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wgfoo\OneDrive\Documents\0-decision-optimization\mbac617\00021S\week4\3-workbook\"/>
    </mc:Choice>
  </mc:AlternateContent>
  <xr:revisionPtr revIDLastSave="0" documentId="13_ncr:1_{4A0E9F5D-F95B-4013-AEF9-A21E4249E8C3}" xr6:coauthVersionLast="45" xr6:coauthVersionMax="45" xr10:uidLastSave="{00000000-0000-0000-0000-000000000000}"/>
  <bookViews>
    <workbookView xWindow="-108" yWindow="-108" windowWidth="23256" windowHeight="12576" activeTab="3" xr2:uid="{D984215A-F881-473A-B9A1-2C9EE91B2FBA}"/>
  </bookViews>
  <sheets>
    <sheet name="data" sheetId="1" r:id="rId1"/>
    <sheet name="production-network" sheetId="2" r:id="rId2"/>
    <sheet name="Sensitivity Report 1" sheetId="6" r:id="rId3"/>
    <sheet name="multi-period-prod" sheetId="3" r:id="rId4"/>
    <sheet name="Sheet2" sheetId="5" r:id="rId5"/>
    <sheet name="Sheet1" sheetId="4" r:id="rId6"/>
  </sheets>
  <externalReferences>
    <externalReference r:id="rId7"/>
    <externalReference r:id="rId8"/>
  </externalReferences>
  <definedNames>
    <definedName name="_Key1" hidden="1">#REF!</definedName>
    <definedName name="_Order1" hidden="1">255</definedName>
    <definedName name="a_1">Sheet2!$D$9</definedName>
    <definedName name="DATA">#REF!</definedName>
    <definedName name="intercept">'multi-period-prod'!$N$3</definedName>
    <definedName name="slope">'multi-period-prod'!$N$4</definedName>
    <definedName name="solver_adj" localSheetId="3" hidden="1">'multi-period-prod'!$C$4:$K$4,'multi-period-prod'!$C$5:$K$5</definedName>
    <definedName name="solver_corr" hidden="1">1</definedName>
    <definedName name="solver_ctp1" hidden="1">0</definedName>
    <definedName name="solver_ctp2" hidden="1">0</definedName>
    <definedName name="solver_cvg" localSheetId="3" hidden="1">0.0001</definedName>
    <definedName name="solver_disp" hidden="1">0</definedName>
    <definedName name="solver_drv" localSheetId="3" hidden="1">1</definedName>
    <definedName name="solver_eng" localSheetId="3" hidden="1">1</definedName>
    <definedName name="solver_est" localSheetId="3" hidden="1">1</definedName>
    <definedName name="solver_eval" hidden="1">0</definedName>
    <definedName name="solver_ibd" localSheetId="3" hidden="1">2</definedName>
    <definedName name="solver_itr" localSheetId="3" hidden="1">100</definedName>
    <definedName name="solver_lcens" hidden="1">-1E+30</definedName>
    <definedName name="solver_lcut" hidden="1">-1E+30</definedName>
    <definedName name="solver_lhs1" localSheetId="3" hidden="1">'multi-period-prod'!$C$4:$K$4</definedName>
    <definedName name="solver_lhs2" localSheetId="3" hidden="1">'multi-period-prod'!$C$4:$K$4</definedName>
    <definedName name="solver_lhs3" localSheetId="3" hidden="1">'multi-period-prod'!$C$7:$K$7</definedName>
    <definedName name="solver_lhs4" localSheetId="3" hidden="1">'multi-period-prod'!$C$7:$K$7</definedName>
    <definedName name="solver_lin" localSheetId="3" hidden="1">1</definedName>
    <definedName name="solver_lva" localSheetId="3" hidden="1">2</definedName>
    <definedName name="solver_mip" localSheetId="3" hidden="1">5000</definedName>
    <definedName name="solver_mni" localSheetId="3" hidden="1">30</definedName>
    <definedName name="solver_mrt" localSheetId="3" hidden="1">0.075</definedName>
    <definedName name="solver_msl" localSheetId="3" hidden="1">2</definedName>
    <definedName name="solver_neg" localSheetId="3" hidden="1">1</definedName>
    <definedName name="solver_nod" localSheetId="3" hidden="1">5000</definedName>
    <definedName name="solver_nsim" hidden="1">1</definedName>
    <definedName name="solver_ntri" hidden="1">1000</definedName>
    <definedName name="solver_num" localSheetId="3" hidden="1">4</definedName>
    <definedName name="solver_nwt" localSheetId="3" hidden="1">1</definedName>
    <definedName name="solver_ofx" localSheetId="3" hidden="1">2</definedName>
    <definedName name="solver_opt" localSheetId="3" hidden="1">'multi-period-prod'!$C$5</definedName>
    <definedName name="solver_piv" localSheetId="3" hidden="1">0.000001</definedName>
    <definedName name="solver_pre" localSheetId="3" hidden="1">0.000001</definedName>
    <definedName name="solver_pro" localSheetId="3" hidden="1">2</definedName>
    <definedName name="solver_rbv" localSheetId="3" hidden="1">1</definedName>
    <definedName name="solver_red" localSheetId="3" hidden="1">0.000001</definedName>
    <definedName name="solver_rel1" localSheetId="3" hidden="1">1</definedName>
    <definedName name="solver_rel2" localSheetId="3" hidden="1">3</definedName>
    <definedName name="solver_rel3" localSheetId="3" hidden="1">1</definedName>
    <definedName name="solver_rel4" localSheetId="3" hidden="1">3</definedName>
    <definedName name="solver_reo" localSheetId="3" hidden="1">2</definedName>
    <definedName name="solver_rep" localSheetId="3" hidden="1">2</definedName>
    <definedName name="solver_rhs1" localSheetId="3" hidden="1">'multi-period-prod'!$C$10:$K$10</definedName>
    <definedName name="solver_rhs2" localSheetId="3" hidden="1">'multi-period-prod'!$C$9:$K$9</definedName>
    <definedName name="solver_rhs3" localSheetId="3" hidden="1">'multi-period-prod'!$M$8</definedName>
    <definedName name="solver_rhs4" localSheetId="3" hidden="1">'multi-period-prod'!$M$7</definedName>
    <definedName name="solver_rlx" localSheetId="3" hidden="1">2</definedName>
    <definedName name="solver_rsd" localSheetId="3" hidden="1">0</definedName>
    <definedName name="solver_rsmp" hidden="1">2</definedName>
    <definedName name="solver_scl" localSheetId="3" hidden="1">2</definedName>
    <definedName name="solver_seed" hidden="1">0</definedName>
    <definedName name="solver_sho" localSheetId="3" hidden="1">2</definedName>
    <definedName name="solver_ssz" localSheetId="3" hidden="1">100</definedName>
    <definedName name="solver_std" localSheetId="3" hidden="1">0</definedName>
    <definedName name="solver_sthr" hidden="1">0</definedName>
    <definedName name="solver_tim" localSheetId="3" hidden="1">100</definedName>
    <definedName name="solver_tol" localSheetId="3" hidden="1">0.0005</definedName>
    <definedName name="solver_typ" localSheetId="3" hidden="1">2</definedName>
    <definedName name="solver_ucens" hidden="1">1E+30</definedName>
    <definedName name="solver_ucut" hidden="1">1E+30</definedName>
    <definedName name="solver_val" localSheetId="3" hidden="1">0</definedName>
    <definedName name="solver_ver" localSheetId="3" hidden="1">3</definedName>
    <definedName name="Toggle">[1]!Toggle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6" i="3" l="1"/>
  <c r="J6" i="3"/>
  <c r="I6" i="3"/>
  <c r="H6" i="3"/>
  <c r="G6" i="3"/>
  <c r="F6" i="3"/>
  <c r="E6" i="3"/>
  <c r="D6" i="3"/>
  <c r="N4" i="3" l="1"/>
  <c r="N3" i="3"/>
  <c r="D6" i="5"/>
  <c r="H4" i="5" s="1"/>
  <c r="H5" i="5" s="1"/>
  <c r="H6" i="5" s="1"/>
  <c r="H7" i="5" s="1"/>
  <c r="H8" i="5" s="1"/>
  <c r="H9" i="5" s="1"/>
  <c r="H10" i="5" s="1"/>
  <c r="H11" i="5" s="1"/>
  <c r="H12" i="5" s="1"/>
  <c r="H13" i="5" s="1"/>
  <c r="H14" i="5" s="1"/>
  <c r="H15" i="5" s="1"/>
  <c r="H16" i="5" s="1"/>
  <c r="H17" i="5" s="1"/>
  <c r="H18" i="5" s="1"/>
  <c r="A1" i="5"/>
  <c r="C16" i="5"/>
  <c r="E6" i="5"/>
  <c r="H20" i="5"/>
  <c r="H22" i="5"/>
  <c r="C13" i="5" l="1"/>
  <c r="C6" i="3" l="1"/>
  <c r="K15" i="4"/>
  <c r="K12" i="4"/>
  <c r="H12" i="4"/>
  <c r="K11" i="4"/>
  <c r="H11" i="4"/>
  <c r="K10" i="4"/>
  <c r="H10" i="4"/>
  <c r="K9" i="4"/>
  <c r="H9" i="4"/>
  <c r="K8" i="4"/>
  <c r="H8" i="4"/>
  <c r="K7" i="4"/>
  <c r="H7" i="4"/>
  <c r="F4" i="4"/>
  <c r="D2" i="3"/>
  <c r="E2" i="3" s="1"/>
  <c r="F2" i="3" s="1"/>
  <c r="G2" i="3" s="1"/>
  <c r="H2" i="3" s="1"/>
  <c r="I2" i="3" s="1"/>
  <c r="J2" i="3" s="1"/>
  <c r="K2" i="3" s="1"/>
  <c r="A3" i="3" l="1"/>
  <c r="C3" i="3"/>
  <c r="C7" i="4" s="1"/>
  <c r="A6" i="3"/>
  <c r="C7" i="3"/>
  <c r="D3" i="3" s="1"/>
  <c r="D7" i="3" s="1"/>
  <c r="E3" i="3" s="1"/>
  <c r="E7" i="3" s="1"/>
  <c r="F3" i="3" s="1"/>
  <c r="F7" i="3" s="1"/>
  <c r="G3" i="3" s="1"/>
  <c r="G7" i="3" s="1"/>
  <c r="H3" i="3" s="1"/>
  <c r="H7" i="3" s="1"/>
  <c r="I3" i="3" s="1"/>
  <c r="I7" i="3" s="1"/>
  <c r="J3" i="3" s="1"/>
  <c r="J7" i="3" s="1"/>
  <c r="K3" i="3" s="1"/>
  <c r="K7" i="3" s="1"/>
  <c r="A9" i="3"/>
  <c r="C9" i="3"/>
  <c r="D9" i="3"/>
  <c r="E9" i="3"/>
  <c r="F9" i="3"/>
  <c r="G9" i="3"/>
  <c r="H9" i="3"/>
  <c r="A10" i="3"/>
  <c r="C10" i="3"/>
  <c r="D10" i="3"/>
  <c r="E10" i="3"/>
  <c r="F10" i="3"/>
  <c r="G10" i="3"/>
  <c r="H10" i="3"/>
  <c r="A13" i="3"/>
  <c r="A14" i="3"/>
  <c r="C14" i="3"/>
  <c r="D14" i="3"/>
  <c r="E14" i="3"/>
  <c r="E13" i="3" s="1"/>
  <c r="F14" i="3"/>
  <c r="F13" i="3" s="1"/>
  <c r="G14" i="3"/>
  <c r="G13" i="3" s="1"/>
  <c r="H14" i="3"/>
  <c r="C13" i="3" l="1"/>
  <c r="H13" i="3"/>
  <c r="I14" i="3"/>
  <c r="M7" i="3"/>
  <c r="F3" i="4" s="1"/>
  <c r="F7" i="4"/>
  <c r="C8" i="4" s="1"/>
  <c r="C11" i="3"/>
  <c r="D13" i="3"/>
  <c r="J14" i="3" l="1"/>
  <c r="I13" i="3"/>
  <c r="F8" i="4"/>
  <c r="C9" i="4" s="1"/>
  <c r="G7" i="4"/>
  <c r="K14" i="3" l="1"/>
  <c r="K13" i="3" s="1"/>
  <c r="J13" i="3"/>
  <c r="M14" i="3"/>
  <c r="F9" i="4"/>
  <c r="C10" i="4" s="1"/>
  <c r="G8" i="4"/>
  <c r="D11" i="3"/>
  <c r="H11" i="3" l="1"/>
  <c r="G9" i="4"/>
  <c r="F10" i="4"/>
  <c r="C11" i="4" s="1"/>
  <c r="E11" i="3" l="1"/>
  <c r="G10" i="4"/>
  <c r="F11" i="4"/>
  <c r="C12" i="4" s="1"/>
  <c r="F11" i="3" l="1"/>
  <c r="G11" i="3"/>
  <c r="I11" i="3"/>
  <c r="F12" i="4"/>
  <c r="G12" i="4" s="1"/>
  <c r="G11" i="4"/>
  <c r="M13" i="3" l="1"/>
  <c r="M15" i="3" s="1"/>
  <c r="K14" i="4"/>
  <c r="K16" i="4" s="1"/>
  <c r="J11" i="3" l="1"/>
  <c r="K11" i="3"/>
</calcChain>
</file>

<file path=xl/sharedStrings.xml><?xml version="1.0" encoding="utf-8"?>
<sst xmlns="http://schemas.openxmlformats.org/spreadsheetml/2006/main" count="149" uniqueCount="96">
  <si>
    <t>holding cost/unit (%variable)</t>
  </si>
  <si>
    <t>variable production cost/unit</t>
  </si>
  <si>
    <t>max production</t>
  </si>
  <si>
    <t>min production</t>
  </si>
  <si>
    <t>demand D(t)</t>
  </si>
  <si>
    <t>beginning Inventory x(0)</t>
  </si>
  <si>
    <t>Period</t>
  </si>
  <si>
    <t>Multii-period Production Plan</t>
  </si>
  <si>
    <t>Total Cost</t>
  </si>
  <si>
    <t>Production Cost</t>
  </si>
  <si>
    <t>Inventory Costs</t>
  </si>
  <si>
    <t>Inv</t>
  </si>
  <si>
    <t>Inv I</t>
  </si>
  <si>
    <t>Holding Cost</t>
  </si>
  <si>
    <t>Cost/unit</t>
  </si>
  <si>
    <t>Max Prod</t>
  </si>
  <si>
    <t>Min Prod</t>
  </si>
  <si>
    <t xml:space="preserve">Avg </t>
  </si>
  <si>
    <t>End</t>
  </si>
  <si>
    <t>Demand</t>
  </si>
  <si>
    <t>Production</t>
  </si>
  <si>
    <t>Beg Inv</t>
  </si>
  <si>
    <t>h %</t>
  </si>
  <si>
    <t>Max Inv</t>
  </si>
  <si>
    <t>Min Inv</t>
  </si>
  <si>
    <t>Alternate layout</t>
  </si>
  <si>
    <t>total</t>
  </si>
  <si>
    <t>production</t>
  </si>
  <si>
    <t>inventory</t>
  </si>
  <si>
    <t>costs</t>
  </si>
  <si>
    <t>average inventory</t>
  </si>
  <si>
    <t>production constraints</t>
  </si>
  <si>
    <t>warehouse capacity</t>
  </si>
  <si>
    <t>&lt;=</t>
  </si>
  <si>
    <t>safety stock</t>
  </si>
  <si>
    <t>&gt;=</t>
  </si>
  <si>
    <t>x(t+1) = x(t-1) + y(t) - D(t)</t>
  </si>
  <si>
    <t>% average demand</t>
  </si>
  <si>
    <t>inventory constraints</t>
  </si>
  <si>
    <t>production y(t)</t>
  </si>
  <si>
    <t>Make-A-Pie Production Plan</t>
  </si>
  <si>
    <t>price p(t)</t>
  </si>
  <si>
    <t>intercept</t>
  </si>
  <si>
    <t>slope</t>
  </si>
  <si>
    <t>intercept: a_0 means zero price sensitive demand</t>
  </si>
  <si>
    <t>Price</t>
  </si>
  <si>
    <t>Price_0</t>
  </si>
  <si>
    <t>Demand decrease</t>
  </si>
  <si>
    <t>Demand_0</t>
  </si>
  <si>
    <t>a_0</t>
  </si>
  <si>
    <t>slope: "rise over run" demand sensitivity to price</t>
  </si>
  <si>
    <t>a_1</t>
  </si>
  <si>
    <t>Demand = a_0 + a_1*Price</t>
  </si>
  <si>
    <t>C13:</t>
  </si>
  <si>
    <t>H4:</t>
  </si>
  <si>
    <t>H5:</t>
  </si>
  <si>
    <t>Microsoft Excel 16.0 Sensitivity Report</t>
  </si>
  <si>
    <t>Worksheet: [week4-multi-period-production-expanded-v1.xlsx]multi-period-prod</t>
  </si>
  <si>
    <t>Report Created: 4/16/2021 10:08:15 AM</t>
  </si>
  <si>
    <t>Variable Cells</t>
  </si>
  <si>
    <t>Cell</t>
  </si>
  <si>
    <t>Name</t>
  </si>
  <si>
    <t>Final</t>
  </si>
  <si>
    <t>Value</t>
  </si>
  <si>
    <t>Reduced</t>
  </si>
  <si>
    <t>Gradient</t>
  </si>
  <si>
    <t>Constraints</t>
  </si>
  <si>
    <t>Lagrange</t>
  </si>
  <si>
    <t>Multiplier</t>
  </si>
  <si>
    <t>$C$4</t>
  </si>
  <si>
    <t>$D$4</t>
  </si>
  <si>
    <t>$E$4</t>
  </si>
  <si>
    <t>$F$4</t>
  </si>
  <si>
    <t>$G$4</t>
  </si>
  <si>
    <t>$H$4</t>
  </si>
  <si>
    <t>$I$4</t>
  </si>
  <si>
    <t>$J$4</t>
  </si>
  <si>
    <t>$K$4</t>
  </si>
  <si>
    <t>$C$5</t>
  </si>
  <si>
    <t>$D$5</t>
  </si>
  <si>
    <t>$E$5</t>
  </si>
  <si>
    <t>$F$5</t>
  </si>
  <si>
    <t>$G$5</t>
  </si>
  <si>
    <t>$H$5</t>
  </si>
  <si>
    <t>$I$5</t>
  </si>
  <si>
    <t>$J$5</t>
  </si>
  <si>
    <t>$K$5</t>
  </si>
  <si>
    <t>$C$7</t>
  </si>
  <si>
    <t>$D$7</t>
  </si>
  <si>
    <t>$E$7</t>
  </si>
  <si>
    <t>$F$7</t>
  </si>
  <si>
    <t>$G$7</t>
  </si>
  <si>
    <t>$H$7</t>
  </si>
  <si>
    <t>$I$7</t>
  </si>
  <si>
    <t>$J$7</t>
  </si>
  <si>
    <t>$K$7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</si>
</sst>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&quot;$&quot;#,##0"/>
  </numFmts>
  <fonts count="7" x14ac:knownFonts="1">
    <font>
      <sz val="10"/>
      <name val="Arial"/>
      <family val="2"/>
    </font>
    <font>
      <sz val="10"/>
      <name val="Arial"/>
      <family val="2"/>
    </font>
    <font>
      <sz val="10"/>
      <color indexed="43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9"/>
      <name val="Arial"/>
      <family val="2"/>
    </font>
    <font>
      <b/>
      <sz val="10"/>
      <color indexed="18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</borders>
  <cellStyleXfs count="2">
    <xf numFmtId="0" fontId="0" fillId="0" borderId="0"/>
    <xf numFmtId="0" fontId="1" fillId="0" borderId="0"/>
  </cellStyleXfs>
  <cellXfs count="53">
    <xf numFmtId="0" fontId="0" fillId="0" borderId="0" xfId="0"/>
    <xf numFmtId="10" fontId="1" fillId="0" borderId="1" xfId="1" applyNumberFormat="1" applyBorder="1"/>
    <xf numFmtId="0" fontId="1" fillId="0" borderId="0" xfId="1" applyAlignment="1">
      <alignment horizontal="right"/>
    </xf>
    <xf numFmtId="164" fontId="1" fillId="0" borderId="1" xfId="1" applyNumberFormat="1" applyBorder="1"/>
    <xf numFmtId="0" fontId="1" fillId="0" borderId="0" xfId="1" quotePrefix="1" applyAlignment="1">
      <alignment horizontal="right"/>
    </xf>
    <xf numFmtId="0" fontId="1" fillId="0" borderId="1" xfId="1" applyBorder="1"/>
    <xf numFmtId="0" fontId="1" fillId="0" borderId="0" xfId="1"/>
    <xf numFmtId="0" fontId="1" fillId="2" borderId="0" xfId="1" applyFill="1"/>
    <xf numFmtId="0" fontId="1" fillId="3" borderId="0" xfId="1" applyFill="1"/>
    <xf numFmtId="0" fontId="2" fillId="3" borderId="0" xfId="1" applyFont="1" applyFill="1"/>
    <xf numFmtId="0" fontId="1" fillId="0" borderId="0" xfId="1" applyAlignment="1">
      <alignment horizontal="center" vertical="center"/>
    </xf>
    <xf numFmtId="0" fontId="3" fillId="3" borderId="0" xfId="1" applyFont="1" applyFill="1"/>
    <xf numFmtId="165" fontId="1" fillId="4" borderId="0" xfId="1" applyNumberFormat="1" applyFill="1"/>
    <xf numFmtId="165" fontId="1" fillId="0" borderId="0" xfId="1" applyNumberFormat="1"/>
    <xf numFmtId="164" fontId="1" fillId="0" borderId="0" xfId="1" applyNumberFormat="1"/>
    <xf numFmtId="165" fontId="1" fillId="0" borderId="1" xfId="1" applyNumberFormat="1" applyBorder="1"/>
    <xf numFmtId="0" fontId="1" fillId="5" borderId="1" xfId="1" applyFill="1" applyBorder="1"/>
    <xf numFmtId="0" fontId="1" fillId="6" borderId="1" xfId="1" applyFill="1" applyBorder="1"/>
    <xf numFmtId="0" fontId="1" fillId="0" borderId="0" xfId="1" applyAlignment="1">
      <alignment horizontal="center"/>
    </xf>
    <xf numFmtId="0" fontId="1" fillId="7" borderId="1" xfId="1" applyFill="1" applyBorder="1"/>
    <xf numFmtId="0" fontId="1" fillId="0" borderId="2" xfId="1" applyBorder="1"/>
    <xf numFmtId="0" fontId="3" fillId="0" borderId="3" xfId="1" applyFont="1" applyBorder="1" applyAlignment="1">
      <alignment horizontal="center"/>
    </xf>
    <xf numFmtId="0" fontId="1" fillId="0" borderId="3" xfId="1" applyBorder="1"/>
    <xf numFmtId="0" fontId="1" fillId="0" borderId="0" xfId="1" quotePrefix="1" applyAlignment="1">
      <alignment horizontal="left"/>
    </xf>
    <xf numFmtId="0" fontId="1" fillId="0" borderId="4" xfId="1" applyBorder="1"/>
    <xf numFmtId="0" fontId="3" fillId="0" borderId="4" xfId="1" applyFont="1" applyBorder="1" applyAlignment="1">
      <alignment horizontal="center"/>
    </xf>
    <xf numFmtId="0" fontId="3" fillId="0" borderId="4" xfId="1" applyFont="1" applyBorder="1"/>
    <xf numFmtId="0" fontId="1" fillId="0" borderId="0" xfId="1" quotePrefix="1" applyAlignment="1">
      <alignment horizontal="center"/>
    </xf>
    <xf numFmtId="0" fontId="4" fillId="0" borderId="0" xfId="1" quotePrefix="1" applyFont="1" applyAlignment="1">
      <alignment horizontal="left"/>
    </xf>
    <xf numFmtId="10" fontId="1" fillId="0" borderId="0" xfId="1" applyNumberFormat="1"/>
    <xf numFmtId="9" fontId="1" fillId="0" borderId="1" xfId="1" applyNumberFormat="1" applyBorder="1"/>
    <xf numFmtId="0" fontId="3" fillId="0" borderId="0" xfId="1" applyFont="1"/>
    <xf numFmtId="0" fontId="1" fillId="8" borderId="1" xfId="1" applyFill="1" applyBorder="1"/>
    <xf numFmtId="0" fontId="1" fillId="9" borderId="1" xfId="1" applyFill="1" applyBorder="1"/>
    <xf numFmtId="165" fontId="1" fillId="10" borderId="1" xfId="1" applyNumberFormat="1" applyFill="1" applyBorder="1"/>
    <xf numFmtId="0" fontId="4" fillId="0" borderId="0" xfId="0" applyFont="1"/>
    <xf numFmtId="0" fontId="1" fillId="0" borderId="1" xfId="0" applyFont="1" applyBorder="1"/>
    <xf numFmtId="0" fontId="0" fillId="0" borderId="6" xfId="0" applyBorder="1"/>
    <xf numFmtId="0" fontId="0" fillId="0" borderId="7" xfId="0" applyBorder="1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5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3" xfId="0" applyBorder="1"/>
    <xf numFmtId="0" fontId="5" fillId="0" borderId="0" xfId="1" applyFont="1" applyAlignment="1">
      <alignment horizontal="center" wrapText="1"/>
    </xf>
    <xf numFmtId="0" fontId="5" fillId="0" borderId="5" xfId="1" applyFont="1" applyBorder="1" applyAlignment="1">
      <alignment horizontal="center" wrapText="1"/>
    </xf>
    <xf numFmtId="0" fontId="3" fillId="0" borderId="1" xfId="0" applyFont="1" applyBorder="1" applyAlignment="1">
      <alignment horizontal="center"/>
    </xf>
    <xf numFmtId="0" fontId="3" fillId="0" borderId="0" xfId="0" applyFont="1"/>
    <xf numFmtId="0" fontId="0" fillId="0" borderId="10" xfId="0" applyFill="1" applyBorder="1" applyAlignment="1"/>
    <xf numFmtId="0" fontId="0" fillId="0" borderId="11" xfId="0" applyFill="1" applyBorder="1" applyAlignment="1"/>
    <xf numFmtId="0" fontId="6" fillId="0" borderId="8" xfId="0" applyFont="1" applyFill="1" applyBorder="1" applyAlignment="1">
      <alignment horizontal="center"/>
    </xf>
    <xf numFmtId="0" fontId="6" fillId="0" borderId="9" xfId="0" applyFont="1" applyFill="1" applyBorder="1" applyAlignment="1">
      <alignment horizontal="center"/>
    </xf>
  </cellXfs>
  <cellStyles count="2">
    <cellStyle name="Normal" xfId="0" builtinId="0"/>
    <cellStyle name="Normal 2" xfId="1" xr:uid="{0BDFB3C6-72C1-4716-A1E1-E2250EC2343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[2]demand!$H$3</c:f>
              <c:strCache>
                <c:ptCount val="1"/>
                <c:pt idx="0">
                  <c:v>Demand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0039370078740159E-4"/>
                  <c:y val="-0.258780985710119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[2]demand!$I$4:$I$18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[2]demand!$H$4:$H$18</c:f>
              <c:numCache>
                <c:formatCode>General</c:formatCode>
                <c:ptCount val="15"/>
                <c:pt idx="0">
                  <c:v>45000</c:v>
                </c:pt>
                <c:pt idx="1">
                  <c:v>40500</c:v>
                </c:pt>
                <c:pt idx="2">
                  <c:v>36000</c:v>
                </c:pt>
                <c:pt idx="3">
                  <c:v>31500</c:v>
                </c:pt>
                <c:pt idx="4">
                  <c:v>27000</c:v>
                </c:pt>
                <c:pt idx="5">
                  <c:v>22500</c:v>
                </c:pt>
                <c:pt idx="6">
                  <c:v>18000</c:v>
                </c:pt>
                <c:pt idx="7">
                  <c:v>13500</c:v>
                </c:pt>
                <c:pt idx="8">
                  <c:v>9000</c:v>
                </c:pt>
                <c:pt idx="9">
                  <c:v>4500</c:v>
                </c:pt>
                <c:pt idx="10">
                  <c:v>0</c:v>
                </c:pt>
                <c:pt idx="11">
                  <c:v>-4500</c:v>
                </c:pt>
                <c:pt idx="12">
                  <c:v>-9000</c:v>
                </c:pt>
                <c:pt idx="13">
                  <c:v>-13500</c:v>
                </c:pt>
                <c:pt idx="14">
                  <c:v>-18000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F6-4D50-A263-C87AF381D1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8695656"/>
        <c:axId val="538689424"/>
      </c:scatterChart>
      <c:valAx>
        <c:axId val="538695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[2]demand!$I$3</c:f>
              <c:strCache>
                <c:ptCount val="1"/>
                <c:pt idx="0">
                  <c:v>Price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689424"/>
        <c:crosses val="autoZero"/>
        <c:crossBetween val="midCat"/>
      </c:valAx>
      <c:valAx>
        <c:axId val="53868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[2]demand!$H$3</c:f>
              <c:strCache>
                <c:ptCount val="1"/>
                <c:pt idx="0">
                  <c:v>Demand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695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18</xdr:row>
      <xdr:rowOff>144780</xdr:rowOff>
    </xdr:from>
    <xdr:to>
      <xdr:col>2</xdr:col>
      <xdr:colOff>152400</xdr:colOff>
      <xdr:row>22</xdr:row>
      <xdr:rowOff>99060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51568FF9-65F5-4A06-8107-A27461F50574}"/>
            </a:ext>
          </a:extLst>
        </xdr:cNvPr>
        <xdr:cNvSpPr>
          <a:spLocks noChangeArrowheads="1"/>
        </xdr:cNvSpPr>
      </xdr:nvSpPr>
      <xdr:spPr bwMode="auto">
        <a:xfrm>
          <a:off x="701040" y="3162300"/>
          <a:ext cx="701040" cy="624840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68580</xdr:colOff>
      <xdr:row>18</xdr:row>
      <xdr:rowOff>160020</xdr:rowOff>
    </xdr:from>
    <xdr:to>
      <xdr:col>4</xdr:col>
      <xdr:colOff>144780</xdr:colOff>
      <xdr:row>22</xdr:row>
      <xdr:rowOff>121920</xdr:rowOff>
    </xdr:to>
    <xdr:sp macro="" textlink="">
      <xdr:nvSpPr>
        <xdr:cNvPr id="3" name="AutoShape 3">
          <a:extLst>
            <a:ext uri="{FF2B5EF4-FFF2-40B4-BE49-F238E27FC236}">
              <a16:creationId xmlns:a16="http://schemas.microsoft.com/office/drawing/2014/main" id="{E93845E0-8D4E-47BE-81EF-054EDDEA6115}"/>
            </a:ext>
          </a:extLst>
        </xdr:cNvPr>
        <xdr:cNvSpPr>
          <a:spLocks noChangeArrowheads="1"/>
        </xdr:cNvSpPr>
      </xdr:nvSpPr>
      <xdr:spPr bwMode="auto">
        <a:xfrm>
          <a:off x="1943100" y="3177540"/>
          <a:ext cx="701040" cy="632460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213360</xdr:colOff>
      <xdr:row>12</xdr:row>
      <xdr:rowOff>7620</xdr:rowOff>
    </xdr:from>
    <xdr:to>
      <xdr:col>2</xdr:col>
      <xdr:colOff>7620</xdr:colOff>
      <xdr:row>14</xdr:row>
      <xdr:rowOff>121920</xdr:rowOff>
    </xdr:to>
    <xdr:sp macro="" textlink="">
      <xdr:nvSpPr>
        <xdr:cNvPr id="4" name="Oval 4">
          <a:extLst>
            <a:ext uri="{FF2B5EF4-FFF2-40B4-BE49-F238E27FC236}">
              <a16:creationId xmlns:a16="http://schemas.microsoft.com/office/drawing/2014/main" id="{C6F6FC28-CD40-4B6C-A815-2F156A58FD6D}"/>
            </a:ext>
          </a:extLst>
        </xdr:cNvPr>
        <xdr:cNvSpPr>
          <a:spLocks noChangeArrowheads="1"/>
        </xdr:cNvSpPr>
      </xdr:nvSpPr>
      <xdr:spPr bwMode="auto">
        <a:xfrm>
          <a:off x="838200" y="2019300"/>
          <a:ext cx="419100" cy="449580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22860" rIns="36576" bIns="0" anchor="ctr" upright="1"/>
        <a:lstStyle/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1</a:t>
          </a:r>
        </a:p>
      </xdr:txBody>
    </xdr:sp>
    <xdr:clientData/>
  </xdr:twoCellAnchor>
  <xdr:twoCellAnchor>
    <xdr:from>
      <xdr:col>3</xdr:col>
      <xdr:colOff>213360</xdr:colOff>
      <xdr:row>12</xdr:row>
      <xdr:rowOff>22860</xdr:rowOff>
    </xdr:from>
    <xdr:to>
      <xdr:col>4</xdr:col>
      <xdr:colOff>7620</xdr:colOff>
      <xdr:row>14</xdr:row>
      <xdr:rowOff>129540</xdr:rowOff>
    </xdr:to>
    <xdr:sp macro="" textlink="">
      <xdr:nvSpPr>
        <xdr:cNvPr id="5" name="Oval 6">
          <a:extLst>
            <a:ext uri="{FF2B5EF4-FFF2-40B4-BE49-F238E27FC236}">
              <a16:creationId xmlns:a16="http://schemas.microsoft.com/office/drawing/2014/main" id="{BAA8E461-8554-4786-A09F-4D30CC6F6E20}"/>
            </a:ext>
          </a:extLst>
        </xdr:cNvPr>
        <xdr:cNvSpPr>
          <a:spLocks noChangeArrowheads="1"/>
        </xdr:cNvSpPr>
      </xdr:nvSpPr>
      <xdr:spPr bwMode="auto">
        <a:xfrm>
          <a:off x="2087880" y="2034540"/>
          <a:ext cx="419100" cy="441960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22860" rIns="36576" bIns="0" anchor="ctr" upright="1"/>
        <a:lstStyle/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2</a:t>
          </a:r>
        </a:p>
      </xdr:txBody>
    </xdr:sp>
    <xdr:clientData/>
  </xdr:twoCellAnchor>
  <xdr:twoCellAnchor>
    <xdr:from>
      <xdr:col>1</xdr:col>
      <xdr:colOff>421640</xdr:colOff>
      <xdr:row>6</xdr:row>
      <xdr:rowOff>57150</xdr:rowOff>
    </xdr:from>
    <xdr:to>
      <xdr:col>1</xdr:col>
      <xdr:colOff>431800</xdr:colOff>
      <xdr:row>12</xdr:row>
      <xdr:rowOff>7620</xdr:rowOff>
    </xdr:to>
    <xdr:cxnSp macro="">
      <xdr:nvCxnSpPr>
        <xdr:cNvPr id="6" name="AutoShape 9">
          <a:extLst>
            <a:ext uri="{FF2B5EF4-FFF2-40B4-BE49-F238E27FC236}">
              <a16:creationId xmlns:a16="http://schemas.microsoft.com/office/drawing/2014/main" id="{AB378425-F5E6-422C-B4A2-ECF45C406FF9}"/>
            </a:ext>
          </a:extLst>
        </xdr:cNvPr>
        <xdr:cNvCxnSpPr>
          <a:cxnSpLocks noChangeShapeType="1"/>
          <a:stCxn id="51" idx="2"/>
          <a:endCxn id="4" idx="0"/>
        </xdr:cNvCxnSpPr>
      </xdr:nvCxnSpPr>
      <xdr:spPr bwMode="auto">
        <a:xfrm flipH="1">
          <a:off x="1046480" y="1062990"/>
          <a:ext cx="10160" cy="956310"/>
        </a:xfrm>
        <a:prstGeom prst="straightConnector1">
          <a:avLst/>
        </a:prstGeom>
        <a:ln>
          <a:headEnd/>
          <a:tailEnd type="triangle" w="med" len="med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3</xdr:col>
      <xdr:colOff>421640</xdr:colOff>
      <xdr:row>6</xdr:row>
      <xdr:rowOff>69850</xdr:rowOff>
    </xdr:from>
    <xdr:to>
      <xdr:col>3</xdr:col>
      <xdr:colOff>431800</xdr:colOff>
      <xdr:row>12</xdr:row>
      <xdr:rowOff>22860</xdr:rowOff>
    </xdr:to>
    <xdr:cxnSp macro="">
      <xdr:nvCxnSpPr>
        <xdr:cNvPr id="7" name="AutoShape 10">
          <a:extLst>
            <a:ext uri="{FF2B5EF4-FFF2-40B4-BE49-F238E27FC236}">
              <a16:creationId xmlns:a16="http://schemas.microsoft.com/office/drawing/2014/main" id="{1263A9A4-ACD6-4F87-BA3E-48E326B2800A}"/>
            </a:ext>
          </a:extLst>
        </xdr:cNvPr>
        <xdr:cNvCxnSpPr>
          <a:cxnSpLocks noChangeShapeType="1"/>
          <a:stCxn id="52" idx="2"/>
          <a:endCxn id="5" idx="0"/>
        </xdr:cNvCxnSpPr>
      </xdr:nvCxnSpPr>
      <xdr:spPr bwMode="auto">
        <a:xfrm flipH="1">
          <a:off x="2296160" y="1075690"/>
          <a:ext cx="10160" cy="958850"/>
        </a:xfrm>
        <a:prstGeom prst="straightConnector1">
          <a:avLst/>
        </a:prstGeom>
        <a:ln>
          <a:headEnd/>
          <a:tailEnd type="triangle" w="med" len="med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</xdr:col>
      <xdr:colOff>7620</xdr:colOff>
      <xdr:row>13</xdr:row>
      <xdr:rowOff>60960</xdr:rowOff>
    </xdr:from>
    <xdr:to>
      <xdr:col>3</xdr:col>
      <xdr:colOff>213360</xdr:colOff>
      <xdr:row>13</xdr:row>
      <xdr:rowOff>76200</xdr:rowOff>
    </xdr:to>
    <xdr:cxnSp macro="">
      <xdr:nvCxnSpPr>
        <xdr:cNvPr id="8" name="AutoShape 11">
          <a:extLst>
            <a:ext uri="{FF2B5EF4-FFF2-40B4-BE49-F238E27FC236}">
              <a16:creationId xmlns:a16="http://schemas.microsoft.com/office/drawing/2014/main" id="{AD189C0E-DC60-4D32-A127-85EDD5143572}"/>
            </a:ext>
          </a:extLst>
        </xdr:cNvPr>
        <xdr:cNvCxnSpPr>
          <a:cxnSpLocks noChangeShapeType="1"/>
          <a:stCxn id="4" idx="6"/>
          <a:endCxn id="5" idx="2"/>
        </xdr:cNvCxnSpPr>
      </xdr:nvCxnSpPr>
      <xdr:spPr bwMode="auto">
        <a:xfrm>
          <a:off x="1257300" y="2240280"/>
          <a:ext cx="830580" cy="15240"/>
        </a:xfrm>
        <a:prstGeom prst="straightConnector1">
          <a:avLst/>
        </a:prstGeom>
        <a:noFill/>
        <a:ln w="12700">
          <a:solidFill>
            <a:sysClr val="windowText" lastClr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1</xdr:col>
      <xdr:colOff>419100</xdr:colOff>
      <xdr:row>14</xdr:row>
      <xdr:rowOff>121920</xdr:rowOff>
    </xdr:from>
    <xdr:to>
      <xdr:col>1</xdr:col>
      <xdr:colOff>419100</xdr:colOff>
      <xdr:row>18</xdr:row>
      <xdr:rowOff>144780</xdr:rowOff>
    </xdr:to>
    <xdr:cxnSp macro="">
      <xdr:nvCxnSpPr>
        <xdr:cNvPr id="9" name="AutoShape 12">
          <a:extLst>
            <a:ext uri="{FF2B5EF4-FFF2-40B4-BE49-F238E27FC236}">
              <a16:creationId xmlns:a16="http://schemas.microsoft.com/office/drawing/2014/main" id="{DB9D09BD-D6E3-49FE-B250-3A506B4A0263}"/>
            </a:ext>
          </a:extLst>
        </xdr:cNvPr>
        <xdr:cNvCxnSpPr>
          <a:cxnSpLocks noChangeShapeType="1"/>
          <a:stCxn id="4" idx="4"/>
          <a:endCxn id="2" idx="0"/>
        </xdr:cNvCxnSpPr>
      </xdr:nvCxnSpPr>
      <xdr:spPr bwMode="auto">
        <a:xfrm>
          <a:off x="1043940" y="2468880"/>
          <a:ext cx="0" cy="693420"/>
        </a:xfrm>
        <a:prstGeom prst="straightConnector1">
          <a:avLst/>
        </a:prstGeom>
        <a:noFill/>
        <a:ln w="15875">
          <a:solidFill>
            <a:srgbClr val="00B050"/>
          </a:solidFill>
          <a:round/>
          <a:headEnd/>
          <a:tailEnd type="triangle" w="med" len="med"/>
        </a:ln>
      </xdr:spPr>
    </xdr:cxnSp>
    <xdr:clientData/>
  </xdr:twoCellAnchor>
  <xdr:twoCellAnchor>
    <xdr:from>
      <xdr:col>3</xdr:col>
      <xdr:colOff>411480</xdr:colOff>
      <xdr:row>14</xdr:row>
      <xdr:rowOff>129540</xdr:rowOff>
    </xdr:from>
    <xdr:to>
      <xdr:col>3</xdr:col>
      <xdr:colOff>419100</xdr:colOff>
      <xdr:row>18</xdr:row>
      <xdr:rowOff>160020</xdr:rowOff>
    </xdr:to>
    <xdr:cxnSp macro="">
      <xdr:nvCxnSpPr>
        <xdr:cNvPr id="10" name="AutoShape 13">
          <a:extLst>
            <a:ext uri="{FF2B5EF4-FFF2-40B4-BE49-F238E27FC236}">
              <a16:creationId xmlns:a16="http://schemas.microsoft.com/office/drawing/2014/main" id="{B63BD67E-2D63-4705-B9CE-FA6A55458C1C}"/>
            </a:ext>
          </a:extLst>
        </xdr:cNvPr>
        <xdr:cNvCxnSpPr>
          <a:cxnSpLocks noChangeShapeType="1"/>
          <a:stCxn id="5" idx="4"/>
          <a:endCxn id="3" idx="0"/>
        </xdr:cNvCxnSpPr>
      </xdr:nvCxnSpPr>
      <xdr:spPr bwMode="auto">
        <a:xfrm flipH="1">
          <a:off x="2286000" y="2476500"/>
          <a:ext cx="7620" cy="701040"/>
        </a:xfrm>
        <a:prstGeom prst="straightConnector1">
          <a:avLst/>
        </a:prstGeom>
        <a:noFill/>
        <a:ln w="15875">
          <a:solidFill>
            <a:srgbClr val="00B050"/>
          </a:solidFill>
          <a:round/>
          <a:headEnd/>
          <a:tailEnd type="triangle" w="med" len="med"/>
        </a:ln>
      </xdr:spPr>
    </xdr:cxnSp>
    <xdr:clientData/>
  </xdr:twoCellAnchor>
  <xdr:oneCellAnchor>
    <xdr:from>
      <xdr:col>1</xdr:col>
      <xdr:colOff>508226</xdr:colOff>
      <xdr:row>9</xdr:row>
      <xdr:rowOff>41910</xdr:rowOff>
    </xdr:from>
    <xdr:ext cx="1089209" cy="327077"/>
    <xdr:sp macro="" textlink="">
      <xdr:nvSpPr>
        <xdr:cNvPr id="11" name="Text Box 15">
          <a:extLst>
            <a:ext uri="{FF2B5EF4-FFF2-40B4-BE49-F238E27FC236}">
              <a16:creationId xmlns:a16="http://schemas.microsoft.com/office/drawing/2014/main" id="{C33A319A-A73B-4C84-A443-F2C6434A020C}"/>
            </a:ext>
          </a:extLst>
        </xdr:cNvPr>
        <xdr:cNvSpPr txBox="1">
          <a:spLocks noChangeArrowheads="1"/>
        </xdr:cNvSpPr>
      </xdr:nvSpPr>
      <xdr:spPr bwMode="auto">
        <a:xfrm>
          <a:off x="1133066" y="1550670"/>
          <a:ext cx="1089209" cy="3270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27432" tIns="22860" rIns="27432" bIns="0" anchor="t" upright="1">
          <a:spAutoFit/>
        </a:bodyPr>
        <a:lstStyle/>
        <a:p>
          <a:pPr algn="ctr" rtl="0">
            <a:defRPr sz="1000"/>
          </a:pPr>
          <a:r>
            <a:rPr lang="en-US" sz="1000" b="0" i="0" u="none" strike="noStrike" baseline="0">
              <a:solidFill>
                <a:srgbClr val="7030A0"/>
              </a:solidFill>
              <a:latin typeface="Arial"/>
              <a:cs typeface="Arial"/>
            </a:rPr>
            <a:t>8000 &lt; y</a:t>
          </a:r>
          <a:r>
            <a:rPr lang="en-US" sz="1000" b="0" i="0" u="none" strike="noStrike" baseline="-25000">
              <a:solidFill>
                <a:srgbClr val="7030A0"/>
              </a:solidFill>
              <a:latin typeface="Arial"/>
              <a:cs typeface="Arial"/>
            </a:rPr>
            <a:t>1 </a:t>
          </a:r>
          <a:r>
            <a:rPr lang="en-US" sz="1000" b="0" i="0" u="none" strike="noStrike" baseline="0">
              <a:solidFill>
                <a:srgbClr val="7030A0"/>
              </a:solidFill>
              <a:latin typeface="Arial"/>
              <a:cs typeface="Arial"/>
            </a:rPr>
            <a:t>&lt; 11000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$2.95</a:t>
          </a:r>
          <a:r>
            <a:rPr lang="en-US" sz="1000" b="0" i="0" baseline="0">
              <a:effectLst/>
              <a:latin typeface="+mn-lt"/>
              <a:ea typeface="+mn-ea"/>
              <a:cs typeface="+mn-cs"/>
            </a:rPr>
            <a:t>/unit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oneCellAnchor>
  <xdr:oneCellAnchor>
    <xdr:from>
      <xdr:col>3</xdr:col>
      <xdr:colOff>462646</xdr:colOff>
      <xdr:row>9</xdr:row>
      <xdr:rowOff>55880</xdr:rowOff>
    </xdr:from>
    <xdr:ext cx="1156604" cy="318036"/>
    <xdr:sp macro="" textlink="">
      <xdr:nvSpPr>
        <xdr:cNvPr id="12" name="Text Box 16">
          <a:extLst>
            <a:ext uri="{FF2B5EF4-FFF2-40B4-BE49-F238E27FC236}">
              <a16:creationId xmlns:a16="http://schemas.microsoft.com/office/drawing/2014/main" id="{45B161FA-B851-46DE-936B-285B8756E587}"/>
            </a:ext>
          </a:extLst>
        </xdr:cNvPr>
        <xdr:cNvSpPr txBox="1">
          <a:spLocks noChangeArrowheads="1"/>
        </xdr:cNvSpPr>
      </xdr:nvSpPr>
      <xdr:spPr bwMode="auto">
        <a:xfrm>
          <a:off x="2337166" y="1564640"/>
          <a:ext cx="1156604" cy="31803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square" lIns="27432" tIns="22860" rIns="27432" bIns="0" anchor="t" upright="1">
          <a:spAutoFit/>
        </a:bodyPr>
        <a:lstStyle/>
        <a:p>
          <a:pPr algn="ctr" rtl="0">
            <a:defRPr sz="1000"/>
          </a:pPr>
          <a:r>
            <a:rPr lang="en-US" sz="1000" b="0" i="0" u="none" strike="noStrike" baseline="0">
              <a:solidFill>
                <a:srgbClr val="7030A0"/>
              </a:solidFill>
              <a:latin typeface="Arial"/>
              <a:cs typeface="Arial"/>
            </a:rPr>
            <a:t>8000 &lt;  y</a:t>
          </a:r>
          <a:r>
            <a:rPr lang="en-US" sz="1000" b="0" i="0" u="none" strike="noStrike" baseline="-25000">
              <a:solidFill>
                <a:srgbClr val="7030A0"/>
              </a:solidFill>
              <a:latin typeface="Arial"/>
              <a:cs typeface="Arial"/>
            </a:rPr>
            <a:t>2 </a:t>
          </a:r>
          <a:r>
            <a:rPr lang="en-US" sz="1000" b="0" i="0" u="none" strike="noStrike" baseline="0">
              <a:solidFill>
                <a:srgbClr val="7030A0"/>
              </a:solidFill>
              <a:latin typeface="Arial"/>
              <a:cs typeface="Arial"/>
            </a:rPr>
            <a:t>&lt; 11000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$2.94/unit</a:t>
          </a:r>
        </a:p>
      </xdr:txBody>
    </xdr:sp>
    <xdr:clientData/>
  </xdr:oneCellAnchor>
  <xdr:oneCellAnchor>
    <xdr:from>
      <xdr:col>1</xdr:col>
      <xdr:colOff>194310</xdr:colOff>
      <xdr:row>21</xdr:row>
      <xdr:rowOff>25400</xdr:rowOff>
    </xdr:from>
    <xdr:ext cx="485005" cy="141001"/>
    <xdr:sp macro="" textlink="">
      <xdr:nvSpPr>
        <xdr:cNvPr id="13" name="Text Box 17">
          <a:extLst>
            <a:ext uri="{FF2B5EF4-FFF2-40B4-BE49-F238E27FC236}">
              <a16:creationId xmlns:a16="http://schemas.microsoft.com/office/drawing/2014/main" id="{1BD708A3-E2EA-46D9-A0A5-EFC2E436E24F}"/>
            </a:ext>
          </a:extLst>
        </xdr:cNvPr>
        <xdr:cNvSpPr txBox="1">
          <a:spLocks noChangeArrowheads="1"/>
        </xdr:cNvSpPr>
      </xdr:nvSpPr>
      <xdr:spPr bwMode="auto">
        <a:xfrm>
          <a:off x="819150" y="3545840"/>
          <a:ext cx="485005" cy="14100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27432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D</a:t>
          </a:r>
          <a:r>
            <a:rPr lang="en-US" sz="800" b="0" i="0" u="none" strike="noStrike" baseline="-25000">
              <a:solidFill>
                <a:srgbClr val="000000"/>
              </a:solidFill>
              <a:latin typeface="Arial"/>
              <a:cs typeface="Arial"/>
            </a:rPr>
            <a:t>1</a:t>
          </a: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=13000</a:t>
          </a:r>
        </a:p>
      </xdr:txBody>
    </xdr:sp>
    <xdr:clientData/>
  </xdr:oneCellAnchor>
  <xdr:oneCellAnchor>
    <xdr:from>
      <xdr:col>3</xdr:col>
      <xdr:colOff>175260</xdr:colOff>
      <xdr:row>21</xdr:row>
      <xdr:rowOff>26670</xdr:rowOff>
    </xdr:from>
    <xdr:ext cx="427938" cy="141001"/>
    <xdr:sp macro="" textlink="">
      <xdr:nvSpPr>
        <xdr:cNvPr id="14" name="Text Box 18">
          <a:extLst>
            <a:ext uri="{FF2B5EF4-FFF2-40B4-BE49-F238E27FC236}">
              <a16:creationId xmlns:a16="http://schemas.microsoft.com/office/drawing/2014/main" id="{588174F0-06C4-4CD0-A9AF-CEBBC57FFF78}"/>
            </a:ext>
          </a:extLst>
        </xdr:cNvPr>
        <xdr:cNvSpPr txBox="1">
          <a:spLocks noChangeArrowheads="1"/>
        </xdr:cNvSpPr>
      </xdr:nvSpPr>
      <xdr:spPr bwMode="auto">
        <a:xfrm>
          <a:off x="2049780" y="3547110"/>
          <a:ext cx="427938" cy="14100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27432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D</a:t>
          </a:r>
          <a:r>
            <a:rPr lang="en-US" sz="800" b="0" i="0" u="none" strike="noStrike" baseline="-25000">
              <a:solidFill>
                <a:srgbClr val="000000"/>
              </a:solidFill>
              <a:latin typeface="Arial"/>
              <a:cs typeface="Arial"/>
            </a:rPr>
            <a:t>2</a:t>
          </a: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=9500</a:t>
          </a:r>
        </a:p>
      </xdr:txBody>
    </xdr:sp>
    <xdr:clientData/>
  </xdr:oneCellAnchor>
  <xdr:twoCellAnchor>
    <xdr:from>
      <xdr:col>5</xdr:col>
      <xdr:colOff>182880</xdr:colOff>
      <xdr:row>12</xdr:row>
      <xdr:rowOff>30480</xdr:rowOff>
    </xdr:from>
    <xdr:to>
      <xdr:col>5</xdr:col>
      <xdr:colOff>594360</xdr:colOff>
      <xdr:row>14</xdr:row>
      <xdr:rowOff>137160</xdr:rowOff>
    </xdr:to>
    <xdr:sp macro="" textlink="">
      <xdr:nvSpPr>
        <xdr:cNvPr id="15" name="Oval 19">
          <a:extLst>
            <a:ext uri="{FF2B5EF4-FFF2-40B4-BE49-F238E27FC236}">
              <a16:creationId xmlns:a16="http://schemas.microsoft.com/office/drawing/2014/main" id="{FDFE588C-7480-43B7-8294-2649C854FC01}"/>
            </a:ext>
          </a:extLst>
        </xdr:cNvPr>
        <xdr:cNvSpPr>
          <a:spLocks noChangeArrowheads="1"/>
        </xdr:cNvSpPr>
      </xdr:nvSpPr>
      <xdr:spPr bwMode="auto">
        <a:xfrm>
          <a:off x="3307080" y="2042160"/>
          <a:ext cx="411480" cy="441960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22860" rIns="36576" bIns="0" anchor="ctr" upright="1"/>
        <a:lstStyle/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3</a:t>
          </a:r>
        </a:p>
      </xdr:txBody>
    </xdr:sp>
    <xdr:clientData/>
  </xdr:twoCellAnchor>
  <xdr:twoCellAnchor>
    <xdr:from>
      <xdr:col>5</xdr:col>
      <xdr:colOff>49530</xdr:colOff>
      <xdr:row>18</xdr:row>
      <xdr:rowOff>137160</xdr:rowOff>
    </xdr:from>
    <xdr:to>
      <xdr:col>6</xdr:col>
      <xdr:colOff>125730</xdr:colOff>
      <xdr:row>22</xdr:row>
      <xdr:rowOff>91440</xdr:rowOff>
    </xdr:to>
    <xdr:sp macro="" textlink="">
      <xdr:nvSpPr>
        <xdr:cNvPr id="16" name="AutoShape 20">
          <a:extLst>
            <a:ext uri="{FF2B5EF4-FFF2-40B4-BE49-F238E27FC236}">
              <a16:creationId xmlns:a16="http://schemas.microsoft.com/office/drawing/2014/main" id="{75D7D905-A79E-4554-A879-F5F98AB7D58E}"/>
            </a:ext>
          </a:extLst>
        </xdr:cNvPr>
        <xdr:cNvSpPr>
          <a:spLocks noChangeArrowheads="1"/>
        </xdr:cNvSpPr>
      </xdr:nvSpPr>
      <xdr:spPr bwMode="auto">
        <a:xfrm>
          <a:off x="3173730" y="3154680"/>
          <a:ext cx="701040" cy="624840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oneCellAnchor>
    <xdr:from>
      <xdr:col>5</xdr:col>
      <xdr:colOff>200660</xdr:colOff>
      <xdr:row>21</xdr:row>
      <xdr:rowOff>7620</xdr:rowOff>
    </xdr:from>
    <xdr:ext cx="427938" cy="141001"/>
    <xdr:sp macro="" textlink="">
      <xdr:nvSpPr>
        <xdr:cNvPr id="17" name="Text Box 21">
          <a:extLst>
            <a:ext uri="{FF2B5EF4-FFF2-40B4-BE49-F238E27FC236}">
              <a16:creationId xmlns:a16="http://schemas.microsoft.com/office/drawing/2014/main" id="{7A8313C0-669A-414C-B22F-98B808590209}"/>
            </a:ext>
          </a:extLst>
        </xdr:cNvPr>
        <xdr:cNvSpPr txBox="1">
          <a:spLocks noChangeArrowheads="1"/>
        </xdr:cNvSpPr>
      </xdr:nvSpPr>
      <xdr:spPr bwMode="auto">
        <a:xfrm>
          <a:off x="3324860" y="3528060"/>
          <a:ext cx="427938" cy="14100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27432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D</a:t>
          </a:r>
          <a:r>
            <a:rPr lang="en-US" sz="800" b="0" i="0" u="none" strike="noStrike" baseline="-25000">
              <a:solidFill>
                <a:srgbClr val="000000"/>
              </a:solidFill>
              <a:latin typeface="Arial"/>
              <a:cs typeface="Arial"/>
            </a:rPr>
            <a:t>3</a:t>
          </a: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=9000</a:t>
          </a:r>
        </a:p>
      </xdr:txBody>
    </xdr:sp>
    <xdr:clientData/>
  </xdr:oneCellAnchor>
  <xdr:twoCellAnchor>
    <xdr:from>
      <xdr:col>7</xdr:col>
      <xdr:colOff>3810</xdr:colOff>
      <xdr:row>18</xdr:row>
      <xdr:rowOff>144780</xdr:rowOff>
    </xdr:from>
    <xdr:to>
      <xdr:col>8</xdr:col>
      <xdr:colOff>179070</xdr:colOff>
      <xdr:row>22</xdr:row>
      <xdr:rowOff>106680</xdr:rowOff>
    </xdr:to>
    <xdr:sp macro="" textlink="">
      <xdr:nvSpPr>
        <xdr:cNvPr id="18" name="AutoShape 22">
          <a:extLst>
            <a:ext uri="{FF2B5EF4-FFF2-40B4-BE49-F238E27FC236}">
              <a16:creationId xmlns:a16="http://schemas.microsoft.com/office/drawing/2014/main" id="{F5E230B8-B80B-41C5-93B6-BA3E535849A3}"/>
            </a:ext>
          </a:extLst>
        </xdr:cNvPr>
        <xdr:cNvSpPr>
          <a:spLocks noChangeArrowheads="1"/>
        </xdr:cNvSpPr>
      </xdr:nvSpPr>
      <xdr:spPr bwMode="auto">
        <a:xfrm>
          <a:off x="4377690" y="3162300"/>
          <a:ext cx="800100" cy="632460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6985</xdr:colOff>
      <xdr:row>18</xdr:row>
      <xdr:rowOff>40323</xdr:rowOff>
    </xdr:from>
    <xdr:to>
      <xdr:col>10</xdr:col>
      <xdr:colOff>152400</xdr:colOff>
      <xdr:row>22</xdr:row>
      <xdr:rowOff>117475</xdr:rowOff>
    </xdr:to>
    <xdr:sp macro="" textlink="">
      <xdr:nvSpPr>
        <xdr:cNvPr id="19" name="AutoShape 23">
          <a:extLst>
            <a:ext uri="{FF2B5EF4-FFF2-40B4-BE49-F238E27FC236}">
              <a16:creationId xmlns:a16="http://schemas.microsoft.com/office/drawing/2014/main" id="{6522FFD2-726B-4D23-B054-DDBDCE808335}"/>
            </a:ext>
          </a:extLst>
        </xdr:cNvPr>
        <xdr:cNvSpPr>
          <a:spLocks noChangeArrowheads="1"/>
        </xdr:cNvSpPr>
      </xdr:nvSpPr>
      <xdr:spPr bwMode="auto">
        <a:xfrm>
          <a:off x="5607685" y="3012123"/>
          <a:ext cx="767715" cy="737552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2860" rIns="36576" bIns="0" anchor="ctr" upright="1"/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D</a:t>
          </a:r>
          <a:r>
            <a:rPr lang="en-US" sz="800" b="0" i="0" u="none" strike="noStrike" baseline="-25000">
              <a:solidFill>
                <a:srgbClr val="000000"/>
              </a:solidFill>
              <a:latin typeface="Arial"/>
              <a:cs typeface="Arial"/>
            </a:rPr>
            <a:t>5</a:t>
          </a: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=</a:t>
          </a:r>
        </a:p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11100</a:t>
          </a:r>
        </a:p>
      </xdr:txBody>
    </xdr:sp>
    <xdr:clientData/>
  </xdr:twoCellAnchor>
  <xdr:twoCellAnchor>
    <xdr:from>
      <xdr:col>10</xdr:col>
      <xdr:colOff>603250</xdr:colOff>
      <xdr:row>18</xdr:row>
      <xdr:rowOff>17780</xdr:rowOff>
    </xdr:from>
    <xdr:to>
      <xdr:col>12</xdr:col>
      <xdr:colOff>173038</xdr:colOff>
      <xdr:row>22</xdr:row>
      <xdr:rowOff>109538</xdr:rowOff>
    </xdr:to>
    <xdr:sp macro="" textlink="">
      <xdr:nvSpPr>
        <xdr:cNvPr id="20" name="AutoShape 24">
          <a:extLst>
            <a:ext uri="{FF2B5EF4-FFF2-40B4-BE49-F238E27FC236}">
              <a16:creationId xmlns:a16="http://schemas.microsoft.com/office/drawing/2014/main" id="{F9D27D32-75D4-4A57-BC6D-FD2B6AE1CD01}"/>
            </a:ext>
          </a:extLst>
        </xdr:cNvPr>
        <xdr:cNvSpPr>
          <a:spLocks noChangeArrowheads="1"/>
        </xdr:cNvSpPr>
      </xdr:nvSpPr>
      <xdr:spPr bwMode="auto">
        <a:xfrm>
          <a:off x="6851650" y="3035300"/>
          <a:ext cx="819468" cy="762318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D</a:t>
          </a:r>
          <a:r>
            <a:rPr lang="en-US" sz="800" b="0" i="0" u="none" strike="noStrike" baseline="-25000">
              <a:solidFill>
                <a:srgbClr val="000000"/>
              </a:solidFill>
              <a:latin typeface="Arial"/>
              <a:cs typeface="Arial"/>
            </a:rPr>
            <a:t>6</a:t>
          </a: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= 9800</a:t>
          </a:r>
        </a:p>
      </xdr:txBody>
    </xdr:sp>
    <xdr:clientData/>
  </xdr:twoCellAnchor>
  <xdr:twoCellAnchor>
    <xdr:from>
      <xdr:col>7</xdr:col>
      <xdr:colOff>182880</xdr:colOff>
      <xdr:row>12</xdr:row>
      <xdr:rowOff>29210</xdr:rowOff>
    </xdr:from>
    <xdr:to>
      <xdr:col>7</xdr:col>
      <xdr:colOff>594360</xdr:colOff>
      <xdr:row>14</xdr:row>
      <xdr:rowOff>128270</xdr:rowOff>
    </xdr:to>
    <xdr:sp macro="" textlink="">
      <xdr:nvSpPr>
        <xdr:cNvPr id="21" name="Oval 25">
          <a:extLst>
            <a:ext uri="{FF2B5EF4-FFF2-40B4-BE49-F238E27FC236}">
              <a16:creationId xmlns:a16="http://schemas.microsoft.com/office/drawing/2014/main" id="{D1B4F246-F326-4E7F-85F4-CD422CB3C49F}"/>
            </a:ext>
          </a:extLst>
        </xdr:cNvPr>
        <xdr:cNvSpPr>
          <a:spLocks noChangeArrowheads="1"/>
        </xdr:cNvSpPr>
      </xdr:nvSpPr>
      <xdr:spPr bwMode="auto">
        <a:xfrm>
          <a:off x="4556760" y="2040890"/>
          <a:ext cx="411480" cy="434340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22860" rIns="36576" bIns="0" anchor="ctr" upright="1"/>
        <a:lstStyle/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4</a:t>
          </a:r>
        </a:p>
      </xdr:txBody>
    </xdr:sp>
    <xdr:clientData/>
  </xdr:twoCellAnchor>
  <xdr:twoCellAnchor>
    <xdr:from>
      <xdr:col>9</xdr:col>
      <xdr:colOff>190500</xdr:colOff>
      <xdr:row>12</xdr:row>
      <xdr:rowOff>20320</xdr:rowOff>
    </xdr:from>
    <xdr:to>
      <xdr:col>9</xdr:col>
      <xdr:colOff>594360</xdr:colOff>
      <xdr:row>14</xdr:row>
      <xdr:rowOff>124460</xdr:rowOff>
    </xdr:to>
    <xdr:sp macro="" textlink="">
      <xdr:nvSpPr>
        <xdr:cNvPr id="22" name="Oval 26">
          <a:extLst>
            <a:ext uri="{FF2B5EF4-FFF2-40B4-BE49-F238E27FC236}">
              <a16:creationId xmlns:a16="http://schemas.microsoft.com/office/drawing/2014/main" id="{29D34FF4-2A39-4F9F-862E-25B1296D6973}"/>
            </a:ext>
          </a:extLst>
        </xdr:cNvPr>
        <xdr:cNvSpPr>
          <a:spLocks noChangeArrowheads="1"/>
        </xdr:cNvSpPr>
      </xdr:nvSpPr>
      <xdr:spPr bwMode="auto">
        <a:xfrm>
          <a:off x="5814060" y="2032000"/>
          <a:ext cx="403860" cy="439420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22860" rIns="36576" bIns="0" anchor="ctr" upright="1"/>
        <a:lstStyle/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5</a:t>
          </a:r>
        </a:p>
      </xdr:txBody>
    </xdr:sp>
    <xdr:clientData/>
  </xdr:twoCellAnchor>
  <xdr:twoCellAnchor>
    <xdr:from>
      <xdr:col>11</xdr:col>
      <xdr:colOff>175260</xdr:colOff>
      <xdr:row>12</xdr:row>
      <xdr:rowOff>20320</xdr:rowOff>
    </xdr:from>
    <xdr:to>
      <xdr:col>11</xdr:col>
      <xdr:colOff>579120</xdr:colOff>
      <xdr:row>14</xdr:row>
      <xdr:rowOff>124460</xdr:rowOff>
    </xdr:to>
    <xdr:sp macro="" textlink="">
      <xdr:nvSpPr>
        <xdr:cNvPr id="23" name="Oval 27">
          <a:extLst>
            <a:ext uri="{FF2B5EF4-FFF2-40B4-BE49-F238E27FC236}">
              <a16:creationId xmlns:a16="http://schemas.microsoft.com/office/drawing/2014/main" id="{7F288F78-A175-4312-9688-5837CF67DE8C}"/>
            </a:ext>
          </a:extLst>
        </xdr:cNvPr>
        <xdr:cNvSpPr>
          <a:spLocks noChangeArrowheads="1"/>
        </xdr:cNvSpPr>
      </xdr:nvSpPr>
      <xdr:spPr bwMode="auto">
        <a:xfrm>
          <a:off x="7048500" y="2032000"/>
          <a:ext cx="403860" cy="439420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22860" rIns="36576" bIns="0" anchor="ctr" upright="1"/>
        <a:lstStyle/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6</a:t>
          </a:r>
        </a:p>
      </xdr:txBody>
    </xdr:sp>
    <xdr:clientData/>
  </xdr:twoCellAnchor>
  <xdr:twoCellAnchor>
    <xdr:from>
      <xdr:col>4</xdr:col>
      <xdr:colOff>7620</xdr:colOff>
      <xdr:row>13</xdr:row>
      <xdr:rowOff>76200</xdr:rowOff>
    </xdr:from>
    <xdr:to>
      <xdr:col>5</xdr:col>
      <xdr:colOff>182880</xdr:colOff>
      <xdr:row>13</xdr:row>
      <xdr:rowOff>91440</xdr:rowOff>
    </xdr:to>
    <xdr:cxnSp macro="">
      <xdr:nvCxnSpPr>
        <xdr:cNvPr id="24" name="AutoShape 28">
          <a:extLst>
            <a:ext uri="{FF2B5EF4-FFF2-40B4-BE49-F238E27FC236}">
              <a16:creationId xmlns:a16="http://schemas.microsoft.com/office/drawing/2014/main" id="{AE698423-806A-4CF2-BE9F-9C185F0E8E2B}"/>
            </a:ext>
          </a:extLst>
        </xdr:cNvPr>
        <xdr:cNvCxnSpPr>
          <a:cxnSpLocks noChangeShapeType="1"/>
          <a:stCxn id="5" idx="6"/>
          <a:endCxn id="15" idx="2"/>
        </xdr:cNvCxnSpPr>
      </xdr:nvCxnSpPr>
      <xdr:spPr bwMode="auto">
        <a:xfrm>
          <a:off x="2506980" y="2255520"/>
          <a:ext cx="800100" cy="1524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5</xdr:col>
      <xdr:colOff>594360</xdr:colOff>
      <xdr:row>13</xdr:row>
      <xdr:rowOff>78740</xdr:rowOff>
    </xdr:from>
    <xdr:to>
      <xdr:col>7</xdr:col>
      <xdr:colOff>182880</xdr:colOff>
      <xdr:row>13</xdr:row>
      <xdr:rowOff>83820</xdr:rowOff>
    </xdr:to>
    <xdr:cxnSp macro="">
      <xdr:nvCxnSpPr>
        <xdr:cNvPr id="25" name="AutoShape 29">
          <a:extLst>
            <a:ext uri="{FF2B5EF4-FFF2-40B4-BE49-F238E27FC236}">
              <a16:creationId xmlns:a16="http://schemas.microsoft.com/office/drawing/2014/main" id="{E97F6BAB-57C6-45D4-9F69-32FB87BC391D}"/>
            </a:ext>
          </a:extLst>
        </xdr:cNvPr>
        <xdr:cNvCxnSpPr>
          <a:cxnSpLocks noChangeShapeType="1"/>
          <a:stCxn id="15" idx="6"/>
          <a:endCxn id="21" idx="2"/>
        </xdr:cNvCxnSpPr>
      </xdr:nvCxnSpPr>
      <xdr:spPr bwMode="auto">
        <a:xfrm flipV="1">
          <a:off x="3718560" y="2258060"/>
          <a:ext cx="838200" cy="508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7</xdr:col>
      <xdr:colOff>594360</xdr:colOff>
      <xdr:row>13</xdr:row>
      <xdr:rowOff>72390</xdr:rowOff>
    </xdr:from>
    <xdr:to>
      <xdr:col>9</xdr:col>
      <xdr:colOff>190500</xdr:colOff>
      <xdr:row>13</xdr:row>
      <xdr:rowOff>78740</xdr:rowOff>
    </xdr:to>
    <xdr:cxnSp macro="">
      <xdr:nvCxnSpPr>
        <xdr:cNvPr id="26" name="AutoShape 30">
          <a:extLst>
            <a:ext uri="{FF2B5EF4-FFF2-40B4-BE49-F238E27FC236}">
              <a16:creationId xmlns:a16="http://schemas.microsoft.com/office/drawing/2014/main" id="{EAF8EA54-2EE0-4F51-93D4-0E7722057ADD}"/>
            </a:ext>
          </a:extLst>
        </xdr:cNvPr>
        <xdr:cNvCxnSpPr>
          <a:cxnSpLocks noChangeShapeType="1"/>
          <a:stCxn id="21" idx="6"/>
          <a:endCxn id="22" idx="2"/>
        </xdr:cNvCxnSpPr>
      </xdr:nvCxnSpPr>
      <xdr:spPr bwMode="auto">
        <a:xfrm flipV="1">
          <a:off x="4968240" y="2251710"/>
          <a:ext cx="845820" cy="635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9</xdr:col>
      <xdr:colOff>594360</xdr:colOff>
      <xdr:row>13</xdr:row>
      <xdr:rowOff>72390</xdr:rowOff>
    </xdr:from>
    <xdr:to>
      <xdr:col>11</xdr:col>
      <xdr:colOff>175260</xdr:colOff>
      <xdr:row>13</xdr:row>
      <xdr:rowOff>72390</xdr:rowOff>
    </xdr:to>
    <xdr:cxnSp macro="">
      <xdr:nvCxnSpPr>
        <xdr:cNvPr id="27" name="AutoShape 31">
          <a:extLst>
            <a:ext uri="{FF2B5EF4-FFF2-40B4-BE49-F238E27FC236}">
              <a16:creationId xmlns:a16="http://schemas.microsoft.com/office/drawing/2014/main" id="{69A53657-8C1E-4B4A-9DA7-4BE62986300E}"/>
            </a:ext>
          </a:extLst>
        </xdr:cNvPr>
        <xdr:cNvCxnSpPr>
          <a:cxnSpLocks noChangeShapeType="1"/>
          <a:stCxn id="22" idx="6"/>
          <a:endCxn id="23" idx="2"/>
        </xdr:cNvCxnSpPr>
      </xdr:nvCxnSpPr>
      <xdr:spPr bwMode="auto">
        <a:xfrm>
          <a:off x="6217920" y="2251710"/>
          <a:ext cx="830580" cy="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5</xdr:col>
      <xdr:colOff>388620</xdr:colOff>
      <xdr:row>14</xdr:row>
      <xdr:rowOff>137160</xdr:rowOff>
    </xdr:from>
    <xdr:to>
      <xdr:col>5</xdr:col>
      <xdr:colOff>398780</xdr:colOff>
      <xdr:row>18</xdr:row>
      <xdr:rowOff>137160</xdr:rowOff>
    </xdr:to>
    <xdr:cxnSp macro="">
      <xdr:nvCxnSpPr>
        <xdr:cNvPr id="28" name="AutoShape 32">
          <a:extLst>
            <a:ext uri="{FF2B5EF4-FFF2-40B4-BE49-F238E27FC236}">
              <a16:creationId xmlns:a16="http://schemas.microsoft.com/office/drawing/2014/main" id="{DA036D76-015B-4143-99EC-5040A0AFB5AB}"/>
            </a:ext>
          </a:extLst>
        </xdr:cNvPr>
        <xdr:cNvCxnSpPr>
          <a:cxnSpLocks noChangeShapeType="1"/>
          <a:stCxn id="15" idx="4"/>
          <a:endCxn id="16" idx="0"/>
        </xdr:cNvCxnSpPr>
      </xdr:nvCxnSpPr>
      <xdr:spPr bwMode="auto">
        <a:xfrm>
          <a:off x="3512820" y="2484120"/>
          <a:ext cx="10160" cy="670560"/>
        </a:xfrm>
        <a:prstGeom prst="straightConnector1">
          <a:avLst/>
        </a:prstGeom>
        <a:noFill/>
        <a:ln w="15875">
          <a:solidFill>
            <a:srgbClr val="00B050"/>
          </a:solidFill>
          <a:round/>
          <a:headEnd/>
          <a:tailEnd type="triangle" w="med" len="med"/>
        </a:ln>
      </xdr:spPr>
    </xdr:cxnSp>
    <xdr:clientData/>
  </xdr:twoCellAnchor>
  <xdr:twoCellAnchor>
    <xdr:from>
      <xdr:col>7</xdr:col>
      <xdr:colOff>388620</xdr:colOff>
      <xdr:row>14</xdr:row>
      <xdr:rowOff>128270</xdr:rowOff>
    </xdr:from>
    <xdr:to>
      <xdr:col>7</xdr:col>
      <xdr:colOff>402590</xdr:colOff>
      <xdr:row>18</xdr:row>
      <xdr:rowOff>144780</xdr:rowOff>
    </xdr:to>
    <xdr:cxnSp macro="">
      <xdr:nvCxnSpPr>
        <xdr:cNvPr id="29" name="AutoShape 33">
          <a:extLst>
            <a:ext uri="{FF2B5EF4-FFF2-40B4-BE49-F238E27FC236}">
              <a16:creationId xmlns:a16="http://schemas.microsoft.com/office/drawing/2014/main" id="{430D5959-6F75-49B0-97C5-511D8235131D}"/>
            </a:ext>
          </a:extLst>
        </xdr:cNvPr>
        <xdr:cNvCxnSpPr>
          <a:cxnSpLocks noChangeShapeType="1"/>
          <a:stCxn id="21" idx="4"/>
          <a:endCxn id="18" idx="0"/>
        </xdr:cNvCxnSpPr>
      </xdr:nvCxnSpPr>
      <xdr:spPr bwMode="auto">
        <a:xfrm>
          <a:off x="4762500" y="2475230"/>
          <a:ext cx="13970" cy="687070"/>
        </a:xfrm>
        <a:prstGeom prst="straightConnector1">
          <a:avLst/>
        </a:prstGeom>
        <a:noFill/>
        <a:ln w="15875">
          <a:solidFill>
            <a:srgbClr val="00B050"/>
          </a:solidFill>
          <a:round/>
          <a:headEnd/>
          <a:tailEnd type="triangle" w="med" len="med"/>
        </a:ln>
      </xdr:spPr>
    </xdr:cxnSp>
    <xdr:clientData/>
  </xdr:twoCellAnchor>
  <xdr:twoCellAnchor>
    <xdr:from>
      <xdr:col>9</xdr:col>
      <xdr:colOff>390843</xdr:colOff>
      <xdr:row>14</xdr:row>
      <xdr:rowOff>124460</xdr:rowOff>
    </xdr:from>
    <xdr:to>
      <xdr:col>9</xdr:col>
      <xdr:colOff>392430</xdr:colOff>
      <xdr:row>18</xdr:row>
      <xdr:rowOff>40323</xdr:rowOff>
    </xdr:to>
    <xdr:cxnSp macro="">
      <xdr:nvCxnSpPr>
        <xdr:cNvPr id="30" name="AutoShape 34">
          <a:extLst>
            <a:ext uri="{FF2B5EF4-FFF2-40B4-BE49-F238E27FC236}">
              <a16:creationId xmlns:a16="http://schemas.microsoft.com/office/drawing/2014/main" id="{447CBFD7-7E19-49DD-9B7B-AE7F199A723B}"/>
            </a:ext>
          </a:extLst>
        </xdr:cNvPr>
        <xdr:cNvCxnSpPr>
          <a:cxnSpLocks noChangeShapeType="1"/>
          <a:stCxn id="22" idx="4"/>
          <a:endCxn id="19" idx="0"/>
        </xdr:cNvCxnSpPr>
      </xdr:nvCxnSpPr>
      <xdr:spPr bwMode="auto">
        <a:xfrm flipH="1">
          <a:off x="5991543" y="2435860"/>
          <a:ext cx="1587" cy="576263"/>
        </a:xfrm>
        <a:prstGeom prst="straightConnector1">
          <a:avLst/>
        </a:prstGeom>
        <a:noFill/>
        <a:ln w="15875">
          <a:solidFill>
            <a:srgbClr val="00B050"/>
          </a:solidFill>
          <a:round/>
          <a:headEnd/>
          <a:tailEnd type="triangle" w="med" len="med"/>
        </a:ln>
      </xdr:spPr>
    </xdr:cxnSp>
    <xdr:clientData/>
  </xdr:twoCellAnchor>
  <xdr:twoCellAnchor>
    <xdr:from>
      <xdr:col>11</xdr:col>
      <xdr:colOff>377190</xdr:colOff>
      <xdr:row>14</xdr:row>
      <xdr:rowOff>124460</xdr:rowOff>
    </xdr:from>
    <xdr:to>
      <xdr:col>11</xdr:col>
      <xdr:colOff>388144</xdr:colOff>
      <xdr:row>18</xdr:row>
      <xdr:rowOff>17780</xdr:rowOff>
    </xdr:to>
    <xdr:cxnSp macro="">
      <xdr:nvCxnSpPr>
        <xdr:cNvPr id="31" name="AutoShape 35">
          <a:extLst>
            <a:ext uri="{FF2B5EF4-FFF2-40B4-BE49-F238E27FC236}">
              <a16:creationId xmlns:a16="http://schemas.microsoft.com/office/drawing/2014/main" id="{B3679BB0-6D34-4EED-BCD4-EF85B2CD4424}"/>
            </a:ext>
          </a:extLst>
        </xdr:cNvPr>
        <xdr:cNvCxnSpPr>
          <a:cxnSpLocks noChangeShapeType="1"/>
          <a:stCxn id="23" idx="4"/>
          <a:endCxn id="20" idx="0"/>
        </xdr:cNvCxnSpPr>
      </xdr:nvCxnSpPr>
      <xdr:spPr bwMode="auto">
        <a:xfrm>
          <a:off x="7250430" y="2471420"/>
          <a:ext cx="10954" cy="563880"/>
        </a:xfrm>
        <a:prstGeom prst="straightConnector1">
          <a:avLst/>
        </a:prstGeom>
        <a:noFill/>
        <a:ln w="15875">
          <a:solidFill>
            <a:srgbClr val="00B050"/>
          </a:solidFill>
          <a:round/>
          <a:headEnd/>
          <a:tailEnd type="triangle" w="med" len="med"/>
        </a:ln>
      </xdr:spPr>
    </xdr:cxnSp>
    <xdr:clientData/>
  </xdr:twoCellAnchor>
  <xdr:twoCellAnchor>
    <xdr:from>
      <xdr:col>5</xdr:col>
      <xdr:colOff>400050</xdr:colOff>
      <xdr:row>6</xdr:row>
      <xdr:rowOff>82550</xdr:rowOff>
    </xdr:from>
    <xdr:to>
      <xdr:col>5</xdr:col>
      <xdr:colOff>401320</xdr:colOff>
      <xdr:row>12</xdr:row>
      <xdr:rowOff>62230</xdr:rowOff>
    </xdr:to>
    <xdr:cxnSp macro="">
      <xdr:nvCxnSpPr>
        <xdr:cNvPr id="32" name="AutoShape 36">
          <a:extLst>
            <a:ext uri="{FF2B5EF4-FFF2-40B4-BE49-F238E27FC236}">
              <a16:creationId xmlns:a16="http://schemas.microsoft.com/office/drawing/2014/main" id="{29A3B586-F9A2-4E49-BF2F-1C54596ECB51}"/>
            </a:ext>
          </a:extLst>
        </xdr:cNvPr>
        <xdr:cNvCxnSpPr>
          <a:cxnSpLocks noChangeShapeType="1"/>
          <a:stCxn id="53" idx="2"/>
        </xdr:cNvCxnSpPr>
      </xdr:nvCxnSpPr>
      <xdr:spPr bwMode="auto">
        <a:xfrm>
          <a:off x="3524250" y="1088390"/>
          <a:ext cx="1270" cy="985520"/>
        </a:xfrm>
        <a:prstGeom prst="straightConnector1">
          <a:avLst/>
        </a:prstGeom>
        <a:ln>
          <a:headEnd/>
          <a:tailEnd type="triangle" w="med" len="med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7</xdr:col>
      <xdr:colOff>368300</xdr:colOff>
      <xdr:row>5</xdr:row>
      <xdr:rowOff>12700</xdr:rowOff>
    </xdr:from>
    <xdr:to>
      <xdr:col>7</xdr:col>
      <xdr:colOff>382270</xdr:colOff>
      <xdr:row>12</xdr:row>
      <xdr:rowOff>35560</xdr:rowOff>
    </xdr:to>
    <xdr:cxnSp macro="">
      <xdr:nvCxnSpPr>
        <xdr:cNvPr id="33" name="AutoShape 37">
          <a:extLst>
            <a:ext uri="{FF2B5EF4-FFF2-40B4-BE49-F238E27FC236}">
              <a16:creationId xmlns:a16="http://schemas.microsoft.com/office/drawing/2014/main" id="{D9BCE296-DFA2-4E67-9203-C998DA19F210}"/>
            </a:ext>
          </a:extLst>
        </xdr:cNvPr>
        <xdr:cNvCxnSpPr>
          <a:cxnSpLocks noChangeShapeType="1"/>
        </xdr:cNvCxnSpPr>
      </xdr:nvCxnSpPr>
      <xdr:spPr bwMode="auto">
        <a:xfrm>
          <a:off x="4742180" y="850900"/>
          <a:ext cx="13970" cy="1196340"/>
        </a:xfrm>
        <a:prstGeom prst="straightConnector1">
          <a:avLst/>
        </a:prstGeom>
        <a:ln>
          <a:headEnd/>
          <a:tailEnd type="triangle" w="med" len="med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392430</xdr:colOff>
      <xdr:row>6</xdr:row>
      <xdr:rowOff>120650</xdr:rowOff>
    </xdr:from>
    <xdr:to>
      <xdr:col>9</xdr:col>
      <xdr:colOff>393700</xdr:colOff>
      <xdr:row>12</xdr:row>
      <xdr:rowOff>20320</xdr:rowOff>
    </xdr:to>
    <xdr:cxnSp macro="">
      <xdr:nvCxnSpPr>
        <xdr:cNvPr id="34" name="AutoShape 38">
          <a:extLst>
            <a:ext uri="{FF2B5EF4-FFF2-40B4-BE49-F238E27FC236}">
              <a16:creationId xmlns:a16="http://schemas.microsoft.com/office/drawing/2014/main" id="{4EE1D62E-846E-4AB4-A9D7-E364FB7A149C}"/>
            </a:ext>
          </a:extLst>
        </xdr:cNvPr>
        <xdr:cNvCxnSpPr>
          <a:cxnSpLocks noChangeShapeType="1"/>
          <a:stCxn id="56" idx="2"/>
          <a:endCxn id="22" idx="0"/>
        </xdr:cNvCxnSpPr>
      </xdr:nvCxnSpPr>
      <xdr:spPr bwMode="auto">
        <a:xfrm flipH="1">
          <a:off x="5993130" y="1111250"/>
          <a:ext cx="1270" cy="890270"/>
        </a:xfrm>
        <a:prstGeom prst="straightConnector1">
          <a:avLst/>
        </a:prstGeom>
        <a:ln>
          <a:headEnd/>
          <a:tailEnd type="triangle" w="med" len="med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368300</xdr:colOff>
      <xdr:row>5</xdr:row>
      <xdr:rowOff>19050</xdr:rowOff>
    </xdr:from>
    <xdr:to>
      <xdr:col>11</xdr:col>
      <xdr:colOff>380454</xdr:colOff>
      <xdr:row>11</xdr:row>
      <xdr:rowOff>160128</xdr:rowOff>
    </xdr:to>
    <xdr:cxnSp macro="">
      <xdr:nvCxnSpPr>
        <xdr:cNvPr id="35" name="AutoShape 39">
          <a:extLst>
            <a:ext uri="{FF2B5EF4-FFF2-40B4-BE49-F238E27FC236}">
              <a16:creationId xmlns:a16="http://schemas.microsoft.com/office/drawing/2014/main" id="{3B7E2EBC-61C4-40B1-86A4-9E10C3AA4455}"/>
            </a:ext>
          </a:extLst>
        </xdr:cNvPr>
        <xdr:cNvCxnSpPr>
          <a:cxnSpLocks noChangeShapeType="1"/>
        </xdr:cNvCxnSpPr>
      </xdr:nvCxnSpPr>
      <xdr:spPr bwMode="auto">
        <a:xfrm>
          <a:off x="7241540" y="857250"/>
          <a:ext cx="12154" cy="1146918"/>
        </a:xfrm>
        <a:prstGeom prst="straightConnector1">
          <a:avLst/>
        </a:prstGeom>
        <a:ln>
          <a:headEnd/>
          <a:tailEnd type="triangle" w="med" len="med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oneCellAnchor>
    <xdr:from>
      <xdr:col>3</xdr:col>
      <xdr:colOff>502920</xdr:colOff>
      <xdr:row>25</xdr:row>
      <xdr:rowOff>0</xdr:rowOff>
    </xdr:from>
    <xdr:ext cx="76200" cy="194351"/>
    <xdr:sp macro="" textlink="">
      <xdr:nvSpPr>
        <xdr:cNvPr id="36" name="Text Box 40">
          <a:extLst>
            <a:ext uri="{FF2B5EF4-FFF2-40B4-BE49-F238E27FC236}">
              <a16:creationId xmlns:a16="http://schemas.microsoft.com/office/drawing/2014/main" id="{09C5B719-5BD6-4B9C-9C17-4FABBE51CE21}"/>
            </a:ext>
          </a:extLst>
        </xdr:cNvPr>
        <xdr:cNvSpPr txBox="1">
          <a:spLocks noChangeArrowheads="1"/>
        </xdr:cNvSpPr>
      </xdr:nvSpPr>
      <xdr:spPr bwMode="auto">
        <a:xfrm>
          <a:off x="2377440" y="4191000"/>
          <a:ext cx="76200" cy="19435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twoCellAnchor>
    <xdr:from>
      <xdr:col>7</xdr:col>
      <xdr:colOff>175260</xdr:colOff>
      <xdr:row>21</xdr:row>
      <xdr:rowOff>38100</xdr:rowOff>
    </xdr:from>
    <xdr:to>
      <xdr:col>8</xdr:col>
      <xdr:colOff>251460</xdr:colOff>
      <xdr:row>22</xdr:row>
      <xdr:rowOff>60960</xdr:rowOff>
    </xdr:to>
    <xdr:sp macro="" textlink="">
      <xdr:nvSpPr>
        <xdr:cNvPr id="37" name="Text Box 41">
          <a:extLst>
            <a:ext uri="{FF2B5EF4-FFF2-40B4-BE49-F238E27FC236}">
              <a16:creationId xmlns:a16="http://schemas.microsoft.com/office/drawing/2014/main" id="{59147550-18B8-45DB-B8E6-10A71573B311}"/>
            </a:ext>
          </a:extLst>
        </xdr:cNvPr>
        <xdr:cNvSpPr txBox="1">
          <a:spLocks noChangeArrowheads="1"/>
        </xdr:cNvSpPr>
      </xdr:nvSpPr>
      <xdr:spPr bwMode="auto">
        <a:xfrm>
          <a:off x="4549140" y="3558540"/>
          <a:ext cx="70104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D</a:t>
          </a:r>
          <a:r>
            <a:rPr lang="en-US" sz="800" b="0" i="0" u="none" strike="noStrike" baseline="-25000">
              <a:solidFill>
                <a:srgbClr val="000000"/>
              </a:solidFill>
              <a:latin typeface="Arial"/>
              <a:cs typeface="Arial"/>
            </a:rPr>
            <a:t>4</a:t>
          </a: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= 10500</a:t>
          </a:r>
        </a:p>
      </xdr:txBody>
    </xdr:sp>
    <xdr:clientData/>
  </xdr:twoCellAnchor>
  <xdr:oneCellAnchor>
    <xdr:from>
      <xdr:col>2</xdr:col>
      <xdr:colOff>95036</xdr:colOff>
      <xdr:row>12</xdr:row>
      <xdr:rowOff>90170</xdr:rowOff>
    </xdr:from>
    <xdr:ext cx="624530" cy="366767"/>
    <xdr:sp macro="" textlink="">
      <xdr:nvSpPr>
        <xdr:cNvPr id="38" name="Text Box 43">
          <a:extLst>
            <a:ext uri="{FF2B5EF4-FFF2-40B4-BE49-F238E27FC236}">
              <a16:creationId xmlns:a16="http://schemas.microsoft.com/office/drawing/2014/main" id="{A153F95D-9627-4C73-9AF0-6C620970EF93}"/>
            </a:ext>
          </a:extLst>
        </xdr:cNvPr>
        <xdr:cNvSpPr txBox="1">
          <a:spLocks noChangeArrowheads="1"/>
        </xdr:cNvSpPr>
      </xdr:nvSpPr>
      <xdr:spPr bwMode="auto">
        <a:xfrm>
          <a:off x="1339636" y="2071370"/>
          <a:ext cx="624530" cy="366767"/>
        </a:xfrm>
        <a:prstGeom prst="rect">
          <a:avLst/>
        </a:prstGeom>
        <a:noFill/>
        <a:ln w="19050">
          <a:solidFill>
            <a:srgbClr val="00B050"/>
          </a:solidFill>
          <a:miter lim="800000"/>
          <a:headEnd/>
          <a:tailEnd/>
        </a:ln>
      </xdr:spPr>
      <xdr:txBody>
        <a:bodyPr wrap="none" lIns="27432" tIns="27432" rIns="27432" bIns="0" anchor="t" upright="1">
          <a:spAutoFit/>
        </a:bodyPr>
        <a:lstStyle/>
        <a:p>
          <a:pPr algn="ctr" rtl="0">
            <a:defRPr sz="1000"/>
          </a:pPr>
          <a:r>
            <a:rPr lang="en-US" sz="800" b="1" i="0" u="none" strike="noStrike" baseline="0">
              <a:solidFill>
                <a:srgbClr val="000000"/>
              </a:solidFill>
              <a:latin typeface="Arial"/>
              <a:cs typeface="Arial"/>
            </a:rPr>
            <a:t>x</a:t>
          </a:r>
          <a:r>
            <a:rPr lang="en-US" sz="800" b="1" i="0" u="none" strike="noStrike" baseline="-25000">
              <a:solidFill>
                <a:srgbClr val="000000"/>
              </a:solidFill>
              <a:latin typeface="Arial"/>
              <a:cs typeface="Arial"/>
            </a:rPr>
            <a:t>1</a:t>
          </a: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(x</a:t>
          </a:r>
          <a:r>
            <a:rPr lang="en-US" sz="800" b="0" i="0" u="none" strike="noStrike" baseline="-25000">
              <a:solidFill>
                <a:srgbClr val="000000"/>
              </a:solidFill>
              <a:latin typeface="Arial"/>
              <a:cs typeface="Arial"/>
            </a:rPr>
            <a:t>0</a:t>
          </a: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+x</a:t>
          </a:r>
          <a:r>
            <a:rPr lang="en-US" sz="800" b="0" i="0" u="none" strike="noStrike" baseline="-25000">
              <a:solidFill>
                <a:srgbClr val="000000"/>
              </a:solidFill>
              <a:latin typeface="Arial"/>
              <a:cs typeface="Arial"/>
            </a:rPr>
            <a:t>1</a:t>
          </a: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)/2</a:t>
          </a:r>
        </a:p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x22.5%x$2.95</a:t>
          </a: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oneCellAnchor>
  <xdr:oneCellAnchor>
    <xdr:from>
      <xdr:col>4</xdr:col>
      <xdr:colOff>64576</xdr:colOff>
      <xdr:row>12</xdr:row>
      <xdr:rowOff>60960</xdr:rowOff>
    </xdr:from>
    <xdr:ext cx="705771" cy="410946"/>
    <xdr:sp macro="" textlink="">
      <xdr:nvSpPr>
        <xdr:cNvPr id="39" name="Text Box 44">
          <a:extLst>
            <a:ext uri="{FF2B5EF4-FFF2-40B4-BE49-F238E27FC236}">
              <a16:creationId xmlns:a16="http://schemas.microsoft.com/office/drawing/2014/main" id="{F806380F-F957-4C16-9939-DE37635C8A49}"/>
            </a:ext>
          </a:extLst>
        </xdr:cNvPr>
        <xdr:cNvSpPr txBox="1">
          <a:spLocks noChangeArrowheads="1"/>
        </xdr:cNvSpPr>
      </xdr:nvSpPr>
      <xdr:spPr bwMode="auto">
        <a:xfrm>
          <a:off x="2553776" y="2042160"/>
          <a:ext cx="705771" cy="410946"/>
        </a:xfrm>
        <a:prstGeom prst="rect">
          <a:avLst/>
        </a:prstGeom>
        <a:noFill/>
        <a:ln w="15875">
          <a:solidFill>
            <a:srgbClr val="00B050"/>
          </a:solidFill>
          <a:miter lim="800000"/>
          <a:headEnd/>
          <a:tailEnd/>
        </a:ln>
      </xdr:spPr>
      <xdr:txBody>
        <a:bodyPr wrap="none" lIns="27432" tIns="27432" rIns="27432" bIns="0" anchor="t" upright="1">
          <a:spAutoFit/>
        </a:bodyPr>
        <a:lstStyle/>
        <a:p>
          <a:pPr algn="ctr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x</a:t>
          </a:r>
          <a:r>
            <a:rPr lang="en-US" sz="900" b="1" i="0" u="none" strike="noStrike" baseline="-25000">
              <a:solidFill>
                <a:srgbClr val="000000"/>
              </a:solidFill>
              <a:latin typeface="Arial"/>
              <a:cs typeface="Arial"/>
            </a:rPr>
            <a:t>2</a:t>
          </a:r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(x</a:t>
          </a:r>
          <a:r>
            <a:rPr lang="en-US" sz="900" b="0" i="0" u="none" strike="noStrike" baseline="-25000">
              <a:solidFill>
                <a:srgbClr val="000000"/>
              </a:solidFill>
              <a:latin typeface="Arial"/>
              <a:cs typeface="Arial"/>
            </a:rPr>
            <a:t>1</a:t>
          </a:r>
          <a:r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+x</a:t>
          </a:r>
          <a:r>
            <a:rPr lang="en-US" sz="900" b="0" i="0" u="none" strike="noStrike" baseline="-25000">
              <a:solidFill>
                <a:srgbClr val="000000"/>
              </a:solidFill>
              <a:latin typeface="Arial"/>
              <a:cs typeface="Arial"/>
            </a:rPr>
            <a:t>2</a:t>
          </a:r>
          <a:r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)/2</a:t>
          </a:r>
        </a:p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x22.5%x$2.94</a:t>
          </a:r>
        </a:p>
      </xdr:txBody>
    </xdr:sp>
    <xdr:clientData/>
  </xdr:oneCellAnchor>
  <xdr:oneCellAnchor>
    <xdr:from>
      <xdr:col>6</xdr:col>
      <xdr:colOff>64575</xdr:colOff>
      <xdr:row>12</xdr:row>
      <xdr:rowOff>60960</xdr:rowOff>
    </xdr:from>
    <xdr:ext cx="705771" cy="410946"/>
    <xdr:sp macro="" textlink="">
      <xdr:nvSpPr>
        <xdr:cNvPr id="40" name="Text Box 45">
          <a:extLst>
            <a:ext uri="{FF2B5EF4-FFF2-40B4-BE49-F238E27FC236}">
              <a16:creationId xmlns:a16="http://schemas.microsoft.com/office/drawing/2014/main" id="{644C77C2-C805-46E3-90A7-7773BA861179}"/>
            </a:ext>
          </a:extLst>
        </xdr:cNvPr>
        <xdr:cNvSpPr txBox="1">
          <a:spLocks noChangeArrowheads="1"/>
        </xdr:cNvSpPr>
      </xdr:nvSpPr>
      <xdr:spPr bwMode="auto">
        <a:xfrm>
          <a:off x="3798375" y="2042160"/>
          <a:ext cx="705771" cy="410946"/>
        </a:xfrm>
        <a:prstGeom prst="rect">
          <a:avLst/>
        </a:prstGeom>
        <a:noFill/>
        <a:ln w="15875">
          <a:solidFill>
            <a:srgbClr val="00B050"/>
          </a:solidFill>
          <a:miter lim="800000"/>
          <a:headEnd/>
          <a:tailEnd/>
        </a:ln>
      </xdr:spPr>
      <xdr:txBody>
        <a:bodyPr wrap="none" lIns="27432" tIns="27432" rIns="27432" bIns="0" anchor="t" upright="1">
          <a:spAutoFit/>
        </a:bodyPr>
        <a:lstStyle/>
        <a:p>
          <a:pPr algn="ctr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x</a:t>
          </a:r>
          <a:r>
            <a:rPr lang="en-US" sz="900" b="1" i="0" u="none" strike="noStrike" baseline="-25000">
              <a:solidFill>
                <a:srgbClr val="000000"/>
              </a:solidFill>
              <a:latin typeface="Arial"/>
              <a:cs typeface="Arial"/>
            </a:rPr>
            <a:t>3</a:t>
          </a:r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(x</a:t>
          </a:r>
          <a:r>
            <a:rPr lang="en-US" sz="900" b="0" i="0" u="none" strike="noStrike" baseline="-25000">
              <a:solidFill>
                <a:srgbClr val="000000"/>
              </a:solidFill>
              <a:latin typeface="Arial"/>
              <a:cs typeface="Arial"/>
            </a:rPr>
            <a:t>2</a:t>
          </a:r>
          <a:r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+x</a:t>
          </a:r>
          <a:r>
            <a:rPr lang="en-US" sz="900" b="0" i="0" u="none" strike="noStrike" baseline="-25000">
              <a:solidFill>
                <a:srgbClr val="000000"/>
              </a:solidFill>
              <a:latin typeface="Arial"/>
              <a:cs typeface="Arial"/>
            </a:rPr>
            <a:t>3</a:t>
          </a:r>
          <a:r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)/2</a:t>
          </a:r>
        </a:p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x22.5%x$2.99</a:t>
          </a:r>
        </a:p>
      </xdr:txBody>
    </xdr:sp>
    <xdr:clientData/>
  </xdr:oneCellAnchor>
  <xdr:oneCellAnchor>
    <xdr:from>
      <xdr:col>8</xdr:col>
      <xdr:colOff>64575</xdr:colOff>
      <xdr:row>12</xdr:row>
      <xdr:rowOff>60960</xdr:rowOff>
    </xdr:from>
    <xdr:ext cx="705771" cy="410946"/>
    <xdr:sp macro="" textlink="">
      <xdr:nvSpPr>
        <xdr:cNvPr id="41" name="Text Box 46">
          <a:extLst>
            <a:ext uri="{FF2B5EF4-FFF2-40B4-BE49-F238E27FC236}">
              <a16:creationId xmlns:a16="http://schemas.microsoft.com/office/drawing/2014/main" id="{F82508EF-16BE-4EDF-BFE3-2AE66F7B0FA2}"/>
            </a:ext>
          </a:extLst>
        </xdr:cNvPr>
        <xdr:cNvSpPr txBox="1">
          <a:spLocks noChangeArrowheads="1"/>
        </xdr:cNvSpPr>
      </xdr:nvSpPr>
      <xdr:spPr bwMode="auto">
        <a:xfrm>
          <a:off x="5042975" y="2042160"/>
          <a:ext cx="705771" cy="410946"/>
        </a:xfrm>
        <a:prstGeom prst="rect">
          <a:avLst/>
        </a:prstGeom>
        <a:noFill/>
        <a:ln w="15875">
          <a:solidFill>
            <a:srgbClr val="00B050"/>
          </a:solidFill>
          <a:miter lim="800000"/>
          <a:headEnd/>
          <a:tailEnd/>
        </a:ln>
      </xdr:spPr>
      <xdr:txBody>
        <a:bodyPr wrap="none" lIns="27432" tIns="27432" rIns="27432" bIns="0" anchor="t" upright="1">
          <a:spAutoFit/>
        </a:bodyPr>
        <a:lstStyle/>
        <a:p>
          <a:pPr algn="ctr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x</a:t>
          </a:r>
          <a:r>
            <a:rPr lang="en-US" sz="900" b="1" i="0" u="none" strike="noStrike" baseline="-25000">
              <a:solidFill>
                <a:srgbClr val="000000"/>
              </a:solidFill>
              <a:latin typeface="Arial"/>
              <a:cs typeface="Arial"/>
            </a:rPr>
            <a:t>4</a:t>
          </a:r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(x</a:t>
          </a:r>
          <a:r>
            <a:rPr lang="en-US" sz="900" b="0" i="0" u="none" strike="noStrike" baseline="-25000">
              <a:solidFill>
                <a:srgbClr val="000000"/>
              </a:solidFill>
              <a:latin typeface="Arial"/>
              <a:cs typeface="Arial"/>
            </a:rPr>
            <a:t>3</a:t>
          </a:r>
          <a:r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+x</a:t>
          </a:r>
          <a:r>
            <a:rPr lang="en-US" sz="900" b="0" i="0" u="none" strike="noStrike" baseline="-25000">
              <a:solidFill>
                <a:srgbClr val="000000"/>
              </a:solidFill>
              <a:latin typeface="Arial"/>
              <a:cs typeface="Arial"/>
            </a:rPr>
            <a:t>4</a:t>
          </a:r>
          <a:r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)/2</a:t>
          </a:r>
        </a:p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x22.5%x$2.85</a:t>
          </a:r>
        </a:p>
      </xdr:txBody>
    </xdr:sp>
    <xdr:clientData/>
  </xdr:oneCellAnchor>
  <xdr:oneCellAnchor>
    <xdr:from>
      <xdr:col>10</xdr:col>
      <xdr:colOff>15946</xdr:colOff>
      <xdr:row>12</xdr:row>
      <xdr:rowOff>50800</xdr:rowOff>
    </xdr:from>
    <xdr:ext cx="705771" cy="410946"/>
    <xdr:sp macro="" textlink="">
      <xdr:nvSpPr>
        <xdr:cNvPr id="42" name="Text Box 47">
          <a:extLst>
            <a:ext uri="{FF2B5EF4-FFF2-40B4-BE49-F238E27FC236}">
              <a16:creationId xmlns:a16="http://schemas.microsoft.com/office/drawing/2014/main" id="{DBA30A62-6546-41DC-A662-7C6641CC69DA}"/>
            </a:ext>
          </a:extLst>
        </xdr:cNvPr>
        <xdr:cNvSpPr txBox="1">
          <a:spLocks noChangeArrowheads="1"/>
        </xdr:cNvSpPr>
      </xdr:nvSpPr>
      <xdr:spPr bwMode="auto">
        <a:xfrm>
          <a:off x="6238946" y="2032000"/>
          <a:ext cx="705771" cy="410946"/>
        </a:xfrm>
        <a:prstGeom prst="rect">
          <a:avLst/>
        </a:prstGeom>
        <a:noFill/>
        <a:ln w="15875">
          <a:solidFill>
            <a:srgbClr val="00B050"/>
          </a:solidFill>
          <a:miter lim="800000"/>
          <a:headEnd/>
          <a:tailEnd/>
        </a:ln>
      </xdr:spPr>
      <xdr:txBody>
        <a:bodyPr wrap="none" lIns="27432" tIns="27432" rIns="27432" bIns="0" anchor="t" upright="1">
          <a:spAutoFit/>
        </a:bodyPr>
        <a:lstStyle/>
        <a:p>
          <a:pPr algn="ctr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x</a:t>
          </a:r>
          <a:r>
            <a:rPr lang="en-US" sz="900" b="1" i="0" u="none" strike="noStrike" baseline="-25000">
              <a:solidFill>
                <a:srgbClr val="000000"/>
              </a:solidFill>
              <a:latin typeface="Arial"/>
              <a:cs typeface="Arial"/>
            </a:rPr>
            <a:t>5</a:t>
          </a:r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(x</a:t>
          </a:r>
          <a:r>
            <a:rPr lang="en-US" sz="900" b="0" i="0" u="none" strike="noStrike" baseline="-25000">
              <a:solidFill>
                <a:srgbClr val="000000"/>
              </a:solidFill>
              <a:latin typeface="Arial"/>
              <a:cs typeface="Arial"/>
            </a:rPr>
            <a:t>4</a:t>
          </a:r>
          <a:r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+x</a:t>
          </a:r>
          <a:r>
            <a:rPr lang="en-US" sz="900" b="0" i="0" u="none" strike="noStrike" baseline="-25000">
              <a:solidFill>
                <a:srgbClr val="000000"/>
              </a:solidFill>
              <a:latin typeface="Arial"/>
              <a:cs typeface="Arial"/>
            </a:rPr>
            <a:t>5</a:t>
          </a:r>
          <a:r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)/2</a:t>
          </a:r>
        </a:p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x22.5%x$2.80</a:t>
          </a:r>
        </a:p>
      </xdr:txBody>
    </xdr:sp>
    <xdr:clientData/>
  </xdr:oneCellAnchor>
  <xdr:oneCellAnchor>
    <xdr:from>
      <xdr:col>11</xdr:col>
      <xdr:colOff>603958</xdr:colOff>
      <xdr:row>12</xdr:row>
      <xdr:rowOff>60960</xdr:rowOff>
    </xdr:from>
    <xdr:ext cx="705771" cy="410946"/>
    <xdr:sp macro="" textlink="">
      <xdr:nvSpPr>
        <xdr:cNvPr id="43" name="Text Box 48">
          <a:extLst>
            <a:ext uri="{FF2B5EF4-FFF2-40B4-BE49-F238E27FC236}">
              <a16:creationId xmlns:a16="http://schemas.microsoft.com/office/drawing/2014/main" id="{00D7844B-53D7-48FB-BBF6-EE79D6413531}"/>
            </a:ext>
          </a:extLst>
        </xdr:cNvPr>
        <xdr:cNvSpPr txBox="1">
          <a:spLocks noChangeArrowheads="1"/>
        </xdr:cNvSpPr>
      </xdr:nvSpPr>
      <xdr:spPr bwMode="auto">
        <a:xfrm>
          <a:off x="7449258" y="2042160"/>
          <a:ext cx="705771" cy="41094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27432" tIns="27432" rIns="27432" bIns="0" anchor="t" upright="1">
          <a:spAutoFit/>
        </a:bodyPr>
        <a:lstStyle/>
        <a:p>
          <a:pPr algn="ctr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x</a:t>
          </a:r>
          <a:r>
            <a:rPr lang="en-US" sz="900" b="1" i="0" u="none" strike="noStrike" baseline="-25000">
              <a:solidFill>
                <a:srgbClr val="000000"/>
              </a:solidFill>
              <a:latin typeface="Arial"/>
              <a:cs typeface="Arial"/>
            </a:rPr>
            <a:t>6</a:t>
          </a:r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(x</a:t>
          </a:r>
          <a:r>
            <a:rPr lang="en-US" sz="900" b="0" i="0" u="none" strike="noStrike" baseline="-25000">
              <a:solidFill>
                <a:srgbClr val="000000"/>
              </a:solidFill>
              <a:latin typeface="Arial"/>
              <a:cs typeface="Arial"/>
            </a:rPr>
            <a:t>5</a:t>
          </a:r>
          <a:r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+x</a:t>
          </a:r>
          <a:r>
            <a:rPr lang="en-US" sz="900" b="0" i="0" u="none" strike="noStrike" baseline="-25000">
              <a:solidFill>
                <a:srgbClr val="000000"/>
              </a:solidFill>
              <a:latin typeface="Arial"/>
              <a:cs typeface="Arial"/>
            </a:rPr>
            <a:t>6</a:t>
          </a:r>
          <a:r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)/2</a:t>
          </a:r>
        </a:p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x22.5%x$2.89</a:t>
          </a:r>
        </a:p>
      </xdr:txBody>
    </xdr:sp>
    <xdr:clientData/>
  </xdr:oneCellAnchor>
  <xdr:oneCellAnchor>
    <xdr:from>
      <xdr:col>5</xdr:col>
      <xdr:colOff>496736</xdr:colOff>
      <xdr:row>9</xdr:row>
      <xdr:rowOff>57150</xdr:rowOff>
    </xdr:from>
    <xdr:ext cx="1025089" cy="331694"/>
    <xdr:sp macro="" textlink="">
      <xdr:nvSpPr>
        <xdr:cNvPr id="44" name="Text Box 49">
          <a:extLst>
            <a:ext uri="{FF2B5EF4-FFF2-40B4-BE49-F238E27FC236}">
              <a16:creationId xmlns:a16="http://schemas.microsoft.com/office/drawing/2014/main" id="{90C08D46-9EEA-47A2-AE63-801C7117D80C}"/>
            </a:ext>
          </a:extLst>
        </xdr:cNvPr>
        <xdr:cNvSpPr txBox="1">
          <a:spLocks noChangeArrowheads="1"/>
        </xdr:cNvSpPr>
      </xdr:nvSpPr>
      <xdr:spPr bwMode="auto">
        <a:xfrm>
          <a:off x="3620936" y="1565910"/>
          <a:ext cx="1025089" cy="33169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27432" tIns="27432" rIns="27432" bIns="0" anchor="t" upright="1">
          <a:spAutoFit/>
        </a:bodyPr>
        <a:lstStyle/>
        <a:p>
          <a:pPr algn="ctr" rtl="0">
            <a:defRPr sz="1000"/>
          </a:pPr>
          <a:r>
            <a:rPr lang="en-US" sz="1000" b="0" i="0" u="none" strike="noStrike" baseline="0">
              <a:solidFill>
                <a:srgbClr val="7030A0"/>
              </a:solidFill>
              <a:latin typeface="Arial"/>
              <a:cs typeface="Arial"/>
            </a:rPr>
            <a:t>8000 &lt; y</a:t>
          </a:r>
          <a:r>
            <a:rPr lang="en-US" sz="1000" b="0" i="0" u="none" strike="noStrike" baseline="-25000">
              <a:solidFill>
                <a:srgbClr val="7030A0"/>
              </a:solidFill>
              <a:latin typeface="Arial"/>
              <a:cs typeface="Arial"/>
            </a:rPr>
            <a:t>3 </a:t>
          </a:r>
          <a:r>
            <a:rPr lang="en-US" sz="1000" b="1" i="0" u="none" strike="noStrike" baseline="0">
              <a:solidFill>
                <a:srgbClr val="7030A0"/>
              </a:solidFill>
              <a:latin typeface="Arial"/>
              <a:cs typeface="Arial"/>
            </a:rPr>
            <a:t>&lt; </a:t>
          </a:r>
          <a:r>
            <a:rPr lang="en-US" sz="1000" b="0" i="0" u="none" strike="noStrike" baseline="0">
              <a:solidFill>
                <a:srgbClr val="7030A0"/>
              </a:solidFill>
              <a:latin typeface="Arial"/>
              <a:cs typeface="Arial"/>
            </a:rPr>
            <a:t>9000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$2.99</a:t>
          </a:r>
          <a:r>
            <a:rPr lang="en-US" sz="1000" b="0" i="0" baseline="0">
              <a:effectLst/>
              <a:latin typeface="+mn-lt"/>
              <a:ea typeface="+mn-ea"/>
              <a:cs typeface="+mn-cs"/>
            </a:rPr>
            <a:t>/unit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oneCellAnchor>
  <xdr:oneCellAnchor>
    <xdr:from>
      <xdr:col>7</xdr:col>
      <xdr:colOff>479917</xdr:colOff>
      <xdr:row>9</xdr:row>
      <xdr:rowOff>60960</xdr:rowOff>
    </xdr:from>
    <xdr:ext cx="1089209" cy="331694"/>
    <xdr:sp macro="" textlink="">
      <xdr:nvSpPr>
        <xdr:cNvPr id="45" name="Text Box 50">
          <a:extLst>
            <a:ext uri="{FF2B5EF4-FFF2-40B4-BE49-F238E27FC236}">
              <a16:creationId xmlns:a16="http://schemas.microsoft.com/office/drawing/2014/main" id="{C5A1F3BA-2D95-4338-9C65-AD1FDF224943}"/>
            </a:ext>
          </a:extLst>
        </xdr:cNvPr>
        <xdr:cNvSpPr txBox="1">
          <a:spLocks noChangeArrowheads="1"/>
        </xdr:cNvSpPr>
      </xdr:nvSpPr>
      <xdr:spPr bwMode="auto">
        <a:xfrm>
          <a:off x="4853797" y="1569720"/>
          <a:ext cx="1089209" cy="33169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27432" tIns="27432" rIns="27432" bIns="0" anchor="t" upright="1">
          <a:spAutoFit/>
        </a:bodyPr>
        <a:lstStyle/>
        <a:p>
          <a:pPr algn="ctr" rtl="0">
            <a:defRPr sz="1000"/>
          </a:pPr>
          <a:r>
            <a:rPr lang="en-US" sz="1000" b="0" i="0" u="none" strike="noStrike" baseline="0">
              <a:solidFill>
                <a:srgbClr val="7030A0"/>
              </a:solidFill>
              <a:latin typeface="Arial"/>
              <a:cs typeface="Arial"/>
            </a:rPr>
            <a:t>9000 &lt; y</a:t>
          </a:r>
          <a:r>
            <a:rPr lang="en-US" sz="1000" b="0" i="0" u="none" strike="noStrike" baseline="-25000">
              <a:solidFill>
                <a:srgbClr val="7030A0"/>
              </a:solidFill>
              <a:latin typeface="Arial"/>
              <a:cs typeface="Arial"/>
            </a:rPr>
            <a:t>4 </a:t>
          </a:r>
          <a:r>
            <a:rPr lang="en-US" sz="1000" b="0" i="0" u="none" strike="noStrike" baseline="0">
              <a:solidFill>
                <a:srgbClr val="7030A0"/>
              </a:solidFill>
              <a:latin typeface="Arial"/>
              <a:cs typeface="Arial"/>
            </a:rPr>
            <a:t>&lt; 11000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$2.85</a:t>
          </a:r>
          <a:r>
            <a:rPr lang="en-US" sz="1000" b="0" i="0" baseline="0">
              <a:effectLst/>
              <a:latin typeface="+mn-lt"/>
              <a:ea typeface="+mn-ea"/>
              <a:cs typeface="+mn-cs"/>
            </a:rPr>
            <a:t>/unit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oneCellAnchor>
  <xdr:oneCellAnchor>
    <xdr:from>
      <xdr:col>9</xdr:col>
      <xdr:colOff>446897</xdr:colOff>
      <xdr:row>9</xdr:row>
      <xdr:rowOff>67310</xdr:rowOff>
    </xdr:from>
    <xdr:ext cx="1089209" cy="327077"/>
    <xdr:sp macro="" textlink="">
      <xdr:nvSpPr>
        <xdr:cNvPr id="46" name="Text Box 51">
          <a:extLst>
            <a:ext uri="{FF2B5EF4-FFF2-40B4-BE49-F238E27FC236}">
              <a16:creationId xmlns:a16="http://schemas.microsoft.com/office/drawing/2014/main" id="{E801943B-0D5A-4D75-A8D4-4CCA9A1086DD}"/>
            </a:ext>
          </a:extLst>
        </xdr:cNvPr>
        <xdr:cNvSpPr txBox="1">
          <a:spLocks noChangeArrowheads="1"/>
        </xdr:cNvSpPr>
      </xdr:nvSpPr>
      <xdr:spPr bwMode="auto">
        <a:xfrm>
          <a:off x="6070457" y="1576070"/>
          <a:ext cx="1089209" cy="3270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27432" tIns="22860" rIns="27432" bIns="0" anchor="t" upright="1">
          <a:spAutoFit/>
        </a:bodyPr>
        <a:lstStyle/>
        <a:p>
          <a:pPr algn="ctr" rtl="0">
            <a:defRPr sz="1000"/>
          </a:pPr>
          <a:r>
            <a:rPr lang="en-US" sz="1000" b="0" i="0" u="none" strike="noStrike" baseline="0">
              <a:solidFill>
                <a:srgbClr val="7030A0"/>
              </a:solidFill>
              <a:latin typeface="Arial"/>
              <a:cs typeface="Arial"/>
            </a:rPr>
            <a:t>9000 &lt; y</a:t>
          </a:r>
          <a:r>
            <a:rPr lang="en-US" sz="1000" b="0" i="0" u="none" strike="noStrike" baseline="-25000">
              <a:solidFill>
                <a:srgbClr val="7030A0"/>
              </a:solidFill>
              <a:latin typeface="Arial"/>
              <a:cs typeface="Arial"/>
            </a:rPr>
            <a:t>5 </a:t>
          </a:r>
          <a:r>
            <a:rPr lang="en-US" sz="1000" b="0" i="0" u="none" strike="noStrike" baseline="0">
              <a:solidFill>
                <a:srgbClr val="7030A0"/>
              </a:solidFill>
              <a:latin typeface="Arial"/>
              <a:cs typeface="Arial"/>
            </a:rPr>
            <a:t>&lt; 11000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$2.80</a:t>
          </a:r>
          <a:r>
            <a:rPr lang="en-US" sz="1000" b="0" i="0" baseline="0">
              <a:effectLst/>
              <a:latin typeface="+mn-lt"/>
              <a:ea typeface="+mn-ea"/>
              <a:cs typeface="+mn-cs"/>
            </a:rPr>
            <a:t>/unit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oneCellAnchor>
  <xdr:oneCellAnchor>
    <xdr:from>
      <xdr:col>11</xdr:col>
      <xdr:colOff>445348</xdr:colOff>
      <xdr:row>9</xdr:row>
      <xdr:rowOff>68580</xdr:rowOff>
    </xdr:from>
    <xdr:ext cx="1017907" cy="331694"/>
    <xdr:sp macro="" textlink="">
      <xdr:nvSpPr>
        <xdr:cNvPr id="47" name="Text Box 52">
          <a:extLst>
            <a:ext uri="{FF2B5EF4-FFF2-40B4-BE49-F238E27FC236}">
              <a16:creationId xmlns:a16="http://schemas.microsoft.com/office/drawing/2014/main" id="{26CAA29C-50F0-407C-A732-52A272203D4B}"/>
            </a:ext>
          </a:extLst>
        </xdr:cNvPr>
        <xdr:cNvSpPr txBox="1">
          <a:spLocks noChangeArrowheads="1"/>
        </xdr:cNvSpPr>
      </xdr:nvSpPr>
      <xdr:spPr bwMode="auto">
        <a:xfrm>
          <a:off x="7318588" y="1577340"/>
          <a:ext cx="1017907" cy="33169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27432" tIns="27432" rIns="27432" bIns="0" anchor="t" upright="1">
          <a:spAutoFit/>
        </a:bodyPr>
        <a:lstStyle/>
        <a:p>
          <a:pPr algn="ctr" rtl="0">
            <a:defRPr sz="1000"/>
          </a:pPr>
          <a:r>
            <a:rPr lang="en-US" sz="1000" b="0" i="0" u="none" strike="noStrike" baseline="0">
              <a:solidFill>
                <a:srgbClr val="7030A0"/>
              </a:solidFill>
              <a:latin typeface="Arial"/>
              <a:cs typeface="Arial"/>
            </a:rPr>
            <a:t>8000 &lt; y</a:t>
          </a:r>
          <a:r>
            <a:rPr lang="en-US" sz="1000" b="0" i="0" u="none" strike="noStrike" baseline="-25000">
              <a:solidFill>
                <a:srgbClr val="7030A0"/>
              </a:solidFill>
              <a:latin typeface="Arial"/>
              <a:cs typeface="Arial"/>
            </a:rPr>
            <a:t>6 </a:t>
          </a:r>
          <a:r>
            <a:rPr lang="en-US" sz="1000" b="0" i="0" u="none" strike="noStrike" baseline="0">
              <a:solidFill>
                <a:srgbClr val="7030A0"/>
              </a:solidFill>
              <a:latin typeface="Arial"/>
              <a:cs typeface="Arial"/>
            </a:rPr>
            <a:t>&lt; 9000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$2.89</a:t>
          </a:r>
          <a:r>
            <a:rPr lang="en-US" sz="1000" b="0" i="0" baseline="0">
              <a:effectLst/>
              <a:latin typeface="+mn-lt"/>
              <a:ea typeface="+mn-ea"/>
              <a:cs typeface="+mn-cs"/>
            </a:rPr>
            <a:t>/unit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60960</xdr:colOff>
      <xdr:row>12</xdr:row>
      <xdr:rowOff>143510</xdr:rowOff>
    </xdr:from>
    <xdr:ext cx="499432" cy="175176"/>
    <xdr:sp macro="" textlink="">
      <xdr:nvSpPr>
        <xdr:cNvPr id="48" name="Text Box 54">
          <a:extLst>
            <a:ext uri="{FF2B5EF4-FFF2-40B4-BE49-F238E27FC236}">
              <a16:creationId xmlns:a16="http://schemas.microsoft.com/office/drawing/2014/main" id="{DDF0885A-6538-43FA-8818-621661A641A5}"/>
            </a:ext>
          </a:extLst>
        </xdr:cNvPr>
        <xdr:cNvSpPr txBox="1">
          <a:spLocks noChangeArrowheads="1"/>
        </xdr:cNvSpPr>
      </xdr:nvSpPr>
      <xdr:spPr bwMode="auto">
        <a:xfrm>
          <a:off x="60960" y="2124710"/>
          <a:ext cx="499432" cy="17517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27432" tIns="27432" rIns="0" bIns="0" anchor="t" upright="1">
          <a:spAutoFit/>
        </a:bodyPr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x</a:t>
          </a:r>
          <a:r>
            <a:rPr lang="en-US" sz="1000" b="0" i="0" u="none" strike="noStrike" baseline="-25000">
              <a:solidFill>
                <a:srgbClr val="000000"/>
              </a:solidFill>
              <a:latin typeface="Arial"/>
              <a:cs typeface="Arial"/>
            </a:rPr>
            <a:t>0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=7000</a:t>
          </a:r>
        </a:p>
      </xdr:txBody>
    </xdr:sp>
    <xdr:clientData/>
  </xdr:oneCellAnchor>
  <xdr:twoCellAnchor>
    <xdr:from>
      <xdr:col>0</xdr:col>
      <xdr:colOff>560392</xdr:colOff>
      <xdr:row>13</xdr:row>
      <xdr:rowOff>64770</xdr:rowOff>
    </xdr:from>
    <xdr:to>
      <xdr:col>1</xdr:col>
      <xdr:colOff>213360</xdr:colOff>
      <xdr:row>13</xdr:row>
      <xdr:rowOff>65998</xdr:rowOff>
    </xdr:to>
    <xdr:cxnSp macro="">
      <xdr:nvCxnSpPr>
        <xdr:cNvPr id="49" name="AutoShape 55">
          <a:extLst>
            <a:ext uri="{FF2B5EF4-FFF2-40B4-BE49-F238E27FC236}">
              <a16:creationId xmlns:a16="http://schemas.microsoft.com/office/drawing/2014/main" id="{AC78E977-56C0-442E-91F4-6AF75A460084}"/>
            </a:ext>
          </a:extLst>
        </xdr:cNvPr>
        <xdr:cNvCxnSpPr>
          <a:cxnSpLocks noChangeShapeType="1"/>
          <a:stCxn id="48" idx="3"/>
          <a:endCxn id="4" idx="2"/>
        </xdr:cNvCxnSpPr>
      </xdr:nvCxnSpPr>
      <xdr:spPr bwMode="auto">
        <a:xfrm flipV="1">
          <a:off x="560392" y="2211070"/>
          <a:ext cx="275268" cy="1228"/>
        </a:xfrm>
        <a:prstGeom prst="straightConnector1">
          <a:avLst/>
        </a:prstGeom>
        <a:noFill/>
        <a:ln w="15875">
          <a:solidFill>
            <a:srgbClr val="00B050"/>
          </a:solidFill>
          <a:round/>
          <a:headEnd/>
          <a:tailEnd type="triangle" w="med" len="med"/>
        </a:ln>
      </xdr:spPr>
    </xdr:cxnSp>
    <xdr:clientData/>
  </xdr:twoCellAnchor>
  <xdr:twoCellAnchor>
    <xdr:from>
      <xdr:col>11</xdr:col>
      <xdr:colOff>579120</xdr:colOff>
      <xdr:row>13</xdr:row>
      <xdr:rowOff>54429</xdr:rowOff>
    </xdr:from>
    <xdr:to>
      <xdr:col>13</xdr:col>
      <xdr:colOff>45720</xdr:colOff>
      <xdr:row>13</xdr:row>
      <xdr:rowOff>62049</xdr:rowOff>
    </xdr:to>
    <xdr:sp macro="" textlink="">
      <xdr:nvSpPr>
        <xdr:cNvPr id="50" name="Line 56">
          <a:extLst>
            <a:ext uri="{FF2B5EF4-FFF2-40B4-BE49-F238E27FC236}">
              <a16:creationId xmlns:a16="http://schemas.microsoft.com/office/drawing/2014/main" id="{27137F7E-9AED-4A7E-B761-A91878B4229E}"/>
            </a:ext>
          </a:extLst>
        </xdr:cNvPr>
        <xdr:cNvSpPr>
          <a:spLocks noChangeShapeType="1"/>
        </xdr:cNvSpPr>
      </xdr:nvSpPr>
      <xdr:spPr bwMode="auto">
        <a:xfrm>
          <a:off x="7452360" y="2233749"/>
          <a:ext cx="716280" cy="7620"/>
        </a:xfrm>
        <a:prstGeom prst="line">
          <a:avLst/>
        </a:prstGeom>
        <a:noFill/>
        <a:ln w="15875">
          <a:solidFill>
            <a:schemeClr val="accent3">
              <a:lumMod val="75000"/>
            </a:schemeClr>
          </a:solidFill>
          <a:prstDash val="solid"/>
          <a:round/>
          <a:headEnd/>
          <a:tailEnd type="triangle" w="med" len="med"/>
        </a:ln>
      </xdr:spPr>
    </xdr:sp>
    <xdr:clientData/>
  </xdr:twoCellAnchor>
  <xdr:twoCellAnchor>
    <xdr:from>
      <xdr:col>1</xdr:col>
      <xdr:colOff>190500</xdr:colOff>
      <xdr:row>3</xdr:row>
      <xdr:rowOff>152400</xdr:rowOff>
    </xdr:from>
    <xdr:to>
      <xdr:col>2</xdr:col>
      <xdr:colOff>50800</xdr:colOff>
      <xdr:row>6</xdr:row>
      <xdr:rowOff>57150</xdr:rowOff>
    </xdr:to>
    <xdr:sp macro="" textlink="">
      <xdr:nvSpPr>
        <xdr:cNvPr id="51" name="Rectangle 50">
          <a:extLst>
            <a:ext uri="{FF2B5EF4-FFF2-40B4-BE49-F238E27FC236}">
              <a16:creationId xmlns:a16="http://schemas.microsoft.com/office/drawing/2014/main" id="{558EEA0C-C552-451B-9B95-4D5EAEEA62D7}"/>
            </a:ext>
          </a:extLst>
        </xdr:cNvPr>
        <xdr:cNvSpPr/>
      </xdr:nvSpPr>
      <xdr:spPr bwMode="auto">
        <a:xfrm>
          <a:off x="815340" y="655320"/>
          <a:ext cx="485140" cy="407670"/>
        </a:xfrm>
        <a:prstGeom prst="rec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en-US" sz="1100"/>
            <a:t>y</a:t>
          </a:r>
          <a:r>
            <a:rPr lang="en-US" sz="1100" baseline="-25000"/>
            <a:t>1</a:t>
          </a:r>
          <a:endParaRPr lang="en-US" sz="1100"/>
        </a:p>
      </xdr:txBody>
    </xdr:sp>
    <xdr:clientData/>
  </xdr:twoCellAnchor>
  <xdr:twoCellAnchor>
    <xdr:from>
      <xdr:col>3</xdr:col>
      <xdr:colOff>190500</xdr:colOff>
      <xdr:row>4</xdr:row>
      <xdr:rowOff>0</xdr:rowOff>
    </xdr:from>
    <xdr:to>
      <xdr:col>4</xdr:col>
      <xdr:colOff>50800</xdr:colOff>
      <xdr:row>6</xdr:row>
      <xdr:rowOff>69850</xdr:rowOff>
    </xdr:to>
    <xdr:sp macro="" textlink="">
      <xdr:nvSpPr>
        <xdr:cNvPr id="52" name="Rectangle 51">
          <a:extLst>
            <a:ext uri="{FF2B5EF4-FFF2-40B4-BE49-F238E27FC236}">
              <a16:creationId xmlns:a16="http://schemas.microsoft.com/office/drawing/2014/main" id="{49789E3B-9653-4383-B90F-3BF1C64686C1}"/>
            </a:ext>
          </a:extLst>
        </xdr:cNvPr>
        <xdr:cNvSpPr/>
      </xdr:nvSpPr>
      <xdr:spPr bwMode="auto">
        <a:xfrm>
          <a:off x="2065020" y="670560"/>
          <a:ext cx="485140" cy="405130"/>
        </a:xfrm>
        <a:prstGeom prst="rec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en-US" sz="1100"/>
            <a:t>y</a:t>
          </a:r>
          <a:r>
            <a:rPr lang="en-US" sz="1100" baseline="-25000"/>
            <a:t>2</a:t>
          </a:r>
          <a:endParaRPr lang="en-US" sz="1100"/>
        </a:p>
      </xdr:txBody>
    </xdr:sp>
    <xdr:clientData/>
  </xdr:twoCellAnchor>
  <xdr:twoCellAnchor>
    <xdr:from>
      <xdr:col>5</xdr:col>
      <xdr:colOff>158750</xdr:colOff>
      <xdr:row>4</xdr:row>
      <xdr:rowOff>12700</xdr:rowOff>
    </xdr:from>
    <xdr:to>
      <xdr:col>6</xdr:col>
      <xdr:colOff>19050</xdr:colOff>
      <xdr:row>6</xdr:row>
      <xdr:rowOff>82550</xdr:rowOff>
    </xdr:to>
    <xdr:sp macro="" textlink="">
      <xdr:nvSpPr>
        <xdr:cNvPr id="53" name="Rectangle 52">
          <a:extLst>
            <a:ext uri="{FF2B5EF4-FFF2-40B4-BE49-F238E27FC236}">
              <a16:creationId xmlns:a16="http://schemas.microsoft.com/office/drawing/2014/main" id="{442154EB-1631-4666-9F3E-D44F13575A18}"/>
            </a:ext>
          </a:extLst>
        </xdr:cNvPr>
        <xdr:cNvSpPr/>
      </xdr:nvSpPr>
      <xdr:spPr bwMode="auto">
        <a:xfrm>
          <a:off x="3282950" y="683260"/>
          <a:ext cx="485140" cy="405130"/>
        </a:xfrm>
        <a:prstGeom prst="rec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en-US" sz="1100"/>
            <a:t>y</a:t>
          </a:r>
          <a:r>
            <a:rPr lang="en-US" sz="1100" baseline="-25000"/>
            <a:t>3</a:t>
          </a:r>
          <a:endParaRPr lang="en-US" sz="1100"/>
        </a:p>
      </xdr:txBody>
    </xdr:sp>
    <xdr:clientData/>
  </xdr:twoCellAnchor>
  <xdr:twoCellAnchor>
    <xdr:from>
      <xdr:col>7</xdr:col>
      <xdr:colOff>120650</xdr:colOff>
      <xdr:row>4</xdr:row>
      <xdr:rowOff>25400</xdr:rowOff>
    </xdr:from>
    <xdr:to>
      <xdr:col>7</xdr:col>
      <xdr:colOff>603250</xdr:colOff>
      <xdr:row>6</xdr:row>
      <xdr:rowOff>95250</xdr:rowOff>
    </xdr:to>
    <xdr:sp macro="" textlink="">
      <xdr:nvSpPr>
        <xdr:cNvPr id="54" name="Rectangle 53">
          <a:extLst>
            <a:ext uri="{FF2B5EF4-FFF2-40B4-BE49-F238E27FC236}">
              <a16:creationId xmlns:a16="http://schemas.microsoft.com/office/drawing/2014/main" id="{1275C61D-A1EB-40C5-ABAB-E9ECA41CEF9B}"/>
            </a:ext>
          </a:extLst>
        </xdr:cNvPr>
        <xdr:cNvSpPr/>
      </xdr:nvSpPr>
      <xdr:spPr bwMode="auto">
        <a:xfrm>
          <a:off x="4494530" y="695960"/>
          <a:ext cx="482600" cy="405130"/>
        </a:xfrm>
        <a:prstGeom prst="rec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en-US" sz="1100"/>
            <a:t>y</a:t>
          </a:r>
          <a:r>
            <a:rPr lang="en-US" sz="1100" baseline="-25000"/>
            <a:t>4</a:t>
          </a:r>
          <a:endParaRPr lang="en-US" sz="1100"/>
        </a:p>
      </xdr:txBody>
    </xdr:sp>
    <xdr:clientData/>
  </xdr:twoCellAnchor>
  <xdr:twoCellAnchor>
    <xdr:from>
      <xdr:col>11</xdr:col>
      <xdr:colOff>120650</xdr:colOff>
      <xdr:row>4</xdr:row>
      <xdr:rowOff>31750</xdr:rowOff>
    </xdr:from>
    <xdr:to>
      <xdr:col>11</xdr:col>
      <xdr:colOff>603250</xdr:colOff>
      <xdr:row>6</xdr:row>
      <xdr:rowOff>101600</xdr:rowOff>
    </xdr:to>
    <xdr:sp macro="" textlink="">
      <xdr:nvSpPr>
        <xdr:cNvPr id="55" name="Rectangle 54">
          <a:extLst>
            <a:ext uri="{FF2B5EF4-FFF2-40B4-BE49-F238E27FC236}">
              <a16:creationId xmlns:a16="http://schemas.microsoft.com/office/drawing/2014/main" id="{9D624C57-5615-44B0-BAE2-FABA89A9A6D6}"/>
            </a:ext>
          </a:extLst>
        </xdr:cNvPr>
        <xdr:cNvSpPr/>
      </xdr:nvSpPr>
      <xdr:spPr bwMode="auto">
        <a:xfrm>
          <a:off x="6993890" y="702310"/>
          <a:ext cx="482600" cy="405130"/>
        </a:xfrm>
        <a:prstGeom prst="rec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en-US" sz="1100"/>
            <a:t>y</a:t>
          </a:r>
          <a:r>
            <a:rPr lang="en-US" sz="1100" baseline="-25000"/>
            <a:t>6</a:t>
          </a:r>
          <a:endParaRPr lang="en-US" sz="1100"/>
        </a:p>
      </xdr:txBody>
    </xdr:sp>
    <xdr:clientData/>
  </xdr:twoCellAnchor>
  <xdr:twoCellAnchor>
    <xdr:from>
      <xdr:col>9</xdr:col>
      <xdr:colOff>152400</xdr:colOff>
      <xdr:row>4</xdr:row>
      <xdr:rowOff>50800</xdr:rowOff>
    </xdr:from>
    <xdr:to>
      <xdr:col>10</xdr:col>
      <xdr:colOff>12700</xdr:colOff>
      <xdr:row>6</xdr:row>
      <xdr:rowOff>120650</xdr:rowOff>
    </xdr:to>
    <xdr:sp macro="" textlink="">
      <xdr:nvSpPr>
        <xdr:cNvPr id="56" name="Rectangle 55">
          <a:extLst>
            <a:ext uri="{FF2B5EF4-FFF2-40B4-BE49-F238E27FC236}">
              <a16:creationId xmlns:a16="http://schemas.microsoft.com/office/drawing/2014/main" id="{B6807A28-9078-47FD-BA05-3DE13E75FEE0}"/>
            </a:ext>
          </a:extLst>
        </xdr:cNvPr>
        <xdr:cNvSpPr/>
      </xdr:nvSpPr>
      <xdr:spPr bwMode="auto">
        <a:xfrm>
          <a:off x="5753100" y="711200"/>
          <a:ext cx="482600" cy="400050"/>
        </a:xfrm>
        <a:prstGeom prst="rec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en-US" sz="1100"/>
            <a:t>y</a:t>
          </a:r>
          <a:r>
            <a:rPr lang="en-US" sz="1100" baseline="-25000"/>
            <a:t>5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2</xdr:row>
      <xdr:rowOff>4762</xdr:rowOff>
    </xdr:from>
    <xdr:to>
      <xdr:col>17</xdr:col>
      <xdr:colOff>314325</xdr:colOff>
      <xdr:row>18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B7A822-5644-4EA7-AC1E-83ED352E3C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MDA/Dropbox/SMDA/SMDA%207ed/SMDA%207ed%20Data%20Files/Chapter%2003/Taco-Viv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wgfoo/OneDrive/Documents/0-decision-optimization/mbac617/00021S/week2/3-workbook/week2-make-a-pie-weekly-annual-v1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co-Viva"/>
    </sheetNames>
    <definedNames>
      <definedName name="Toggle"/>
    </defined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ettings"/>
      <sheetName val="questions"/>
      <sheetName val="influence-diagram"/>
      <sheetName val="data"/>
      <sheetName val="cost"/>
      <sheetName val="demand"/>
      <sheetName val="profit"/>
      <sheetName val="npv"/>
      <sheetName val="npv-sensitivity"/>
      <sheetName val="npv-sensitivity (2)"/>
      <sheetName val="sensitivity"/>
      <sheetName val="profit-breakeven"/>
      <sheetName val="npv-breakeven"/>
      <sheetName val="goal-seek"/>
      <sheetName val="NPV_pie()"/>
    </sheetNames>
    <sheetDataSet>
      <sheetData sheetId="0"/>
      <sheetData sheetId="1">
        <row r="5">
          <cell r="N5" t="str">
            <v>Make-A-Pie Weekly Profit: demand</v>
          </cell>
        </row>
      </sheetData>
      <sheetData sheetId="2"/>
      <sheetData sheetId="3"/>
      <sheetData sheetId="4"/>
      <sheetData sheetId="5"/>
      <sheetData sheetId="6">
        <row r="3">
          <cell r="H3" t="str">
            <v>Demand</v>
          </cell>
          <cell r="I3" t="str">
            <v>Price</v>
          </cell>
        </row>
        <row r="4">
          <cell r="H4">
            <v>45000</v>
          </cell>
          <cell r="I4">
            <v>0</v>
          </cell>
        </row>
        <row r="5">
          <cell r="H5">
            <v>40500</v>
          </cell>
          <cell r="I5">
            <v>1</v>
          </cell>
        </row>
        <row r="6">
          <cell r="H6">
            <v>36000</v>
          </cell>
          <cell r="I6">
            <v>2</v>
          </cell>
        </row>
        <row r="7">
          <cell r="H7">
            <v>31500</v>
          </cell>
          <cell r="I7">
            <v>3</v>
          </cell>
        </row>
        <row r="8">
          <cell r="H8">
            <v>27000</v>
          </cell>
          <cell r="I8">
            <v>4</v>
          </cell>
        </row>
        <row r="9">
          <cell r="H9">
            <v>22500</v>
          </cell>
          <cell r="I9">
            <v>5</v>
          </cell>
        </row>
        <row r="10">
          <cell r="H10">
            <v>18000</v>
          </cell>
          <cell r="I10">
            <v>6</v>
          </cell>
        </row>
        <row r="11">
          <cell r="H11">
            <v>13500</v>
          </cell>
          <cell r="I11">
            <v>7</v>
          </cell>
        </row>
        <row r="12">
          <cell r="H12">
            <v>9000</v>
          </cell>
          <cell r="I12">
            <v>8</v>
          </cell>
        </row>
        <row r="13">
          <cell r="H13">
            <v>4500</v>
          </cell>
          <cell r="I13">
            <v>9</v>
          </cell>
        </row>
        <row r="14">
          <cell r="H14">
            <v>0</v>
          </cell>
          <cell r="I14">
            <v>10</v>
          </cell>
        </row>
        <row r="15">
          <cell r="H15">
            <v>-4500</v>
          </cell>
          <cell r="I15">
            <v>11</v>
          </cell>
        </row>
        <row r="16">
          <cell r="H16">
            <v>-9000</v>
          </cell>
          <cell r="I16">
            <v>12</v>
          </cell>
        </row>
        <row r="17">
          <cell r="H17">
            <v>-13500</v>
          </cell>
          <cell r="I17">
            <v>13</v>
          </cell>
        </row>
        <row r="18">
          <cell r="H18">
            <v>-18000</v>
          </cell>
          <cell r="I18">
            <v>14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C7812-756A-469D-A552-B0B67BC9C3C0}">
  <sheetPr codeName="Sheet1"/>
  <dimension ref="C2:I8"/>
  <sheetViews>
    <sheetView workbookViewId="0">
      <selection activeCell="D22" sqref="D22"/>
    </sheetView>
  </sheetViews>
  <sheetFormatPr defaultRowHeight="13.2" x14ac:dyDescent="0.25"/>
  <sheetData>
    <row r="2" spans="3:9" x14ac:dyDescent="0.25">
      <c r="C2" s="2" t="s">
        <v>6</v>
      </c>
      <c r="D2" s="5">
        <v>1</v>
      </c>
      <c r="E2" s="5">
        <v>2</v>
      </c>
      <c r="F2" s="5">
        <v>3</v>
      </c>
      <c r="G2" s="5">
        <v>4</v>
      </c>
      <c r="H2" s="5">
        <v>5</v>
      </c>
      <c r="I2" s="5">
        <v>6</v>
      </c>
    </row>
    <row r="3" spans="3:9" x14ac:dyDescent="0.25">
      <c r="C3" s="2" t="s">
        <v>5</v>
      </c>
      <c r="D3" s="5">
        <v>7000</v>
      </c>
    </row>
    <row r="4" spans="3:9" x14ac:dyDescent="0.25">
      <c r="C4" s="2" t="s">
        <v>4</v>
      </c>
      <c r="D4" s="5">
        <v>13000</v>
      </c>
      <c r="E4" s="5">
        <v>12500</v>
      </c>
      <c r="F4" s="5">
        <v>9500</v>
      </c>
      <c r="G4" s="5">
        <v>10500</v>
      </c>
      <c r="H4" s="5">
        <v>11100</v>
      </c>
      <c r="I4" s="5">
        <v>9800</v>
      </c>
    </row>
    <row r="5" spans="3:9" x14ac:dyDescent="0.25">
      <c r="C5" s="4" t="s">
        <v>3</v>
      </c>
      <c r="D5" s="5">
        <v>8000</v>
      </c>
      <c r="E5" s="5">
        <v>8000</v>
      </c>
      <c r="F5" s="5">
        <v>8000</v>
      </c>
      <c r="G5" s="5">
        <v>9000</v>
      </c>
      <c r="H5" s="5">
        <v>9000</v>
      </c>
      <c r="I5" s="5">
        <v>8000</v>
      </c>
    </row>
    <row r="6" spans="3:9" x14ac:dyDescent="0.25">
      <c r="C6" s="2" t="s">
        <v>2</v>
      </c>
      <c r="D6" s="5">
        <v>11000</v>
      </c>
      <c r="E6" s="5">
        <v>11000</v>
      </c>
      <c r="F6" s="5">
        <v>9000</v>
      </c>
      <c r="G6" s="5">
        <v>11000</v>
      </c>
      <c r="H6" s="5">
        <v>11000</v>
      </c>
      <c r="I6" s="5">
        <v>9000</v>
      </c>
    </row>
    <row r="7" spans="3:9" x14ac:dyDescent="0.25">
      <c r="C7" s="4" t="s">
        <v>1</v>
      </c>
      <c r="D7" s="3">
        <v>2.95</v>
      </c>
      <c r="E7" s="3">
        <v>2.94</v>
      </c>
      <c r="F7" s="3">
        <v>2.99</v>
      </c>
      <c r="G7" s="3">
        <v>2.85</v>
      </c>
      <c r="H7" s="3">
        <v>2.8</v>
      </c>
      <c r="I7" s="3">
        <v>2.89</v>
      </c>
    </row>
    <row r="8" spans="3:9" x14ac:dyDescent="0.25">
      <c r="C8" s="2" t="s">
        <v>0</v>
      </c>
      <c r="D8" s="1">
        <v>0.22500000000000001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CC0A0-A845-4DAC-9BF0-F64661EF88F5}">
  <sheetPr codeName="Sheet2">
    <pageSetUpPr fitToPage="1"/>
  </sheetPr>
  <dimension ref="A1:O30"/>
  <sheetViews>
    <sheetView zoomScale="120" zoomScaleNormal="120" workbookViewId="0">
      <selection activeCell="P22" sqref="P22"/>
    </sheetView>
  </sheetViews>
  <sheetFormatPr defaultColWidth="9.109375" defaultRowHeight="13.2" x14ac:dyDescent="0.25"/>
  <cols>
    <col min="1" max="13" width="9.109375" style="6"/>
    <col min="14" max="14" width="9.109375" style="7"/>
    <col min="15" max="16384" width="9.109375" style="6"/>
  </cols>
  <sheetData>
    <row r="1" spans="1:15" x14ac:dyDescent="0.25">
      <c r="A1" s="11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</row>
    <row r="2" spans="1:15" x14ac:dyDescent="0.25">
      <c r="A2" s="11" t="s">
        <v>7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</row>
    <row r="3" spans="1:15" x14ac:dyDescent="0.25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</row>
    <row r="4" spans="1:15" x14ac:dyDescent="0.25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O4" s="10"/>
    </row>
    <row r="5" spans="1:15" x14ac:dyDescent="0.25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</row>
    <row r="6" spans="1:15" x14ac:dyDescent="0.25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</row>
    <row r="7" spans="1:15" x14ac:dyDescent="0.25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</row>
    <row r="8" spans="1:15" x14ac:dyDescent="0.25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</row>
    <row r="9" spans="1:15" x14ac:dyDescent="0.2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5" x14ac:dyDescent="0.2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5" x14ac:dyDescent="0.2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5" x14ac:dyDescent="0.2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5" x14ac:dyDescent="0.2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5" x14ac:dyDescent="0.2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5" x14ac:dyDescent="0.2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5" x14ac:dyDescent="0.2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  <row r="17" spans="1:13" x14ac:dyDescent="0.25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</row>
    <row r="18" spans="1:13" x14ac:dyDescent="0.25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</row>
    <row r="19" spans="1:13" x14ac:dyDescent="0.25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</row>
    <row r="20" spans="1:13" x14ac:dyDescent="0.25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</row>
    <row r="21" spans="1:13" x14ac:dyDescent="0.25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</row>
    <row r="22" spans="1:13" x14ac:dyDescent="0.25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</row>
    <row r="23" spans="1:13" x14ac:dyDescent="0.25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</row>
    <row r="24" spans="1:13" x14ac:dyDescent="0.25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</row>
    <row r="25" spans="1:13" x14ac:dyDescent="0.25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</row>
    <row r="26" spans="1:13" x14ac:dyDescent="0.25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</row>
    <row r="27" spans="1:13" x14ac:dyDescent="0.25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</row>
    <row r="28" spans="1:13" x14ac:dyDescent="0.25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</row>
    <row r="29" spans="1:13" x14ac:dyDescent="0.25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</row>
    <row r="30" spans="1:13" x14ac:dyDescent="0.25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</row>
  </sheetData>
  <pageMargins left="0.75" right="0.75" top="1" bottom="1" header="0.5" footer="0.5"/>
  <pageSetup scale="96" orientation="landscape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160EF-AD77-46C9-92B7-828CED60D72F}">
  <dimension ref="A1:E48"/>
  <sheetViews>
    <sheetView showGridLines="0" topLeftCell="A21" workbookViewId="0">
      <selection activeCell="G51" sqref="G51"/>
    </sheetView>
  </sheetViews>
  <sheetFormatPr defaultRowHeight="13.2" x14ac:dyDescent="0.25"/>
  <cols>
    <col min="1" max="1" width="2.33203125" customWidth="1"/>
    <col min="2" max="2" width="5.33203125" bestFit="1" customWidth="1"/>
    <col min="3" max="3" width="22.33203125" bestFit="1" customWidth="1"/>
    <col min="4" max="4" width="5.77734375" bestFit="1" customWidth="1"/>
    <col min="5" max="5" width="12.6640625" bestFit="1" customWidth="1"/>
  </cols>
  <sheetData>
    <row r="1" spans="1:5" x14ac:dyDescent="0.25">
      <c r="A1" s="48" t="s">
        <v>56</v>
      </c>
    </row>
    <row r="2" spans="1:5" x14ac:dyDescent="0.25">
      <c r="A2" s="48" t="s">
        <v>57</v>
      </c>
    </row>
    <row r="3" spans="1:5" x14ac:dyDescent="0.25">
      <c r="A3" s="48" t="s">
        <v>58</v>
      </c>
    </row>
    <row r="6" spans="1:5" ht="13.8" thickBot="1" x14ac:dyDescent="0.3">
      <c r="A6" t="s">
        <v>59</v>
      </c>
    </row>
    <row r="7" spans="1:5" x14ac:dyDescent="0.25">
      <c r="B7" s="51"/>
      <c r="C7" s="51"/>
      <c r="D7" s="51" t="s">
        <v>62</v>
      </c>
      <c r="E7" s="51" t="s">
        <v>64</v>
      </c>
    </row>
    <row r="8" spans="1:5" ht="13.8" thickBot="1" x14ac:dyDescent="0.3">
      <c r="B8" s="52" t="s">
        <v>60</v>
      </c>
      <c r="C8" s="52" t="s">
        <v>61</v>
      </c>
      <c r="D8" s="52" t="s">
        <v>63</v>
      </c>
      <c r="E8" s="52" t="s">
        <v>65</v>
      </c>
    </row>
    <row r="9" spans="1:5" x14ac:dyDescent="0.25">
      <c r="B9" s="49" t="s">
        <v>69</v>
      </c>
      <c r="C9" s="49" t="s">
        <v>39</v>
      </c>
      <c r="D9" s="49">
        <v>8000</v>
      </c>
      <c r="E9" s="49">
        <v>-2.2222222222222223E-4</v>
      </c>
    </row>
    <row r="10" spans="1:5" x14ac:dyDescent="0.25">
      <c r="B10" s="49" t="s">
        <v>70</v>
      </c>
      <c r="C10" s="49" t="s">
        <v>39</v>
      </c>
      <c r="D10" s="49">
        <v>8000</v>
      </c>
      <c r="E10" s="49">
        <v>0</v>
      </c>
    </row>
    <row r="11" spans="1:5" x14ac:dyDescent="0.25">
      <c r="B11" s="49" t="s">
        <v>71</v>
      </c>
      <c r="C11" s="49" t="s">
        <v>39</v>
      </c>
      <c r="D11" s="49">
        <v>8000</v>
      </c>
      <c r="E11" s="49">
        <v>0</v>
      </c>
    </row>
    <row r="12" spans="1:5" x14ac:dyDescent="0.25">
      <c r="B12" s="49" t="s">
        <v>72</v>
      </c>
      <c r="C12" s="49" t="s">
        <v>39</v>
      </c>
      <c r="D12" s="49">
        <v>9000</v>
      </c>
      <c r="E12" s="49">
        <v>0</v>
      </c>
    </row>
    <row r="13" spans="1:5" x14ac:dyDescent="0.25">
      <c r="B13" s="49" t="s">
        <v>73</v>
      </c>
      <c r="C13" s="49" t="s">
        <v>39</v>
      </c>
      <c r="D13" s="49">
        <v>9000</v>
      </c>
      <c r="E13" s="49">
        <v>0</v>
      </c>
    </row>
    <row r="14" spans="1:5" x14ac:dyDescent="0.25">
      <c r="B14" s="49" t="s">
        <v>74</v>
      </c>
      <c r="C14" s="49" t="s">
        <v>39</v>
      </c>
      <c r="D14" s="49">
        <v>8000</v>
      </c>
      <c r="E14" s="49">
        <v>0</v>
      </c>
    </row>
    <row r="15" spans="1:5" x14ac:dyDescent="0.25">
      <c r="B15" s="49" t="s">
        <v>75</v>
      </c>
      <c r="C15" s="49" t="s">
        <v>39</v>
      </c>
      <c r="D15" s="49">
        <v>9000</v>
      </c>
      <c r="E15" s="49">
        <v>0</v>
      </c>
    </row>
    <row r="16" spans="1:5" x14ac:dyDescent="0.25">
      <c r="B16" s="49" t="s">
        <v>76</v>
      </c>
      <c r="C16" s="49" t="s">
        <v>39</v>
      </c>
      <c r="D16" s="49">
        <v>9000</v>
      </c>
      <c r="E16" s="49">
        <v>0</v>
      </c>
    </row>
    <row r="17" spans="1:5" x14ac:dyDescent="0.25">
      <c r="B17" s="49" t="s">
        <v>77</v>
      </c>
      <c r="C17" s="49" t="s">
        <v>39</v>
      </c>
      <c r="D17" s="49">
        <v>9000</v>
      </c>
      <c r="E17" s="49">
        <v>0</v>
      </c>
    </row>
    <row r="18" spans="1:5" x14ac:dyDescent="0.25">
      <c r="B18" s="49" t="s">
        <v>78</v>
      </c>
      <c r="C18" s="49" t="s">
        <v>41</v>
      </c>
      <c r="D18" s="49">
        <v>8</v>
      </c>
      <c r="E18" s="49">
        <v>0</v>
      </c>
    </row>
    <row r="19" spans="1:5" x14ac:dyDescent="0.25">
      <c r="B19" s="49" t="s">
        <v>79</v>
      </c>
      <c r="C19" s="49" t="s">
        <v>41</v>
      </c>
      <c r="D19" s="49">
        <v>8</v>
      </c>
      <c r="E19" s="49">
        <v>0</v>
      </c>
    </row>
    <row r="20" spans="1:5" x14ac:dyDescent="0.25">
      <c r="B20" s="49" t="s">
        <v>80</v>
      </c>
      <c r="C20" s="49" t="s">
        <v>41</v>
      </c>
      <c r="D20" s="49">
        <v>8</v>
      </c>
      <c r="E20" s="49">
        <v>0</v>
      </c>
    </row>
    <row r="21" spans="1:5" x14ac:dyDescent="0.25">
      <c r="B21" s="49" t="s">
        <v>81</v>
      </c>
      <c r="C21" s="49" t="s">
        <v>41</v>
      </c>
      <c r="D21" s="49">
        <v>8</v>
      </c>
      <c r="E21" s="49">
        <v>0</v>
      </c>
    </row>
    <row r="22" spans="1:5" x14ac:dyDescent="0.25">
      <c r="B22" s="49" t="s">
        <v>82</v>
      </c>
      <c r="C22" s="49" t="s">
        <v>41</v>
      </c>
      <c r="D22" s="49">
        <v>8</v>
      </c>
      <c r="E22" s="49">
        <v>0</v>
      </c>
    </row>
    <row r="23" spans="1:5" x14ac:dyDescent="0.25">
      <c r="B23" s="49" t="s">
        <v>83</v>
      </c>
      <c r="C23" s="49" t="s">
        <v>41</v>
      </c>
      <c r="D23" s="49">
        <v>8</v>
      </c>
      <c r="E23" s="49">
        <v>0</v>
      </c>
    </row>
    <row r="24" spans="1:5" x14ac:dyDescent="0.25">
      <c r="B24" s="49" t="s">
        <v>84</v>
      </c>
      <c r="C24" s="49" t="s">
        <v>41</v>
      </c>
      <c r="D24" s="49">
        <v>8</v>
      </c>
      <c r="E24" s="49">
        <v>0</v>
      </c>
    </row>
    <row r="25" spans="1:5" x14ac:dyDescent="0.25">
      <c r="B25" s="49" t="s">
        <v>85</v>
      </c>
      <c r="C25" s="49" t="s">
        <v>41</v>
      </c>
      <c r="D25" s="49">
        <v>8</v>
      </c>
      <c r="E25" s="49">
        <v>0</v>
      </c>
    </row>
    <row r="26" spans="1:5" ht="13.8" thickBot="1" x14ac:dyDescent="0.3">
      <c r="B26" s="50" t="s">
        <v>86</v>
      </c>
      <c r="C26" s="50" t="s">
        <v>41</v>
      </c>
      <c r="D26" s="50">
        <v>8</v>
      </c>
      <c r="E26" s="50">
        <v>0</v>
      </c>
    </row>
    <row r="28" spans="1:5" ht="13.8" thickBot="1" x14ac:dyDescent="0.3">
      <c r="A28" t="s">
        <v>66</v>
      </c>
    </row>
    <row r="29" spans="1:5" x14ac:dyDescent="0.25">
      <c r="B29" s="51"/>
      <c r="C29" s="51"/>
      <c r="D29" s="51" t="s">
        <v>62</v>
      </c>
      <c r="E29" s="51" t="s">
        <v>67</v>
      </c>
    </row>
    <row r="30" spans="1:5" ht="13.8" thickBot="1" x14ac:dyDescent="0.3">
      <c r="B30" s="52" t="s">
        <v>60</v>
      </c>
      <c r="C30" s="52" t="s">
        <v>61</v>
      </c>
      <c r="D30" s="52" t="s">
        <v>63</v>
      </c>
      <c r="E30" s="52" t="s">
        <v>68</v>
      </c>
    </row>
    <row r="31" spans="1:5" x14ac:dyDescent="0.25">
      <c r="B31" s="49" t="s">
        <v>87</v>
      </c>
      <c r="C31" s="49" t="s">
        <v>36</v>
      </c>
      <c r="D31" s="49">
        <v>6000</v>
      </c>
      <c r="E31" s="49">
        <v>2.2222222222222223E-4</v>
      </c>
    </row>
    <row r="32" spans="1:5" x14ac:dyDescent="0.25">
      <c r="B32" s="49" t="s">
        <v>88</v>
      </c>
      <c r="C32" s="49" t="s">
        <v>36</v>
      </c>
      <c r="D32" s="49">
        <v>5000</v>
      </c>
      <c r="E32" s="49">
        <v>0</v>
      </c>
    </row>
    <row r="33" spans="2:5" x14ac:dyDescent="0.25">
      <c r="B33" s="49" t="s">
        <v>89</v>
      </c>
      <c r="C33" s="49" t="s">
        <v>36</v>
      </c>
      <c r="D33" s="49">
        <v>4000</v>
      </c>
      <c r="E33" s="49">
        <v>0</v>
      </c>
    </row>
    <row r="34" spans="2:5" x14ac:dyDescent="0.25">
      <c r="B34" s="49" t="s">
        <v>90</v>
      </c>
      <c r="C34" s="49" t="s">
        <v>36</v>
      </c>
      <c r="D34" s="49">
        <v>4000</v>
      </c>
      <c r="E34" s="49">
        <v>0</v>
      </c>
    </row>
    <row r="35" spans="2:5" x14ac:dyDescent="0.25">
      <c r="B35" s="49" t="s">
        <v>91</v>
      </c>
      <c r="C35" s="49" t="s">
        <v>36</v>
      </c>
      <c r="D35" s="49">
        <v>4000</v>
      </c>
      <c r="E35" s="49">
        <v>0</v>
      </c>
    </row>
    <row r="36" spans="2:5" x14ac:dyDescent="0.25">
      <c r="B36" s="49" t="s">
        <v>92</v>
      </c>
      <c r="C36" s="49" t="s">
        <v>36</v>
      </c>
      <c r="D36" s="49">
        <v>3000</v>
      </c>
      <c r="E36" s="49">
        <v>0</v>
      </c>
    </row>
    <row r="37" spans="2:5" x14ac:dyDescent="0.25">
      <c r="B37" s="49" t="s">
        <v>93</v>
      </c>
      <c r="C37" s="49" t="s">
        <v>36</v>
      </c>
      <c r="D37" s="49">
        <v>3000</v>
      </c>
      <c r="E37" s="49">
        <v>0</v>
      </c>
    </row>
    <row r="38" spans="2:5" x14ac:dyDescent="0.25">
      <c r="B38" s="49" t="s">
        <v>94</v>
      </c>
      <c r="C38" s="49" t="s">
        <v>36</v>
      </c>
      <c r="D38" s="49">
        <v>3000</v>
      </c>
      <c r="E38" s="49">
        <v>0</v>
      </c>
    </row>
    <row r="39" spans="2:5" x14ac:dyDescent="0.25">
      <c r="B39" s="49" t="s">
        <v>95</v>
      </c>
      <c r="C39" s="49" t="s">
        <v>36</v>
      </c>
      <c r="D39" s="49">
        <v>3000</v>
      </c>
      <c r="E39" s="49">
        <v>0</v>
      </c>
    </row>
    <row r="40" spans="2:5" x14ac:dyDescent="0.25">
      <c r="B40" s="49" t="s">
        <v>87</v>
      </c>
      <c r="C40" s="49" t="s">
        <v>36</v>
      </c>
      <c r="D40" s="49">
        <v>6000</v>
      </c>
      <c r="E40" s="49">
        <v>0</v>
      </c>
    </row>
    <row r="41" spans="2:5" x14ac:dyDescent="0.25">
      <c r="B41" s="49" t="s">
        <v>88</v>
      </c>
      <c r="C41" s="49" t="s">
        <v>36</v>
      </c>
      <c r="D41" s="49">
        <v>5000</v>
      </c>
      <c r="E41" s="49">
        <v>0</v>
      </c>
    </row>
    <row r="42" spans="2:5" x14ac:dyDescent="0.25">
      <c r="B42" s="49" t="s">
        <v>89</v>
      </c>
      <c r="C42" s="49" t="s">
        <v>36</v>
      </c>
      <c r="D42" s="49">
        <v>4000</v>
      </c>
      <c r="E42" s="49">
        <v>0</v>
      </c>
    </row>
    <row r="43" spans="2:5" x14ac:dyDescent="0.25">
      <c r="B43" s="49" t="s">
        <v>90</v>
      </c>
      <c r="C43" s="49" t="s">
        <v>36</v>
      </c>
      <c r="D43" s="49">
        <v>4000</v>
      </c>
      <c r="E43" s="49">
        <v>0</v>
      </c>
    </row>
    <row r="44" spans="2:5" x14ac:dyDescent="0.25">
      <c r="B44" s="49" t="s">
        <v>91</v>
      </c>
      <c r="C44" s="49" t="s">
        <v>36</v>
      </c>
      <c r="D44" s="49">
        <v>4000</v>
      </c>
      <c r="E44" s="49">
        <v>0</v>
      </c>
    </row>
    <row r="45" spans="2:5" x14ac:dyDescent="0.25">
      <c r="B45" s="49" t="s">
        <v>92</v>
      </c>
      <c r="C45" s="49" t="s">
        <v>36</v>
      </c>
      <c r="D45" s="49">
        <v>3000</v>
      </c>
      <c r="E45" s="49">
        <v>0</v>
      </c>
    </row>
    <row r="46" spans="2:5" x14ac:dyDescent="0.25">
      <c r="B46" s="49" t="s">
        <v>93</v>
      </c>
      <c r="C46" s="49" t="s">
        <v>36</v>
      </c>
      <c r="D46" s="49">
        <v>3000</v>
      </c>
      <c r="E46" s="49">
        <v>0</v>
      </c>
    </row>
    <row r="47" spans="2:5" x14ac:dyDescent="0.25">
      <c r="B47" s="49" t="s">
        <v>94</v>
      </c>
      <c r="C47" s="49" t="s">
        <v>36</v>
      </c>
      <c r="D47" s="49">
        <v>3000</v>
      </c>
      <c r="E47" s="49">
        <v>0</v>
      </c>
    </row>
    <row r="48" spans="2:5" ht="13.8" thickBot="1" x14ac:dyDescent="0.3">
      <c r="B48" s="50" t="s">
        <v>95</v>
      </c>
      <c r="C48" s="50" t="s">
        <v>36</v>
      </c>
      <c r="D48" s="50">
        <v>3000</v>
      </c>
      <c r="E48" s="50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6F65B-CF72-4E01-A8F9-88F5F32B69C5}">
  <sheetPr codeName="Sheet3"/>
  <dimension ref="A1:O15"/>
  <sheetViews>
    <sheetView tabSelected="1" workbookViewId="0">
      <selection activeCell="A21" sqref="A21"/>
    </sheetView>
  </sheetViews>
  <sheetFormatPr defaultColWidth="9.109375" defaultRowHeight="13.2" x14ac:dyDescent="0.25"/>
  <cols>
    <col min="1" max="1" width="37.44140625" style="6" customWidth="1"/>
    <col min="2" max="2" width="7.6640625" style="6" customWidth="1"/>
    <col min="3" max="3" width="11.109375" style="6" customWidth="1"/>
    <col min="4" max="10" width="9.109375" style="6"/>
    <col min="11" max="11" width="9.6640625" style="6" customWidth="1"/>
    <col min="12" max="12" width="5.88671875" style="6" customWidth="1"/>
    <col min="13" max="13" width="11.6640625" style="6" customWidth="1"/>
    <col min="14" max="14" width="11.33203125" style="6" customWidth="1"/>
    <col min="15" max="16384" width="9.109375" style="6"/>
  </cols>
  <sheetData>
    <row r="1" spans="1:15" x14ac:dyDescent="0.25">
      <c r="A1" s="31" t="s">
        <v>40</v>
      </c>
    </row>
    <row r="2" spans="1:15" x14ac:dyDescent="0.25">
      <c r="A2" s="2" t="s">
        <v>6</v>
      </c>
      <c r="C2" s="5">
        <v>1</v>
      </c>
      <c r="D2" s="5">
        <f>C2+1</f>
        <v>2</v>
      </c>
      <c r="E2" s="5">
        <f t="shared" ref="E2:K2" si="0">D2+1</f>
        <v>3</v>
      </c>
      <c r="F2" s="5">
        <f t="shared" si="0"/>
        <v>4</v>
      </c>
      <c r="G2" s="5">
        <f t="shared" si="0"/>
        <v>5</v>
      </c>
      <c r="H2" s="5">
        <f t="shared" si="0"/>
        <v>6</v>
      </c>
      <c r="I2" s="5">
        <f t="shared" si="0"/>
        <v>7</v>
      </c>
      <c r="J2" s="5">
        <f t="shared" si="0"/>
        <v>8</v>
      </c>
      <c r="K2" s="5">
        <f t="shared" si="0"/>
        <v>9</v>
      </c>
    </row>
    <row r="3" spans="1:15" x14ac:dyDescent="0.25">
      <c r="A3" s="2" t="str">
        <f>data!C3</f>
        <v>beginning Inventory x(0)</v>
      </c>
      <c r="C3" s="5">
        <f>data!D3</f>
        <v>7000</v>
      </c>
      <c r="D3" s="5">
        <f>C7</f>
        <v>6000</v>
      </c>
      <c r="E3" s="5">
        <f t="shared" ref="E3:K3" si="1">D7</f>
        <v>5000</v>
      </c>
      <c r="F3" s="5">
        <f t="shared" si="1"/>
        <v>4000</v>
      </c>
      <c r="G3" s="5">
        <f t="shared" si="1"/>
        <v>4000</v>
      </c>
      <c r="H3" s="5">
        <f t="shared" si="1"/>
        <v>4000</v>
      </c>
      <c r="I3" s="5">
        <f t="shared" si="1"/>
        <v>3000</v>
      </c>
      <c r="J3" s="5">
        <f t="shared" si="1"/>
        <v>3000</v>
      </c>
      <c r="K3" s="5">
        <f t="shared" si="1"/>
        <v>3000</v>
      </c>
      <c r="M3" s="5" t="s">
        <v>42</v>
      </c>
      <c r="N3" s="5">
        <f>Sheet2!D6</f>
        <v>45000</v>
      </c>
    </row>
    <row r="4" spans="1:15" x14ac:dyDescent="0.25">
      <c r="A4" s="2" t="s">
        <v>39</v>
      </c>
      <c r="C4" s="32">
        <v>8000</v>
      </c>
      <c r="D4" s="32">
        <v>8000</v>
      </c>
      <c r="E4" s="32">
        <v>8000</v>
      </c>
      <c r="F4" s="32">
        <v>9000</v>
      </c>
      <c r="G4" s="32">
        <v>9000</v>
      </c>
      <c r="H4" s="32">
        <v>8000</v>
      </c>
      <c r="I4" s="32">
        <v>9000</v>
      </c>
      <c r="J4" s="32">
        <v>9000</v>
      </c>
      <c r="K4" s="32">
        <v>9000</v>
      </c>
      <c r="M4" s="5" t="s">
        <v>43</v>
      </c>
      <c r="N4" s="5">
        <f>a_1</f>
        <v>-4500</v>
      </c>
      <c r="O4" s="45" t="s">
        <v>37</v>
      </c>
    </row>
    <row r="5" spans="1:15" x14ac:dyDescent="0.25">
      <c r="A5" s="2" t="s">
        <v>41</v>
      </c>
      <c r="C5" s="32">
        <v>8</v>
      </c>
      <c r="D5" s="32">
        <v>8</v>
      </c>
      <c r="E5" s="32">
        <v>8</v>
      </c>
      <c r="F5" s="32">
        <v>8</v>
      </c>
      <c r="G5" s="32">
        <v>8</v>
      </c>
      <c r="H5" s="32">
        <v>8</v>
      </c>
      <c r="I5" s="32">
        <v>8</v>
      </c>
      <c r="J5" s="32">
        <v>8</v>
      </c>
      <c r="K5" s="32">
        <v>8</v>
      </c>
      <c r="O5" s="45"/>
    </row>
    <row r="6" spans="1:15" x14ac:dyDescent="0.25">
      <c r="A6" s="2" t="str">
        <f>data!C4</f>
        <v>demand D(t)</v>
      </c>
      <c r="C6" s="5">
        <f t="shared" ref="C6:K6" si="2">intercept + slope*C5</f>
        <v>9000</v>
      </c>
      <c r="D6" s="5">
        <f t="shared" ref="D6:K6" si="3">intercept + slope*D5</f>
        <v>9000</v>
      </c>
      <c r="E6" s="5">
        <f t="shared" si="3"/>
        <v>9000</v>
      </c>
      <c r="F6" s="5">
        <f t="shared" si="3"/>
        <v>9000</v>
      </c>
      <c r="G6" s="5">
        <f t="shared" si="3"/>
        <v>9000</v>
      </c>
      <c r="H6" s="5">
        <f t="shared" si="3"/>
        <v>9000</v>
      </c>
      <c r="I6" s="5">
        <f t="shared" si="3"/>
        <v>9000</v>
      </c>
      <c r="J6" s="5">
        <f t="shared" si="3"/>
        <v>9000</v>
      </c>
      <c r="K6" s="5">
        <f t="shared" si="3"/>
        <v>9000</v>
      </c>
      <c r="M6" s="6" t="s">
        <v>38</v>
      </c>
      <c r="O6" s="46"/>
    </row>
    <row r="7" spans="1:15" x14ac:dyDescent="0.25">
      <c r="A7" s="2" t="s">
        <v>36</v>
      </c>
      <c r="C7" s="33">
        <f>C3+C4-C6</f>
        <v>6000</v>
      </c>
      <c r="D7" s="33">
        <f t="shared" ref="D7:K7" si="4">D3+D4-D6</f>
        <v>5000</v>
      </c>
      <c r="E7" s="33">
        <f t="shared" si="4"/>
        <v>4000</v>
      </c>
      <c r="F7" s="33">
        <f t="shared" si="4"/>
        <v>4000</v>
      </c>
      <c r="G7" s="33">
        <f t="shared" si="4"/>
        <v>4000</v>
      </c>
      <c r="H7" s="33">
        <f t="shared" si="4"/>
        <v>3000</v>
      </c>
      <c r="I7" s="33">
        <f t="shared" si="4"/>
        <v>3000</v>
      </c>
      <c r="J7" s="33">
        <f t="shared" si="4"/>
        <v>3000</v>
      </c>
      <c r="K7" s="33">
        <f t="shared" si="4"/>
        <v>3000</v>
      </c>
      <c r="L7" s="6" t="s">
        <v>35</v>
      </c>
      <c r="M7" s="5">
        <f>ROUNDUP(O7 * AVERAGE( C6:H6 ), 0 )</f>
        <v>900</v>
      </c>
      <c r="N7" s="6" t="s">
        <v>34</v>
      </c>
      <c r="O7" s="30">
        <v>0.1</v>
      </c>
    </row>
    <row r="8" spans="1:15" x14ac:dyDescent="0.25">
      <c r="L8" s="6" t="s">
        <v>33</v>
      </c>
      <c r="M8" s="5">
        <v>6000</v>
      </c>
      <c r="N8" s="6" t="s">
        <v>32</v>
      </c>
    </row>
    <row r="9" spans="1:15" x14ac:dyDescent="0.25">
      <c r="A9" s="4" t="str">
        <f>data!C5</f>
        <v>min production</v>
      </c>
      <c r="B9" s="29"/>
      <c r="C9" s="5">
        <f>data!D5</f>
        <v>8000</v>
      </c>
      <c r="D9" s="5">
        <f>data!E5</f>
        <v>8000</v>
      </c>
      <c r="E9" s="5">
        <f>data!F5</f>
        <v>8000</v>
      </c>
      <c r="F9" s="5">
        <f>data!G5</f>
        <v>9000</v>
      </c>
      <c r="G9" s="5">
        <f>data!H5</f>
        <v>9000</v>
      </c>
      <c r="H9" s="5">
        <f>data!I5</f>
        <v>8000</v>
      </c>
      <c r="I9" s="5">
        <v>9000</v>
      </c>
      <c r="J9" s="5">
        <v>9000</v>
      </c>
      <c r="K9" s="5">
        <v>9000</v>
      </c>
      <c r="M9" s="6" t="s">
        <v>31</v>
      </c>
    </row>
    <row r="10" spans="1:15" x14ac:dyDescent="0.25">
      <c r="A10" s="4" t="str">
        <f>data!C6</f>
        <v>max production</v>
      </c>
      <c r="C10" s="5">
        <f>data!D6</f>
        <v>11000</v>
      </c>
      <c r="D10" s="5">
        <f>data!E6</f>
        <v>11000</v>
      </c>
      <c r="E10" s="5">
        <f>data!F6</f>
        <v>9000</v>
      </c>
      <c r="F10" s="5">
        <f>data!G6</f>
        <v>11000</v>
      </c>
      <c r="G10" s="5">
        <f>data!H6</f>
        <v>11000</v>
      </c>
      <c r="H10" s="5">
        <f>data!I6</f>
        <v>9000</v>
      </c>
      <c r="I10" s="5">
        <v>11000</v>
      </c>
      <c r="J10" s="5">
        <v>11000</v>
      </c>
      <c r="K10" s="5">
        <v>11000</v>
      </c>
    </row>
    <row r="11" spans="1:15" x14ac:dyDescent="0.25">
      <c r="A11" s="2" t="s">
        <v>30</v>
      </c>
      <c r="C11" s="5">
        <f>(C3+C7)/2</f>
        <v>6500</v>
      </c>
      <c r="D11" s="5">
        <f>(D3+D7)/2</f>
        <v>5500</v>
      </c>
      <c r="E11" s="5">
        <f t="shared" ref="E11:K11" si="5">(E3+E7)/2</f>
        <v>4500</v>
      </c>
      <c r="F11" s="5">
        <f t="shared" si="5"/>
        <v>4000</v>
      </c>
      <c r="G11" s="5">
        <f t="shared" si="5"/>
        <v>4000</v>
      </c>
      <c r="H11" s="5">
        <f t="shared" si="5"/>
        <v>3500</v>
      </c>
      <c r="I11" s="5">
        <f t="shared" si="5"/>
        <v>3000</v>
      </c>
      <c r="J11" s="5">
        <f t="shared" si="5"/>
        <v>3000</v>
      </c>
      <c r="K11" s="5">
        <f t="shared" si="5"/>
        <v>3000</v>
      </c>
    </row>
    <row r="12" spans="1:15" x14ac:dyDescent="0.25">
      <c r="M12" s="6" t="s">
        <v>29</v>
      </c>
    </row>
    <row r="13" spans="1:15" x14ac:dyDescent="0.25">
      <c r="A13" s="2" t="str">
        <f>data!C8</f>
        <v>holding cost/unit (%variable)</v>
      </c>
      <c r="B13" s="1">
        <v>0.22500000000000001</v>
      </c>
      <c r="C13" s="3">
        <f t="shared" ref="C13:K13" si="6">C14*$B$13</f>
        <v>0.66375000000000006</v>
      </c>
      <c r="D13" s="3">
        <f t="shared" si="6"/>
        <v>0.66149999999999998</v>
      </c>
      <c r="E13" s="3">
        <f t="shared" si="6"/>
        <v>0.67275000000000007</v>
      </c>
      <c r="F13" s="3">
        <f t="shared" si="6"/>
        <v>0.64124999999999999</v>
      </c>
      <c r="G13" s="3">
        <f t="shared" si="6"/>
        <v>0.63</v>
      </c>
      <c r="H13" s="3">
        <f t="shared" si="6"/>
        <v>0.65024999999999999</v>
      </c>
      <c r="I13" s="3">
        <f t="shared" si="6"/>
        <v>0.65024999999999999</v>
      </c>
      <c r="J13" s="3">
        <f t="shared" si="6"/>
        <v>0.65024999999999999</v>
      </c>
      <c r="K13" s="3">
        <f t="shared" si="6"/>
        <v>0.65024999999999999</v>
      </c>
      <c r="M13" s="15">
        <f>SUMPRODUCT(C11:H11,C13:H13)</f>
        <v>18340.875</v>
      </c>
      <c r="N13" s="6" t="s">
        <v>28</v>
      </c>
    </row>
    <row r="14" spans="1:15" x14ac:dyDescent="0.25">
      <c r="A14" s="4" t="str">
        <f>data!C7</f>
        <v>variable production cost/unit</v>
      </c>
      <c r="C14" s="3">
        <f>data!D7</f>
        <v>2.95</v>
      </c>
      <c r="D14" s="3">
        <f>data!E7</f>
        <v>2.94</v>
      </c>
      <c r="E14" s="3">
        <f>data!F7</f>
        <v>2.99</v>
      </c>
      <c r="F14" s="3">
        <f>data!G7</f>
        <v>2.85</v>
      </c>
      <c r="G14" s="3">
        <f>data!H7</f>
        <v>2.8</v>
      </c>
      <c r="H14" s="3">
        <f>data!I7</f>
        <v>2.89</v>
      </c>
      <c r="I14" s="3">
        <f>H14</f>
        <v>2.89</v>
      </c>
      <c r="J14" s="3">
        <f>I14</f>
        <v>2.89</v>
      </c>
      <c r="K14" s="3">
        <f>J14</f>
        <v>2.89</v>
      </c>
      <c r="M14" s="15">
        <f>SUMPRODUCT(C4:K4,C14:K14)</f>
        <v>223040</v>
      </c>
      <c r="N14" s="6" t="s">
        <v>27</v>
      </c>
    </row>
    <row r="15" spans="1:15" x14ac:dyDescent="0.25">
      <c r="M15" s="34">
        <f>M14+M13</f>
        <v>241380.875</v>
      </c>
      <c r="N15" s="6" t="s">
        <v>26</v>
      </c>
    </row>
  </sheetData>
  <mergeCells count="1">
    <mergeCell ref="O4:O6"/>
  </mergeCells>
  <pageMargins left="0.75" right="0.75" top="1" bottom="1" header="0.5" footer="0.5"/>
  <pageSetup orientation="landscape" horizontalDpi="4294967292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95E80B-6AD5-4A7F-AE67-3CC6940560DE}">
  <sheetPr codeName="Sheet5"/>
  <dimension ref="A1:I22"/>
  <sheetViews>
    <sheetView workbookViewId="0">
      <selection activeCell="E28" sqref="E28"/>
    </sheetView>
  </sheetViews>
  <sheetFormatPr defaultRowHeight="13.2" x14ac:dyDescent="0.25"/>
  <sheetData>
    <row r="1" spans="1:9" ht="15.6" x14ac:dyDescent="0.3">
      <c r="A1" s="35" t="str">
        <f>[2]settings!N5</f>
        <v>Make-A-Pie Weekly Profit: demand</v>
      </c>
    </row>
    <row r="3" spans="1:9" x14ac:dyDescent="0.25">
      <c r="B3" s="36" t="s">
        <v>44</v>
      </c>
      <c r="C3" s="37"/>
      <c r="D3" s="37"/>
      <c r="E3" s="38"/>
      <c r="H3" s="36" t="s">
        <v>19</v>
      </c>
      <c r="I3" s="36" t="s">
        <v>45</v>
      </c>
    </row>
    <row r="4" spans="1:9" x14ac:dyDescent="0.25">
      <c r="C4" s="39" t="s">
        <v>46</v>
      </c>
      <c r="D4">
        <v>10</v>
      </c>
      <c r="E4" s="39" t="s">
        <v>47</v>
      </c>
      <c r="H4" s="40">
        <f>D6</f>
        <v>45000</v>
      </c>
      <c r="I4" s="40">
        <v>0</v>
      </c>
    </row>
    <row r="5" spans="1:9" x14ac:dyDescent="0.25">
      <c r="C5" s="39" t="s">
        <v>48</v>
      </c>
      <c r="D5">
        <v>4500</v>
      </c>
      <c r="E5" s="39"/>
      <c r="H5" s="41">
        <f t="shared" ref="H5:H18" si="0">H4+a_1</f>
        <v>40500</v>
      </c>
      <c r="I5" s="41">
        <v>1</v>
      </c>
    </row>
    <row r="6" spans="1:9" x14ac:dyDescent="0.25">
      <c r="C6" s="36" t="s">
        <v>49</v>
      </c>
      <c r="D6" s="40">
        <f>D4*D5</f>
        <v>45000</v>
      </c>
      <c r="E6" s="40" t="str">
        <f ca="1">_xlfn.FORMULATEXT(D6)</f>
        <v>=D4*D5</v>
      </c>
      <c r="H6" s="41">
        <f t="shared" si="0"/>
        <v>36000</v>
      </c>
      <c r="I6" s="41">
        <v>2</v>
      </c>
    </row>
    <row r="7" spans="1:9" x14ac:dyDescent="0.25">
      <c r="H7" s="41">
        <f t="shared" si="0"/>
        <v>31500</v>
      </c>
      <c r="I7" s="41">
        <v>3</v>
      </c>
    </row>
    <row r="8" spans="1:9" x14ac:dyDescent="0.25">
      <c r="B8" s="36" t="s">
        <v>50</v>
      </c>
      <c r="C8" s="37"/>
      <c r="D8" s="37"/>
      <c r="E8" s="38"/>
      <c r="H8" s="41">
        <f t="shared" si="0"/>
        <v>27000</v>
      </c>
      <c r="I8" s="41">
        <v>4</v>
      </c>
    </row>
    <row r="9" spans="1:9" x14ac:dyDescent="0.25">
      <c r="C9" s="36" t="s">
        <v>51</v>
      </c>
      <c r="D9" s="40">
        <v>-4500</v>
      </c>
      <c r="E9" s="40"/>
      <c r="H9" s="41">
        <f t="shared" si="0"/>
        <v>22500</v>
      </c>
      <c r="I9" s="41">
        <v>5</v>
      </c>
    </row>
    <row r="10" spans="1:9" x14ac:dyDescent="0.25">
      <c r="H10" s="41">
        <f t="shared" si="0"/>
        <v>18000</v>
      </c>
      <c r="I10" s="41">
        <v>6</v>
      </c>
    </row>
    <row r="11" spans="1:9" x14ac:dyDescent="0.25">
      <c r="C11" s="39" t="s">
        <v>52</v>
      </c>
      <c r="H11" s="41">
        <f t="shared" si="0"/>
        <v>13500</v>
      </c>
      <c r="I11" s="41">
        <v>7</v>
      </c>
    </row>
    <row r="12" spans="1:9" x14ac:dyDescent="0.25">
      <c r="H12" s="41">
        <f t="shared" si="0"/>
        <v>9000</v>
      </c>
      <c r="I12" s="41">
        <v>8</v>
      </c>
    </row>
    <row r="13" spans="1:9" x14ac:dyDescent="0.25">
      <c r="C13" s="47" t="str">
        <f>"Demand = "&amp;D6&amp;" -  "&amp;ABS(D9)&amp;"*Price"</f>
        <v>Demand = 45000 -  4500*Price</v>
      </c>
      <c r="D13" s="47"/>
      <c r="E13" s="47"/>
      <c r="H13" s="41">
        <f t="shared" si="0"/>
        <v>4500</v>
      </c>
      <c r="I13" s="41">
        <v>9</v>
      </c>
    </row>
    <row r="14" spans="1:9" x14ac:dyDescent="0.25">
      <c r="H14" s="41">
        <f t="shared" si="0"/>
        <v>0</v>
      </c>
      <c r="I14" s="41">
        <v>10</v>
      </c>
    </row>
    <row r="15" spans="1:9" x14ac:dyDescent="0.25">
      <c r="B15" s="39"/>
      <c r="C15" s="36" t="s">
        <v>53</v>
      </c>
      <c r="H15" s="41">
        <f t="shared" si="0"/>
        <v>-4500</v>
      </c>
      <c r="I15" s="41">
        <v>11</v>
      </c>
    </row>
    <row r="16" spans="1:9" x14ac:dyDescent="0.25">
      <c r="C16" s="42" t="str">
        <f ca="1">_xlfn.FORMULATEXT(C13)</f>
        <v>="Demand = "&amp;D6&amp;" -  "&amp;ABS(D9)&amp;"*Price"</v>
      </c>
      <c r="D16" s="43"/>
      <c r="E16" s="43"/>
      <c r="H16" s="41">
        <f t="shared" si="0"/>
        <v>-9000</v>
      </c>
      <c r="I16" s="40">
        <v>12</v>
      </c>
    </row>
    <row r="17" spans="8:9" x14ac:dyDescent="0.25">
      <c r="H17" s="41">
        <f t="shared" si="0"/>
        <v>-13500</v>
      </c>
      <c r="I17" s="41">
        <v>13</v>
      </c>
    </row>
    <row r="18" spans="8:9" x14ac:dyDescent="0.25">
      <c r="H18" s="41">
        <f t="shared" si="0"/>
        <v>-18000</v>
      </c>
      <c r="I18" s="44">
        <v>14</v>
      </c>
    </row>
    <row r="19" spans="8:9" x14ac:dyDescent="0.25">
      <c r="H19" s="36" t="s">
        <v>54</v>
      </c>
    </row>
    <row r="20" spans="8:9" x14ac:dyDescent="0.25">
      <c r="H20" s="36" t="str">
        <f ca="1">_xlfn.FORMULATEXT(H4)</f>
        <v>=D6</v>
      </c>
    </row>
    <row r="21" spans="8:9" x14ac:dyDescent="0.25">
      <c r="H21" s="36" t="s">
        <v>55</v>
      </c>
    </row>
    <row r="22" spans="8:9" x14ac:dyDescent="0.25">
      <c r="H22" s="40" t="str">
        <f ca="1">_xlfn.FORMULATEXT(H5)</f>
        <v>=H4+a_1</v>
      </c>
    </row>
  </sheetData>
  <mergeCells count="1">
    <mergeCell ref="C13:E13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5A58C8-E0F8-4EC3-B9BE-6354024E2B63}">
  <sheetPr codeName="Sheet4"/>
  <dimension ref="B3:N16"/>
  <sheetViews>
    <sheetView workbookViewId="0">
      <selection activeCell="B3" sqref="B3:N16"/>
    </sheetView>
  </sheetViews>
  <sheetFormatPr defaultRowHeight="13.2" x14ac:dyDescent="0.25"/>
  <sheetData>
    <row r="3" spans="2:14" ht="15.6" x14ac:dyDescent="0.3">
      <c r="B3" s="28" t="s">
        <v>25</v>
      </c>
      <c r="C3" s="6"/>
      <c r="D3" s="6"/>
      <c r="E3" s="6"/>
      <c r="F3" s="19">
        <f>'multi-period-prod'!M7</f>
        <v>900</v>
      </c>
      <c r="G3" s="6" t="s">
        <v>24</v>
      </c>
      <c r="H3" s="6"/>
      <c r="I3" s="6"/>
      <c r="J3" s="6"/>
      <c r="K3" s="6"/>
      <c r="L3" s="6"/>
      <c r="M3" s="6"/>
      <c r="N3" s="6"/>
    </row>
    <row r="4" spans="2:14" x14ac:dyDescent="0.25">
      <c r="B4" s="6"/>
      <c r="C4" s="6"/>
      <c r="D4" s="6"/>
      <c r="E4" s="6"/>
      <c r="F4" s="19">
        <f>'multi-period-prod'!M8</f>
        <v>6000</v>
      </c>
      <c r="G4" s="6" t="s">
        <v>23</v>
      </c>
      <c r="H4" s="6"/>
      <c r="I4" s="6"/>
      <c r="J4" s="6" t="s">
        <v>20</v>
      </c>
      <c r="K4" s="27" t="s">
        <v>22</v>
      </c>
      <c r="L4" s="6"/>
      <c r="M4" s="6"/>
      <c r="N4" s="6"/>
    </row>
    <row r="5" spans="2:14" x14ac:dyDescent="0.25">
      <c r="B5" s="6"/>
      <c r="C5" s="24" t="s">
        <v>21</v>
      </c>
      <c r="D5" s="26" t="s">
        <v>20</v>
      </c>
      <c r="E5" s="24" t="s">
        <v>19</v>
      </c>
      <c r="F5" s="25" t="s">
        <v>18</v>
      </c>
      <c r="G5" s="24" t="s">
        <v>17</v>
      </c>
      <c r="H5" s="23" t="s">
        <v>16</v>
      </c>
      <c r="I5" s="6" t="s">
        <v>15</v>
      </c>
      <c r="J5" s="6" t="s">
        <v>14</v>
      </c>
      <c r="K5" s="19">
        <v>1.4999999999999999E-2</v>
      </c>
      <c r="L5" s="6" t="s">
        <v>13</v>
      </c>
      <c r="M5" s="6"/>
      <c r="N5" s="6"/>
    </row>
    <row r="6" spans="2:14" x14ac:dyDescent="0.25">
      <c r="B6" s="6" t="s">
        <v>6</v>
      </c>
      <c r="C6" s="22"/>
      <c r="D6" s="22"/>
      <c r="E6" s="22"/>
      <c r="F6" s="21" t="s">
        <v>12</v>
      </c>
      <c r="G6" s="20" t="s">
        <v>11</v>
      </c>
      <c r="H6" s="19">
        <v>0.5</v>
      </c>
      <c r="I6" s="6"/>
      <c r="J6" s="6"/>
      <c r="K6" s="6"/>
      <c r="L6" s="6"/>
      <c r="M6" s="6"/>
      <c r="N6" s="6"/>
    </row>
    <row r="7" spans="2:14" x14ac:dyDescent="0.25">
      <c r="B7" s="18">
        <v>1</v>
      </c>
      <c r="C7" s="6">
        <f>'multi-period-prod'!C3</f>
        <v>7000</v>
      </c>
      <c r="D7" s="17">
        <v>4000</v>
      </c>
      <c r="E7" s="5">
        <v>1000</v>
      </c>
      <c r="F7" s="16">
        <f t="shared" ref="F7:F12" si="0">C7+D7-E7</f>
        <v>10000</v>
      </c>
      <c r="G7" s="5">
        <f t="shared" ref="G7:G12" si="1">(C7+F7)/2</f>
        <v>8500</v>
      </c>
      <c r="H7" s="5">
        <f t="shared" ref="H7:H12" si="2">$H$6*I7</f>
        <v>2000</v>
      </c>
      <c r="I7" s="5">
        <v>4000</v>
      </c>
      <c r="J7" s="15">
        <v>240</v>
      </c>
      <c r="K7" s="3">
        <f t="shared" ref="K7:K12" si="3">$K$5*J7</f>
        <v>3.5999999999999996</v>
      </c>
      <c r="L7" s="14"/>
      <c r="M7" s="6"/>
      <c r="N7" s="6"/>
    </row>
    <row r="8" spans="2:14" x14ac:dyDescent="0.25">
      <c r="B8" s="18">
        <v>2</v>
      </c>
      <c r="C8" s="6">
        <f>F7</f>
        <v>10000</v>
      </c>
      <c r="D8" s="17">
        <v>3500</v>
      </c>
      <c r="E8" s="5">
        <v>4500</v>
      </c>
      <c r="F8" s="16">
        <f t="shared" si="0"/>
        <v>9000</v>
      </c>
      <c r="G8" s="5">
        <f t="shared" si="1"/>
        <v>9500</v>
      </c>
      <c r="H8" s="5">
        <f t="shared" si="2"/>
        <v>1750</v>
      </c>
      <c r="I8" s="5">
        <v>3500</v>
      </c>
      <c r="J8" s="15">
        <v>250</v>
      </c>
      <c r="K8" s="3">
        <f t="shared" si="3"/>
        <v>3.75</v>
      </c>
      <c r="L8" s="14"/>
      <c r="M8" s="6"/>
      <c r="N8" s="6"/>
    </row>
    <row r="9" spans="2:14" x14ac:dyDescent="0.25">
      <c r="B9" s="18">
        <v>3</v>
      </c>
      <c r="C9" s="6">
        <f>F8</f>
        <v>9000</v>
      </c>
      <c r="D9" s="17">
        <v>4000</v>
      </c>
      <c r="E9" s="5">
        <v>6000</v>
      </c>
      <c r="F9" s="16">
        <f t="shared" si="0"/>
        <v>7000</v>
      </c>
      <c r="G9" s="5">
        <f t="shared" si="1"/>
        <v>8000</v>
      </c>
      <c r="H9" s="5">
        <f t="shared" si="2"/>
        <v>2000</v>
      </c>
      <c r="I9" s="5">
        <v>4000</v>
      </c>
      <c r="J9" s="15">
        <v>265</v>
      </c>
      <c r="K9" s="3">
        <f t="shared" si="3"/>
        <v>3.9749999999999996</v>
      </c>
      <c r="L9" s="14"/>
      <c r="M9" s="6"/>
      <c r="N9" s="6"/>
    </row>
    <row r="10" spans="2:14" x14ac:dyDescent="0.25">
      <c r="B10" s="18">
        <v>4</v>
      </c>
      <c r="C10" s="6">
        <f>F9</f>
        <v>7000</v>
      </c>
      <c r="D10" s="17">
        <v>4250</v>
      </c>
      <c r="E10" s="5">
        <v>5500</v>
      </c>
      <c r="F10" s="16">
        <f t="shared" si="0"/>
        <v>5750</v>
      </c>
      <c r="G10" s="5">
        <f t="shared" si="1"/>
        <v>6375</v>
      </c>
      <c r="H10" s="5">
        <f t="shared" si="2"/>
        <v>2250</v>
      </c>
      <c r="I10" s="5">
        <v>4500</v>
      </c>
      <c r="J10" s="15">
        <v>285</v>
      </c>
      <c r="K10" s="3">
        <f t="shared" si="3"/>
        <v>4.2749999999999995</v>
      </c>
      <c r="L10" s="14"/>
      <c r="M10" s="6"/>
      <c r="N10" s="6"/>
    </row>
    <row r="11" spans="2:14" x14ac:dyDescent="0.25">
      <c r="B11" s="18">
        <v>5</v>
      </c>
      <c r="C11" s="6">
        <f>F10</f>
        <v>5750</v>
      </c>
      <c r="D11" s="17">
        <v>3500</v>
      </c>
      <c r="E11" s="5">
        <v>3500</v>
      </c>
      <c r="F11" s="16">
        <f t="shared" si="0"/>
        <v>5750</v>
      </c>
      <c r="G11" s="5">
        <f t="shared" si="1"/>
        <v>5750</v>
      </c>
      <c r="H11" s="5">
        <f t="shared" si="2"/>
        <v>1750</v>
      </c>
      <c r="I11" s="5">
        <v>3500</v>
      </c>
      <c r="J11" s="15">
        <v>280</v>
      </c>
      <c r="K11" s="3">
        <f t="shared" si="3"/>
        <v>4.2</v>
      </c>
      <c r="L11" s="14"/>
      <c r="M11" s="6"/>
      <c r="N11" s="6"/>
    </row>
    <row r="12" spans="2:14" x14ac:dyDescent="0.25">
      <c r="B12" s="18">
        <v>6</v>
      </c>
      <c r="C12" s="6">
        <f>F11</f>
        <v>5750</v>
      </c>
      <c r="D12" s="17">
        <v>4000</v>
      </c>
      <c r="E12" s="5">
        <v>4000</v>
      </c>
      <c r="F12" s="16">
        <f t="shared" si="0"/>
        <v>5750</v>
      </c>
      <c r="G12" s="5">
        <f t="shared" si="1"/>
        <v>5750</v>
      </c>
      <c r="H12" s="5">
        <f t="shared" si="2"/>
        <v>2000</v>
      </c>
      <c r="I12" s="5">
        <v>4000</v>
      </c>
      <c r="J12" s="15">
        <v>260</v>
      </c>
      <c r="K12" s="3">
        <f t="shared" si="3"/>
        <v>3.9</v>
      </c>
      <c r="L12" s="14"/>
      <c r="M12" s="6"/>
      <c r="N12" s="6"/>
    </row>
    <row r="13" spans="2:14" x14ac:dyDescent="0.25">
      <c r="B13" s="6"/>
      <c r="C13" s="6"/>
      <c r="D13" s="6"/>
      <c r="E13" s="6"/>
      <c r="F13" s="6"/>
      <c r="G13" s="6"/>
      <c r="H13" s="6"/>
      <c r="I13" s="6"/>
      <c r="J13" s="6"/>
      <c r="K13" s="6"/>
      <c r="L13" s="14"/>
      <c r="M13" s="6"/>
      <c r="N13" s="6"/>
    </row>
    <row r="14" spans="2:14" x14ac:dyDescent="0.25">
      <c r="B14" s="6"/>
      <c r="C14" s="6"/>
      <c r="D14" s="6"/>
      <c r="E14" s="6"/>
      <c r="F14" s="6"/>
      <c r="G14" s="6"/>
      <c r="H14" s="6"/>
      <c r="I14" s="6"/>
      <c r="J14" s="6"/>
      <c r="K14" s="13">
        <f>SUMPRODUCT(G7:G12,K7:K12)</f>
        <v>171853.125</v>
      </c>
      <c r="L14" s="6" t="s">
        <v>10</v>
      </c>
      <c r="M14" s="6"/>
      <c r="N14" s="6"/>
    </row>
    <row r="15" spans="2:14" x14ac:dyDescent="0.25">
      <c r="B15" s="6"/>
      <c r="C15" s="6"/>
      <c r="D15" s="6"/>
      <c r="E15" s="6"/>
      <c r="F15" s="6"/>
      <c r="G15" s="6"/>
      <c r="H15" s="6"/>
      <c r="I15" s="6"/>
      <c r="J15" s="6"/>
      <c r="K15" s="13">
        <f>SUMPRODUCT(D7:D12,J7:J12)</f>
        <v>6126250</v>
      </c>
      <c r="L15" s="6" t="s">
        <v>9</v>
      </c>
      <c r="M15" s="6"/>
      <c r="N15" s="6"/>
    </row>
    <row r="16" spans="2:14" x14ac:dyDescent="0.25">
      <c r="B16" s="6"/>
      <c r="C16" s="6"/>
      <c r="D16" s="6"/>
      <c r="E16" s="6"/>
      <c r="F16" s="6"/>
      <c r="G16" s="6"/>
      <c r="H16" s="6"/>
      <c r="I16" s="6"/>
      <c r="J16" s="6"/>
      <c r="K16" s="12">
        <f>K14+K15</f>
        <v>6298103.125</v>
      </c>
      <c r="L16" s="6" t="s">
        <v>8</v>
      </c>
      <c r="M16" s="6"/>
      <c r="N16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data</vt:lpstr>
      <vt:lpstr>production-network</vt:lpstr>
      <vt:lpstr>Sensitivity Report 1</vt:lpstr>
      <vt:lpstr>multi-period-prod</vt:lpstr>
      <vt:lpstr>Sheet2</vt:lpstr>
      <vt:lpstr>Sheet1</vt:lpstr>
      <vt:lpstr>a_1</vt:lpstr>
      <vt:lpstr>intercept</vt:lpstr>
      <vt:lpstr>slope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 Foote</dc:creator>
  <cp:lastModifiedBy>Bill Foote</cp:lastModifiedBy>
  <dcterms:created xsi:type="dcterms:W3CDTF">2021-04-13T17:54:00Z</dcterms:created>
  <dcterms:modified xsi:type="dcterms:W3CDTF">2021-04-16T14:39:39Z</dcterms:modified>
</cp:coreProperties>
</file>