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decision-optimization\mbac617\00021S\week4\3-workbook\"/>
    </mc:Choice>
  </mc:AlternateContent>
  <xr:revisionPtr revIDLastSave="0" documentId="8_{76285EB7-7687-4B97-944F-C76E259FA8D1}" xr6:coauthVersionLast="45" xr6:coauthVersionMax="45" xr10:uidLastSave="{00000000-0000-0000-0000-000000000000}"/>
  <bookViews>
    <workbookView xWindow="-108" yWindow="-108" windowWidth="23256" windowHeight="12576" activeTab="2" xr2:uid="{D984215A-F881-473A-B9A1-2C9EE91B2FBA}"/>
  </bookViews>
  <sheets>
    <sheet name="data" sheetId="1" r:id="rId1"/>
    <sheet name="production-network" sheetId="2" r:id="rId2"/>
    <sheet name="multi-period-prod" sheetId="3" r:id="rId3"/>
    <sheet name="Sheet1" sheetId="4" r:id="rId4"/>
  </sheets>
  <externalReferences>
    <externalReference r:id="rId5"/>
  </externalReferences>
  <definedNames>
    <definedName name="_Key1" hidden="1">#REF!</definedName>
    <definedName name="_Order1" hidden="1">255</definedName>
    <definedName name="DATA">#REF!</definedName>
    <definedName name="solver_adj" localSheetId="2" hidden="1">'multi-period-prod'!$C$4:$H$4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disp" hidden="1">0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eval" hidden="1">0</definedName>
    <definedName name="solver_ibd" localSheetId="2" hidden="1">2</definedName>
    <definedName name="solver_itr" localSheetId="2" hidden="1">100</definedName>
    <definedName name="solver_lcens" hidden="1">-1E+30</definedName>
    <definedName name="solver_lcut" hidden="1">-1E+30</definedName>
    <definedName name="solver_lhs1" localSheetId="2" hidden="1">'multi-period-prod'!$C$4:$H$4</definedName>
    <definedName name="solver_lhs2" localSheetId="2" hidden="1">'multi-period-prod'!$C$4:$H$4</definedName>
    <definedName name="solver_lhs3" localSheetId="2" hidden="1">'multi-period-prod'!$C$6:$H$6</definedName>
    <definedName name="solver_lhs4" localSheetId="2" hidden="1">'multi-period-prod'!$C$6:$H$6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5000</definedName>
    <definedName name="solver_nsim" hidden="1">1</definedName>
    <definedName name="solver_ntri" hidden="1">1000</definedName>
    <definedName name="solver_num" localSheetId="2" hidden="1">4</definedName>
    <definedName name="solver_nwt" localSheetId="2" hidden="1">1</definedName>
    <definedName name="solver_ofx" localSheetId="2" hidden="1">2</definedName>
    <definedName name="solver_opt" localSheetId="2" hidden="1">'multi-period-prod'!$J$14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o" localSheetId="2" hidden="1">2</definedName>
    <definedName name="solver_rep" localSheetId="2" hidden="1">2</definedName>
    <definedName name="solver_rhs1" localSheetId="2" hidden="1">'multi-period-prod'!$C$9:$H$9</definedName>
    <definedName name="solver_rhs2" localSheetId="2" hidden="1">'multi-period-prod'!$C$8:$H$8</definedName>
    <definedName name="solver_rhs3" localSheetId="2" hidden="1">'multi-period-prod'!$J$7</definedName>
    <definedName name="solver_rhs4" localSheetId="2" hidden="1">'multi-period-prod'!$J$6</definedName>
    <definedName name="solver_rlx" localSheetId="2" hidden="1">2</definedName>
    <definedName name="solver_rsd" localSheetId="2" hidden="1">0</definedName>
    <definedName name="solver_rsmp" hidden="1">2</definedName>
    <definedName name="solver_scl" localSheetId="2" hidden="1">2</definedName>
    <definedName name="solver_seed" hidden="1">0</definedName>
    <definedName name="solver_sho" localSheetId="2" hidden="1">2</definedName>
    <definedName name="solver_ssz" localSheetId="2" hidden="1">100</definedName>
    <definedName name="solver_std" localSheetId="2" hidden="1">0</definedName>
    <definedName name="solver_sthr" hidden="1">0</definedName>
    <definedName name="solver_tim" localSheetId="2" hidden="1">100</definedName>
    <definedName name="solver_tol" localSheetId="2" hidden="1">0.0005</definedName>
    <definedName name="solver_typ" localSheetId="2" hidden="1">2</definedName>
    <definedName name="solver_ucens" hidden="1">1E+30</definedName>
    <definedName name="solver_ucut" hidden="1">1E+30</definedName>
    <definedName name="solver_val" localSheetId="2" hidden="1">0</definedName>
    <definedName name="solver_ver" localSheetId="2" hidden="1">3</definedName>
    <definedName name="Toggle">[1]!Toggle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4" l="1"/>
  <c r="K12" i="4"/>
  <c r="H12" i="4"/>
  <c r="K11" i="4"/>
  <c r="H11" i="4"/>
  <c r="K10" i="4"/>
  <c r="H10" i="4"/>
  <c r="K9" i="4"/>
  <c r="H9" i="4"/>
  <c r="K8" i="4"/>
  <c r="H8" i="4"/>
  <c r="K7" i="4"/>
  <c r="H7" i="4"/>
  <c r="F4" i="4"/>
  <c r="D2" i="3"/>
  <c r="E2" i="3" s="1"/>
  <c r="F2" i="3" s="1"/>
  <c r="G2" i="3" s="1"/>
  <c r="H2" i="3" s="1"/>
  <c r="A3" i="3" l="1"/>
  <c r="C3" i="3"/>
  <c r="C7" i="4" s="1"/>
  <c r="A5" i="3"/>
  <c r="C5" i="3"/>
  <c r="C6" i="3" s="1"/>
  <c r="D5" i="3"/>
  <c r="J6" i="3" s="1"/>
  <c r="F3" i="4" s="1"/>
  <c r="E5" i="3"/>
  <c r="F5" i="3"/>
  <c r="G5" i="3"/>
  <c r="H5" i="3"/>
  <c r="A8" i="3"/>
  <c r="C8" i="3"/>
  <c r="D8" i="3"/>
  <c r="E8" i="3"/>
  <c r="F8" i="3"/>
  <c r="G8" i="3"/>
  <c r="H8" i="3"/>
  <c r="A9" i="3"/>
  <c r="C9" i="3"/>
  <c r="D9" i="3"/>
  <c r="E9" i="3"/>
  <c r="F9" i="3"/>
  <c r="G9" i="3"/>
  <c r="H9" i="3"/>
  <c r="A12" i="3"/>
  <c r="A13" i="3"/>
  <c r="C13" i="3"/>
  <c r="C12" i="3" s="1"/>
  <c r="D13" i="3"/>
  <c r="E13" i="3"/>
  <c r="E12" i="3" s="1"/>
  <c r="F13" i="3"/>
  <c r="F12" i="3" s="1"/>
  <c r="G13" i="3"/>
  <c r="G12" i="3" s="1"/>
  <c r="H13" i="3"/>
  <c r="H12" i="3" s="1"/>
  <c r="J13" i="3" l="1"/>
  <c r="F7" i="4"/>
  <c r="C8" i="4" s="1"/>
  <c r="D3" i="3"/>
  <c r="C10" i="3"/>
  <c r="D12" i="3"/>
  <c r="F8" i="4" l="1"/>
  <c r="C9" i="4" s="1"/>
  <c r="G7" i="4"/>
  <c r="D6" i="3"/>
  <c r="E3" i="3" s="1"/>
  <c r="F9" i="4" l="1"/>
  <c r="C10" i="4" s="1"/>
  <c r="G9" i="4"/>
  <c r="G8" i="4"/>
  <c r="E6" i="3"/>
  <c r="F3" i="3" s="1"/>
  <c r="D10" i="3"/>
  <c r="F10" i="4" l="1"/>
  <c r="C11" i="4" s="1"/>
  <c r="G10" i="4"/>
  <c r="F6" i="3"/>
  <c r="G3" i="3" s="1"/>
  <c r="F10" i="3"/>
  <c r="E10" i="3"/>
  <c r="F11" i="4" l="1"/>
  <c r="C12" i="4" s="1"/>
  <c r="G6" i="3"/>
  <c r="H3" i="3" s="1"/>
  <c r="G10" i="3"/>
  <c r="F12" i="4" l="1"/>
  <c r="G12" i="4"/>
  <c r="G11" i="4"/>
  <c r="K14" i="4" s="1"/>
  <c r="K16" i="4" s="1"/>
  <c r="H6" i="3"/>
  <c r="H10" i="3" s="1"/>
  <c r="J12" i="3" s="1"/>
  <c r="J14" i="3" s="1"/>
</calcChain>
</file>

<file path=xl/sharedStrings.xml><?xml version="1.0" encoding="utf-8"?>
<sst xmlns="http://schemas.openxmlformats.org/spreadsheetml/2006/main" count="44" uniqueCount="41">
  <si>
    <t>holding cost/unit (%variable)</t>
  </si>
  <si>
    <t>variable production cost/unit</t>
  </si>
  <si>
    <t>max production</t>
  </si>
  <si>
    <t>min production</t>
  </si>
  <si>
    <t>demand D(t)</t>
  </si>
  <si>
    <t>beginning Inventory x(0)</t>
  </si>
  <si>
    <t>Period</t>
  </si>
  <si>
    <t>Multii-period Production Plan</t>
  </si>
  <si>
    <t>Total Cost</t>
  </si>
  <si>
    <t>Production Cost</t>
  </si>
  <si>
    <t>Inventory Costs</t>
  </si>
  <si>
    <t>Inv</t>
  </si>
  <si>
    <t>Inv I</t>
  </si>
  <si>
    <t>Holding Cost</t>
  </si>
  <si>
    <t>Cost/unit</t>
  </si>
  <si>
    <t>Max Prod</t>
  </si>
  <si>
    <t>Min Prod</t>
  </si>
  <si>
    <t xml:space="preserve">Avg </t>
  </si>
  <si>
    <t>End</t>
  </si>
  <si>
    <t>Demand</t>
  </si>
  <si>
    <t>Production</t>
  </si>
  <si>
    <t>Beg Inv</t>
  </si>
  <si>
    <t>h %</t>
  </si>
  <si>
    <t>Max Inv</t>
  </si>
  <si>
    <t>Min Inv</t>
  </si>
  <si>
    <t>Alternate layout</t>
  </si>
  <si>
    <t>total</t>
  </si>
  <si>
    <t>production</t>
  </si>
  <si>
    <t>inventory</t>
  </si>
  <si>
    <t>costs</t>
  </si>
  <si>
    <t>average inventory</t>
  </si>
  <si>
    <t>production constraints</t>
  </si>
  <si>
    <t>warehouse capacity</t>
  </si>
  <si>
    <t>&lt;=</t>
  </si>
  <si>
    <t>safety stock</t>
  </si>
  <si>
    <t>&gt;=</t>
  </si>
  <si>
    <t>x(t+1) = x(t-1) + y(t) - D(t)</t>
  </si>
  <si>
    <t>% average demand</t>
  </si>
  <si>
    <t>inventory constraints</t>
  </si>
  <si>
    <t>production y(t)</t>
  </si>
  <si>
    <t>Make-A-Pie Production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</si>
</sst>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0" fontId="1" fillId="0" borderId="1" xfId="1" applyNumberFormat="1" applyBorder="1"/>
    <xf numFmtId="0" fontId="1" fillId="0" borderId="0" xfId="1" applyAlignment="1">
      <alignment horizontal="right"/>
    </xf>
    <xf numFmtId="164" fontId="1" fillId="0" borderId="1" xfId="1" applyNumberFormat="1" applyBorder="1"/>
    <xf numFmtId="0" fontId="1" fillId="0" borderId="0" xfId="1" quotePrefix="1" applyAlignment="1">
      <alignment horizontal="right"/>
    </xf>
    <xf numFmtId="0" fontId="1" fillId="0" borderId="1" xfId="1" applyBorder="1"/>
    <xf numFmtId="0" fontId="1" fillId="0" borderId="0" xfId="1"/>
    <xf numFmtId="0" fontId="1" fillId="2" borderId="0" xfId="1" applyFill="1"/>
    <xf numFmtId="0" fontId="1" fillId="3" borderId="0" xfId="1" applyFill="1"/>
    <xf numFmtId="0" fontId="2" fillId="3" borderId="0" xfId="1" applyFont="1" applyFill="1"/>
    <xf numFmtId="0" fontId="1" fillId="0" borderId="0" xfId="1" applyAlignment="1">
      <alignment horizontal="center" vertical="center"/>
    </xf>
    <xf numFmtId="0" fontId="3" fillId="3" borderId="0" xfId="1" applyFont="1" applyFill="1"/>
    <xf numFmtId="165" fontId="1" fillId="4" borderId="0" xfId="1" applyNumberFormat="1" applyFill="1"/>
    <xf numFmtId="165" fontId="1" fillId="0" borderId="0" xfId="1" applyNumberFormat="1"/>
    <xf numFmtId="164" fontId="1" fillId="0" borderId="0" xfId="1" applyNumberFormat="1"/>
    <xf numFmtId="165" fontId="1" fillId="0" borderId="1" xfId="1" applyNumberFormat="1" applyBorder="1"/>
    <xf numFmtId="0" fontId="1" fillId="5" borderId="1" xfId="1" applyFill="1" applyBorder="1"/>
    <xf numFmtId="0" fontId="1" fillId="6" borderId="1" xfId="1" applyFill="1" applyBorder="1"/>
    <xf numFmtId="0" fontId="1" fillId="0" borderId="0" xfId="1" applyAlignment="1">
      <alignment horizontal="center"/>
    </xf>
    <xf numFmtId="0" fontId="1" fillId="7" borderId="1" xfId="1" applyFill="1" applyBorder="1"/>
    <xf numFmtId="0" fontId="1" fillId="0" borderId="2" xfId="1" applyBorder="1"/>
    <xf numFmtId="0" fontId="3" fillId="0" borderId="3" xfId="1" applyFont="1" applyBorder="1" applyAlignment="1">
      <alignment horizontal="center"/>
    </xf>
    <xf numFmtId="0" fontId="1" fillId="0" borderId="3" xfId="1" applyBorder="1"/>
    <xf numFmtId="0" fontId="1" fillId="0" borderId="0" xfId="1" quotePrefix="1" applyAlignment="1">
      <alignment horizontal="left"/>
    </xf>
    <xf numFmtId="0" fontId="1" fillId="0" borderId="4" xfId="1" applyBorder="1"/>
    <xf numFmtId="0" fontId="3" fillId="0" borderId="4" xfId="1" applyFont="1" applyBorder="1" applyAlignment="1">
      <alignment horizontal="center"/>
    </xf>
    <xf numFmtId="0" fontId="3" fillId="0" borderId="4" xfId="1" applyFont="1" applyBorder="1"/>
    <xf numFmtId="0" fontId="1" fillId="0" borderId="0" xfId="1" quotePrefix="1" applyAlignment="1">
      <alignment horizontal="center"/>
    </xf>
    <xf numFmtId="0" fontId="4" fillId="0" borderId="0" xfId="1" quotePrefix="1" applyFont="1" applyAlignment="1">
      <alignment horizontal="left"/>
    </xf>
    <xf numFmtId="10" fontId="1" fillId="0" borderId="0" xfId="1" applyNumberFormat="1"/>
    <xf numFmtId="9" fontId="1" fillId="0" borderId="1" xfId="1" applyNumberFormat="1" applyBorder="1"/>
    <xf numFmtId="0" fontId="3" fillId="0" borderId="0" xfId="1" applyFont="1"/>
    <xf numFmtId="0" fontId="1" fillId="8" borderId="1" xfId="1" applyFill="1" applyBorder="1"/>
    <xf numFmtId="0" fontId="1" fillId="9" borderId="1" xfId="1" applyFill="1" applyBorder="1"/>
    <xf numFmtId="165" fontId="1" fillId="10" borderId="1" xfId="1" applyNumberFormat="1" applyFill="1" applyBorder="1"/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</cellXfs>
  <cellStyles count="2">
    <cellStyle name="Normal" xfId="0" builtinId="0"/>
    <cellStyle name="Normal 2" xfId="1" xr:uid="{0BDFB3C6-72C1-4716-A1E1-E2250EC23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144780</xdr:rowOff>
    </xdr:from>
    <xdr:to>
      <xdr:col>2</xdr:col>
      <xdr:colOff>152400</xdr:colOff>
      <xdr:row>22</xdr:row>
      <xdr:rowOff>99060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1568FF9-65F5-4A06-8107-A27461F50574}"/>
            </a:ext>
          </a:extLst>
        </xdr:cNvPr>
        <xdr:cNvSpPr>
          <a:spLocks noChangeArrowheads="1"/>
        </xdr:cNvSpPr>
      </xdr:nvSpPr>
      <xdr:spPr bwMode="auto">
        <a:xfrm>
          <a:off x="701040" y="3162300"/>
          <a:ext cx="701040" cy="6248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68580</xdr:colOff>
      <xdr:row>18</xdr:row>
      <xdr:rowOff>160020</xdr:rowOff>
    </xdr:from>
    <xdr:to>
      <xdr:col>4</xdr:col>
      <xdr:colOff>144780</xdr:colOff>
      <xdr:row>22</xdr:row>
      <xdr:rowOff>121920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E93845E0-8D4E-47BE-81EF-054EDDEA6115}"/>
            </a:ext>
          </a:extLst>
        </xdr:cNvPr>
        <xdr:cNvSpPr>
          <a:spLocks noChangeArrowheads="1"/>
        </xdr:cNvSpPr>
      </xdr:nvSpPr>
      <xdr:spPr bwMode="auto">
        <a:xfrm>
          <a:off x="1943100" y="3177540"/>
          <a:ext cx="701040" cy="63246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213360</xdr:colOff>
      <xdr:row>12</xdr:row>
      <xdr:rowOff>7620</xdr:rowOff>
    </xdr:from>
    <xdr:to>
      <xdr:col>2</xdr:col>
      <xdr:colOff>7620</xdr:colOff>
      <xdr:row>14</xdr:row>
      <xdr:rowOff>121920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C6F6FC28-CD40-4B6C-A815-2F156A58FD6D}"/>
            </a:ext>
          </a:extLst>
        </xdr:cNvPr>
        <xdr:cNvSpPr>
          <a:spLocks noChangeArrowheads="1"/>
        </xdr:cNvSpPr>
      </xdr:nvSpPr>
      <xdr:spPr bwMode="auto">
        <a:xfrm>
          <a:off x="838200" y="2019300"/>
          <a:ext cx="419100" cy="4495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213360</xdr:colOff>
      <xdr:row>12</xdr:row>
      <xdr:rowOff>22860</xdr:rowOff>
    </xdr:from>
    <xdr:to>
      <xdr:col>4</xdr:col>
      <xdr:colOff>7620</xdr:colOff>
      <xdr:row>14</xdr:row>
      <xdr:rowOff>129540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BAA8E461-8554-4786-A09F-4D30CC6F6E20}"/>
            </a:ext>
          </a:extLst>
        </xdr:cNvPr>
        <xdr:cNvSpPr>
          <a:spLocks noChangeArrowheads="1"/>
        </xdr:cNvSpPr>
      </xdr:nvSpPr>
      <xdr:spPr bwMode="auto">
        <a:xfrm>
          <a:off x="2087880" y="2034540"/>
          <a:ext cx="419100" cy="4419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421640</xdr:colOff>
      <xdr:row>6</xdr:row>
      <xdr:rowOff>57150</xdr:rowOff>
    </xdr:from>
    <xdr:to>
      <xdr:col>1</xdr:col>
      <xdr:colOff>431800</xdr:colOff>
      <xdr:row>12</xdr:row>
      <xdr:rowOff>7620</xdr:rowOff>
    </xdr:to>
    <xdr:cxnSp macro="">
      <xdr:nvCxnSpPr>
        <xdr:cNvPr id="6" name="AutoShape 9">
          <a:extLst>
            <a:ext uri="{FF2B5EF4-FFF2-40B4-BE49-F238E27FC236}">
              <a16:creationId xmlns:a16="http://schemas.microsoft.com/office/drawing/2014/main" id="{AB378425-F5E6-422C-B4A2-ECF45C406FF9}"/>
            </a:ext>
          </a:extLst>
        </xdr:cNvPr>
        <xdr:cNvCxnSpPr>
          <a:cxnSpLocks noChangeShapeType="1"/>
          <a:stCxn id="51" idx="2"/>
          <a:endCxn id="4" idx="0"/>
        </xdr:cNvCxnSpPr>
      </xdr:nvCxnSpPr>
      <xdr:spPr bwMode="auto">
        <a:xfrm flipH="1">
          <a:off x="1046480" y="1062990"/>
          <a:ext cx="10160" cy="95631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421640</xdr:colOff>
      <xdr:row>6</xdr:row>
      <xdr:rowOff>69850</xdr:rowOff>
    </xdr:from>
    <xdr:to>
      <xdr:col>3</xdr:col>
      <xdr:colOff>431800</xdr:colOff>
      <xdr:row>12</xdr:row>
      <xdr:rowOff>22860</xdr:rowOff>
    </xdr:to>
    <xdr:cxnSp macro="">
      <xdr:nvCxnSpPr>
        <xdr:cNvPr id="7" name="AutoShape 10">
          <a:extLst>
            <a:ext uri="{FF2B5EF4-FFF2-40B4-BE49-F238E27FC236}">
              <a16:creationId xmlns:a16="http://schemas.microsoft.com/office/drawing/2014/main" id="{1263A9A4-ACD6-4F87-BA3E-48E326B2800A}"/>
            </a:ext>
          </a:extLst>
        </xdr:cNvPr>
        <xdr:cNvCxnSpPr>
          <a:cxnSpLocks noChangeShapeType="1"/>
          <a:stCxn id="52" idx="2"/>
          <a:endCxn id="5" idx="0"/>
        </xdr:cNvCxnSpPr>
      </xdr:nvCxnSpPr>
      <xdr:spPr bwMode="auto">
        <a:xfrm flipH="1">
          <a:off x="2296160" y="1075690"/>
          <a:ext cx="10160" cy="95885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60960</xdr:rowOff>
    </xdr:from>
    <xdr:to>
      <xdr:col>3</xdr:col>
      <xdr:colOff>213360</xdr:colOff>
      <xdr:row>13</xdr:row>
      <xdr:rowOff>76200</xdr:rowOff>
    </xdr:to>
    <xdr:cxnSp macro="">
      <xdr:nvCxnSpPr>
        <xdr:cNvPr id="8" name="AutoShape 11">
          <a:extLst>
            <a:ext uri="{FF2B5EF4-FFF2-40B4-BE49-F238E27FC236}">
              <a16:creationId xmlns:a16="http://schemas.microsoft.com/office/drawing/2014/main" id="{AD189C0E-DC60-4D32-A127-85EDD5143572}"/>
            </a:ext>
          </a:extLst>
        </xdr:cNvPr>
        <xdr:cNvCxnSpPr>
          <a:cxnSpLocks noChangeShapeType="1"/>
          <a:stCxn id="4" idx="6"/>
          <a:endCxn id="5" idx="2"/>
        </xdr:cNvCxnSpPr>
      </xdr:nvCxnSpPr>
      <xdr:spPr bwMode="auto">
        <a:xfrm>
          <a:off x="1257300" y="2240280"/>
          <a:ext cx="830580" cy="15240"/>
        </a:xfrm>
        <a:prstGeom prst="straightConnector1">
          <a:avLst/>
        </a:prstGeom>
        <a:noFill/>
        <a:ln w="12700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419100</xdr:colOff>
      <xdr:row>14</xdr:row>
      <xdr:rowOff>121920</xdr:rowOff>
    </xdr:from>
    <xdr:to>
      <xdr:col>1</xdr:col>
      <xdr:colOff>419100</xdr:colOff>
      <xdr:row>18</xdr:row>
      <xdr:rowOff>144780</xdr:rowOff>
    </xdr:to>
    <xdr:cxnSp macro="">
      <xdr:nvCxnSpPr>
        <xdr:cNvPr id="9" name="AutoShape 12">
          <a:extLst>
            <a:ext uri="{FF2B5EF4-FFF2-40B4-BE49-F238E27FC236}">
              <a16:creationId xmlns:a16="http://schemas.microsoft.com/office/drawing/2014/main" id="{DB9D09BD-D6E3-49FE-B250-3A506B4A0263}"/>
            </a:ext>
          </a:extLst>
        </xdr:cNvPr>
        <xdr:cNvCxnSpPr>
          <a:cxnSpLocks noChangeShapeType="1"/>
          <a:stCxn id="4" idx="4"/>
          <a:endCxn id="2" idx="0"/>
        </xdr:cNvCxnSpPr>
      </xdr:nvCxnSpPr>
      <xdr:spPr bwMode="auto">
        <a:xfrm>
          <a:off x="1043940" y="2468880"/>
          <a:ext cx="0" cy="69342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411480</xdr:colOff>
      <xdr:row>14</xdr:row>
      <xdr:rowOff>129540</xdr:rowOff>
    </xdr:from>
    <xdr:to>
      <xdr:col>3</xdr:col>
      <xdr:colOff>419100</xdr:colOff>
      <xdr:row>18</xdr:row>
      <xdr:rowOff>160020</xdr:rowOff>
    </xdr:to>
    <xdr:cxnSp macro="">
      <xdr:nvCxnSpPr>
        <xdr:cNvPr id="10" name="AutoShape 13">
          <a:extLst>
            <a:ext uri="{FF2B5EF4-FFF2-40B4-BE49-F238E27FC236}">
              <a16:creationId xmlns:a16="http://schemas.microsoft.com/office/drawing/2014/main" id="{B63BD67E-2D63-4705-B9CE-FA6A55458C1C}"/>
            </a:ext>
          </a:extLst>
        </xdr:cNvPr>
        <xdr:cNvCxnSpPr>
          <a:cxnSpLocks noChangeShapeType="1"/>
          <a:stCxn id="5" idx="4"/>
          <a:endCxn id="3" idx="0"/>
        </xdr:cNvCxnSpPr>
      </xdr:nvCxnSpPr>
      <xdr:spPr bwMode="auto">
        <a:xfrm flipH="1">
          <a:off x="2286000" y="2476500"/>
          <a:ext cx="7620" cy="70104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oneCellAnchor>
    <xdr:from>
      <xdr:col>1</xdr:col>
      <xdr:colOff>508226</xdr:colOff>
      <xdr:row>9</xdr:row>
      <xdr:rowOff>41910</xdr:rowOff>
    </xdr:from>
    <xdr:ext cx="1089209" cy="327077"/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C33A319A-A73B-4C84-A443-F2C6434A020C}"/>
            </a:ext>
          </a:extLst>
        </xdr:cNvPr>
        <xdr:cNvSpPr txBox="1">
          <a:spLocks noChangeArrowheads="1"/>
        </xdr:cNvSpPr>
      </xdr:nvSpPr>
      <xdr:spPr bwMode="auto">
        <a:xfrm>
          <a:off x="1133066" y="155067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462646</xdr:colOff>
      <xdr:row>9</xdr:row>
      <xdr:rowOff>55880</xdr:rowOff>
    </xdr:from>
    <xdr:ext cx="1156604" cy="318036"/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45B161FA-B851-46DE-936B-285B8756E587}"/>
            </a:ext>
          </a:extLst>
        </xdr:cNvPr>
        <xdr:cNvSpPr txBox="1">
          <a:spLocks noChangeArrowheads="1"/>
        </xdr:cNvSpPr>
      </xdr:nvSpPr>
      <xdr:spPr bwMode="auto">
        <a:xfrm>
          <a:off x="2337166" y="1564640"/>
          <a:ext cx="1156604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$2.94/unit</a:t>
          </a:r>
        </a:p>
      </xdr:txBody>
    </xdr:sp>
    <xdr:clientData/>
  </xdr:oneCellAnchor>
  <xdr:oneCellAnchor>
    <xdr:from>
      <xdr:col>1</xdr:col>
      <xdr:colOff>194310</xdr:colOff>
      <xdr:row>21</xdr:row>
      <xdr:rowOff>25400</xdr:rowOff>
    </xdr:from>
    <xdr:ext cx="485005" cy="141001"/>
    <xdr:sp macro="" textlink="">
      <xdr:nvSpPr>
        <xdr:cNvPr id="13" name="Text Box 17">
          <a:extLst>
            <a:ext uri="{FF2B5EF4-FFF2-40B4-BE49-F238E27FC236}">
              <a16:creationId xmlns:a16="http://schemas.microsoft.com/office/drawing/2014/main" id="{1BD708A3-E2EA-46D9-A0A5-EFC2E436E24F}"/>
            </a:ext>
          </a:extLst>
        </xdr:cNvPr>
        <xdr:cNvSpPr txBox="1">
          <a:spLocks noChangeArrowheads="1"/>
        </xdr:cNvSpPr>
      </xdr:nvSpPr>
      <xdr:spPr bwMode="auto">
        <a:xfrm>
          <a:off x="819150" y="3545840"/>
          <a:ext cx="485005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=13000</a:t>
          </a:r>
        </a:p>
      </xdr:txBody>
    </xdr:sp>
    <xdr:clientData/>
  </xdr:oneCellAnchor>
  <xdr:oneCellAnchor>
    <xdr:from>
      <xdr:col>3</xdr:col>
      <xdr:colOff>175260</xdr:colOff>
      <xdr:row>21</xdr:row>
      <xdr:rowOff>26670</xdr:rowOff>
    </xdr:from>
    <xdr:ext cx="427938" cy="141001"/>
    <xdr:sp macro="" textlink="">
      <xdr:nvSpPr>
        <xdr:cNvPr id="14" name="Text Box 18">
          <a:extLst>
            <a:ext uri="{FF2B5EF4-FFF2-40B4-BE49-F238E27FC236}">
              <a16:creationId xmlns:a16="http://schemas.microsoft.com/office/drawing/2014/main" id="{588174F0-06C4-4CD0-A9AF-CEBBC57FFF78}"/>
            </a:ext>
          </a:extLst>
        </xdr:cNvPr>
        <xdr:cNvSpPr txBox="1">
          <a:spLocks noChangeArrowheads="1"/>
        </xdr:cNvSpPr>
      </xdr:nvSpPr>
      <xdr:spPr bwMode="auto">
        <a:xfrm>
          <a:off x="2049780" y="354711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=9500</a:t>
          </a:r>
        </a:p>
      </xdr:txBody>
    </xdr:sp>
    <xdr:clientData/>
  </xdr:oneCellAnchor>
  <xdr:twoCellAnchor>
    <xdr:from>
      <xdr:col>5</xdr:col>
      <xdr:colOff>182880</xdr:colOff>
      <xdr:row>12</xdr:row>
      <xdr:rowOff>30480</xdr:rowOff>
    </xdr:from>
    <xdr:to>
      <xdr:col>5</xdr:col>
      <xdr:colOff>594360</xdr:colOff>
      <xdr:row>14</xdr:row>
      <xdr:rowOff>137160</xdr:rowOff>
    </xdr:to>
    <xdr:sp macro="" textlink="">
      <xdr:nvSpPr>
        <xdr:cNvPr id="15" name="Oval 19">
          <a:extLst>
            <a:ext uri="{FF2B5EF4-FFF2-40B4-BE49-F238E27FC236}">
              <a16:creationId xmlns:a16="http://schemas.microsoft.com/office/drawing/2014/main" id="{FDFE588C-7480-43B7-8294-2649C854FC01}"/>
            </a:ext>
          </a:extLst>
        </xdr:cNvPr>
        <xdr:cNvSpPr>
          <a:spLocks noChangeArrowheads="1"/>
        </xdr:cNvSpPr>
      </xdr:nvSpPr>
      <xdr:spPr bwMode="auto">
        <a:xfrm>
          <a:off x="3307080" y="2042160"/>
          <a:ext cx="411480" cy="4419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49530</xdr:colOff>
      <xdr:row>18</xdr:row>
      <xdr:rowOff>137160</xdr:rowOff>
    </xdr:from>
    <xdr:to>
      <xdr:col>6</xdr:col>
      <xdr:colOff>125730</xdr:colOff>
      <xdr:row>22</xdr:row>
      <xdr:rowOff>91440</xdr:rowOff>
    </xdr:to>
    <xdr:sp macro="" textlink="">
      <xdr:nvSpPr>
        <xdr:cNvPr id="16" name="AutoShape 20">
          <a:extLst>
            <a:ext uri="{FF2B5EF4-FFF2-40B4-BE49-F238E27FC236}">
              <a16:creationId xmlns:a16="http://schemas.microsoft.com/office/drawing/2014/main" id="{75D7D905-A79E-4554-A879-F5F98AB7D58E}"/>
            </a:ext>
          </a:extLst>
        </xdr:cNvPr>
        <xdr:cNvSpPr>
          <a:spLocks noChangeArrowheads="1"/>
        </xdr:cNvSpPr>
      </xdr:nvSpPr>
      <xdr:spPr bwMode="auto">
        <a:xfrm>
          <a:off x="3173730" y="3154680"/>
          <a:ext cx="701040" cy="6248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200660</xdr:colOff>
      <xdr:row>21</xdr:row>
      <xdr:rowOff>7620</xdr:rowOff>
    </xdr:from>
    <xdr:ext cx="427938" cy="141001"/>
    <xdr:sp macro="" textlink="">
      <xdr:nvSpPr>
        <xdr:cNvPr id="17" name="Text Box 21">
          <a:extLst>
            <a:ext uri="{FF2B5EF4-FFF2-40B4-BE49-F238E27FC236}">
              <a16:creationId xmlns:a16="http://schemas.microsoft.com/office/drawing/2014/main" id="{7A8313C0-669A-414C-B22F-98B808590209}"/>
            </a:ext>
          </a:extLst>
        </xdr:cNvPr>
        <xdr:cNvSpPr txBox="1">
          <a:spLocks noChangeArrowheads="1"/>
        </xdr:cNvSpPr>
      </xdr:nvSpPr>
      <xdr:spPr bwMode="auto">
        <a:xfrm>
          <a:off x="3324860" y="352806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=9000</a:t>
          </a:r>
        </a:p>
      </xdr:txBody>
    </xdr:sp>
    <xdr:clientData/>
  </xdr:oneCellAnchor>
  <xdr:twoCellAnchor>
    <xdr:from>
      <xdr:col>7</xdr:col>
      <xdr:colOff>3810</xdr:colOff>
      <xdr:row>18</xdr:row>
      <xdr:rowOff>144780</xdr:rowOff>
    </xdr:from>
    <xdr:to>
      <xdr:col>8</xdr:col>
      <xdr:colOff>179070</xdr:colOff>
      <xdr:row>22</xdr:row>
      <xdr:rowOff>106680</xdr:rowOff>
    </xdr:to>
    <xdr:sp macro="" textlink="">
      <xdr:nvSpPr>
        <xdr:cNvPr id="18" name="AutoShape 22">
          <a:extLst>
            <a:ext uri="{FF2B5EF4-FFF2-40B4-BE49-F238E27FC236}">
              <a16:creationId xmlns:a16="http://schemas.microsoft.com/office/drawing/2014/main" id="{F5E230B8-B80B-41C5-93B6-BA3E535849A3}"/>
            </a:ext>
          </a:extLst>
        </xdr:cNvPr>
        <xdr:cNvSpPr>
          <a:spLocks noChangeArrowheads="1"/>
        </xdr:cNvSpPr>
      </xdr:nvSpPr>
      <xdr:spPr bwMode="auto">
        <a:xfrm>
          <a:off x="4377690" y="3162300"/>
          <a:ext cx="800100" cy="63246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6985</xdr:colOff>
      <xdr:row>18</xdr:row>
      <xdr:rowOff>40323</xdr:rowOff>
    </xdr:from>
    <xdr:to>
      <xdr:col>10</xdr:col>
      <xdr:colOff>152400</xdr:colOff>
      <xdr:row>22</xdr:row>
      <xdr:rowOff>117475</xdr:rowOff>
    </xdr:to>
    <xdr:sp macro="" textlink="">
      <xdr:nvSpPr>
        <xdr:cNvPr id="19" name="AutoShape 23">
          <a:extLst>
            <a:ext uri="{FF2B5EF4-FFF2-40B4-BE49-F238E27FC236}">
              <a16:creationId xmlns:a16="http://schemas.microsoft.com/office/drawing/2014/main" id="{6522FFD2-726B-4D23-B054-DDBDCE808335}"/>
            </a:ext>
          </a:extLst>
        </xdr:cNvPr>
        <xdr:cNvSpPr>
          <a:spLocks noChangeArrowheads="1"/>
        </xdr:cNvSpPr>
      </xdr:nvSpPr>
      <xdr:spPr bwMode="auto">
        <a:xfrm>
          <a:off x="5607685" y="3012123"/>
          <a:ext cx="767715" cy="737552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11100</a:t>
          </a:r>
        </a:p>
      </xdr:txBody>
    </xdr:sp>
    <xdr:clientData/>
  </xdr:twoCellAnchor>
  <xdr:twoCellAnchor>
    <xdr:from>
      <xdr:col>10</xdr:col>
      <xdr:colOff>603250</xdr:colOff>
      <xdr:row>18</xdr:row>
      <xdr:rowOff>17780</xdr:rowOff>
    </xdr:from>
    <xdr:to>
      <xdr:col>12</xdr:col>
      <xdr:colOff>173038</xdr:colOff>
      <xdr:row>22</xdr:row>
      <xdr:rowOff>109538</xdr:rowOff>
    </xdr:to>
    <xdr:sp macro="" textlink="">
      <xdr:nvSpPr>
        <xdr:cNvPr id="20" name="AutoShape 24">
          <a:extLst>
            <a:ext uri="{FF2B5EF4-FFF2-40B4-BE49-F238E27FC236}">
              <a16:creationId xmlns:a16="http://schemas.microsoft.com/office/drawing/2014/main" id="{F9D27D32-75D4-4A57-BC6D-FD2B6AE1CD01}"/>
            </a:ext>
          </a:extLst>
        </xdr:cNvPr>
        <xdr:cNvSpPr>
          <a:spLocks noChangeArrowheads="1"/>
        </xdr:cNvSpPr>
      </xdr:nvSpPr>
      <xdr:spPr bwMode="auto">
        <a:xfrm>
          <a:off x="6851650" y="3035300"/>
          <a:ext cx="819468" cy="762318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9800</a:t>
          </a:r>
        </a:p>
      </xdr:txBody>
    </xdr:sp>
    <xdr:clientData/>
  </xdr:twoCellAnchor>
  <xdr:twoCellAnchor>
    <xdr:from>
      <xdr:col>7</xdr:col>
      <xdr:colOff>182880</xdr:colOff>
      <xdr:row>12</xdr:row>
      <xdr:rowOff>29210</xdr:rowOff>
    </xdr:from>
    <xdr:to>
      <xdr:col>7</xdr:col>
      <xdr:colOff>594360</xdr:colOff>
      <xdr:row>14</xdr:row>
      <xdr:rowOff>128270</xdr:rowOff>
    </xdr:to>
    <xdr:sp macro="" textlink="">
      <xdr:nvSpPr>
        <xdr:cNvPr id="21" name="Oval 25">
          <a:extLst>
            <a:ext uri="{FF2B5EF4-FFF2-40B4-BE49-F238E27FC236}">
              <a16:creationId xmlns:a16="http://schemas.microsoft.com/office/drawing/2014/main" id="{D1B4F246-F326-4E7F-85F4-CD422CB3C49F}"/>
            </a:ext>
          </a:extLst>
        </xdr:cNvPr>
        <xdr:cNvSpPr>
          <a:spLocks noChangeArrowheads="1"/>
        </xdr:cNvSpPr>
      </xdr:nvSpPr>
      <xdr:spPr bwMode="auto">
        <a:xfrm>
          <a:off x="4556760" y="2040890"/>
          <a:ext cx="41148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9</xdr:col>
      <xdr:colOff>190500</xdr:colOff>
      <xdr:row>12</xdr:row>
      <xdr:rowOff>20320</xdr:rowOff>
    </xdr:from>
    <xdr:to>
      <xdr:col>9</xdr:col>
      <xdr:colOff>594360</xdr:colOff>
      <xdr:row>14</xdr:row>
      <xdr:rowOff>124460</xdr:rowOff>
    </xdr:to>
    <xdr:sp macro="" textlink="">
      <xdr:nvSpPr>
        <xdr:cNvPr id="22" name="Oval 26">
          <a:extLst>
            <a:ext uri="{FF2B5EF4-FFF2-40B4-BE49-F238E27FC236}">
              <a16:creationId xmlns:a16="http://schemas.microsoft.com/office/drawing/2014/main" id="{29D34FF4-2A39-4F9F-862E-25B1296D6973}"/>
            </a:ext>
          </a:extLst>
        </xdr:cNvPr>
        <xdr:cNvSpPr>
          <a:spLocks noChangeArrowheads="1"/>
        </xdr:cNvSpPr>
      </xdr:nvSpPr>
      <xdr:spPr bwMode="auto">
        <a:xfrm>
          <a:off x="5814060" y="2032000"/>
          <a:ext cx="403860" cy="4394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175260</xdr:colOff>
      <xdr:row>12</xdr:row>
      <xdr:rowOff>20320</xdr:rowOff>
    </xdr:from>
    <xdr:to>
      <xdr:col>11</xdr:col>
      <xdr:colOff>579120</xdr:colOff>
      <xdr:row>14</xdr:row>
      <xdr:rowOff>124460</xdr:rowOff>
    </xdr:to>
    <xdr:sp macro="" textlink="">
      <xdr:nvSpPr>
        <xdr:cNvPr id="23" name="Oval 27">
          <a:extLst>
            <a:ext uri="{FF2B5EF4-FFF2-40B4-BE49-F238E27FC236}">
              <a16:creationId xmlns:a16="http://schemas.microsoft.com/office/drawing/2014/main" id="{7F288F78-A175-4312-9688-5837CF67DE8C}"/>
            </a:ext>
          </a:extLst>
        </xdr:cNvPr>
        <xdr:cNvSpPr>
          <a:spLocks noChangeArrowheads="1"/>
        </xdr:cNvSpPr>
      </xdr:nvSpPr>
      <xdr:spPr bwMode="auto">
        <a:xfrm>
          <a:off x="7048500" y="2032000"/>
          <a:ext cx="403860" cy="4394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7620</xdr:colOff>
      <xdr:row>13</xdr:row>
      <xdr:rowOff>76200</xdr:rowOff>
    </xdr:from>
    <xdr:to>
      <xdr:col>5</xdr:col>
      <xdr:colOff>182880</xdr:colOff>
      <xdr:row>13</xdr:row>
      <xdr:rowOff>91440</xdr:rowOff>
    </xdr:to>
    <xdr:cxnSp macro="">
      <xdr:nvCxnSpPr>
        <xdr:cNvPr id="24" name="AutoShape 28">
          <a:extLst>
            <a:ext uri="{FF2B5EF4-FFF2-40B4-BE49-F238E27FC236}">
              <a16:creationId xmlns:a16="http://schemas.microsoft.com/office/drawing/2014/main" id="{AE698423-806A-4CF2-BE9F-9C185F0E8E2B}"/>
            </a:ext>
          </a:extLst>
        </xdr:cNvPr>
        <xdr:cNvCxnSpPr>
          <a:cxnSpLocks noChangeShapeType="1"/>
          <a:stCxn id="5" idx="6"/>
          <a:endCxn id="15" idx="2"/>
        </xdr:cNvCxnSpPr>
      </xdr:nvCxnSpPr>
      <xdr:spPr bwMode="auto">
        <a:xfrm>
          <a:off x="2506980" y="2255520"/>
          <a:ext cx="800100" cy="152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594360</xdr:colOff>
      <xdr:row>13</xdr:row>
      <xdr:rowOff>78740</xdr:rowOff>
    </xdr:from>
    <xdr:to>
      <xdr:col>7</xdr:col>
      <xdr:colOff>182880</xdr:colOff>
      <xdr:row>13</xdr:row>
      <xdr:rowOff>83820</xdr:rowOff>
    </xdr:to>
    <xdr:cxnSp macro="">
      <xdr:nvCxnSpPr>
        <xdr:cNvPr id="25" name="AutoShape 29">
          <a:extLst>
            <a:ext uri="{FF2B5EF4-FFF2-40B4-BE49-F238E27FC236}">
              <a16:creationId xmlns:a16="http://schemas.microsoft.com/office/drawing/2014/main" id="{E97F6BAB-57C6-45D4-9F69-32FB87BC391D}"/>
            </a:ext>
          </a:extLst>
        </xdr:cNvPr>
        <xdr:cNvCxnSpPr>
          <a:cxnSpLocks noChangeShapeType="1"/>
          <a:stCxn id="15" idx="6"/>
          <a:endCxn id="21" idx="2"/>
        </xdr:cNvCxnSpPr>
      </xdr:nvCxnSpPr>
      <xdr:spPr bwMode="auto">
        <a:xfrm flipV="1">
          <a:off x="3718560" y="2258060"/>
          <a:ext cx="838200" cy="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594360</xdr:colOff>
      <xdr:row>13</xdr:row>
      <xdr:rowOff>72390</xdr:rowOff>
    </xdr:from>
    <xdr:to>
      <xdr:col>9</xdr:col>
      <xdr:colOff>190500</xdr:colOff>
      <xdr:row>13</xdr:row>
      <xdr:rowOff>78740</xdr:rowOff>
    </xdr:to>
    <xdr:cxnSp macro="">
      <xdr:nvCxnSpPr>
        <xdr:cNvPr id="26" name="AutoShape 30">
          <a:extLst>
            <a:ext uri="{FF2B5EF4-FFF2-40B4-BE49-F238E27FC236}">
              <a16:creationId xmlns:a16="http://schemas.microsoft.com/office/drawing/2014/main" id="{EAF8EA54-2EE0-4F51-93D4-0E7722057ADD}"/>
            </a:ext>
          </a:extLst>
        </xdr:cNvPr>
        <xdr:cNvCxnSpPr>
          <a:cxnSpLocks noChangeShapeType="1"/>
          <a:stCxn id="21" idx="6"/>
          <a:endCxn id="22" idx="2"/>
        </xdr:cNvCxnSpPr>
      </xdr:nvCxnSpPr>
      <xdr:spPr bwMode="auto">
        <a:xfrm flipV="1">
          <a:off x="4968240" y="2251710"/>
          <a:ext cx="845820" cy="6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594360</xdr:colOff>
      <xdr:row>13</xdr:row>
      <xdr:rowOff>72390</xdr:rowOff>
    </xdr:from>
    <xdr:to>
      <xdr:col>11</xdr:col>
      <xdr:colOff>175260</xdr:colOff>
      <xdr:row>13</xdr:row>
      <xdr:rowOff>72390</xdr:rowOff>
    </xdr:to>
    <xdr:cxnSp macro="">
      <xdr:nvCxnSpPr>
        <xdr:cNvPr id="27" name="AutoShape 31">
          <a:extLst>
            <a:ext uri="{FF2B5EF4-FFF2-40B4-BE49-F238E27FC236}">
              <a16:creationId xmlns:a16="http://schemas.microsoft.com/office/drawing/2014/main" id="{69A53657-8C1E-4B4A-9DA7-4BE62986300E}"/>
            </a:ext>
          </a:extLst>
        </xdr:cNvPr>
        <xdr:cNvCxnSpPr>
          <a:cxnSpLocks noChangeShapeType="1"/>
          <a:stCxn id="22" idx="6"/>
          <a:endCxn id="23" idx="2"/>
        </xdr:cNvCxnSpPr>
      </xdr:nvCxnSpPr>
      <xdr:spPr bwMode="auto">
        <a:xfrm>
          <a:off x="6217920" y="2251710"/>
          <a:ext cx="83058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14</xdr:row>
      <xdr:rowOff>137160</xdr:rowOff>
    </xdr:from>
    <xdr:to>
      <xdr:col>5</xdr:col>
      <xdr:colOff>398780</xdr:colOff>
      <xdr:row>18</xdr:row>
      <xdr:rowOff>137160</xdr:rowOff>
    </xdr:to>
    <xdr:cxnSp macro="">
      <xdr:nvCxnSpPr>
        <xdr:cNvPr id="28" name="AutoShape 32">
          <a:extLst>
            <a:ext uri="{FF2B5EF4-FFF2-40B4-BE49-F238E27FC236}">
              <a16:creationId xmlns:a16="http://schemas.microsoft.com/office/drawing/2014/main" id="{DA036D76-015B-4143-99EC-5040A0AFB5AB}"/>
            </a:ext>
          </a:extLst>
        </xdr:cNvPr>
        <xdr:cNvCxnSpPr>
          <a:cxnSpLocks noChangeShapeType="1"/>
          <a:stCxn id="15" idx="4"/>
          <a:endCxn id="16" idx="0"/>
        </xdr:cNvCxnSpPr>
      </xdr:nvCxnSpPr>
      <xdr:spPr bwMode="auto">
        <a:xfrm>
          <a:off x="3512820" y="2484120"/>
          <a:ext cx="1016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388620</xdr:colOff>
      <xdr:row>14</xdr:row>
      <xdr:rowOff>128270</xdr:rowOff>
    </xdr:from>
    <xdr:to>
      <xdr:col>7</xdr:col>
      <xdr:colOff>402590</xdr:colOff>
      <xdr:row>18</xdr:row>
      <xdr:rowOff>144780</xdr:rowOff>
    </xdr:to>
    <xdr:cxnSp macro="">
      <xdr:nvCxnSpPr>
        <xdr:cNvPr id="29" name="AutoShape 33">
          <a:extLst>
            <a:ext uri="{FF2B5EF4-FFF2-40B4-BE49-F238E27FC236}">
              <a16:creationId xmlns:a16="http://schemas.microsoft.com/office/drawing/2014/main" id="{430D5959-6F75-49B0-97C5-511D8235131D}"/>
            </a:ext>
          </a:extLst>
        </xdr:cNvPr>
        <xdr:cNvCxnSpPr>
          <a:cxnSpLocks noChangeShapeType="1"/>
          <a:stCxn id="21" idx="4"/>
          <a:endCxn id="18" idx="0"/>
        </xdr:cNvCxnSpPr>
      </xdr:nvCxnSpPr>
      <xdr:spPr bwMode="auto">
        <a:xfrm>
          <a:off x="4762500" y="2475230"/>
          <a:ext cx="13970" cy="68707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390843</xdr:colOff>
      <xdr:row>14</xdr:row>
      <xdr:rowOff>124460</xdr:rowOff>
    </xdr:from>
    <xdr:to>
      <xdr:col>9</xdr:col>
      <xdr:colOff>392430</xdr:colOff>
      <xdr:row>18</xdr:row>
      <xdr:rowOff>40323</xdr:rowOff>
    </xdr:to>
    <xdr:cxnSp macro="">
      <xdr:nvCxnSpPr>
        <xdr:cNvPr id="30" name="AutoShape 34">
          <a:extLst>
            <a:ext uri="{FF2B5EF4-FFF2-40B4-BE49-F238E27FC236}">
              <a16:creationId xmlns:a16="http://schemas.microsoft.com/office/drawing/2014/main" id="{447CBFD7-7E19-49DD-9B7B-AE7F199A723B}"/>
            </a:ext>
          </a:extLst>
        </xdr:cNvPr>
        <xdr:cNvCxnSpPr>
          <a:cxnSpLocks noChangeShapeType="1"/>
          <a:stCxn id="22" idx="4"/>
          <a:endCxn id="19" idx="0"/>
        </xdr:cNvCxnSpPr>
      </xdr:nvCxnSpPr>
      <xdr:spPr bwMode="auto">
        <a:xfrm flipH="1">
          <a:off x="5991543" y="2435860"/>
          <a:ext cx="1587" cy="576263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377190</xdr:colOff>
      <xdr:row>14</xdr:row>
      <xdr:rowOff>124460</xdr:rowOff>
    </xdr:from>
    <xdr:to>
      <xdr:col>11</xdr:col>
      <xdr:colOff>388144</xdr:colOff>
      <xdr:row>18</xdr:row>
      <xdr:rowOff>17780</xdr:rowOff>
    </xdr:to>
    <xdr:cxnSp macro="">
      <xdr:nvCxnSpPr>
        <xdr:cNvPr id="31" name="AutoShape 35">
          <a:extLst>
            <a:ext uri="{FF2B5EF4-FFF2-40B4-BE49-F238E27FC236}">
              <a16:creationId xmlns:a16="http://schemas.microsoft.com/office/drawing/2014/main" id="{B3679BB0-6D34-4EED-BCD4-EF85B2CD4424}"/>
            </a:ext>
          </a:extLst>
        </xdr:cNvPr>
        <xdr:cNvCxnSpPr>
          <a:cxnSpLocks noChangeShapeType="1"/>
          <a:stCxn id="23" idx="4"/>
          <a:endCxn id="20" idx="0"/>
        </xdr:cNvCxnSpPr>
      </xdr:nvCxnSpPr>
      <xdr:spPr bwMode="auto">
        <a:xfrm>
          <a:off x="7250430" y="2471420"/>
          <a:ext cx="10954" cy="56388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400050</xdr:colOff>
      <xdr:row>6</xdr:row>
      <xdr:rowOff>82550</xdr:rowOff>
    </xdr:from>
    <xdr:to>
      <xdr:col>5</xdr:col>
      <xdr:colOff>401320</xdr:colOff>
      <xdr:row>12</xdr:row>
      <xdr:rowOff>62230</xdr:rowOff>
    </xdr:to>
    <xdr:cxnSp macro="">
      <xdr:nvCxnSpPr>
        <xdr:cNvPr id="32" name="AutoShape 36">
          <a:extLst>
            <a:ext uri="{FF2B5EF4-FFF2-40B4-BE49-F238E27FC236}">
              <a16:creationId xmlns:a16="http://schemas.microsoft.com/office/drawing/2014/main" id="{29A3B586-F9A2-4E49-BF2F-1C54596ECB51}"/>
            </a:ext>
          </a:extLst>
        </xdr:cNvPr>
        <xdr:cNvCxnSpPr>
          <a:cxnSpLocks noChangeShapeType="1"/>
          <a:stCxn id="53" idx="2"/>
        </xdr:cNvCxnSpPr>
      </xdr:nvCxnSpPr>
      <xdr:spPr bwMode="auto">
        <a:xfrm>
          <a:off x="3524250" y="1088390"/>
          <a:ext cx="1270" cy="98552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5</xdr:row>
      <xdr:rowOff>12700</xdr:rowOff>
    </xdr:from>
    <xdr:to>
      <xdr:col>7</xdr:col>
      <xdr:colOff>382270</xdr:colOff>
      <xdr:row>12</xdr:row>
      <xdr:rowOff>35560</xdr:rowOff>
    </xdr:to>
    <xdr:cxnSp macro="">
      <xdr:nvCxnSpPr>
        <xdr:cNvPr id="33" name="AutoShape 37">
          <a:extLst>
            <a:ext uri="{FF2B5EF4-FFF2-40B4-BE49-F238E27FC236}">
              <a16:creationId xmlns:a16="http://schemas.microsoft.com/office/drawing/2014/main" id="{D9BCE296-DFA2-4E67-9203-C998DA19F210}"/>
            </a:ext>
          </a:extLst>
        </xdr:cNvPr>
        <xdr:cNvCxnSpPr>
          <a:cxnSpLocks noChangeShapeType="1"/>
        </xdr:cNvCxnSpPr>
      </xdr:nvCxnSpPr>
      <xdr:spPr bwMode="auto">
        <a:xfrm>
          <a:off x="4742180" y="850900"/>
          <a:ext cx="13970" cy="119634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392430</xdr:colOff>
      <xdr:row>6</xdr:row>
      <xdr:rowOff>120650</xdr:rowOff>
    </xdr:from>
    <xdr:to>
      <xdr:col>9</xdr:col>
      <xdr:colOff>393700</xdr:colOff>
      <xdr:row>12</xdr:row>
      <xdr:rowOff>20320</xdr:rowOff>
    </xdr:to>
    <xdr:cxnSp macro="">
      <xdr:nvCxnSpPr>
        <xdr:cNvPr id="34" name="AutoShape 38">
          <a:extLst>
            <a:ext uri="{FF2B5EF4-FFF2-40B4-BE49-F238E27FC236}">
              <a16:creationId xmlns:a16="http://schemas.microsoft.com/office/drawing/2014/main" id="{4EE1D62E-846E-4AB4-A9D7-E364FB7A149C}"/>
            </a:ext>
          </a:extLst>
        </xdr:cNvPr>
        <xdr:cNvCxnSpPr>
          <a:cxnSpLocks noChangeShapeType="1"/>
          <a:stCxn id="56" idx="2"/>
          <a:endCxn id="22" idx="0"/>
        </xdr:cNvCxnSpPr>
      </xdr:nvCxnSpPr>
      <xdr:spPr bwMode="auto">
        <a:xfrm flipH="1">
          <a:off x="5993130" y="1111250"/>
          <a:ext cx="1270" cy="89027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368300</xdr:colOff>
      <xdr:row>5</xdr:row>
      <xdr:rowOff>19050</xdr:rowOff>
    </xdr:from>
    <xdr:to>
      <xdr:col>11</xdr:col>
      <xdr:colOff>380454</xdr:colOff>
      <xdr:row>11</xdr:row>
      <xdr:rowOff>160128</xdr:rowOff>
    </xdr:to>
    <xdr:cxnSp macro="">
      <xdr:nvCxnSpPr>
        <xdr:cNvPr id="35" name="AutoShape 39">
          <a:extLst>
            <a:ext uri="{FF2B5EF4-FFF2-40B4-BE49-F238E27FC236}">
              <a16:creationId xmlns:a16="http://schemas.microsoft.com/office/drawing/2014/main" id="{3B7E2EBC-61C4-40B1-86A4-9E10C3AA4455}"/>
            </a:ext>
          </a:extLst>
        </xdr:cNvPr>
        <xdr:cNvCxnSpPr>
          <a:cxnSpLocks noChangeShapeType="1"/>
        </xdr:cNvCxnSpPr>
      </xdr:nvCxnSpPr>
      <xdr:spPr bwMode="auto">
        <a:xfrm>
          <a:off x="7241540" y="857250"/>
          <a:ext cx="12154" cy="114691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502920</xdr:colOff>
      <xdr:row>25</xdr:row>
      <xdr:rowOff>0</xdr:rowOff>
    </xdr:from>
    <xdr:ext cx="76200" cy="194351"/>
    <xdr:sp macro="" textlink="">
      <xdr:nvSpPr>
        <xdr:cNvPr id="36" name="Text Box 40">
          <a:extLst>
            <a:ext uri="{FF2B5EF4-FFF2-40B4-BE49-F238E27FC236}">
              <a16:creationId xmlns:a16="http://schemas.microsoft.com/office/drawing/2014/main" id="{09C5B719-5BD6-4B9C-9C17-4FABBE51CE21}"/>
            </a:ext>
          </a:extLst>
        </xdr:cNvPr>
        <xdr:cNvSpPr txBox="1">
          <a:spLocks noChangeArrowheads="1"/>
        </xdr:cNvSpPr>
      </xdr:nvSpPr>
      <xdr:spPr bwMode="auto">
        <a:xfrm>
          <a:off x="2377440" y="4191000"/>
          <a:ext cx="76200" cy="194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7</xdr:col>
      <xdr:colOff>175260</xdr:colOff>
      <xdr:row>21</xdr:row>
      <xdr:rowOff>38100</xdr:rowOff>
    </xdr:from>
    <xdr:to>
      <xdr:col>8</xdr:col>
      <xdr:colOff>251460</xdr:colOff>
      <xdr:row>22</xdr:row>
      <xdr:rowOff>60960</xdr:rowOff>
    </xdr:to>
    <xdr:sp macro="" textlink="">
      <xdr:nvSpPr>
        <xdr:cNvPr id="37" name="Text Box 41">
          <a:extLst>
            <a:ext uri="{FF2B5EF4-FFF2-40B4-BE49-F238E27FC236}">
              <a16:creationId xmlns:a16="http://schemas.microsoft.com/office/drawing/2014/main" id="{59147550-18B8-45DB-B8E6-10A71573B311}"/>
            </a:ext>
          </a:extLst>
        </xdr:cNvPr>
        <xdr:cNvSpPr txBox="1">
          <a:spLocks noChangeArrowheads="1"/>
        </xdr:cNvSpPr>
      </xdr:nvSpPr>
      <xdr:spPr bwMode="auto">
        <a:xfrm>
          <a:off x="4549140" y="3558540"/>
          <a:ext cx="70104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10500</a:t>
          </a:r>
        </a:p>
      </xdr:txBody>
    </xdr:sp>
    <xdr:clientData/>
  </xdr:twoCellAnchor>
  <xdr:oneCellAnchor>
    <xdr:from>
      <xdr:col>2</xdr:col>
      <xdr:colOff>95036</xdr:colOff>
      <xdr:row>12</xdr:row>
      <xdr:rowOff>90170</xdr:rowOff>
    </xdr:from>
    <xdr:ext cx="624530" cy="366767"/>
    <xdr:sp macro="" textlink="">
      <xdr:nvSpPr>
        <xdr:cNvPr id="38" name="Text Box 43">
          <a:extLst>
            <a:ext uri="{FF2B5EF4-FFF2-40B4-BE49-F238E27FC236}">
              <a16:creationId xmlns:a16="http://schemas.microsoft.com/office/drawing/2014/main" id="{A153F95D-9627-4C73-9AF0-6C620970EF93}"/>
            </a:ext>
          </a:extLst>
        </xdr:cNvPr>
        <xdr:cNvSpPr txBox="1">
          <a:spLocks noChangeArrowheads="1"/>
        </xdr:cNvSpPr>
      </xdr:nvSpPr>
      <xdr:spPr bwMode="auto">
        <a:xfrm>
          <a:off x="1339636" y="2071370"/>
          <a:ext cx="624530" cy="366767"/>
        </a:xfrm>
        <a:prstGeom prst="rect">
          <a:avLst/>
        </a:prstGeom>
        <a:noFill/>
        <a:ln w="19050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8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64576</xdr:colOff>
      <xdr:row>12</xdr:row>
      <xdr:rowOff>60960</xdr:rowOff>
    </xdr:from>
    <xdr:ext cx="705771" cy="410946"/>
    <xdr:sp macro="" textlink="">
      <xdr:nvSpPr>
        <xdr:cNvPr id="39" name="Text Box 44">
          <a:extLst>
            <a:ext uri="{FF2B5EF4-FFF2-40B4-BE49-F238E27FC236}">
              <a16:creationId xmlns:a16="http://schemas.microsoft.com/office/drawing/2014/main" id="{F806380F-F957-4C16-9939-DE37635C8A49}"/>
            </a:ext>
          </a:extLst>
        </xdr:cNvPr>
        <xdr:cNvSpPr txBox="1">
          <a:spLocks noChangeArrowheads="1"/>
        </xdr:cNvSpPr>
      </xdr:nvSpPr>
      <xdr:spPr bwMode="auto">
        <a:xfrm>
          <a:off x="2553776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x22.5%x$2.94</a:t>
          </a:r>
        </a:p>
      </xdr:txBody>
    </xdr:sp>
    <xdr:clientData/>
  </xdr:oneCellAnchor>
  <xdr:oneCellAnchor>
    <xdr:from>
      <xdr:col>6</xdr:col>
      <xdr:colOff>64575</xdr:colOff>
      <xdr:row>12</xdr:row>
      <xdr:rowOff>60960</xdr:rowOff>
    </xdr:from>
    <xdr:ext cx="705771" cy="410946"/>
    <xdr:sp macro="" textlink="">
      <xdr:nvSpPr>
        <xdr:cNvPr id="40" name="Text Box 45">
          <a:extLst>
            <a:ext uri="{FF2B5EF4-FFF2-40B4-BE49-F238E27FC236}">
              <a16:creationId xmlns:a16="http://schemas.microsoft.com/office/drawing/2014/main" id="{644C77C2-C805-46E3-90A7-7773BA861179}"/>
            </a:ext>
          </a:extLst>
        </xdr:cNvPr>
        <xdr:cNvSpPr txBox="1">
          <a:spLocks noChangeArrowheads="1"/>
        </xdr:cNvSpPr>
      </xdr:nvSpPr>
      <xdr:spPr bwMode="auto">
        <a:xfrm>
          <a:off x="3798375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x22.5%x$2.99</a:t>
          </a:r>
        </a:p>
      </xdr:txBody>
    </xdr:sp>
    <xdr:clientData/>
  </xdr:oneCellAnchor>
  <xdr:oneCellAnchor>
    <xdr:from>
      <xdr:col>8</xdr:col>
      <xdr:colOff>64575</xdr:colOff>
      <xdr:row>12</xdr:row>
      <xdr:rowOff>60960</xdr:rowOff>
    </xdr:from>
    <xdr:ext cx="705771" cy="410946"/>
    <xdr:sp macro="" textlink="">
      <xdr:nvSpPr>
        <xdr:cNvPr id="41" name="Text Box 46">
          <a:extLst>
            <a:ext uri="{FF2B5EF4-FFF2-40B4-BE49-F238E27FC236}">
              <a16:creationId xmlns:a16="http://schemas.microsoft.com/office/drawing/2014/main" id="{F82508EF-16BE-4EDF-BFE3-2AE66F7B0FA2}"/>
            </a:ext>
          </a:extLst>
        </xdr:cNvPr>
        <xdr:cNvSpPr txBox="1">
          <a:spLocks noChangeArrowheads="1"/>
        </xdr:cNvSpPr>
      </xdr:nvSpPr>
      <xdr:spPr bwMode="auto">
        <a:xfrm>
          <a:off x="5042975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x22.5%x$2.85</a:t>
          </a:r>
        </a:p>
      </xdr:txBody>
    </xdr:sp>
    <xdr:clientData/>
  </xdr:oneCellAnchor>
  <xdr:oneCellAnchor>
    <xdr:from>
      <xdr:col>10</xdr:col>
      <xdr:colOff>15946</xdr:colOff>
      <xdr:row>12</xdr:row>
      <xdr:rowOff>50800</xdr:rowOff>
    </xdr:from>
    <xdr:ext cx="705771" cy="410946"/>
    <xdr:sp macro="" textlink="">
      <xdr:nvSpPr>
        <xdr:cNvPr id="42" name="Text Box 47">
          <a:extLst>
            <a:ext uri="{FF2B5EF4-FFF2-40B4-BE49-F238E27FC236}">
              <a16:creationId xmlns:a16="http://schemas.microsoft.com/office/drawing/2014/main" id="{DBA30A62-6546-41DC-A662-7C6641CC69DA}"/>
            </a:ext>
          </a:extLst>
        </xdr:cNvPr>
        <xdr:cNvSpPr txBox="1">
          <a:spLocks noChangeArrowheads="1"/>
        </xdr:cNvSpPr>
      </xdr:nvSpPr>
      <xdr:spPr bwMode="auto">
        <a:xfrm>
          <a:off x="6238946" y="203200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x22.5%x$2.80</a:t>
          </a:r>
        </a:p>
      </xdr:txBody>
    </xdr:sp>
    <xdr:clientData/>
  </xdr:oneCellAnchor>
  <xdr:oneCellAnchor>
    <xdr:from>
      <xdr:col>11</xdr:col>
      <xdr:colOff>603958</xdr:colOff>
      <xdr:row>12</xdr:row>
      <xdr:rowOff>60960</xdr:rowOff>
    </xdr:from>
    <xdr:ext cx="705771" cy="410946"/>
    <xdr:sp macro="" textlink="">
      <xdr:nvSpPr>
        <xdr:cNvPr id="43" name="Text Box 48">
          <a:extLst>
            <a:ext uri="{FF2B5EF4-FFF2-40B4-BE49-F238E27FC236}">
              <a16:creationId xmlns:a16="http://schemas.microsoft.com/office/drawing/2014/main" id="{00D7844B-53D7-48FB-BBF6-EE79D6413531}"/>
            </a:ext>
          </a:extLst>
        </xdr:cNvPr>
        <xdr:cNvSpPr txBox="1">
          <a:spLocks noChangeArrowheads="1"/>
        </xdr:cNvSpPr>
      </xdr:nvSpPr>
      <xdr:spPr bwMode="auto">
        <a:xfrm>
          <a:off x="7449258" y="2042160"/>
          <a:ext cx="705771" cy="410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x22.5%x$2.89</a:t>
          </a:r>
        </a:p>
      </xdr:txBody>
    </xdr:sp>
    <xdr:clientData/>
  </xdr:oneCellAnchor>
  <xdr:oneCellAnchor>
    <xdr:from>
      <xdr:col>5</xdr:col>
      <xdr:colOff>496736</xdr:colOff>
      <xdr:row>9</xdr:row>
      <xdr:rowOff>57150</xdr:rowOff>
    </xdr:from>
    <xdr:ext cx="1025089" cy="331694"/>
    <xdr:sp macro="" textlink="">
      <xdr:nvSpPr>
        <xdr:cNvPr id="44" name="Text Box 49">
          <a:extLst>
            <a:ext uri="{FF2B5EF4-FFF2-40B4-BE49-F238E27FC236}">
              <a16:creationId xmlns:a16="http://schemas.microsoft.com/office/drawing/2014/main" id="{90C08D46-9EEA-47A2-AE63-801C7117D80C}"/>
            </a:ext>
          </a:extLst>
        </xdr:cNvPr>
        <xdr:cNvSpPr txBox="1">
          <a:spLocks noChangeArrowheads="1"/>
        </xdr:cNvSpPr>
      </xdr:nvSpPr>
      <xdr:spPr bwMode="auto">
        <a:xfrm>
          <a:off x="3620936" y="1565910"/>
          <a:ext cx="102508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3 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479917</xdr:colOff>
      <xdr:row>9</xdr:row>
      <xdr:rowOff>60960</xdr:rowOff>
    </xdr:from>
    <xdr:ext cx="1089209" cy="331694"/>
    <xdr:sp macro="" textlink="">
      <xdr:nvSpPr>
        <xdr:cNvPr id="45" name="Text Box 50">
          <a:extLst>
            <a:ext uri="{FF2B5EF4-FFF2-40B4-BE49-F238E27FC236}">
              <a16:creationId xmlns:a16="http://schemas.microsoft.com/office/drawing/2014/main" id="{C5A1F3BA-2D95-4338-9C65-AD1FDF224943}"/>
            </a:ext>
          </a:extLst>
        </xdr:cNvPr>
        <xdr:cNvSpPr txBox="1">
          <a:spLocks noChangeArrowheads="1"/>
        </xdr:cNvSpPr>
      </xdr:nvSpPr>
      <xdr:spPr bwMode="auto">
        <a:xfrm>
          <a:off x="4853797" y="1569720"/>
          <a:ext cx="108920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446897</xdr:colOff>
      <xdr:row>9</xdr:row>
      <xdr:rowOff>67310</xdr:rowOff>
    </xdr:from>
    <xdr:ext cx="1089209" cy="327077"/>
    <xdr:sp macro="" textlink="">
      <xdr:nvSpPr>
        <xdr:cNvPr id="46" name="Text Box 51">
          <a:extLst>
            <a:ext uri="{FF2B5EF4-FFF2-40B4-BE49-F238E27FC236}">
              <a16:creationId xmlns:a16="http://schemas.microsoft.com/office/drawing/2014/main" id="{E801943B-0D5A-4D75-A8D4-4CCA9A1086DD}"/>
            </a:ext>
          </a:extLst>
        </xdr:cNvPr>
        <xdr:cNvSpPr txBox="1">
          <a:spLocks noChangeArrowheads="1"/>
        </xdr:cNvSpPr>
      </xdr:nvSpPr>
      <xdr:spPr bwMode="auto">
        <a:xfrm>
          <a:off x="6070457" y="157607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5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$2.80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11</xdr:col>
      <xdr:colOff>445348</xdr:colOff>
      <xdr:row>9</xdr:row>
      <xdr:rowOff>68580</xdr:rowOff>
    </xdr:from>
    <xdr:ext cx="1017907" cy="331694"/>
    <xdr:sp macro="" textlink="">
      <xdr:nvSpPr>
        <xdr:cNvPr id="47" name="Text Box 52">
          <a:extLst>
            <a:ext uri="{FF2B5EF4-FFF2-40B4-BE49-F238E27FC236}">
              <a16:creationId xmlns:a16="http://schemas.microsoft.com/office/drawing/2014/main" id="{26CAA29C-50F0-407C-A732-52A272203D4B}"/>
            </a:ext>
          </a:extLst>
        </xdr:cNvPr>
        <xdr:cNvSpPr txBox="1">
          <a:spLocks noChangeArrowheads="1"/>
        </xdr:cNvSpPr>
      </xdr:nvSpPr>
      <xdr:spPr bwMode="auto">
        <a:xfrm>
          <a:off x="7318588" y="1577340"/>
          <a:ext cx="1017907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6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60960</xdr:colOff>
      <xdr:row>12</xdr:row>
      <xdr:rowOff>143510</xdr:rowOff>
    </xdr:from>
    <xdr:ext cx="499432" cy="175176"/>
    <xdr:sp macro="" textlink="">
      <xdr:nvSpPr>
        <xdr:cNvPr id="48" name="Text Box 54">
          <a:extLst>
            <a:ext uri="{FF2B5EF4-FFF2-40B4-BE49-F238E27FC236}">
              <a16:creationId xmlns:a16="http://schemas.microsoft.com/office/drawing/2014/main" id="{DDF0885A-6538-43FA-8818-621661A641A5}"/>
            </a:ext>
          </a:extLst>
        </xdr:cNvPr>
        <xdr:cNvSpPr txBox="1">
          <a:spLocks noChangeArrowheads="1"/>
        </xdr:cNvSpPr>
      </xdr:nvSpPr>
      <xdr:spPr bwMode="auto">
        <a:xfrm>
          <a:off x="60960" y="2124710"/>
          <a:ext cx="499432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=7000</a:t>
          </a:r>
        </a:p>
      </xdr:txBody>
    </xdr:sp>
    <xdr:clientData/>
  </xdr:oneCellAnchor>
  <xdr:twoCellAnchor>
    <xdr:from>
      <xdr:col>0</xdr:col>
      <xdr:colOff>560392</xdr:colOff>
      <xdr:row>13</xdr:row>
      <xdr:rowOff>64770</xdr:rowOff>
    </xdr:from>
    <xdr:to>
      <xdr:col>1</xdr:col>
      <xdr:colOff>213360</xdr:colOff>
      <xdr:row>13</xdr:row>
      <xdr:rowOff>65998</xdr:rowOff>
    </xdr:to>
    <xdr:cxnSp macro="">
      <xdr:nvCxnSpPr>
        <xdr:cNvPr id="49" name="AutoShape 55">
          <a:extLst>
            <a:ext uri="{FF2B5EF4-FFF2-40B4-BE49-F238E27FC236}">
              <a16:creationId xmlns:a16="http://schemas.microsoft.com/office/drawing/2014/main" id="{AC78E977-56C0-442E-91F4-6AF75A460084}"/>
            </a:ext>
          </a:extLst>
        </xdr:cNvPr>
        <xdr:cNvCxnSpPr>
          <a:cxnSpLocks noChangeShapeType="1"/>
          <a:stCxn id="48" idx="3"/>
          <a:endCxn id="4" idx="2"/>
        </xdr:cNvCxnSpPr>
      </xdr:nvCxnSpPr>
      <xdr:spPr bwMode="auto">
        <a:xfrm flipV="1">
          <a:off x="560392" y="2211070"/>
          <a:ext cx="275268" cy="1228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579120</xdr:colOff>
      <xdr:row>13</xdr:row>
      <xdr:rowOff>54429</xdr:rowOff>
    </xdr:from>
    <xdr:to>
      <xdr:col>13</xdr:col>
      <xdr:colOff>45720</xdr:colOff>
      <xdr:row>13</xdr:row>
      <xdr:rowOff>62049</xdr:rowOff>
    </xdr:to>
    <xdr:sp macro="" textlink="">
      <xdr:nvSpPr>
        <xdr:cNvPr id="50" name="Line 56">
          <a:extLst>
            <a:ext uri="{FF2B5EF4-FFF2-40B4-BE49-F238E27FC236}">
              <a16:creationId xmlns:a16="http://schemas.microsoft.com/office/drawing/2014/main" id="{27137F7E-9AED-4A7E-B761-A91878B4229E}"/>
            </a:ext>
          </a:extLst>
        </xdr:cNvPr>
        <xdr:cNvSpPr>
          <a:spLocks noChangeShapeType="1"/>
        </xdr:cNvSpPr>
      </xdr:nvSpPr>
      <xdr:spPr bwMode="auto">
        <a:xfrm>
          <a:off x="7452360" y="2233749"/>
          <a:ext cx="716280" cy="7620"/>
        </a:xfrm>
        <a:prstGeom prst="line">
          <a:avLst/>
        </a:prstGeom>
        <a:noFill/>
        <a:ln w="15875">
          <a:solidFill>
            <a:schemeClr val="accent3">
              <a:lumMod val="75000"/>
            </a:schemeClr>
          </a:solidFill>
          <a:prstDash val="solid"/>
          <a:round/>
          <a:headEnd/>
          <a:tailEnd type="triangle" w="med" len="med"/>
        </a:ln>
      </xdr:spPr>
    </xdr:sp>
    <xdr:clientData/>
  </xdr:twoCellAnchor>
  <xdr:twoCellAnchor>
    <xdr:from>
      <xdr:col>1</xdr:col>
      <xdr:colOff>190500</xdr:colOff>
      <xdr:row>3</xdr:row>
      <xdr:rowOff>152400</xdr:rowOff>
    </xdr:from>
    <xdr:to>
      <xdr:col>2</xdr:col>
      <xdr:colOff>50800</xdr:colOff>
      <xdr:row>6</xdr:row>
      <xdr:rowOff>57150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58EEA0C-C552-451B-9B95-4D5EAEEA62D7}"/>
            </a:ext>
          </a:extLst>
        </xdr:cNvPr>
        <xdr:cNvSpPr/>
      </xdr:nvSpPr>
      <xdr:spPr bwMode="auto">
        <a:xfrm>
          <a:off x="815340" y="655320"/>
          <a:ext cx="485140" cy="40767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1</a:t>
          </a:r>
          <a:endParaRPr lang="en-US" sz="1100"/>
        </a:p>
      </xdr:txBody>
    </xdr:sp>
    <xdr:clientData/>
  </xdr:twoCellAnchor>
  <xdr:twoCellAnchor>
    <xdr:from>
      <xdr:col>3</xdr:col>
      <xdr:colOff>190500</xdr:colOff>
      <xdr:row>4</xdr:row>
      <xdr:rowOff>0</xdr:rowOff>
    </xdr:from>
    <xdr:to>
      <xdr:col>4</xdr:col>
      <xdr:colOff>50800</xdr:colOff>
      <xdr:row>6</xdr:row>
      <xdr:rowOff>69850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9789E3B-9653-4383-B90F-3BF1C64686C1}"/>
            </a:ext>
          </a:extLst>
        </xdr:cNvPr>
        <xdr:cNvSpPr/>
      </xdr:nvSpPr>
      <xdr:spPr bwMode="auto">
        <a:xfrm>
          <a:off x="2065020" y="670560"/>
          <a:ext cx="48514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2</a:t>
          </a:r>
          <a:endParaRPr lang="en-US" sz="1100"/>
        </a:p>
      </xdr:txBody>
    </xdr:sp>
    <xdr:clientData/>
  </xdr:twoCellAnchor>
  <xdr:twoCellAnchor>
    <xdr:from>
      <xdr:col>5</xdr:col>
      <xdr:colOff>158750</xdr:colOff>
      <xdr:row>4</xdr:row>
      <xdr:rowOff>12700</xdr:rowOff>
    </xdr:from>
    <xdr:to>
      <xdr:col>6</xdr:col>
      <xdr:colOff>19050</xdr:colOff>
      <xdr:row>6</xdr:row>
      <xdr:rowOff>82550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42154EB-1631-4666-9F3E-D44F13575A18}"/>
            </a:ext>
          </a:extLst>
        </xdr:cNvPr>
        <xdr:cNvSpPr/>
      </xdr:nvSpPr>
      <xdr:spPr bwMode="auto">
        <a:xfrm>
          <a:off x="3282950" y="683260"/>
          <a:ext cx="48514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3</a:t>
          </a:r>
          <a:endParaRPr lang="en-US" sz="1100"/>
        </a:p>
      </xdr:txBody>
    </xdr:sp>
    <xdr:clientData/>
  </xdr:twoCellAnchor>
  <xdr:twoCellAnchor>
    <xdr:from>
      <xdr:col>7</xdr:col>
      <xdr:colOff>120650</xdr:colOff>
      <xdr:row>4</xdr:row>
      <xdr:rowOff>25400</xdr:rowOff>
    </xdr:from>
    <xdr:to>
      <xdr:col>7</xdr:col>
      <xdr:colOff>603250</xdr:colOff>
      <xdr:row>6</xdr:row>
      <xdr:rowOff>95250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275C61D-A1EB-40C5-ABAB-E9ECA41CEF9B}"/>
            </a:ext>
          </a:extLst>
        </xdr:cNvPr>
        <xdr:cNvSpPr/>
      </xdr:nvSpPr>
      <xdr:spPr bwMode="auto">
        <a:xfrm>
          <a:off x="4494530" y="695960"/>
          <a:ext cx="48260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4</a:t>
          </a:r>
          <a:endParaRPr lang="en-US" sz="1100"/>
        </a:p>
      </xdr:txBody>
    </xdr:sp>
    <xdr:clientData/>
  </xdr:twoCellAnchor>
  <xdr:twoCellAnchor>
    <xdr:from>
      <xdr:col>11</xdr:col>
      <xdr:colOff>120650</xdr:colOff>
      <xdr:row>4</xdr:row>
      <xdr:rowOff>31750</xdr:rowOff>
    </xdr:from>
    <xdr:to>
      <xdr:col>11</xdr:col>
      <xdr:colOff>603250</xdr:colOff>
      <xdr:row>6</xdr:row>
      <xdr:rowOff>101600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9D624C57-5615-44B0-BAE2-FABA89A9A6D6}"/>
            </a:ext>
          </a:extLst>
        </xdr:cNvPr>
        <xdr:cNvSpPr/>
      </xdr:nvSpPr>
      <xdr:spPr bwMode="auto">
        <a:xfrm>
          <a:off x="6993890" y="702310"/>
          <a:ext cx="48260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6</a:t>
          </a:r>
          <a:endParaRPr lang="en-US" sz="1100"/>
        </a:p>
      </xdr:txBody>
    </xdr:sp>
    <xdr:clientData/>
  </xdr:twoCellAnchor>
  <xdr:twoCellAnchor>
    <xdr:from>
      <xdr:col>9</xdr:col>
      <xdr:colOff>152400</xdr:colOff>
      <xdr:row>4</xdr:row>
      <xdr:rowOff>50800</xdr:rowOff>
    </xdr:from>
    <xdr:to>
      <xdr:col>10</xdr:col>
      <xdr:colOff>12700</xdr:colOff>
      <xdr:row>6</xdr:row>
      <xdr:rowOff>120650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6807A28-9078-47FD-BA05-3DE13E75FEE0}"/>
            </a:ext>
          </a:extLst>
        </xdr:cNvPr>
        <xdr:cNvSpPr/>
      </xdr:nvSpPr>
      <xdr:spPr bwMode="auto">
        <a:xfrm>
          <a:off x="5753100" y="7112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5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DA/Dropbox/SMDA/SMDA%207ed/SMDA%207ed%20Data%20Files/Chapter%2003/Taco-Vi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o-Viva"/>
    </sheetNames>
    <definedNames>
      <definedName name="Toggl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7812-756A-469D-A552-B0B67BC9C3C0}">
  <sheetPr codeName="Sheet1"/>
  <dimension ref="C2:I8"/>
  <sheetViews>
    <sheetView workbookViewId="0">
      <selection activeCell="D22" sqref="D22"/>
    </sheetView>
  </sheetViews>
  <sheetFormatPr defaultRowHeight="13.2" x14ac:dyDescent="0.25"/>
  <sheetData>
    <row r="2" spans="3:9" x14ac:dyDescent="0.25">
      <c r="C2" s="2" t="s">
        <v>6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</row>
    <row r="3" spans="3:9" x14ac:dyDescent="0.25">
      <c r="C3" s="2" t="s">
        <v>5</v>
      </c>
      <c r="D3" s="5">
        <v>7000</v>
      </c>
    </row>
    <row r="4" spans="3:9" x14ac:dyDescent="0.25">
      <c r="C4" s="2" t="s">
        <v>4</v>
      </c>
      <c r="D4" s="5">
        <v>13000</v>
      </c>
      <c r="E4" s="5">
        <v>12500</v>
      </c>
      <c r="F4" s="5">
        <v>9500</v>
      </c>
      <c r="G4" s="5">
        <v>10500</v>
      </c>
      <c r="H4" s="5">
        <v>11100</v>
      </c>
      <c r="I4" s="5">
        <v>9800</v>
      </c>
    </row>
    <row r="5" spans="3:9" x14ac:dyDescent="0.25">
      <c r="C5" s="4" t="s">
        <v>3</v>
      </c>
      <c r="D5" s="5">
        <v>8000</v>
      </c>
      <c r="E5" s="5">
        <v>8000</v>
      </c>
      <c r="F5" s="5">
        <v>8000</v>
      </c>
      <c r="G5" s="5">
        <v>9000</v>
      </c>
      <c r="H5" s="5">
        <v>9000</v>
      </c>
      <c r="I5" s="5">
        <v>8000</v>
      </c>
    </row>
    <row r="6" spans="3:9" x14ac:dyDescent="0.25">
      <c r="C6" s="2" t="s">
        <v>2</v>
      </c>
      <c r="D6" s="5">
        <v>11000</v>
      </c>
      <c r="E6" s="5">
        <v>11000</v>
      </c>
      <c r="F6" s="5">
        <v>9000</v>
      </c>
      <c r="G6" s="5">
        <v>11000</v>
      </c>
      <c r="H6" s="5">
        <v>11000</v>
      </c>
      <c r="I6" s="5">
        <v>9000</v>
      </c>
    </row>
    <row r="7" spans="3:9" x14ac:dyDescent="0.25">
      <c r="C7" s="4" t="s">
        <v>1</v>
      </c>
      <c r="D7" s="3">
        <v>2.95</v>
      </c>
      <c r="E7" s="3">
        <v>2.94</v>
      </c>
      <c r="F7" s="3">
        <v>2.99</v>
      </c>
      <c r="G7" s="3">
        <v>2.85</v>
      </c>
      <c r="H7" s="3">
        <v>2.8</v>
      </c>
      <c r="I7" s="3">
        <v>2.89</v>
      </c>
    </row>
    <row r="8" spans="3:9" x14ac:dyDescent="0.25">
      <c r="C8" s="2" t="s">
        <v>0</v>
      </c>
      <c r="D8" s="1">
        <v>0.22500000000000001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C0A0-A845-4DAC-9BF0-F64661EF88F5}">
  <sheetPr codeName="Sheet2">
    <pageSetUpPr fitToPage="1"/>
  </sheetPr>
  <dimension ref="A1:O30"/>
  <sheetViews>
    <sheetView zoomScale="120" zoomScaleNormal="120" workbookViewId="0">
      <selection activeCell="P22" sqref="P22"/>
    </sheetView>
  </sheetViews>
  <sheetFormatPr defaultColWidth="9.109375" defaultRowHeight="13.2" x14ac:dyDescent="0.25"/>
  <cols>
    <col min="1" max="13" width="9.109375" style="6"/>
    <col min="14" max="14" width="9.109375" style="7"/>
    <col min="15" max="16384" width="9.109375" style="6"/>
  </cols>
  <sheetData>
    <row r="1" spans="1:15" x14ac:dyDescent="0.25">
      <c r="A1" s="1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5" x14ac:dyDescent="0.25">
      <c r="A2" s="11" t="s">
        <v>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10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pageMargins left="0.75" right="0.75" top="1" bottom="1" header="0.5" footer="0.5"/>
  <pageSetup scale="96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F65B-CF72-4E01-A8F9-88F5F32B69C5}">
  <sheetPr codeName="Sheet3"/>
  <dimension ref="A1:L14"/>
  <sheetViews>
    <sheetView tabSelected="1" workbookViewId="0">
      <selection activeCell="P11" sqref="P11"/>
    </sheetView>
  </sheetViews>
  <sheetFormatPr defaultColWidth="9.109375" defaultRowHeight="13.2" x14ac:dyDescent="0.25"/>
  <cols>
    <col min="1" max="1" width="37.44140625" style="6" customWidth="1"/>
    <col min="2" max="2" width="7.6640625" style="6" customWidth="1"/>
    <col min="3" max="3" width="11.109375" style="6" customWidth="1"/>
    <col min="4" max="7" width="9.109375" style="6"/>
    <col min="8" max="8" width="9.6640625" style="6" customWidth="1"/>
    <col min="9" max="9" width="5.88671875" style="6" customWidth="1"/>
    <col min="10" max="10" width="11.6640625" style="6" customWidth="1"/>
    <col min="11" max="11" width="11.33203125" style="6" customWidth="1"/>
    <col min="12" max="16384" width="9.109375" style="6"/>
  </cols>
  <sheetData>
    <row r="1" spans="1:12" x14ac:dyDescent="0.25">
      <c r="A1" s="31" t="s">
        <v>40</v>
      </c>
    </row>
    <row r="2" spans="1:12" x14ac:dyDescent="0.25">
      <c r="A2" s="2" t="s">
        <v>6</v>
      </c>
      <c r="C2" s="5">
        <v>1</v>
      </c>
      <c r="D2" s="5">
        <f>C2+1</f>
        <v>2</v>
      </c>
      <c r="E2" s="5">
        <f t="shared" ref="E2:H2" si="0">D2+1</f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</row>
    <row r="3" spans="1:12" x14ac:dyDescent="0.25">
      <c r="A3" s="2" t="str">
        <f>data!C3</f>
        <v>beginning Inventory x(0)</v>
      </c>
      <c r="C3" s="5">
        <f>data!D3</f>
        <v>7000</v>
      </c>
      <c r="D3" s="5">
        <f>C6</f>
        <v>3507</v>
      </c>
      <c r="E3" s="5">
        <f>D6</f>
        <v>2007</v>
      </c>
      <c r="F3" s="5">
        <f>E6</f>
        <v>1507</v>
      </c>
      <c r="G3" s="5">
        <f>F6</f>
        <v>2007</v>
      </c>
      <c r="H3" s="5">
        <f>G6</f>
        <v>1907</v>
      </c>
    </row>
    <row r="4" spans="1:12" x14ac:dyDescent="0.25">
      <c r="A4" s="2" t="s">
        <v>39</v>
      </c>
      <c r="C4" s="32">
        <v>9507</v>
      </c>
      <c r="D4" s="32">
        <v>11000</v>
      </c>
      <c r="E4" s="32">
        <v>9000</v>
      </c>
      <c r="F4" s="32">
        <v>11000</v>
      </c>
      <c r="G4" s="32">
        <v>11000</v>
      </c>
      <c r="H4" s="32">
        <v>9000</v>
      </c>
      <c r="L4" s="35" t="s">
        <v>37</v>
      </c>
    </row>
    <row r="5" spans="1:12" x14ac:dyDescent="0.25">
      <c r="A5" s="2" t="str">
        <f>data!C4</f>
        <v>demand D(t)</v>
      </c>
      <c r="C5" s="5">
        <f>data!D4</f>
        <v>13000</v>
      </c>
      <c r="D5" s="5">
        <f>data!E4</f>
        <v>12500</v>
      </c>
      <c r="E5" s="5">
        <f>data!F4</f>
        <v>9500</v>
      </c>
      <c r="F5" s="5">
        <f>data!G4</f>
        <v>10500</v>
      </c>
      <c r="G5" s="5">
        <f>data!H4</f>
        <v>11100</v>
      </c>
      <c r="H5" s="5">
        <f>data!I4</f>
        <v>9800</v>
      </c>
      <c r="J5" s="6" t="s">
        <v>38</v>
      </c>
      <c r="L5" s="36"/>
    </row>
    <row r="6" spans="1:12" x14ac:dyDescent="0.25">
      <c r="A6" s="2" t="s">
        <v>36</v>
      </c>
      <c r="C6" s="33">
        <f>C3+C4-C5</f>
        <v>3507</v>
      </c>
      <c r="D6" s="33">
        <f>D3+D4-D5</f>
        <v>2007</v>
      </c>
      <c r="E6" s="33">
        <f>E3+E4-E5</f>
        <v>1507</v>
      </c>
      <c r="F6" s="33">
        <f>F3+F4-F5</f>
        <v>2007</v>
      </c>
      <c r="G6" s="33">
        <f>G3+G4-G5</f>
        <v>1907</v>
      </c>
      <c r="H6" s="33">
        <f>H3+H4-H5</f>
        <v>1107</v>
      </c>
      <c r="I6" s="6" t="s">
        <v>35</v>
      </c>
      <c r="J6" s="5">
        <f>ROUNDUP(L6 * AVERAGE( C5:H5 ), 0 )</f>
        <v>1107</v>
      </c>
      <c r="K6" s="6" t="s">
        <v>34</v>
      </c>
      <c r="L6" s="30">
        <v>0.1</v>
      </c>
    </row>
    <row r="7" spans="1:12" x14ac:dyDescent="0.25">
      <c r="I7" s="6" t="s">
        <v>33</v>
      </c>
      <c r="J7" s="5">
        <v>6000</v>
      </c>
      <c r="K7" s="6" t="s">
        <v>32</v>
      </c>
    </row>
    <row r="8" spans="1:12" x14ac:dyDescent="0.25">
      <c r="A8" s="4" t="str">
        <f>data!C5</f>
        <v>min production</v>
      </c>
      <c r="B8" s="29"/>
      <c r="C8" s="5">
        <f>data!D5</f>
        <v>8000</v>
      </c>
      <c r="D8" s="5">
        <f>data!E5</f>
        <v>8000</v>
      </c>
      <c r="E8" s="5">
        <f>data!F5</f>
        <v>8000</v>
      </c>
      <c r="F8" s="5">
        <f>data!G5</f>
        <v>9000</v>
      </c>
      <c r="G8" s="5">
        <f>data!H5</f>
        <v>9000</v>
      </c>
      <c r="H8" s="5">
        <f>data!I5</f>
        <v>8000</v>
      </c>
      <c r="J8" s="6" t="s">
        <v>31</v>
      </c>
    </row>
    <row r="9" spans="1:12" x14ac:dyDescent="0.25">
      <c r="A9" s="4" t="str">
        <f>data!C6</f>
        <v>max production</v>
      </c>
      <c r="C9" s="5">
        <f>data!D6</f>
        <v>11000</v>
      </c>
      <c r="D9" s="5">
        <f>data!E6</f>
        <v>11000</v>
      </c>
      <c r="E9" s="5">
        <f>data!F6</f>
        <v>9000</v>
      </c>
      <c r="F9" s="5">
        <f>data!G6</f>
        <v>11000</v>
      </c>
      <c r="G9" s="5">
        <f>data!H6</f>
        <v>11000</v>
      </c>
      <c r="H9" s="5">
        <f>data!I6</f>
        <v>9000</v>
      </c>
    </row>
    <row r="10" spans="1:12" x14ac:dyDescent="0.25">
      <c r="A10" s="2" t="s">
        <v>30</v>
      </c>
      <c r="C10" s="5">
        <f>(C3+C6)/2</f>
        <v>5253.5</v>
      </c>
      <c r="D10" s="5">
        <f>(D3+D6)/2</f>
        <v>2757</v>
      </c>
      <c r="E10" s="5">
        <f>(E3+E6)/2</f>
        <v>1757</v>
      </c>
      <c r="F10" s="5">
        <f>(F3+F6)/2</f>
        <v>1757</v>
      </c>
      <c r="G10" s="5">
        <f>(G3+G6)/2</f>
        <v>1957</v>
      </c>
      <c r="H10" s="5">
        <f>(H3+H6)/2</f>
        <v>1507</v>
      </c>
    </row>
    <row r="11" spans="1:12" x14ac:dyDescent="0.25">
      <c r="J11" s="6" t="s">
        <v>29</v>
      </c>
    </row>
    <row r="12" spans="1:12" x14ac:dyDescent="0.25">
      <c r="A12" s="2" t="str">
        <f>data!C8</f>
        <v>holding cost/unit (%variable)</v>
      </c>
      <c r="B12" s="1">
        <v>0.22500000000000001</v>
      </c>
      <c r="C12" s="3">
        <f>C13*$B$12</f>
        <v>0.66375000000000006</v>
      </c>
      <c r="D12" s="3">
        <f>D13*$B$12</f>
        <v>0.66149999999999998</v>
      </c>
      <c r="E12" s="3">
        <f>E13*$B$12</f>
        <v>0.67275000000000007</v>
      </c>
      <c r="F12" s="3">
        <f>F13*$B$12</f>
        <v>0.64124999999999999</v>
      </c>
      <c r="G12" s="3">
        <f>G13*$B$12</f>
        <v>0.63</v>
      </c>
      <c r="H12" s="3">
        <f>H13*$B$12</f>
        <v>0.65024999999999999</v>
      </c>
      <c r="J12" s="15">
        <f>SUMPRODUCT(C10:H10,C12:H12)</f>
        <v>9832.3008750000008</v>
      </c>
      <c r="K12" s="6" t="s">
        <v>28</v>
      </c>
    </row>
    <row r="13" spans="1:12" x14ac:dyDescent="0.25">
      <c r="A13" s="4" t="str">
        <f>data!C7</f>
        <v>variable production cost/unit</v>
      </c>
      <c r="C13" s="3">
        <f>data!D7</f>
        <v>2.95</v>
      </c>
      <c r="D13" s="3">
        <f>data!E7</f>
        <v>2.94</v>
      </c>
      <c r="E13" s="3">
        <f>data!F7</f>
        <v>2.99</v>
      </c>
      <c r="F13" s="3">
        <f>data!G7</f>
        <v>2.85</v>
      </c>
      <c r="G13" s="3">
        <f>data!H7</f>
        <v>2.8</v>
      </c>
      <c r="H13" s="3">
        <f>data!I7</f>
        <v>2.89</v>
      </c>
      <c r="J13" s="15">
        <f>SUMPRODUCT(C4:H4,C13:H13)</f>
        <v>175455.65</v>
      </c>
      <c r="K13" s="6" t="s">
        <v>27</v>
      </c>
    </row>
    <row r="14" spans="1:12" x14ac:dyDescent="0.25">
      <c r="J14" s="34">
        <f>J13+J12</f>
        <v>185287.95087499998</v>
      </c>
      <c r="K14" s="6" t="s">
        <v>26</v>
      </c>
    </row>
  </sheetData>
  <mergeCells count="1">
    <mergeCell ref="L4:L5"/>
  </mergeCells>
  <pageMargins left="0.75" right="0.75" top="1" bottom="1" header="0.5" footer="0.5"/>
  <pageSetup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58C8-E0F8-4EC3-B9BE-6354024E2B63}">
  <sheetPr codeName="Sheet4"/>
  <dimension ref="B3:N16"/>
  <sheetViews>
    <sheetView workbookViewId="0">
      <selection activeCell="B3" sqref="B3:N16"/>
    </sheetView>
  </sheetViews>
  <sheetFormatPr defaultRowHeight="13.2" x14ac:dyDescent="0.25"/>
  <sheetData>
    <row r="3" spans="2:14" ht="15.6" x14ac:dyDescent="0.3">
      <c r="B3" s="28" t="s">
        <v>25</v>
      </c>
      <c r="C3" s="6"/>
      <c r="D3" s="6"/>
      <c r="E3" s="6"/>
      <c r="F3" s="19">
        <f>'multi-period-prod'!J6</f>
        <v>1107</v>
      </c>
      <c r="G3" s="6" t="s">
        <v>24</v>
      </c>
      <c r="H3" s="6"/>
      <c r="I3" s="6"/>
      <c r="J3" s="6"/>
      <c r="K3" s="6"/>
      <c r="L3" s="6"/>
      <c r="M3" s="6"/>
      <c r="N3" s="6"/>
    </row>
    <row r="4" spans="2:14" x14ac:dyDescent="0.25">
      <c r="B4" s="6"/>
      <c r="C4" s="6"/>
      <c r="D4" s="6"/>
      <c r="E4" s="6"/>
      <c r="F4" s="19">
        <f>'multi-period-prod'!J7</f>
        <v>6000</v>
      </c>
      <c r="G4" s="6" t="s">
        <v>23</v>
      </c>
      <c r="H4" s="6"/>
      <c r="I4" s="6"/>
      <c r="J4" s="6" t="s">
        <v>20</v>
      </c>
      <c r="K4" s="27" t="s">
        <v>22</v>
      </c>
      <c r="L4" s="6"/>
      <c r="M4" s="6"/>
      <c r="N4" s="6"/>
    </row>
    <row r="5" spans="2:14" x14ac:dyDescent="0.25">
      <c r="B5" s="6"/>
      <c r="C5" s="24" t="s">
        <v>21</v>
      </c>
      <c r="D5" s="26" t="s">
        <v>20</v>
      </c>
      <c r="E5" s="24" t="s">
        <v>19</v>
      </c>
      <c r="F5" s="25" t="s">
        <v>18</v>
      </c>
      <c r="G5" s="24" t="s">
        <v>17</v>
      </c>
      <c r="H5" s="23" t="s">
        <v>16</v>
      </c>
      <c r="I5" s="6" t="s">
        <v>15</v>
      </c>
      <c r="J5" s="6" t="s">
        <v>14</v>
      </c>
      <c r="K5" s="19">
        <v>1.4999999999999999E-2</v>
      </c>
      <c r="L5" s="6" t="s">
        <v>13</v>
      </c>
      <c r="M5" s="6"/>
      <c r="N5" s="6"/>
    </row>
    <row r="6" spans="2:14" x14ac:dyDescent="0.25">
      <c r="B6" s="6" t="s">
        <v>6</v>
      </c>
      <c r="C6" s="22"/>
      <c r="D6" s="22"/>
      <c r="E6" s="22"/>
      <c r="F6" s="21" t="s">
        <v>12</v>
      </c>
      <c r="G6" s="20" t="s">
        <v>11</v>
      </c>
      <c r="H6" s="19">
        <v>0.5</v>
      </c>
      <c r="I6" s="6"/>
      <c r="J6" s="6"/>
      <c r="K6" s="6"/>
      <c r="L6" s="6"/>
      <c r="M6" s="6"/>
      <c r="N6" s="6"/>
    </row>
    <row r="7" spans="2:14" x14ac:dyDescent="0.25">
      <c r="B7" s="18">
        <v>1</v>
      </c>
      <c r="C7" s="6">
        <f>'multi-period-prod'!C3</f>
        <v>7000</v>
      </c>
      <c r="D7" s="17">
        <v>4000</v>
      </c>
      <c r="E7" s="5">
        <v>1000</v>
      </c>
      <c r="F7" s="16">
        <f>C7+D7-E7</f>
        <v>10000</v>
      </c>
      <c r="G7" s="5">
        <f>(C7+F7)/2</f>
        <v>8500</v>
      </c>
      <c r="H7" s="5">
        <f>$H$6*I7</f>
        <v>2000</v>
      </c>
      <c r="I7" s="5">
        <v>4000</v>
      </c>
      <c r="J7" s="15">
        <v>240</v>
      </c>
      <c r="K7" s="3">
        <f>$K$5*J7</f>
        <v>3.5999999999999996</v>
      </c>
      <c r="L7" s="14"/>
      <c r="M7" s="6"/>
      <c r="N7" s="6"/>
    </row>
    <row r="8" spans="2:14" x14ac:dyDescent="0.25">
      <c r="B8" s="18">
        <v>2</v>
      </c>
      <c r="C8" s="6">
        <f>F7</f>
        <v>10000</v>
      </c>
      <c r="D8" s="17">
        <v>3500</v>
      </c>
      <c r="E8" s="5">
        <v>4500</v>
      </c>
      <c r="F8" s="16">
        <f>C8+D8-E8</f>
        <v>9000</v>
      </c>
      <c r="G8" s="5">
        <f>(C8+F8)/2</f>
        <v>9500</v>
      </c>
      <c r="H8" s="5">
        <f>$H$6*I8</f>
        <v>1750</v>
      </c>
      <c r="I8" s="5">
        <v>3500</v>
      </c>
      <c r="J8" s="15">
        <v>250</v>
      </c>
      <c r="K8" s="3">
        <f>$K$5*J8</f>
        <v>3.75</v>
      </c>
      <c r="L8" s="14"/>
      <c r="M8" s="6"/>
      <c r="N8" s="6"/>
    </row>
    <row r="9" spans="2:14" x14ac:dyDescent="0.25">
      <c r="B9" s="18">
        <v>3</v>
      </c>
      <c r="C9" s="6">
        <f>F8</f>
        <v>9000</v>
      </c>
      <c r="D9" s="17">
        <v>4000</v>
      </c>
      <c r="E9" s="5">
        <v>6000</v>
      </c>
      <c r="F9" s="16">
        <f>C9+D9-E9</f>
        <v>7000</v>
      </c>
      <c r="G9" s="5">
        <f>(C9+F9)/2</f>
        <v>8000</v>
      </c>
      <c r="H9" s="5">
        <f>$H$6*I9</f>
        <v>2000</v>
      </c>
      <c r="I9" s="5">
        <v>4000</v>
      </c>
      <c r="J9" s="15">
        <v>265</v>
      </c>
      <c r="K9" s="3">
        <f>$K$5*J9</f>
        <v>3.9749999999999996</v>
      </c>
      <c r="L9" s="14"/>
      <c r="M9" s="6"/>
      <c r="N9" s="6"/>
    </row>
    <row r="10" spans="2:14" x14ac:dyDescent="0.25">
      <c r="B10" s="18">
        <v>4</v>
      </c>
      <c r="C10" s="6">
        <f>F9</f>
        <v>7000</v>
      </c>
      <c r="D10" s="17">
        <v>4250</v>
      </c>
      <c r="E10" s="5">
        <v>5500</v>
      </c>
      <c r="F10" s="16">
        <f>C10+D10-E10</f>
        <v>5750</v>
      </c>
      <c r="G10" s="5">
        <f>(C10+F10)/2</f>
        <v>6375</v>
      </c>
      <c r="H10" s="5">
        <f>$H$6*I10</f>
        <v>2250</v>
      </c>
      <c r="I10" s="5">
        <v>4500</v>
      </c>
      <c r="J10" s="15">
        <v>285</v>
      </c>
      <c r="K10" s="3">
        <f>$K$5*J10</f>
        <v>4.2749999999999995</v>
      </c>
      <c r="L10" s="14"/>
      <c r="M10" s="6"/>
      <c r="N10" s="6"/>
    </row>
    <row r="11" spans="2:14" x14ac:dyDescent="0.25">
      <c r="B11" s="18">
        <v>5</v>
      </c>
      <c r="C11" s="6">
        <f>F10</f>
        <v>5750</v>
      </c>
      <c r="D11" s="17">
        <v>3500</v>
      </c>
      <c r="E11" s="5">
        <v>3500</v>
      </c>
      <c r="F11" s="16">
        <f>C11+D11-E11</f>
        <v>5750</v>
      </c>
      <c r="G11" s="5">
        <f>(C11+F11)/2</f>
        <v>5750</v>
      </c>
      <c r="H11" s="5">
        <f>$H$6*I11</f>
        <v>1750</v>
      </c>
      <c r="I11" s="5">
        <v>3500</v>
      </c>
      <c r="J11" s="15">
        <v>280</v>
      </c>
      <c r="K11" s="3">
        <f>$K$5*J11</f>
        <v>4.2</v>
      </c>
      <c r="L11" s="14"/>
      <c r="M11" s="6"/>
      <c r="N11" s="6"/>
    </row>
    <row r="12" spans="2:14" x14ac:dyDescent="0.25">
      <c r="B12" s="18">
        <v>6</v>
      </c>
      <c r="C12" s="6">
        <f>F11</f>
        <v>5750</v>
      </c>
      <c r="D12" s="17">
        <v>4000</v>
      </c>
      <c r="E12" s="5">
        <v>4000</v>
      </c>
      <c r="F12" s="16">
        <f>C12+D12-E12</f>
        <v>5750</v>
      </c>
      <c r="G12" s="5">
        <f>(C12+F12)/2</f>
        <v>5750</v>
      </c>
      <c r="H12" s="5">
        <f>$H$6*I12</f>
        <v>2000</v>
      </c>
      <c r="I12" s="5">
        <v>4000</v>
      </c>
      <c r="J12" s="15">
        <v>260</v>
      </c>
      <c r="K12" s="3">
        <f>$K$5*J12</f>
        <v>3.9</v>
      </c>
      <c r="L12" s="14"/>
      <c r="M12" s="6"/>
      <c r="N12" s="6"/>
    </row>
    <row r="13" spans="2:14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14"/>
      <c r="M13" s="6"/>
      <c r="N13" s="6"/>
    </row>
    <row r="14" spans="2:14" x14ac:dyDescent="0.25">
      <c r="B14" s="6"/>
      <c r="C14" s="6"/>
      <c r="D14" s="6"/>
      <c r="E14" s="6"/>
      <c r="F14" s="6"/>
      <c r="G14" s="6"/>
      <c r="H14" s="6"/>
      <c r="I14" s="6"/>
      <c r="J14" s="6"/>
      <c r="K14" s="13">
        <f>SUMPRODUCT(G7:G12,K7:K12)</f>
        <v>171853.125</v>
      </c>
      <c r="L14" s="6" t="s">
        <v>10</v>
      </c>
      <c r="M14" s="6"/>
      <c r="N14" s="6"/>
    </row>
    <row r="15" spans="2:14" x14ac:dyDescent="0.25">
      <c r="B15" s="6"/>
      <c r="C15" s="6"/>
      <c r="D15" s="6"/>
      <c r="E15" s="6"/>
      <c r="F15" s="6"/>
      <c r="G15" s="6"/>
      <c r="H15" s="6"/>
      <c r="I15" s="6"/>
      <c r="J15" s="6"/>
      <c r="K15" s="13">
        <f>SUMPRODUCT(D7:D12,J7:J12)</f>
        <v>6126250</v>
      </c>
      <c r="L15" s="6" t="s">
        <v>9</v>
      </c>
      <c r="M15" s="6"/>
      <c r="N15" s="6"/>
    </row>
    <row r="16" spans="2:14" x14ac:dyDescent="0.25">
      <c r="B16" s="6"/>
      <c r="C16" s="6"/>
      <c r="D16" s="6"/>
      <c r="E16" s="6"/>
      <c r="F16" s="6"/>
      <c r="G16" s="6"/>
      <c r="H16" s="6"/>
      <c r="I16" s="6"/>
      <c r="J16" s="6"/>
      <c r="K16" s="12">
        <f>K14+K15</f>
        <v>6298103.125</v>
      </c>
      <c r="L16" s="6" t="s">
        <v>8</v>
      </c>
      <c r="M16" s="6"/>
      <c r="N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production-network</vt:lpstr>
      <vt:lpstr>multi-period-prod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2021-04-13T17:54:00Z</dcterms:created>
  <dcterms:modified xsi:type="dcterms:W3CDTF">2021-04-15T20:53:14Z</dcterms:modified>
</cp:coreProperties>
</file>