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22S\week5\"/>
    </mc:Choice>
  </mc:AlternateContent>
  <xr:revisionPtr revIDLastSave="0" documentId="13_ncr:1_{51D8D017-4768-400F-8919-C6BF2F265048}" xr6:coauthVersionLast="47" xr6:coauthVersionMax="47" xr10:uidLastSave="{00000000-0000-0000-0000-000000000000}"/>
  <bookViews>
    <workbookView xWindow="-108" yWindow="-108" windowWidth="23256" windowHeight="12576" xr2:uid="{26018525-CEA3-439A-937D-831B5359F184}"/>
  </bookViews>
  <sheets>
    <sheet name="roboti" sheetId="1" r:id="rId1"/>
  </sheets>
  <externalReferences>
    <externalReference r:id="rId2"/>
  </externalReferences>
  <definedNames>
    <definedName name="intervals">[1]Sheet1!$R$22</definedName>
    <definedName name="key">roboti!$R$6:$R$15</definedName>
    <definedName name="max">[1]Sheet1!$R$20</definedName>
    <definedName name="min">[1]Sheet1!$R$21</definedName>
    <definedName name="n">[1]Sheet1!$F$5</definedName>
    <definedName name="Pr__h___d">roboti!$P$6:$P$15</definedName>
    <definedName name="sum">[1]Sheet1!$J$5</definedName>
    <definedName name="width">[1]Sheet1!$R$23</definedName>
    <definedName name="x">[1]Sheet1!$G$5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O5" i="1"/>
  <c r="I6" i="1"/>
  <c r="C7" i="1"/>
  <c r="U6" i="1" s="1"/>
  <c r="D7" i="1"/>
  <c r="F7" i="1"/>
  <c r="H7" i="1"/>
  <c r="I7" i="1"/>
  <c r="C8" i="1"/>
  <c r="G7" i="1" s="1"/>
  <c r="F8" i="1"/>
  <c r="I8" i="1"/>
  <c r="F9" i="1"/>
  <c r="H9" i="1"/>
  <c r="I9" i="1"/>
  <c r="F10" i="1"/>
  <c r="F11" i="1" s="1"/>
  <c r="F12" i="1" s="1"/>
  <c r="F13" i="1" s="1"/>
  <c r="F14" i="1" s="1"/>
  <c r="F15" i="1" s="1"/>
  <c r="I10" i="1"/>
  <c r="I11" i="1"/>
  <c r="I12" i="1"/>
  <c r="I13" i="1"/>
  <c r="I14" i="1"/>
  <c r="I15" i="1"/>
  <c r="N7" i="1" l="1"/>
  <c r="R7" i="1"/>
  <c r="J7" i="1"/>
  <c r="O7" i="1" s="1"/>
  <c r="G12" i="1"/>
  <c r="K7" i="1"/>
  <c r="L7" i="1"/>
  <c r="M7" i="1"/>
  <c r="C9" i="1"/>
  <c r="H8" i="1"/>
  <c r="H6" i="1"/>
  <c r="G6" i="1"/>
  <c r="H10" i="1"/>
  <c r="U7" i="1"/>
  <c r="D8" i="1"/>
  <c r="J6" i="1" l="1"/>
  <c r="K6" i="1"/>
  <c r="M6" i="1"/>
  <c r="N6" i="1"/>
  <c r="G11" i="1"/>
  <c r="R6" i="1"/>
  <c r="L6" i="1"/>
  <c r="U8" i="1"/>
  <c r="C10" i="1"/>
  <c r="G8" i="1"/>
  <c r="H13" i="1"/>
  <c r="H12" i="1"/>
  <c r="L12" i="1" s="1"/>
  <c r="H14" i="1"/>
  <c r="H11" i="1"/>
  <c r="H15" i="1"/>
  <c r="V5" i="1" a="1"/>
  <c r="K12" i="1"/>
  <c r="N12" i="1"/>
  <c r="M12" i="1"/>
  <c r="R12" i="1"/>
  <c r="J12" i="1"/>
  <c r="R11" i="1" l="1"/>
  <c r="L11" i="1"/>
  <c r="M11" i="1"/>
  <c r="N11" i="1"/>
  <c r="K11" i="1"/>
  <c r="J11" i="1"/>
  <c r="O12" i="1"/>
  <c r="J8" i="1"/>
  <c r="O8" i="1" s="1"/>
  <c r="G13" i="1"/>
  <c r="K8" i="1"/>
  <c r="M8" i="1"/>
  <c r="R8" i="1"/>
  <c r="N8" i="1"/>
  <c r="L8" i="1"/>
  <c r="G9" i="1"/>
  <c r="U9" i="1"/>
  <c r="C11" i="1"/>
  <c r="O6" i="1"/>
  <c r="V5" i="1"/>
  <c r="O11" i="1" l="1"/>
  <c r="J9" i="1"/>
  <c r="K9" i="1"/>
  <c r="G14" i="1"/>
  <c r="L9" i="1"/>
  <c r="N9" i="1"/>
  <c r="M9" i="1"/>
  <c r="R9" i="1"/>
  <c r="G10" i="1"/>
  <c r="U10" i="1"/>
  <c r="J13" i="1"/>
  <c r="O13" i="1" s="1"/>
  <c r="K13" i="1"/>
  <c r="N13" i="1"/>
  <c r="L13" i="1"/>
  <c r="R13" i="1"/>
  <c r="M13" i="1"/>
  <c r="L10" i="1" l="1"/>
  <c r="G15" i="1"/>
  <c r="M10" i="1"/>
  <c r="N10" i="1"/>
  <c r="K10" i="1"/>
  <c r="R10" i="1"/>
  <c r="J10" i="1"/>
  <c r="K14" i="1"/>
  <c r="M14" i="1"/>
  <c r="N14" i="1"/>
  <c r="L14" i="1"/>
  <c r="J14" i="1"/>
  <c r="O14" i="1" s="1"/>
  <c r="R14" i="1"/>
  <c r="O9" i="1"/>
  <c r="J15" i="1" l="1"/>
  <c r="N15" i="1"/>
  <c r="K15" i="1"/>
  <c r="L15" i="1"/>
  <c r="M15" i="1"/>
  <c r="R15" i="1"/>
  <c r="O10" i="1"/>
  <c r="O15" i="1" l="1"/>
  <c r="O16" i="1" s="1"/>
  <c r="P7" i="1" l="1"/>
  <c r="V7" i="1" s="1" a="1"/>
  <c r="V7" i="1" s="1"/>
  <c r="X7" i="1" s="1"/>
  <c r="P8" i="1"/>
  <c r="V8" i="1" s="1" a="1"/>
  <c r="V8" i="1" s="1"/>
  <c r="P12" i="1"/>
  <c r="W7" i="1" s="1" a="1"/>
  <c r="W7" i="1" s="1"/>
  <c r="P6" i="1"/>
  <c r="V6" i="1" s="1" a="1"/>
  <c r="V6" i="1" s="1"/>
  <c r="P11" i="1"/>
  <c r="W6" i="1" s="1" a="1"/>
  <c r="W6" i="1" s="1"/>
  <c r="P13" i="1"/>
  <c r="W8" i="1" s="1" a="1"/>
  <c r="W8" i="1" s="1"/>
  <c r="P9" i="1"/>
  <c r="V9" i="1" s="1" a="1"/>
  <c r="V9" i="1" s="1"/>
  <c r="P14" i="1"/>
  <c r="W9" i="1" s="1" a="1"/>
  <c r="W9" i="1" s="1"/>
  <c r="P10" i="1"/>
  <c r="V10" i="1" s="1" a="1"/>
  <c r="V10" i="1" s="1"/>
  <c r="X10" i="1" s="1"/>
  <c r="P15" i="1"/>
  <c r="W10" i="1" s="1" a="1"/>
  <c r="W10" i="1" s="1"/>
  <c r="X9" i="1" l="1"/>
  <c r="W11" i="1"/>
  <c r="X6" i="1"/>
  <c r="V11" i="1"/>
  <c r="X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<sst xmlns="http://schemas.openxmlformats.org/spreadsheetml/2006/main" count="18" uniqueCount="14">
  <si>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sum</t>
  </si>
  <si>
    <t>Pr( sigma )</t>
  </si>
  <si>
    <t>Pr( mu )</t>
  </si>
  <si>
    <t>mu</t>
  </si>
  <si>
    <t>sigma</t>
  </si>
  <si>
    <t>key</t>
  </si>
  <si>
    <t>Pr( h | d )</t>
  </si>
  <si>
    <t>Pr(h)</t>
  </si>
  <si>
    <t>h</t>
  </si>
  <si>
    <t>width</t>
  </si>
  <si>
    <t>Pr( d | h )</t>
  </si>
  <si>
    <t>intervals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</si>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</sst>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164" fontId="0" fillId="0" borderId="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0" xfId="0" applyNumberFormat="1"/>
    <xf numFmtId="2" fontId="0" fillId="0" borderId="8" xfId="0" applyNumberForma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/>
    <xf numFmtId="164" fontId="0" fillId="0" borderId="12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14" xfId="0" applyBorder="1"/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gfoo/OneDrive/Documents/0-business-statistics/00-22S/week4/lecture%20-4-part-2-poisson-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G5">
            <v>7</v>
          </cell>
          <cell r="J5">
            <v>8.5135285300190879E-4</v>
          </cell>
        </row>
        <row r="20">
          <cell r="R20">
            <v>12</v>
          </cell>
        </row>
        <row r="21">
          <cell r="R21">
            <v>1</v>
          </cell>
        </row>
        <row r="22">
          <cell r="R22">
            <v>10</v>
          </cell>
        </row>
        <row r="23">
          <cell r="R23">
            <v>1.1000000000000001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1F30-B03E-44E4-BB43-7BA0A63A4E66}">
  <dimension ref="B2:Y16"/>
  <sheetViews>
    <sheetView tabSelected="1" workbookViewId="0">
      <selection activeCell="G20" sqref="G20"/>
    </sheetView>
  </sheetViews>
  <sheetFormatPr defaultRowHeight="14.4" x14ac:dyDescent="0.3"/>
  <cols>
    <col min="15" max="15" width="13.109375" customWidth="1"/>
    <col min="21" max="21" width="12" bestFit="1" customWidth="1"/>
  </cols>
  <sheetData>
    <row r="2" spans="2:25" x14ac:dyDescent="0.3">
      <c r="B2" s="41" t="s">
        <v>13</v>
      </c>
      <c r="C2" s="41">
        <v>2</v>
      </c>
      <c r="D2" s="41">
        <v>0.5</v>
      </c>
    </row>
    <row r="3" spans="2:25" x14ac:dyDescent="0.3">
      <c r="B3" s="41" t="s">
        <v>12</v>
      </c>
      <c r="C3" s="41">
        <v>4</v>
      </c>
      <c r="D3" s="41">
        <v>1</v>
      </c>
    </row>
    <row r="4" spans="2:25" x14ac:dyDescent="0.3">
      <c r="B4" s="41" t="s">
        <v>11</v>
      </c>
      <c r="C4" s="41">
        <v>4</v>
      </c>
      <c r="D4" s="41">
        <v>1</v>
      </c>
      <c r="J4" s="18" t="s">
        <v>10</v>
      </c>
      <c r="K4" s="43"/>
      <c r="L4" s="43"/>
      <c r="M4" s="43"/>
      <c r="N4" s="17"/>
      <c r="V4" s="18" t="s">
        <v>4</v>
      </c>
      <c r="W4" s="17"/>
    </row>
    <row r="5" spans="2:25" x14ac:dyDescent="0.3">
      <c r="B5" s="41" t="s">
        <v>9</v>
      </c>
      <c r="C5" s="41">
        <f>( C3 - C2 ) / C4</f>
        <v>0.5</v>
      </c>
      <c r="D5" s="41">
        <f>( D3 - D2 ) / D4</f>
        <v>0.5</v>
      </c>
      <c r="F5" s="2" t="s">
        <v>8</v>
      </c>
      <c r="G5" s="2" t="s">
        <v>3</v>
      </c>
      <c r="H5" s="2" t="s">
        <v>4</v>
      </c>
      <c r="I5" s="42" t="s">
        <v>7</v>
      </c>
      <c r="J5" s="42">
        <v>3</v>
      </c>
      <c r="K5" s="2">
        <v>2.75</v>
      </c>
      <c r="L5" s="2">
        <v>2.1</v>
      </c>
      <c r="M5" s="2">
        <v>3.75</v>
      </c>
      <c r="N5" s="2">
        <v>3.5</v>
      </c>
      <c r="O5" s="2" t="str">
        <f>I5&amp;J4</f>
        <v>Pr(h)Pr( d | h )</v>
      </c>
      <c r="P5" s="41" t="s">
        <v>6</v>
      </c>
      <c r="R5" s="41" t="s">
        <v>5</v>
      </c>
      <c r="V5" s="2" cm="1">
        <f t="array" ref="V5:W5">TRANSPOSE( D7:D8 )</f>
        <v>0.5</v>
      </c>
      <c r="W5" s="2">
        <v>1</v>
      </c>
    </row>
    <row r="6" spans="2:25" x14ac:dyDescent="0.3">
      <c r="C6" s="41" t="s">
        <v>3</v>
      </c>
      <c r="D6" s="41" t="s">
        <v>4</v>
      </c>
      <c r="F6" s="26">
        <v>1</v>
      </c>
      <c r="G6" s="24">
        <f>C7</f>
        <v>2</v>
      </c>
      <c r="H6" s="23">
        <f>D$7</f>
        <v>0.5</v>
      </c>
      <c r="I6" s="23">
        <f>1/10</f>
        <v>0.1</v>
      </c>
      <c r="J6" s="25">
        <f>_xlfn.NORM.DIST( J$5, $G6, $H6, FALSE )</f>
        <v>0.10798193302637613</v>
      </c>
      <c r="K6" s="24">
        <f>_xlfn.NORM.DIST( K$5, $G6, $H6, FALSE )</f>
        <v>0.25903519133178349</v>
      </c>
      <c r="L6" s="24">
        <f>_xlfn.NORM.DIST( L$5, $G6, $H6, FALSE )</f>
        <v>0.78208538795091176</v>
      </c>
      <c r="M6" s="24">
        <f>_xlfn.NORM.DIST( M$5, $G6, $H6, FALSE )</f>
        <v>1.7453653900915203E-3</v>
      </c>
      <c r="N6" s="23">
        <f>_xlfn.NORM.DIST( N$5, $G6, $H6, FALSE )</f>
        <v>8.8636968238760151E-3</v>
      </c>
      <c r="O6" s="22">
        <f>PRODUCT(J6:N6)</f>
        <v>3.3842722401827191E-7</v>
      </c>
      <c r="P6" s="21">
        <f>O6 / $O$16</f>
        <v>1.4896836342704329E-5</v>
      </c>
      <c r="R6" s="40" t="str">
        <f>G6&amp;"-"&amp;H6</f>
        <v>2-0.5</v>
      </c>
      <c r="T6" s="39" t="s">
        <v>3</v>
      </c>
      <c r="U6" s="30">
        <f>C7</f>
        <v>2</v>
      </c>
      <c r="V6" s="38" cm="1">
        <f t="array" ref="V6">INDEX( Pr__h___d, MATCH( $U6&amp;"-"&amp;V$5, key, 0 ), )</f>
        <v>1.4896836342704329E-5</v>
      </c>
      <c r="W6" s="37" cm="1">
        <f t="array" ref="W6">INDEX( Pr__h___d, MATCH( $U6&amp;"-"&amp;W$5, key, 0 ), )</f>
        <v>1.4227229269428307E-2</v>
      </c>
      <c r="X6" s="21">
        <f>SUM(V6:W6)</f>
        <v>1.4242126105771011E-2</v>
      </c>
      <c r="Y6" s="36" t="s">
        <v>2</v>
      </c>
    </row>
    <row r="7" spans="2:25" x14ac:dyDescent="0.3">
      <c r="C7" s="21">
        <f>C2</f>
        <v>2</v>
      </c>
      <c r="D7" s="21">
        <f>D2</f>
        <v>0.5</v>
      </c>
      <c r="F7" s="16">
        <f>F6+1</f>
        <v>2</v>
      </c>
      <c r="G7" s="14">
        <f>C8</f>
        <v>2.5</v>
      </c>
      <c r="H7" s="13">
        <f>D$7</f>
        <v>0.5</v>
      </c>
      <c r="I7" s="13">
        <f>1/10</f>
        <v>0.1</v>
      </c>
      <c r="J7" s="15">
        <f>_xlfn.NORM.DIST( J$5, $G7, $H7, FALSE )</f>
        <v>0.48394144903828673</v>
      </c>
      <c r="K7" s="14">
        <f>_xlfn.NORM.DIST( K$5, $G7, $H7, FALSE )</f>
        <v>0.70413065352859905</v>
      </c>
      <c r="L7" s="14">
        <f>_xlfn.NORM.DIST( L$5, $G7, $H7, FALSE )</f>
        <v>0.57938310552296557</v>
      </c>
      <c r="M7" s="14">
        <f>_xlfn.NORM.DIST( M$5, $G7, $H7, FALSE )</f>
        <v>3.5056600987137081E-2</v>
      </c>
      <c r="N7" s="13">
        <f>_xlfn.NORM.DIST( N$5, $G7, $H7, FALSE )</f>
        <v>0.10798193302637613</v>
      </c>
      <c r="O7" s="12">
        <f>PRODUCT(J7:N7)</f>
        <v>7.4736508056071332E-4</v>
      </c>
      <c r="P7" s="11">
        <f>O7 / $O$16</f>
        <v>3.2897398622883496E-2</v>
      </c>
      <c r="R7" s="10" t="str">
        <f>G7&amp;"-"&amp;H7</f>
        <v>2.5-0.5</v>
      </c>
      <c r="T7" s="35"/>
      <c r="U7" s="30">
        <f>C8</f>
        <v>2.5</v>
      </c>
      <c r="V7" s="34" cm="1">
        <f t="array" ref="V7">INDEX( Pr__h___d, MATCH( $U7&amp;"-"&amp;V$5, key, 0 ), )</f>
        <v>3.2897398622883496E-2</v>
      </c>
      <c r="W7" s="33" cm="1">
        <f t="array" ref="W7">INDEX( Pr__h___d, MATCH( $U7&amp;"-"&amp;W$5, key, 0 ), )</f>
        <v>9.7529771745763216E-2</v>
      </c>
      <c r="X7" s="11">
        <f>SUM(V7:W7)</f>
        <v>0.13042717036864671</v>
      </c>
      <c r="Y7" s="32"/>
    </row>
    <row r="8" spans="2:25" x14ac:dyDescent="0.3">
      <c r="C8" s="11">
        <f>C7 + C$5</f>
        <v>2.5</v>
      </c>
      <c r="D8" s="4">
        <f>D7 + D5</f>
        <v>1</v>
      </c>
      <c r="F8" s="16">
        <f>F7+1</f>
        <v>3</v>
      </c>
      <c r="G8" s="14">
        <f>C9</f>
        <v>3</v>
      </c>
      <c r="H8" s="13">
        <f>D$7</f>
        <v>0.5</v>
      </c>
      <c r="I8" s="13">
        <f>1/10</f>
        <v>0.1</v>
      </c>
      <c r="J8" s="15">
        <f>_xlfn.NORM.DIST( J$5, $G8, $H8, FALSE )</f>
        <v>0.79788456080286541</v>
      </c>
      <c r="K8" s="14">
        <f>_xlfn.NORM.DIST( K$5, $G8, $H8, FALSE )</f>
        <v>0.70413065352859905</v>
      </c>
      <c r="L8" s="14">
        <f>_xlfn.NORM.DIST( L$5, $G8, $H8, FALSE )</f>
        <v>0.15790031660178835</v>
      </c>
      <c r="M8" s="14">
        <f>_xlfn.NORM.DIST( M$5, $G8, $H8, FALSE )</f>
        <v>0.25903519133178349</v>
      </c>
      <c r="N8" s="13">
        <f>_xlfn.NORM.DIST( N$5, $G8, $H8, FALSE )</f>
        <v>0.48394144903828673</v>
      </c>
      <c r="O8" s="12">
        <f>PRODUCT(J8:N8)</f>
        <v>1.1120591899281386E-2</v>
      </c>
      <c r="P8" s="11">
        <f>O8 / $O$16</f>
        <v>0.48950446595470742</v>
      </c>
      <c r="R8" s="10" t="str">
        <f>G8&amp;"-"&amp;H8</f>
        <v>3-0.5</v>
      </c>
      <c r="T8" s="35"/>
      <c r="U8" s="30">
        <f>C9</f>
        <v>3</v>
      </c>
      <c r="V8" s="34" cm="1">
        <f t="array" ref="V8">INDEX( Pr__h___d, MATCH( $U8&amp;"-"&amp;V$5, key, 0 ), )</f>
        <v>0.48950446595470742</v>
      </c>
      <c r="W8" s="33" cm="1">
        <f t="array" ref="W8">INDEX( Pr__h___d, MATCH( $U8&amp;"-"&amp;W$5, key, 0 ), )</f>
        <v>0.19155168784749121</v>
      </c>
      <c r="X8" s="11">
        <f>SUM(V8:W8)</f>
        <v>0.68105615380219864</v>
      </c>
      <c r="Y8" s="32"/>
    </row>
    <row r="9" spans="2:25" x14ac:dyDescent="0.3">
      <c r="C9" s="11">
        <f>C8 + C$5</f>
        <v>3</v>
      </c>
      <c r="D9" s="14"/>
      <c r="F9" s="16">
        <f>F8+1</f>
        <v>4</v>
      </c>
      <c r="G9" s="14">
        <f>C10</f>
        <v>3.5</v>
      </c>
      <c r="H9" s="13">
        <f>D$7</f>
        <v>0.5</v>
      </c>
      <c r="I9" s="13">
        <f>1/10</f>
        <v>0.1</v>
      </c>
      <c r="J9" s="15">
        <f>_xlfn.NORM.DIST( J$5, $G9, $H9, FALSE )</f>
        <v>0.48394144903828673</v>
      </c>
      <c r="K9" s="14">
        <f>_xlfn.NORM.DIST( K$5, $G9, $H9, FALSE )</f>
        <v>0.25903519133178349</v>
      </c>
      <c r="L9" s="14">
        <f>_xlfn.NORM.DIST( L$5, $G9, $H9, FALSE )</f>
        <v>1.5830903165959937E-2</v>
      </c>
      <c r="M9" s="14">
        <f>_xlfn.NORM.DIST( M$5, $G9, $H9, FALSE )</f>
        <v>0.70413065352859905</v>
      </c>
      <c r="N9" s="13">
        <f>_xlfn.NORM.DIST( N$5, $G9, $H9, FALSE )</f>
        <v>0.79788456080286541</v>
      </c>
      <c r="O9" s="12">
        <f>PRODUCT(J9:N9)</f>
        <v>1.1149376853351303E-3</v>
      </c>
      <c r="P9" s="11">
        <f>O9 / $O$16</f>
        <v>4.9077151753767541E-2</v>
      </c>
      <c r="R9" s="10" t="str">
        <f>G9&amp;"-"&amp;H9</f>
        <v>3.5-0.5</v>
      </c>
      <c r="T9" s="35"/>
      <c r="U9" s="30">
        <f>C10</f>
        <v>3.5</v>
      </c>
      <c r="V9" s="34" cm="1">
        <f t="array" ref="V9">INDEX( Pr__h___d, MATCH( $U9&amp;"-"&amp;V$5, key, 0 ), )</f>
        <v>4.9077151753767541E-2</v>
      </c>
      <c r="W9" s="33" cm="1">
        <f t="array" ref="W9">INDEX( Pr__h___d, MATCH( $U9&amp;"-"&amp;W$5, key, 0 ), )</f>
        <v>0.10778706737997347</v>
      </c>
      <c r="X9" s="11">
        <f>SUM(V9:W9)</f>
        <v>0.15686421913374102</v>
      </c>
      <c r="Y9" s="32"/>
    </row>
    <row r="10" spans="2:25" x14ac:dyDescent="0.3">
      <c r="C10" s="11">
        <f>C9 + C$5</f>
        <v>3.5</v>
      </c>
      <c r="D10" s="14"/>
      <c r="F10" s="9">
        <f>F9+1</f>
        <v>5</v>
      </c>
      <c r="G10" s="7">
        <f>C11</f>
        <v>4</v>
      </c>
      <c r="H10" s="6">
        <f>D$7</f>
        <v>0.5</v>
      </c>
      <c r="I10" s="6">
        <f>1/10</f>
        <v>0.1</v>
      </c>
      <c r="J10" s="8">
        <f>_xlfn.NORM.DIST( J$5, $G10, $H10, FALSE )</f>
        <v>0.10798193302637613</v>
      </c>
      <c r="K10" s="7">
        <f>_xlfn.NORM.DIST( K$5, $G10, $H10, FALSE )</f>
        <v>3.5056600987137081E-2</v>
      </c>
      <c r="L10" s="7">
        <f>_xlfn.NORM.DIST( L$5, $G10, $H10, FALSE )</f>
        <v>5.8389385158292054E-4</v>
      </c>
      <c r="M10" s="7">
        <f>_xlfn.NORM.DIST( M$5, $G10, $H10, FALSE )</f>
        <v>0.70413065352859905</v>
      </c>
      <c r="N10" s="6">
        <f>_xlfn.NORM.DIST( N$5, $G10, $H10, FALSE )</f>
        <v>0.48394144903828673</v>
      </c>
      <c r="O10" s="5">
        <f>PRODUCT(J10:N10)</f>
        <v>7.5318363836875335E-7</v>
      </c>
      <c r="P10" s="4">
        <f>O10 / $O$16</f>
        <v>3.3153518985742537E-5</v>
      </c>
      <c r="R10" s="10" t="str">
        <f>G10&amp;"-"&amp;H10</f>
        <v>4-0.5</v>
      </c>
      <c r="T10" s="31"/>
      <c r="U10" s="30">
        <f>C11</f>
        <v>4</v>
      </c>
      <c r="V10" s="29" cm="1">
        <f t="array" ref="V10">INDEX( Pr__h___d, MATCH( $U10&amp;"-"&amp;V$5, key, 0 ), )</f>
        <v>3.3153518985742537E-5</v>
      </c>
      <c r="W10" s="28" cm="1">
        <f t="array" ref="W10">INDEX( Pr__h___d, MATCH( $U10&amp;"-"&amp;W$5, key, 0 ), )</f>
        <v>1.7377177070656828E-2</v>
      </c>
      <c r="X10" s="4">
        <f>SUM(V10:W10)</f>
        <v>1.7410330589642569E-2</v>
      </c>
      <c r="Y10" s="27"/>
    </row>
    <row r="11" spans="2:25" x14ac:dyDescent="0.3">
      <c r="C11" s="4">
        <f>C10 + C$5</f>
        <v>4</v>
      </c>
      <c r="D11" s="14"/>
      <c r="F11" s="26">
        <f>F10+1</f>
        <v>6</v>
      </c>
      <c r="G11" s="24">
        <f>G6</f>
        <v>2</v>
      </c>
      <c r="H11" s="23">
        <f>D$8</f>
        <v>1</v>
      </c>
      <c r="I11" s="23">
        <f>1/10</f>
        <v>0.1</v>
      </c>
      <c r="J11" s="25">
        <f>_xlfn.NORM.DIST( J$5, $G11, $H11, FALSE )</f>
        <v>0.24197072451914337</v>
      </c>
      <c r="K11" s="24">
        <f>_xlfn.NORM.DIST( K$5, $G11, $H11, FALSE )</f>
        <v>0.30113743215480443</v>
      </c>
      <c r="L11" s="24">
        <f>_xlfn.NORM.DIST( L$5, $G11, $H11, FALSE )</f>
        <v>0.39695254747701181</v>
      </c>
      <c r="M11" s="24">
        <f>_xlfn.NORM.DIST( M$5, $G11, $H11, FALSE )</f>
        <v>8.6277318826511532E-2</v>
      </c>
      <c r="N11" s="23">
        <f>_xlfn.NORM.DIST( N$5, $G11, $H11, FALSE )</f>
        <v>0.12951759566589174</v>
      </c>
      <c r="O11" s="22">
        <f>PRODUCT(J11:N11)</f>
        <v>3.2321505025341836E-4</v>
      </c>
      <c r="P11" s="21">
        <f>O11 / $O$16</f>
        <v>1.4227229269428307E-2</v>
      </c>
      <c r="R11" s="10" t="str">
        <f>G11&amp;"-"&amp;H11</f>
        <v>2-1</v>
      </c>
      <c r="V11" s="20">
        <f>SUM(V6:V10)</f>
        <v>0.57152706668668696</v>
      </c>
      <c r="W11" s="19">
        <f>SUM(W6:W10)</f>
        <v>0.42847293331331304</v>
      </c>
    </row>
    <row r="12" spans="2:25" x14ac:dyDescent="0.3">
      <c r="F12" s="16">
        <f>F11+1</f>
        <v>7</v>
      </c>
      <c r="G12" s="14">
        <f>G7</f>
        <v>2.5</v>
      </c>
      <c r="H12" s="13">
        <f>D$8</f>
        <v>1</v>
      </c>
      <c r="I12" s="13">
        <f>1/10</f>
        <v>0.1</v>
      </c>
      <c r="J12" s="15">
        <f>_xlfn.NORM.DIST( J$5, $G12, $H12, FALSE )</f>
        <v>0.35206532676429952</v>
      </c>
      <c r="K12" s="14">
        <f>_xlfn.NORM.DIST( K$5, $G12, $H12, FALSE )</f>
        <v>0.38666811680284924</v>
      </c>
      <c r="L12" s="14">
        <f>_xlfn.NORM.DIST( L$5, $G12, $H12, FALSE )</f>
        <v>0.36827014030332339</v>
      </c>
      <c r="M12" s="14">
        <f>_xlfn.NORM.DIST( M$5, $G12, $H12, FALSE )</f>
        <v>0.18264908538902191</v>
      </c>
      <c r="N12" s="13">
        <f>_xlfn.NORM.DIST( N$5, $G12, $H12, FALSE )</f>
        <v>0.24197072451914337</v>
      </c>
      <c r="O12" s="12">
        <f>PRODUCT(J12:N12)</f>
        <v>2.2156872205432569E-3</v>
      </c>
      <c r="P12" s="11">
        <f>O12 / $O$16</f>
        <v>9.7529771745763216E-2</v>
      </c>
      <c r="R12" s="10" t="str">
        <f>G12&amp;"-"&amp;H12</f>
        <v>2.5-1</v>
      </c>
      <c r="V12" s="18" t="s">
        <v>1</v>
      </c>
      <c r="W12" s="17"/>
    </row>
    <row r="13" spans="2:25" x14ac:dyDescent="0.3">
      <c r="F13" s="16">
        <f>F12+1</f>
        <v>8</v>
      </c>
      <c r="G13" s="14">
        <f>G8</f>
        <v>3</v>
      </c>
      <c r="H13" s="13">
        <f>D$8</f>
        <v>1</v>
      </c>
      <c r="I13" s="13">
        <f>1/10</f>
        <v>0.1</v>
      </c>
      <c r="J13" s="15">
        <f>_xlfn.NORM.DIST( J$5, $G13, $H13, FALSE )</f>
        <v>0.3989422804014327</v>
      </c>
      <c r="K13" s="14">
        <f>_xlfn.NORM.DIST( K$5, $G13, $H13, FALSE )</f>
        <v>0.38666811680284924</v>
      </c>
      <c r="L13" s="14">
        <f>_xlfn.NORM.DIST( L$5, $G13, $H13, FALSE )</f>
        <v>0.26608524989875487</v>
      </c>
      <c r="M13" s="14">
        <f>_xlfn.NORM.DIST( M$5, $G13, $H13, FALSE )</f>
        <v>0.30113743215480443</v>
      </c>
      <c r="N13" s="13">
        <f>_xlfn.NORM.DIST( N$5, $G13, $H13, FALSE )</f>
        <v>0.35206532676429952</v>
      </c>
      <c r="O13" s="12">
        <f>PRODUCT(J13:N13)</f>
        <v>4.3516827655819311E-3</v>
      </c>
      <c r="P13" s="11">
        <f>O13 / $O$16</f>
        <v>0.19155168784749121</v>
      </c>
      <c r="R13" s="10" t="str">
        <f>G13&amp;"-"&amp;H13</f>
        <v>3-1</v>
      </c>
    </row>
    <row r="14" spans="2:25" x14ac:dyDescent="0.3">
      <c r="F14" s="16">
        <f>F13+1</f>
        <v>9</v>
      </c>
      <c r="G14" s="14">
        <f>G9</f>
        <v>3.5</v>
      </c>
      <c r="H14" s="13">
        <f>D$8</f>
        <v>1</v>
      </c>
      <c r="I14" s="13">
        <f>1/10</f>
        <v>0.1</v>
      </c>
      <c r="J14" s="15">
        <f>_xlfn.NORM.DIST( J$5, $G14, $H14, FALSE )</f>
        <v>0.35206532676429952</v>
      </c>
      <c r="K14" s="14">
        <f>_xlfn.NORM.DIST( K$5, $G14, $H14, FALSE )</f>
        <v>0.30113743215480443</v>
      </c>
      <c r="L14" s="14">
        <f>_xlfn.NORM.DIST( L$5, $G14, $H14, FALSE )</f>
        <v>0.14972746563574488</v>
      </c>
      <c r="M14" s="14">
        <f>_xlfn.NORM.DIST( M$5, $G14, $H14, FALSE )</f>
        <v>0.38666811680284924</v>
      </c>
      <c r="N14" s="13">
        <f>_xlfn.NORM.DIST( N$5, $G14, $H14, FALSE )</f>
        <v>0.3989422804014327</v>
      </c>
      <c r="O14" s="12">
        <f>PRODUCT(J14:N14)</f>
        <v>2.4487130796962708E-3</v>
      </c>
      <c r="P14" s="11">
        <f>O14 / $O$16</f>
        <v>0.10778706737997347</v>
      </c>
      <c r="R14" s="10" t="str">
        <f>G14&amp;"-"&amp;H14</f>
        <v>3.5-1</v>
      </c>
    </row>
    <row r="15" spans="2:25" x14ac:dyDescent="0.3">
      <c r="F15" s="9">
        <f>F14+1</f>
        <v>10</v>
      </c>
      <c r="G15" s="7">
        <f>G10</f>
        <v>4</v>
      </c>
      <c r="H15" s="6">
        <f>D$8</f>
        <v>1</v>
      </c>
      <c r="I15" s="6">
        <f>1/10</f>
        <v>0.1</v>
      </c>
      <c r="J15" s="8">
        <f>_xlfn.NORM.DIST( J$5, $G15, $H15, FALSE )</f>
        <v>0.24197072451914337</v>
      </c>
      <c r="K15" s="7">
        <f>_xlfn.NORM.DIST( K$5, $G15, $H15, FALSE )</f>
        <v>0.18264908538902191</v>
      </c>
      <c r="L15" s="7">
        <f>_xlfn.NORM.DIST( L$5, $G15, $H15, FALSE )</f>
        <v>6.5615814774676595E-2</v>
      </c>
      <c r="M15" s="7">
        <f>_xlfn.NORM.DIST( M$5, $G15, $H15, FALSE )</f>
        <v>0.38666811680284924</v>
      </c>
      <c r="N15" s="6">
        <f>_xlfn.NORM.DIST( N$5, $G15, $H15, FALSE )</f>
        <v>0.35206532676429952</v>
      </c>
      <c r="O15" s="5">
        <f>PRODUCT(J15:N15)</f>
        <v>3.9477575385840299E-4</v>
      </c>
      <c r="P15" s="4">
        <f>O15 / $O$16</f>
        <v>1.7377177070656828E-2</v>
      </c>
      <c r="R15" s="3" t="str">
        <f>G15&amp;"-"&amp;H15</f>
        <v>4-1</v>
      </c>
    </row>
    <row r="16" spans="2:25" x14ac:dyDescent="0.3">
      <c r="N16" s="2" t="s">
        <v>0</v>
      </c>
      <c r="O16" s="1">
        <f>SUM(O6:O15)</f>
        <v>2.2718060145972899E-2</v>
      </c>
    </row>
  </sheetData>
  <mergeCells count="4">
    <mergeCell ref="V12:W12"/>
    <mergeCell ref="J4:N4"/>
    <mergeCell ref="Y6:Y10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roboti</vt:lpstr>
      <vt:lpstr>key</vt:lpstr>
      <vt:lpstr>Pr__h___d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2022-02-08T21:47:49Z</dcterms:created>
  <dcterms:modified xsi:type="dcterms:W3CDTF">2022-02-09T18:11:04Z</dcterms:modified>
</cp:coreProperties>
</file>