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foo\OneDrive\Documents\0-business-statistics\00-22S\lecture4\"/>
    </mc:Choice>
  </mc:AlternateContent>
  <xr:revisionPtr revIDLastSave="0" documentId="13_ncr:1_{06D49116-D2C5-4B55-B99D-E2876439DA82}" xr6:coauthVersionLast="47" xr6:coauthVersionMax="47" xr10:uidLastSave="{00000000-0000-0000-0000-000000000000}"/>
  <bookViews>
    <workbookView xWindow="-108" yWindow="-108" windowWidth="23256" windowHeight="12576" xr2:uid="{14452018-3CD4-46FC-90BC-11943FF34743}"/>
  </bookViews>
  <sheets>
    <sheet name="binom-11-grid" sheetId="1" r:id="rId1"/>
  </sheets>
  <externalReferences>
    <externalReference r:id="rId2"/>
    <externalReference r:id="rId3"/>
    <externalReference r:id="rId4"/>
  </externalReferences>
  <definedNames>
    <definedName name="bag">'[1]ways-5-grid'!$D$3</definedName>
    <definedName name="E_up_n_p">'[2]binom-expected'!$H$2</definedName>
    <definedName name="gender">[3]data!$C$2:$C$93</definedName>
    <definedName name="intervals" localSheetId="0">'binom-11-grid'!$M$21</definedName>
    <definedName name="intervals">'[1]binom-5-grid'!$K$6</definedName>
    <definedName name="intervals_11">'[2]binom-11-grid'!$M$21</definedName>
    <definedName name="land">'[1]ways-5-grid'!$I$6</definedName>
    <definedName name="locales">'binom-11-grid'!$C$5</definedName>
    <definedName name="max" localSheetId="0">'binom-11-grid'!$M$19</definedName>
    <definedName name="max">'[1]binom-5-grid'!$K$4</definedName>
    <definedName name="min" localSheetId="0">'binom-11-grid'!$M$20</definedName>
    <definedName name="min">'[1]binom-5-grid'!$K$5</definedName>
    <definedName name="n" localSheetId="0">'binom-11-grid'!$E$4</definedName>
    <definedName name="n">'[1]binom-5-grid'!$D$3</definedName>
    <definedName name="n_11">'[2]binom-11-grid'!$E$4</definedName>
    <definedName name="n_sample">'[2]binom-expected'!$C$6</definedName>
    <definedName name="p">[3]mcmc!$C$4:$C$103</definedName>
    <definedName name="p___hypotheses">'[3]grid-0'!$B$3:$B$23</definedName>
    <definedName name="p_opt">'[2]binom-expected'!$C$5</definedName>
    <definedName name="posterior">'[3]grid-0'!$K$3:$K$23</definedName>
    <definedName name="SD_up_n_p">'[2]binom-expected'!$H$4</definedName>
    <definedName name="smokes">[3]data!$B$2:$B$93</definedName>
    <definedName name="sum">'[2]binom-11-grid'!$G$4</definedName>
    <definedName name="sum_5_grid">'[1]ways-5-grid'!$N$5</definedName>
    <definedName name="up" localSheetId="0">'[2]binom-5-grid'!$E$3</definedName>
    <definedName name="up">'[1]binom-5-grid'!$E$3</definedName>
    <definedName name="Var_up_n_p">'[2]binom-expected'!$H$3</definedName>
    <definedName name="water">'[1]ways-5-grid'!$H$6</definedName>
    <definedName name="width" localSheetId="0">'binom-11-grid'!$M$22</definedName>
    <definedName name="width">'[1]binom-5-grid'!$K$7</definedName>
    <definedName name="x">'binom-11-grid'!$F$4</definedName>
    <definedName name="x_11">'[2]binom-11-grid'!$F$4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G6" i="1" s="1"/>
  <c r="M32" i="1"/>
  <c r="L29" i="1"/>
  <c r="L28" i="1"/>
  <c r="L30" i="1" s="1"/>
  <c r="M27" i="1"/>
  <c r="M26" i="1"/>
  <c r="M24" i="1"/>
  <c r="E16" i="1"/>
  <c r="E15" i="1"/>
  <c r="E14" i="1"/>
  <c r="E13" i="1"/>
  <c r="E12" i="1"/>
  <c r="E11" i="1"/>
  <c r="C11" i="1"/>
  <c r="C12" i="1" s="1"/>
  <c r="C13" i="1" s="1"/>
  <c r="C14" i="1" s="1"/>
  <c r="C15" i="1" s="1"/>
  <c r="C16" i="1" s="1"/>
  <c r="M21" i="1" s="1"/>
  <c r="M22" i="1" s="1"/>
  <c r="E10" i="1"/>
  <c r="C10" i="1"/>
  <c r="E9" i="1"/>
  <c r="C9" i="1"/>
  <c r="E8" i="1"/>
  <c r="C8" i="1"/>
  <c r="E7" i="1"/>
  <c r="C7" i="1"/>
  <c r="E6" i="1"/>
  <c r="D6" i="1"/>
  <c r="R32" i="1"/>
  <c r="Q32" i="1"/>
  <c r="Q29" i="1"/>
  <c r="Q26" i="1"/>
  <c r="I18" i="1"/>
  <c r="R31" i="1"/>
  <c r="H18" i="1"/>
  <c r="Q24" i="1"/>
  <c r="G18" i="1"/>
  <c r="Q28" i="1"/>
  <c r="F18" i="1"/>
  <c r="N21" i="1"/>
  <c r="Q31" i="1"/>
  <c r="N22" i="1"/>
  <c r="E18" i="1"/>
  <c r="D18" i="1"/>
  <c r="Q27" i="1"/>
  <c r="D7" i="1" l="1"/>
  <c r="G7" i="1" s="1"/>
  <c r="H7" i="1" s="1"/>
  <c r="D8" i="1"/>
  <c r="H6" i="1"/>
  <c r="I6" i="1" l="1"/>
  <c r="I7" i="1" s="1"/>
  <c r="G8" i="1"/>
  <c r="H8" i="1" s="1"/>
  <c r="D9" i="1"/>
  <c r="I8" i="1" l="1"/>
  <c r="G9" i="1"/>
  <c r="H9" i="1" s="1"/>
  <c r="D10" i="1"/>
  <c r="G10" i="1" l="1"/>
  <c r="H10" i="1" s="1"/>
  <c r="D11" i="1"/>
  <c r="I9" i="1"/>
  <c r="G11" i="1" l="1"/>
  <c r="H11" i="1" s="1"/>
  <c r="D12" i="1"/>
  <c r="I10" i="1"/>
  <c r="I11" i="1" l="1"/>
  <c r="D13" i="1"/>
  <c r="G12" i="1"/>
  <c r="H12" i="1" s="1"/>
  <c r="D14" i="1" l="1"/>
  <c r="G13" i="1"/>
  <c r="H13" i="1" s="1"/>
  <c r="I12" i="1"/>
  <c r="I13" i="1" l="1"/>
  <c r="G14" i="1"/>
  <c r="H14" i="1" s="1"/>
  <c r="D15" i="1"/>
  <c r="G15" i="1" l="1"/>
  <c r="H15" i="1" s="1"/>
  <c r="D16" i="1"/>
  <c r="G16" i="1" s="1"/>
  <c r="I14" i="1"/>
  <c r="I15" i="1" l="1"/>
  <c r="H16" i="1"/>
  <c r="M28" i="1" s="1"/>
  <c r="G4" i="1"/>
  <c r="I16" i="1" l="1"/>
  <c r="N32" i="1"/>
  <c r="M29" i="1"/>
  <c r="M31" i="1" l="1"/>
  <c r="N31" i="1"/>
</calcChain>
</file>

<file path=xl/sharedStrings.xml><?xml version="1.0" encoding="utf-8"?>
<sst xmlns="http://schemas.openxmlformats.org/spreadsheetml/2006/main" count="34" uniqueCount="33">
  <si>
    <t>d = data</t>
  </si>
  <si>
    <t>`</t>
  </si>
  <si>
    <t>sum</t>
  </si>
  <si>
    <t>relative frequency</t>
  </si>
  <si>
    <t>cumulative relative frequency</t>
  </si>
  <si>
    <t>p</t>
  </si>
  <si>
    <t>Pr( h )</t>
  </si>
  <si>
    <t>Pr(d | h )</t>
  </si>
  <si>
    <t>Pr(h)Pr(d|h)</t>
  </si>
  <si>
    <t>Pr(h | d}</t>
  </si>
  <si>
    <t>Pr( h&lt;p | d)</t>
  </si>
  <si>
    <t>h = hypotheses</t>
  </si>
  <si>
    <t>F4:</t>
  </si>
  <si>
    <t>G4:</t>
  </si>
  <si>
    <t>H4:</t>
  </si>
  <si>
    <t>I4:</t>
  </si>
  <si>
    <t>J4:</t>
  </si>
  <si>
    <t>J5:</t>
  </si>
  <si>
    <t>max</t>
  </si>
  <si>
    <t>min</t>
  </si>
  <si>
    <t xml:space="preserve"> </t>
  </si>
  <si>
    <t>width</t>
  </si>
  <si>
    <t>title</t>
  </si>
  <si>
    <t>x-axis</t>
  </si>
  <si>
    <t>proportion of up events in the population</t>
  </si>
  <si>
    <t>y1-axis</t>
  </si>
  <si>
    <t>y2-axis</t>
  </si>
  <si>
    <t>a</t>
  </si>
  <si>
    <t>b</t>
  </si>
  <si>
    <t>x</t>
  </si>
  <si>
    <t>y</t>
  </si>
  <si>
    <t>intervals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</si>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</sst>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4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8" xfId="0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'binom-11-grid'!$M$24</c:f>
          <c:strCache>
            <c:ptCount val="1"/>
            <c:pt idx="0">
              <c:v>x = 6 up events in 9 samples</c:v>
            </c:pt>
          </c:strCache>
        </c:strRef>
      </c:tx>
      <c:layout>
        <c:manualLayout>
          <c:xMode val="edge"/>
          <c:yMode val="edge"/>
          <c:x val="0.122658193759470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'binom-11-grid'!$L$30</c:f>
              <c:strCache>
                <c:ptCount val="1"/>
                <c:pt idx="0">
                  <c:v>max( Pr(h | d} 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'binom-11-grid'!$M$31:$N$31</c:f>
              <c:numCache>
                <c:formatCode>0.00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xVal>
          <c:yVal>
            <c:numRef>
              <c:f>'binom-11-grid'!$M$32:$N$32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0.26665449458363288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3-448E-AA99-D4FC0E9A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55504"/>
        <c:axId val="1113814256"/>
      </c:scatterChart>
      <c:scatterChart>
        <c:scatterStyle val="lineMarker"/>
        <c:varyColors val="0"/>
        <c:ser>
          <c:idx val="0"/>
          <c:order val="0"/>
          <c:tx>
            <c:strRef>
              <c:f>'binom-11-grid'!$H$5</c:f>
              <c:strCache>
                <c:ptCount val="1"/>
                <c:pt idx="0">
                  <c:v>Pr(h | d}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'binom-11-grid'!$D$6:$D$16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'binom-11-grid'!$H$6:$H$16</c:f>
              <c:numCache>
                <c:formatCode>0.00</c:formatCode>
                <c:ptCount val="11"/>
                <c:pt idx="0">
                  <c:v>0</c:v>
                </c:pt>
                <c:pt idx="1">
                  <c:v>6.1196196769696987E-5</c:v>
                </c:pt>
                <c:pt idx="2">
                  <c:v>2.7507228748277551E-3</c:v>
                </c:pt>
                <c:pt idx="3">
                  <c:v>2.0990295492006105E-2</c:v>
                </c:pt>
                <c:pt idx="4">
                  <c:v>7.426951762034939E-2</c:v>
                </c:pt>
                <c:pt idx="5">
                  <c:v>0.16395585982964953</c:v>
                </c:pt>
                <c:pt idx="6">
                  <c:v>0.25065962196867908</c:v>
                </c:pt>
                <c:pt idx="7">
                  <c:v>0.26665449458363288</c:v>
                </c:pt>
                <c:pt idx="8">
                  <c:v>0.17604626398897635</c:v>
                </c:pt>
                <c:pt idx="9">
                  <c:v>4.461202744510924E-2</c:v>
                </c:pt>
                <c:pt idx="10">
                  <c:v>1.1487554729817066E-46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48E-AA99-D4FC0E9A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55504"/>
        <c:axId val="1113814256"/>
      </c:scatterChart>
      <c:scatterChart>
        <c:scatterStyle val="smoothMarker"/>
        <c:varyColors val="0"/>
        <c:ser>
          <c:idx val="1"/>
          <c:order val="1"/>
          <c:tx>
            <c:strRef>
              <c:f>'binom-11-grid'!$I$5</c:f>
              <c:strCache>
                <c:ptCount val="1"/>
                <c:pt idx="0">
                  <c:v>Pr( h&lt;p | 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'binom-11-grid'!$D$6:$D$16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'binom-11-grid'!$I$6:$I$16</c:f>
              <c:numCache>
                <c:formatCode>0.00</c:formatCode>
                <c:ptCount val="11"/>
                <c:pt idx="0">
                  <c:v>0</c:v>
                </c:pt>
                <c:pt idx="1">
                  <c:v>6.1196196769696987E-5</c:v>
                </c:pt>
                <c:pt idx="2">
                  <c:v>2.8119190715974519E-3</c:v>
                </c:pt>
                <c:pt idx="3">
                  <c:v>2.3802214563603558E-2</c:v>
                </c:pt>
                <c:pt idx="4">
                  <c:v>9.8071732183952945E-2</c:v>
                </c:pt>
                <c:pt idx="5">
                  <c:v>0.26202759201360248</c:v>
                </c:pt>
                <c:pt idx="6">
                  <c:v>0.51268721398228156</c:v>
                </c:pt>
                <c:pt idx="7">
                  <c:v>0.77934170856591445</c:v>
                </c:pt>
                <c:pt idx="8">
                  <c:v>0.95538797255489083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53-448E-AA99-D4FC0E9A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92336"/>
        <c:axId val="1009190672"/>
      </c:scatterChart>
      <c:valAx>
        <c:axId val="1117755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'binom-11-grid'!$M$25</c:f>
              <c:strCache>
                <c:ptCount val="1"/>
                <c:pt idx="0">
                  <c:v>proportion of up events in the population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14256"/>
        <c:crosses val="autoZero"/>
        <c:crossBetween val="midCat"/>
      </c:valAx>
      <c:valAx>
        <c:axId val="1113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'binom-11-grid'!$M$26</c:f>
              <c:strCache>
                <c:ptCount val="1"/>
                <c:pt idx="0">
                  <c:v>relative frequency: Pr(h | d}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55504"/>
        <c:crosses val="autoZero"/>
        <c:crossBetween val="midCat"/>
      </c:valAx>
      <c:valAx>
        <c:axId val="1009190672"/>
        <c:scaling>
          <c:orientation val="minMax"/>
          <c:max val="1"/>
          <c:min val="0"/>
        </c:scaling>
        <c:delete val="0"/>
        <c:axPos val="r"/>
        <c:title>
          <c:tx>
            <c:strRef>
              <c:f>'binom-11-grid'!$M$27</c:f>
              <c:strCache>
                <c:ptCount val="1"/>
                <c:pt idx="0">
                  <c:v>cumulative relative frequency: Pr( h&lt;p | d)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92336"/>
        <c:crosses val="max"/>
        <c:crossBetween val="midCat"/>
      </c:valAx>
      <c:valAx>
        <c:axId val="10091923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0919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482080</xdr:colOff>
      <xdr:row>2</xdr:row>
      <xdr:rowOff>10807</xdr:rowOff>
    </xdr:from>
    <xdr:to>
      <xdr:col>18</xdr:col>
      <xdr:colOff>192988</xdr:colOff>
      <xdr:row>17</xdr:row>
      <xdr:rowOff>470960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256B8-4F1E-4C4B-B788-F7B5DF1B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gfoo/OneDrive/Documents/0-business-statistics/00-22S/lecture3/lecture-3-part-2-binom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gfoo/OneDrive/Documents/0-business-statistics/000-21S/week4/week4-algorithmics-2-ups-and-dow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gfoo/OneDrive/Documents/0-business-statistics/000-21S/week3/class-grid-0-example-finale-wee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s-5-grid"/>
      <sheetName val="binom-5-grid"/>
      <sheetName val="binom-11-grid"/>
    </sheetNames>
    <sheetDataSet>
      <sheetData sheetId="0">
        <row r="3">
          <cell r="D3">
            <v>4</v>
          </cell>
        </row>
        <row r="5">
          <cell r="N5">
            <v>0.18750000000000006</v>
          </cell>
        </row>
        <row r="6">
          <cell r="H6">
            <v>2</v>
          </cell>
          <cell r="I6">
            <v>1</v>
          </cell>
        </row>
      </sheetData>
      <sheetData sheetId="1">
        <row r="3">
          <cell r="D3">
            <v>3</v>
          </cell>
          <cell r="E3">
            <v>2</v>
          </cell>
        </row>
        <row r="4">
          <cell r="K4">
            <v>1</v>
          </cell>
        </row>
        <row r="5">
          <cell r="K5">
            <v>0</v>
          </cell>
        </row>
        <row r="6">
          <cell r="K6">
            <v>4</v>
          </cell>
        </row>
        <row r="7">
          <cell r="K7">
            <v>0.25</v>
          </cell>
        </row>
      </sheetData>
      <sheetData sheetId="2">
        <row r="5">
          <cell r="H5" t="str">
            <v>Pr(h | d}</v>
          </cell>
          <cell r="I5" t="str">
            <v>Pr( h&lt;p | d)</v>
          </cell>
        </row>
        <row r="6">
          <cell r="D6">
            <v>0</v>
          </cell>
          <cell r="H6">
            <v>0</v>
          </cell>
          <cell r="I6">
            <v>0</v>
          </cell>
        </row>
        <row r="7">
          <cell r="D7">
            <v>0.1</v>
          </cell>
          <cell r="H7">
            <v>6.1196196769696987E-5</v>
          </cell>
          <cell r="I7">
            <v>6.1196196769696987E-5</v>
          </cell>
        </row>
        <row r="8">
          <cell r="D8">
            <v>0.2</v>
          </cell>
          <cell r="H8">
            <v>2.7507228748277551E-3</v>
          </cell>
          <cell r="I8">
            <v>2.8119190715974519E-3</v>
          </cell>
        </row>
        <row r="9">
          <cell r="D9">
            <v>0.30000000000000004</v>
          </cell>
          <cell r="H9">
            <v>2.0990295492006105E-2</v>
          </cell>
          <cell r="I9">
            <v>2.3802214563603558E-2</v>
          </cell>
        </row>
        <row r="10">
          <cell r="D10">
            <v>0.4</v>
          </cell>
          <cell r="H10">
            <v>7.426951762034939E-2</v>
          </cell>
          <cell r="I10">
            <v>9.8071732183952945E-2</v>
          </cell>
        </row>
        <row r="11">
          <cell r="D11">
            <v>0.5</v>
          </cell>
          <cell r="H11">
            <v>0.16395585982964953</v>
          </cell>
          <cell r="I11">
            <v>0.26202759201360248</v>
          </cell>
        </row>
        <row r="12">
          <cell r="D12">
            <v>0.6</v>
          </cell>
          <cell r="H12">
            <v>0.25065962196867908</v>
          </cell>
          <cell r="I12">
            <v>0.51268721398228156</v>
          </cell>
        </row>
        <row r="13">
          <cell r="D13">
            <v>0.7</v>
          </cell>
          <cell r="H13">
            <v>0.26665449458363288</v>
          </cell>
          <cell r="I13">
            <v>0.77934170856591445</v>
          </cell>
        </row>
        <row r="14">
          <cell r="D14">
            <v>0.79999999999999993</v>
          </cell>
          <cell r="H14">
            <v>0.17604626398897635</v>
          </cell>
          <cell r="I14">
            <v>0.95538797255489083</v>
          </cell>
        </row>
        <row r="15">
          <cell r="D15">
            <v>0.89999999999999991</v>
          </cell>
          <cell r="H15">
            <v>4.461202744510924E-2</v>
          </cell>
          <cell r="I15">
            <v>1</v>
          </cell>
        </row>
        <row r="16">
          <cell r="D16">
            <v>0.99999999999999989</v>
          </cell>
          <cell r="H16">
            <v>1.1487554729817066E-46</v>
          </cell>
          <cell r="I16">
            <v>1</v>
          </cell>
        </row>
        <row r="24">
          <cell r="M24" t="str">
            <v>x = 6 up events in 9 samples</v>
          </cell>
        </row>
        <row r="25">
          <cell r="M25" t="str">
            <v>proportion of up events in the population</v>
          </cell>
        </row>
        <row r="26">
          <cell r="M26" t="str">
            <v>relative frequency: Pr(h | d}</v>
          </cell>
        </row>
        <row r="27">
          <cell r="M27" t="str">
            <v>cumulative relative frequency: Pr( h&lt;p | d)</v>
          </cell>
        </row>
        <row r="30">
          <cell r="L30" t="str">
            <v>max( Pr(h | d} )</v>
          </cell>
        </row>
        <row r="31">
          <cell r="M31">
            <v>0.7</v>
          </cell>
          <cell r="N31">
            <v>0.7</v>
          </cell>
        </row>
        <row r="32">
          <cell r="M32">
            <v>0</v>
          </cell>
          <cell r="N32">
            <v>0.26665449458363288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nom-5-grid"/>
      <sheetName val="binom-expected"/>
      <sheetName val="binom-11-grid"/>
      <sheetName val="5-grid"/>
    </sheetNames>
    <sheetDataSet>
      <sheetData sheetId="0">
        <row r="3">
          <cell r="D3">
            <v>3</v>
          </cell>
          <cell r="E3">
            <v>2</v>
          </cell>
        </row>
      </sheetData>
      <sheetData sheetId="1">
        <row r="2">
          <cell r="H2">
            <v>0.75</v>
          </cell>
        </row>
        <row r="3">
          <cell r="H3">
            <v>0.32135009765625</v>
          </cell>
        </row>
        <row r="4">
          <cell r="H4">
            <v>0.56687749792724174</v>
          </cell>
        </row>
        <row r="5">
          <cell r="C5">
            <v>0.25</v>
          </cell>
        </row>
        <row r="6">
          <cell r="C6">
            <v>3</v>
          </cell>
        </row>
      </sheetData>
      <sheetData sheetId="2">
        <row r="4">
          <cell r="E4">
            <v>9</v>
          </cell>
          <cell r="F4">
            <v>6</v>
          </cell>
          <cell r="G4">
            <v>9.096822000000003E-2</v>
          </cell>
        </row>
        <row r="21">
          <cell r="M21">
            <v>10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-grid-0-5"/>
      <sheetName val="class-grid-0"/>
      <sheetName val="description"/>
      <sheetName val="summary"/>
      <sheetName val="data"/>
      <sheetName val="analysis"/>
      <sheetName val="grid-1"/>
      <sheetName val="5-grid"/>
      <sheetName val="11-grid"/>
      <sheetName val="mcmc"/>
      <sheetName val="grid-0"/>
      <sheetName val="analysis-old"/>
    </sheetNames>
    <sheetDataSet>
      <sheetData sheetId="0"/>
      <sheetData sheetId="1"/>
      <sheetData sheetId="2"/>
      <sheetData sheetId="3"/>
      <sheetData sheetId="4">
        <row r="2">
          <cell r="B2" t="str">
            <v>yes</v>
          </cell>
          <cell r="C2" t="str">
            <v>male</v>
          </cell>
        </row>
        <row r="3">
          <cell r="B3" t="str">
            <v>yes</v>
          </cell>
          <cell r="C3" t="str">
            <v>male</v>
          </cell>
        </row>
        <row r="4">
          <cell r="B4" t="str">
            <v>no</v>
          </cell>
          <cell r="C4" t="str">
            <v>male</v>
          </cell>
        </row>
        <row r="5">
          <cell r="B5" t="str">
            <v>no</v>
          </cell>
          <cell r="C5" t="str">
            <v>male</v>
          </cell>
        </row>
        <row r="6">
          <cell r="B6" t="str">
            <v>no</v>
          </cell>
          <cell r="C6" t="str">
            <v>male</v>
          </cell>
        </row>
        <row r="7">
          <cell r="B7" t="str">
            <v>no</v>
          </cell>
          <cell r="C7" t="str">
            <v>female</v>
          </cell>
        </row>
        <row r="8">
          <cell r="B8" t="str">
            <v>no</v>
          </cell>
          <cell r="C8" t="str">
            <v>male</v>
          </cell>
        </row>
        <row r="9">
          <cell r="B9" t="str">
            <v>no</v>
          </cell>
          <cell r="C9" t="str">
            <v>male</v>
          </cell>
        </row>
        <row r="10">
          <cell r="B10" t="str">
            <v>yes</v>
          </cell>
          <cell r="C10" t="str">
            <v>male</v>
          </cell>
        </row>
        <row r="11">
          <cell r="B11" t="str">
            <v>no</v>
          </cell>
          <cell r="C11" t="str">
            <v>female</v>
          </cell>
        </row>
        <row r="12">
          <cell r="B12" t="str">
            <v>no</v>
          </cell>
          <cell r="C12" t="str">
            <v>female</v>
          </cell>
        </row>
        <row r="13">
          <cell r="B13" t="str">
            <v>yes</v>
          </cell>
          <cell r="C13" t="str">
            <v>male</v>
          </cell>
        </row>
        <row r="14">
          <cell r="B14" t="str">
            <v>no</v>
          </cell>
          <cell r="C14" t="str">
            <v>male</v>
          </cell>
        </row>
        <row r="15">
          <cell r="B15" t="str">
            <v>no</v>
          </cell>
          <cell r="C15" t="str">
            <v>male</v>
          </cell>
        </row>
        <row r="16">
          <cell r="B16" t="str">
            <v>no</v>
          </cell>
          <cell r="C16" t="str">
            <v>female</v>
          </cell>
        </row>
        <row r="17">
          <cell r="B17" t="str">
            <v>yes</v>
          </cell>
          <cell r="C17" t="str">
            <v>female</v>
          </cell>
        </row>
        <row r="18">
          <cell r="B18" t="str">
            <v>no</v>
          </cell>
          <cell r="C18" t="str">
            <v>male</v>
          </cell>
        </row>
        <row r="19">
          <cell r="B19" t="str">
            <v>no</v>
          </cell>
          <cell r="C19" t="str">
            <v>male</v>
          </cell>
        </row>
        <row r="20">
          <cell r="B20" t="str">
            <v>yes</v>
          </cell>
          <cell r="C20" t="str">
            <v>male</v>
          </cell>
        </row>
        <row r="21">
          <cell r="B21" t="str">
            <v>no</v>
          </cell>
          <cell r="C21" t="str">
            <v>female</v>
          </cell>
        </row>
        <row r="22">
          <cell r="B22" t="str">
            <v>no</v>
          </cell>
          <cell r="C22" t="str">
            <v>male</v>
          </cell>
        </row>
        <row r="23">
          <cell r="B23" t="str">
            <v>no</v>
          </cell>
          <cell r="C23" t="str">
            <v>male</v>
          </cell>
        </row>
        <row r="24">
          <cell r="B24" t="str">
            <v>no</v>
          </cell>
          <cell r="C24" t="str">
            <v>male</v>
          </cell>
        </row>
        <row r="25">
          <cell r="B25" t="str">
            <v>no</v>
          </cell>
          <cell r="C25" t="str">
            <v>female</v>
          </cell>
        </row>
        <row r="26">
          <cell r="B26" t="str">
            <v>yes</v>
          </cell>
          <cell r="C26" t="str">
            <v>male</v>
          </cell>
        </row>
        <row r="27">
          <cell r="B27" t="str">
            <v>yes</v>
          </cell>
          <cell r="C27" t="str">
            <v>male</v>
          </cell>
        </row>
        <row r="28">
          <cell r="B28" t="str">
            <v>no</v>
          </cell>
          <cell r="C28" t="str">
            <v>male</v>
          </cell>
        </row>
        <row r="29">
          <cell r="B29" t="str">
            <v>no</v>
          </cell>
          <cell r="C29" t="str">
            <v>female</v>
          </cell>
        </row>
        <row r="30">
          <cell r="B30" t="str">
            <v>no</v>
          </cell>
          <cell r="C30" t="str">
            <v>female</v>
          </cell>
        </row>
        <row r="31">
          <cell r="B31" t="str">
            <v>no</v>
          </cell>
          <cell r="C31" t="str">
            <v>male</v>
          </cell>
        </row>
        <row r="32">
          <cell r="B32" t="str">
            <v>no</v>
          </cell>
          <cell r="C32" t="str">
            <v>male</v>
          </cell>
        </row>
        <row r="33">
          <cell r="B33" t="str">
            <v>yes</v>
          </cell>
          <cell r="C33" t="str">
            <v>male</v>
          </cell>
        </row>
        <row r="34">
          <cell r="B34" t="str">
            <v>no</v>
          </cell>
          <cell r="C34" t="str">
            <v>female</v>
          </cell>
        </row>
        <row r="35">
          <cell r="B35" t="str">
            <v>yes</v>
          </cell>
          <cell r="C35" t="str">
            <v>male</v>
          </cell>
        </row>
        <row r="36">
          <cell r="B36" t="str">
            <v>no</v>
          </cell>
          <cell r="C36" t="str">
            <v>male</v>
          </cell>
        </row>
        <row r="37">
          <cell r="B37" t="str">
            <v>no</v>
          </cell>
          <cell r="C37" t="str">
            <v>male</v>
          </cell>
        </row>
        <row r="38">
          <cell r="B38" t="str">
            <v>no</v>
          </cell>
          <cell r="C38" t="str">
            <v>male</v>
          </cell>
        </row>
        <row r="39">
          <cell r="B39" t="str">
            <v>no</v>
          </cell>
          <cell r="C39" t="str">
            <v>male</v>
          </cell>
        </row>
        <row r="40">
          <cell r="B40" t="str">
            <v>no</v>
          </cell>
          <cell r="C40" t="str">
            <v>female</v>
          </cell>
        </row>
        <row r="41">
          <cell r="B41" t="str">
            <v>no</v>
          </cell>
          <cell r="C41" t="str">
            <v>female</v>
          </cell>
        </row>
        <row r="42">
          <cell r="B42" t="str">
            <v>yes</v>
          </cell>
          <cell r="C42" t="str">
            <v>male</v>
          </cell>
        </row>
        <row r="43">
          <cell r="B43" t="str">
            <v>no</v>
          </cell>
          <cell r="C43" t="str">
            <v>male</v>
          </cell>
        </row>
        <row r="44">
          <cell r="B44" t="str">
            <v>yes</v>
          </cell>
          <cell r="C44" t="str">
            <v>male</v>
          </cell>
        </row>
        <row r="45">
          <cell r="B45" t="str">
            <v>yes</v>
          </cell>
          <cell r="C45" t="str">
            <v>male</v>
          </cell>
        </row>
        <row r="46">
          <cell r="B46" t="str">
            <v>no</v>
          </cell>
          <cell r="C46" t="str">
            <v>male</v>
          </cell>
        </row>
        <row r="47">
          <cell r="B47" t="str">
            <v>yes</v>
          </cell>
          <cell r="C47" t="str">
            <v>male</v>
          </cell>
        </row>
        <row r="48">
          <cell r="B48" t="str">
            <v>no</v>
          </cell>
          <cell r="C48" t="str">
            <v>male</v>
          </cell>
        </row>
        <row r="49">
          <cell r="B49" t="str">
            <v>yes</v>
          </cell>
          <cell r="C49" t="str">
            <v>male</v>
          </cell>
        </row>
        <row r="50">
          <cell r="B50" t="str">
            <v>yes</v>
          </cell>
          <cell r="C50" t="str">
            <v>male</v>
          </cell>
        </row>
        <row r="51">
          <cell r="B51" t="str">
            <v>no</v>
          </cell>
          <cell r="C51" t="str">
            <v>male</v>
          </cell>
        </row>
        <row r="52">
          <cell r="B52" t="str">
            <v>no</v>
          </cell>
          <cell r="C52" t="str">
            <v>female</v>
          </cell>
        </row>
        <row r="53">
          <cell r="B53" t="str">
            <v>no</v>
          </cell>
          <cell r="C53" t="str">
            <v>female</v>
          </cell>
        </row>
        <row r="54">
          <cell r="B54" t="str">
            <v>no</v>
          </cell>
          <cell r="C54" t="str">
            <v>male</v>
          </cell>
        </row>
        <row r="55">
          <cell r="B55" t="str">
            <v>no</v>
          </cell>
          <cell r="C55" t="str">
            <v>male</v>
          </cell>
        </row>
        <row r="56">
          <cell r="B56" t="str">
            <v>no</v>
          </cell>
          <cell r="C56" t="str">
            <v>male</v>
          </cell>
        </row>
        <row r="57">
          <cell r="B57" t="str">
            <v>no</v>
          </cell>
          <cell r="C57" t="str">
            <v>male</v>
          </cell>
        </row>
        <row r="58">
          <cell r="B58" t="str">
            <v>no</v>
          </cell>
          <cell r="C58" t="str">
            <v>male</v>
          </cell>
        </row>
        <row r="59">
          <cell r="B59" t="str">
            <v>no</v>
          </cell>
          <cell r="C59" t="str">
            <v>male</v>
          </cell>
        </row>
        <row r="60">
          <cell r="B60" t="str">
            <v>no</v>
          </cell>
          <cell r="C60" t="str">
            <v>male</v>
          </cell>
        </row>
        <row r="61">
          <cell r="B61" t="str">
            <v>no</v>
          </cell>
          <cell r="C61" t="str">
            <v>male</v>
          </cell>
        </row>
        <row r="62">
          <cell r="B62" t="str">
            <v>yes</v>
          </cell>
          <cell r="C62" t="str">
            <v>female</v>
          </cell>
        </row>
        <row r="63">
          <cell r="B63" t="str">
            <v>no</v>
          </cell>
          <cell r="C63" t="str">
            <v>female</v>
          </cell>
        </row>
        <row r="64">
          <cell r="B64" t="str">
            <v>yes</v>
          </cell>
          <cell r="C64" t="str">
            <v>female</v>
          </cell>
        </row>
        <row r="65">
          <cell r="B65" t="str">
            <v>no</v>
          </cell>
          <cell r="C65" t="str">
            <v>female</v>
          </cell>
        </row>
        <row r="66">
          <cell r="B66" t="str">
            <v>no</v>
          </cell>
          <cell r="C66" t="str">
            <v>male</v>
          </cell>
        </row>
        <row r="67">
          <cell r="B67" t="str">
            <v>no</v>
          </cell>
          <cell r="C67" t="str">
            <v>female</v>
          </cell>
        </row>
        <row r="68">
          <cell r="B68" t="str">
            <v>no</v>
          </cell>
          <cell r="C68" t="str">
            <v>female</v>
          </cell>
        </row>
        <row r="69">
          <cell r="B69" t="str">
            <v>no</v>
          </cell>
          <cell r="C69" t="str">
            <v>male</v>
          </cell>
        </row>
        <row r="70">
          <cell r="B70" t="str">
            <v>no</v>
          </cell>
          <cell r="C70" t="str">
            <v>female</v>
          </cell>
        </row>
        <row r="71">
          <cell r="B71" t="str">
            <v>no</v>
          </cell>
          <cell r="C71" t="str">
            <v>female</v>
          </cell>
        </row>
        <row r="72">
          <cell r="B72" t="str">
            <v>no</v>
          </cell>
          <cell r="C72" t="str">
            <v>female</v>
          </cell>
        </row>
        <row r="73">
          <cell r="B73" t="str">
            <v>yes</v>
          </cell>
          <cell r="C73" t="str">
            <v>male</v>
          </cell>
        </row>
        <row r="74">
          <cell r="B74" t="str">
            <v>no</v>
          </cell>
          <cell r="C74" t="str">
            <v>female</v>
          </cell>
        </row>
        <row r="75">
          <cell r="B75" t="str">
            <v>no</v>
          </cell>
          <cell r="C75" t="str">
            <v>male</v>
          </cell>
        </row>
        <row r="76">
          <cell r="B76" t="str">
            <v>no</v>
          </cell>
          <cell r="C76" t="str">
            <v>male</v>
          </cell>
        </row>
        <row r="77">
          <cell r="B77" t="str">
            <v>no</v>
          </cell>
          <cell r="C77" t="str">
            <v>female</v>
          </cell>
        </row>
        <row r="78">
          <cell r="B78" t="str">
            <v>no</v>
          </cell>
          <cell r="C78" t="str">
            <v>female</v>
          </cell>
        </row>
        <row r="79">
          <cell r="B79" t="str">
            <v>no</v>
          </cell>
          <cell r="C79" t="str">
            <v>female</v>
          </cell>
        </row>
        <row r="80">
          <cell r="B80" t="str">
            <v>no</v>
          </cell>
          <cell r="C80" t="str">
            <v>female</v>
          </cell>
        </row>
        <row r="81">
          <cell r="B81" t="str">
            <v>yes</v>
          </cell>
          <cell r="C81" t="str">
            <v>female</v>
          </cell>
        </row>
        <row r="82">
          <cell r="B82" t="str">
            <v>no</v>
          </cell>
          <cell r="C82" t="str">
            <v>male</v>
          </cell>
        </row>
        <row r="83">
          <cell r="B83" t="str">
            <v>yes</v>
          </cell>
          <cell r="C83" t="str">
            <v>female</v>
          </cell>
        </row>
        <row r="84">
          <cell r="B84" t="str">
            <v>yes</v>
          </cell>
          <cell r="C84" t="str">
            <v>male</v>
          </cell>
        </row>
        <row r="85">
          <cell r="B85" t="str">
            <v>yes</v>
          </cell>
          <cell r="C85" t="str">
            <v>male</v>
          </cell>
        </row>
        <row r="86">
          <cell r="B86" t="str">
            <v>no</v>
          </cell>
          <cell r="C86" t="str">
            <v>male</v>
          </cell>
        </row>
        <row r="87">
          <cell r="B87" t="str">
            <v>yes</v>
          </cell>
          <cell r="C87" t="str">
            <v>female</v>
          </cell>
        </row>
        <row r="88">
          <cell r="B88" t="str">
            <v>yes</v>
          </cell>
          <cell r="C88" t="str">
            <v>male</v>
          </cell>
        </row>
        <row r="89">
          <cell r="B89" t="str">
            <v>yes</v>
          </cell>
          <cell r="C89" t="str">
            <v>male</v>
          </cell>
        </row>
        <row r="90">
          <cell r="B90" t="str">
            <v>yes</v>
          </cell>
          <cell r="C90" t="str">
            <v>female</v>
          </cell>
        </row>
        <row r="91">
          <cell r="B91" t="str">
            <v>no</v>
          </cell>
          <cell r="C91" t="str">
            <v>female</v>
          </cell>
        </row>
        <row r="92">
          <cell r="B92" t="str">
            <v>no</v>
          </cell>
          <cell r="C92" t="str">
            <v>female</v>
          </cell>
        </row>
        <row r="93">
          <cell r="B93" t="str">
            <v>yes</v>
          </cell>
          <cell r="C93" t="str">
            <v>female</v>
          </cell>
        </row>
      </sheetData>
      <sheetData sheetId="5"/>
      <sheetData sheetId="6"/>
      <sheetData sheetId="7"/>
      <sheetData sheetId="8"/>
      <sheetData sheetId="9">
        <row r="4">
          <cell r="C4">
            <v>0.54211549671919723</v>
          </cell>
        </row>
        <row r="5">
          <cell r="C5">
            <v>0.59094179339693753</v>
          </cell>
        </row>
        <row r="6">
          <cell r="C6">
            <v>0.50644583443950986</v>
          </cell>
        </row>
        <row r="7">
          <cell r="C7">
            <v>0.49054740165369337</v>
          </cell>
        </row>
        <row r="8">
          <cell r="C8">
            <v>0.57407992400088603</v>
          </cell>
        </row>
        <row r="9">
          <cell r="C9">
            <v>0.39470518136481064</v>
          </cell>
        </row>
        <row r="10">
          <cell r="C10">
            <v>0.46038956618464805</v>
          </cell>
        </row>
        <row r="11">
          <cell r="C11">
            <v>0.73609100644359216</v>
          </cell>
        </row>
        <row r="12">
          <cell r="C12">
            <v>0.5852140171755118</v>
          </cell>
        </row>
        <row r="13">
          <cell r="C13">
            <v>0.39783698115733934</v>
          </cell>
        </row>
        <row r="14">
          <cell r="C14">
            <v>0.39783698115733934</v>
          </cell>
        </row>
        <row r="15">
          <cell r="C15">
            <v>0.26109703577884968</v>
          </cell>
        </row>
        <row r="16">
          <cell r="C16">
            <v>0.42332206047093951</v>
          </cell>
        </row>
        <row r="17">
          <cell r="C17">
            <v>0.51734248044735487</v>
          </cell>
        </row>
        <row r="18">
          <cell r="C18">
            <v>0.50820571311549301</v>
          </cell>
        </row>
        <row r="19">
          <cell r="C19">
            <v>0.56580165523409887</v>
          </cell>
        </row>
        <row r="20">
          <cell r="C20">
            <v>0.4303570940452851</v>
          </cell>
        </row>
        <row r="21">
          <cell r="C21">
            <v>0.42820063930729702</v>
          </cell>
        </row>
        <row r="22">
          <cell r="C22">
            <v>0.33252929976770224</v>
          </cell>
        </row>
        <row r="23">
          <cell r="C23">
            <v>0.49030548526605666</v>
          </cell>
        </row>
        <row r="24">
          <cell r="C24">
            <v>0.49030548526605666</v>
          </cell>
        </row>
        <row r="25">
          <cell r="C25">
            <v>0.70258495131408027</v>
          </cell>
        </row>
        <row r="26">
          <cell r="C26">
            <v>0.70258495131408027</v>
          </cell>
        </row>
        <row r="27">
          <cell r="C27">
            <v>0.65091308331808229</v>
          </cell>
        </row>
        <row r="28">
          <cell r="C28">
            <v>0.50314096136227304</v>
          </cell>
        </row>
        <row r="29">
          <cell r="C29">
            <v>0.3517088023784708</v>
          </cell>
        </row>
        <row r="30">
          <cell r="C30">
            <v>0.33950640449176783</v>
          </cell>
        </row>
        <row r="31">
          <cell r="C31">
            <v>0.33950640449176783</v>
          </cell>
        </row>
        <row r="32">
          <cell r="C32">
            <v>0.31011016978585759</v>
          </cell>
        </row>
        <row r="33">
          <cell r="C33">
            <v>0.31011016978585759</v>
          </cell>
        </row>
        <row r="34">
          <cell r="C34">
            <v>0.34143702932207248</v>
          </cell>
        </row>
        <row r="35">
          <cell r="C35">
            <v>0.41439357738175009</v>
          </cell>
        </row>
        <row r="36">
          <cell r="C36">
            <v>0.41439357738175009</v>
          </cell>
        </row>
        <row r="37">
          <cell r="C37">
            <v>0.43571190615751232</v>
          </cell>
        </row>
        <row r="38">
          <cell r="C38">
            <v>0.43571190615751232</v>
          </cell>
        </row>
        <row r="39">
          <cell r="C39">
            <v>0.43571190615751232</v>
          </cell>
        </row>
        <row r="40">
          <cell r="C40">
            <v>0.57856680813711403</v>
          </cell>
        </row>
        <row r="41">
          <cell r="C41">
            <v>0.53422599161443607</v>
          </cell>
        </row>
        <row r="42">
          <cell r="C42">
            <v>0.62683528214421402</v>
          </cell>
        </row>
        <row r="43">
          <cell r="C43">
            <v>0.64990016795990868</v>
          </cell>
        </row>
        <row r="44">
          <cell r="C44">
            <v>0.7655677572647579</v>
          </cell>
        </row>
        <row r="45">
          <cell r="C45">
            <v>0.7655677572647579</v>
          </cell>
        </row>
        <row r="46">
          <cell r="C46">
            <v>0.78742575955051008</v>
          </cell>
        </row>
        <row r="47">
          <cell r="C47">
            <v>0.71964153109564266</v>
          </cell>
        </row>
        <row r="48">
          <cell r="C48">
            <v>0.58344541027506491</v>
          </cell>
        </row>
        <row r="49">
          <cell r="C49">
            <v>0.59102818141867208</v>
          </cell>
        </row>
        <row r="50">
          <cell r="C50">
            <v>0.50981097240033246</v>
          </cell>
        </row>
        <row r="51">
          <cell r="C51">
            <v>0.55325726041938095</v>
          </cell>
        </row>
        <row r="52">
          <cell r="C52">
            <v>0.49654726315260889</v>
          </cell>
        </row>
        <row r="53">
          <cell r="C53">
            <v>0.60214419843996991</v>
          </cell>
        </row>
        <row r="54">
          <cell r="C54">
            <v>0.60214419843996991</v>
          </cell>
        </row>
        <row r="55">
          <cell r="C55">
            <v>0.7129482391730867</v>
          </cell>
        </row>
        <row r="56">
          <cell r="C56">
            <v>0.82946142489966579</v>
          </cell>
        </row>
        <row r="57">
          <cell r="C57">
            <v>0.71588690129164156</v>
          </cell>
        </row>
        <row r="58">
          <cell r="C58">
            <v>0.6209817388503921</v>
          </cell>
        </row>
        <row r="59">
          <cell r="C59">
            <v>0.51756269962767543</v>
          </cell>
        </row>
        <row r="60">
          <cell r="C60">
            <v>0.52301050563447682</v>
          </cell>
        </row>
        <row r="61">
          <cell r="C61">
            <v>0.48898377687491484</v>
          </cell>
        </row>
        <row r="62">
          <cell r="C62">
            <v>0.42061403111407242</v>
          </cell>
        </row>
        <row r="63">
          <cell r="C63">
            <v>0.42061403111407242</v>
          </cell>
        </row>
        <row r="64">
          <cell r="C64">
            <v>0.45023091672750737</v>
          </cell>
        </row>
        <row r="65">
          <cell r="C65">
            <v>0.45023091672750737</v>
          </cell>
        </row>
        <row r="66">
          <cell r="C66">
            <v>0.39196598198358856</v>
          </cell>
        </row>
        <row r="67">
          <cell r="C67">
            <v>0.24597136815056234</v>
          </cell>
        </row>
        <row r="68">
          <cell r="C68">
            <v>0.34535976692982873</v>
          </cell>
        </row>
        <row r="69">
          <cell r="C69">
            <v>0.34535976692982873</v>
          </cell>
        </row>
        <row r="70">
          <cell r="C70">
            <v>0.36411726923817744</v>
          </cell>
        </row>
        <row r="71">
          <cell r="C71">
            <v>0.41228711155202946</v>
          </cell>
        </row>
        <row r="72">
          <cell r="C72">
            <v>0.41884131154199356</v>
          </cell>
        </row>
        <row r="73">
          <cell r="C73">
            <v>0.34840313909799359</v>
          </cell>
        </row>
        <row r="74">
          <cell r="C74">
            <v>0.34956000766882728</v>
          </cell>
        </row>
        <row r="75">
          <cell r="C75">
            <v>0.34053214024631318</v>
          </cell>
        </row>
        <row r="76">
          <cell r="C76">
            <v>0.34053214024631318</v>
          </cell>
        </row>
        <row r="77">
          <cell r="C77">
            <v>0.21820177803466845</v>
          </cell>
        </row>
        <row r="78">
          <cell r="C78">
            <v>0.32620229668675893</v>
          </cell>
        </row>
        <row r="79">
          <cell r="C79">
            <v>0.32620229668675893</v>
          </cell>
        </row>
        <row r="80">
          <cell r="C80">
            <v>0.34836252591567946</v>
          </cell>
        </row>
        <row r="81">
          <cell r="C81">
            <v>0.41139881587529775</v>
          </cell>
        </row>
        <row r="82">
          <cell r="C82">
            <v>0.53130963445562451</v>
          </cell>
        </row>
        <row r="83">
          <cell r="C83">
            <v>0.64152363195943929</v>
          </cell>
        </row>
        <row r="84">
          <cell r="C84">
            <v>0.65267429960774759</v>
          </cell>
        </row>
        <row r="85">
          <cell r="C85">
            <v>0.74703040420167177</v>
          </cell>
        </row>
        <row r="86">
          <cell r="C86">
            <v>0.74946712264922422</v>
          </cell>
        </row>
        <row r="87">
          <cell r="C87">
            <v>0.78138364937205373</v>
          </cell>
        </row>
        <row r="88">
          <cell r="C88">
            <v>0.67360590671053355</v>
          </cell>
        </row>
        <row r="89">
          <cell r="C89">
            <v>0.7435892803098213</v>
          </cell>
        </row>
        <row r="90">
          <cell r="C90">
            <v>0.78596983935611886</v>
          </cell>
        </row>
        <row r="91">
          <cell r="C91">
            <v>0.77519861823159619</v>
          </cell>
        </row>
        <row r="92">
          <cell r="C92">
            <v>0.77519861823159619</v>
          </cell>
        </row>
        <row r="93">
          <cell r="C93">
            <v>0.77519861823159619</v>
          </cell>
        </row>
        <row r="94">
          <cell r="C94">
            <v>0.81442559283961469</v>
          </cell>
        </row>
        <row r="95">
          <cell r="C95">
            <v>0.75045152221835965</v>
          </cell>
        </row>
        <row r="96">
          <cell r="C96">
            <v>0.734541381406973</v>
          </cell>
        </row>
        <row r="97">
          <cell r="C97">
            <v>0.76147570674221854</v>
          </cell>
        </row>
        <row r="98">
          <cell r="C98">
            <v>0.73871982192217034</v>
          </cell>
        </row>
        <row r="99">
          <cell r="C99">
            <v>0.73871982192217034</v>
          </cell>
        </row>
        <row r="100">
          <cell r="C100">
            <v>0.73871982192217034</v>
          </cell>
        </row>
        <row r="101">
          <cell r="C101">
            <v>0.79447460283115712</v>
          </cell>
        </row>
        <row r="102">
          <cell r="C102">
            <v>0.81616325967436298</v>
          </cell>
        </row>
        <row r="103">
          <cell r="C103">
            <v>0.81616325967436298</v>
          </cell>
        </row>
      </sheetData>
      <sheetData sheetId="10">
        <row r="3">
          <cell r="B3">
            <v>0</v>
          </cell>
          <cell r="K3">
            <v>0</v>
          </cell>
        </row>
        <row r="4">
          <cell r="B4">
            <v>0.05</v>
          </cell>
          <cell r="K4">
            <v>3.3843961524759529E-3</v>
          </cell>
        </row>
        <row r="5">
          <cell r="B5">
            <v>0.1</v>
          </cell>
          <cell r="K5">
            <v>1.2150075937974613E-2</v>
          </cell>
        </row>
        <row r="6">
          <cell r="B6">
            <v>0.15000000000000002</v>
          </cell>
          <cell r="K6">
            <v>2.4384527403296271E-2</v>
          </cell>
        </row>
        <row r="7">
          <cell r="B7">
            <v>0.2</v>
          </cell>
          <cell r="K7">
            <v>3.8400240001500011E-2</v>
          </cell>
        </row>
        <row r="8">
          <cell r="B8">
            <v>0.25</v>
          </cell>
          <cell r="K8">
            <v>5.27347045919037E-2</v>
          </cell>
        </row>
        <row r="9">
          <cell r="B9">
            <v>0.3</v>
          </cell>
          <cell r="K9">
            <v>6.6150413440084002E-2</v>
          </cell>
        </row>
        <row r="10">
          <cell r="B10">
            <v>0.35</v>
          </cell>
          <cell r="K10">
            <v>7.7634860217876356E-2</v>
          </cell>
        </row>
        <row r="11">
          <cell r="B11">
            <v>0.39999999999999997</v>
          </cell>
          <cell r="K11">
            <v>8.640054000337502E-2</v>
          </cell>
        </row>
        <row r="12">
          <cell r="B12">
            <v>0.44999999999999996</v>
          </cell>
          <cell r="K12">
            <v>9.1884949280933007E-2</v>
          </cell>
        </row>
        <row r="13">
          <cell r="B13">
            <v>0.49999999999999994</v>
          </cell>
          <cell r="K13">
            <v>9.3750585941162132E-2</v>
          </cell>
        </row>
        <row r="14">
          <cell r="B14">
            <v>0.54999999999999993</v>
          </cell>
          <cell r="K14">
            <v>9.1884949280933007E-2</v>
          </cell>
        </row>
        <row r="15">
          <cell r="B15">
            <v>0.6</v>
          </cell>
          <cell r="K15">
            <v>8.640054000337502E-2</v>
          </cell>
        </row>
        <row r="16">
          <cell r="B16">
            <v>0.65</v>
          </cell>
          <cell r="K16">
            <v>7.7634860217876356E-2</v>
          </cell>
        </row>
        <row r="17">
          <cell r="B17">
            <v>0.70000000000000007</v>
          </cell>
          <cell r="K17">
            <v>6.6150413440084002E-2</v>
          </cell>
        </row>
        <row r="18">
          <cell r="B18">
            <v>0.75000000000000011</v>
          </cell>
          <cell r="K18">
            <v>5.27347045919037E-2</v>
          </cell>
        </row>
        <row r="19">
          <cell r="B19">
            <v>0.80000000000000016</v>
          </cell>
          <cell r="K19">
            <v>3.8400240001500011E-2</v>
          </cell>
        </row>
        <row r="20">
          <cell r="B20">
            <v>0.8500000000000002</v>
          </cell>
          <cell r="K20">
            <v>2.4384527403296271E-2</v>
          </cell>
        </row>
        <row r="21">
          <cell r="B21">
            <v>0.90000000000000024</v>
          </cell>
          <cell r="K21">
            <v>1.2150075937974613E-2</v>
          </cell>
        </row>
        <row r="22">
          <cell r="B22">
            <v>0.95000000000000029</v>
          </cell>
          <cell r="K22">
            <v>3.3843961524759529E-3</v>
          </cell>
        </row>
        <row r="23">
          <cell r="B23">
            <v>1.0000000000000002</v>
          </cell>
          <cell r="K23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7BCF-F6C1-45D9-B536-87D570A86C8C}">
  <dimension ref="A2:U32"/>
  <sheetViews>
    <sheetView tabSelected="1" zoomScale="98" zoomScaleNormal="160" workbookViewId="0">
      <selection activeCell="E1" sqref="E1"/>
    </sheetView>
  </sheetViews>
  <sheetFormatPr defaultRowHeight="14.4" x14ac:dyDescent="0.3"/>
  <cols>
    <col min="4" max="4" width="12.109375" customWidth="1"/>
    <col min="5" max="5" width="11.33203125" customWidth="1"/>
    <col min="6" max="6" width="11.77734375" customWidth="1"/>
    <col min="7" max="7" width="11" customWidth="1"/>
    <col min="8" max="8" width="9.77734375" customWidth="1"/>
    <col min="9" max="9" width="10.88671875" customWidth="1"/>
    <col min="12" max="12" width="14.77734375" style="20" customWidth="1"/>
    <col min="24" max="24" width="11" customWidth="1"/>
    <col min="26" max="26" width="21.77734375" customWidth="1"/>
  </cols>
  <sheetData>
    <row r="2" spans="1:9" x14ac:dyDescent="0.3">
      <c r="E2" s="1" t="s">
        <v>0</v>
      </c>
      <c r="F2" s="1"/>
    </row>
    <row r="3" spans="1:9" x14ac:dyDescent="0.3">
      <c r="A3" t="s">
        <v>1</v>
      </c>
      <c r="C3" s="2"/>
      <c r="E3" s="3" t="s">
        <v>32</v>
      </c>
      <c r="F3" s="3" t="s">
        <v>29</v>
      </c>
      <c r="G3" s="3" t="s">
        <v>2</v>
      </c>
    </row>
    <row r="4" spans="1:9" ht="30.6" x14ac:dyDescent="0.3">
      <c r="C4" s="2"/>
      <c r="E4" s="4">
        <v>9</v>
      </c>
      <c r="F4" s="4">
        <v>6</v>
      </c>
      <c r="G4" s="5">
        <f>SUM(G6:G16)</f>
        <v>9.096822000000003E-2</v>
      </c>
      <c r="H4" s="6" t="s">
        <v>3</v>
      </c>
      <c r="I4" s="6" t="s">
        <v>4</v>
      </c>
    </row>
    <row r="5" spans="1:9" x14ac:dyDescent="0.3">
      <c r="B5" s="2"/>
      <c r="C5" s="3"/>
      <c r="D5" s="7" t="s">
        <v>5</v>
      </c>
      <c r="E5" s="3" t="s">
        <v>6</v>
      </c>
      <c r="F5" s="39" t="s">
        <v>7</v>
      </c>
      <c r="G5" s="3" t="s">
        <v>8</v>
      </c>
      <c r="H5" s="8" t="s">
        <v>9</v>
      </c>
      <c r="I5" s="3" t="s">
        <v>10</v>
      </c>
    </row>
    <row r="6" spans="1:9" x14ac:dyDescent="0.3">
      <c r="B6" s="9" t="s">
        <v>11</v>
      </c>
      <c r="C6" s="10">
        <v>1</v>
      </c>
      <c r="D6" s="11">
        <f>M20</f>
        <v>0</v>
      </c>
      <c r="E6" s="35">
        <f>1/11</f>
        <v>9.0909090909090912E-2</v>
      </c>
      <c r="F6" s="11">
        <f>_xlfn.BINOM.DIST( x, n, D6, FALSE )</f>
        <v>0</v>
      </c>
      <c r="G6" s="12">
        <f t="shared" ref="G6:G16" si="0">E6 * F6</f>
        <v>0</v>
      </c>
      <c r="H6" s="13">
        <f t="shared" ref="H6:H16" si="1">G6 / sum</f>
        <v>0</v>
      </c>
      <c r="I6" s="14">
        <f>H6</f>
        <v>0</v>
      </c>
    </row>
    <row r="7" spans="1:9" x14ac:dyDescent="0.3">
      <c r="B7" s="9"/>
      <c r="C7" s="3">
        <f t="shared" ref="C7:C16" si="2">C6+1</f>
        <v>2</v>
      </c>
      <c r="D7" s="14">
        <f t="shared" ref="D7:D16" si="3">D6+M$22</f>
        <v>0.1</v>
      </c>
      <c r="E7" s="37">
        <f t="shared" ref="E7:E16" si="4">1/11</f>
        <v>9.0909090909090912E-2</v>
      </c>
      <c r="F7" s="14">
        <f>_xlfn.BINOM.DIST( x, n, D7, FALSE )</f>
        <v>6.1235999999999954E-5</v>
      </c>
      <c r="G7" s="12">
        <f t="shared" si="0"/>
        <v>5.5669090909090872E-6</v>
      </c>
      <c r="H7" s="13">
        <f t="shared" si="1"/>
        <v>6.1196196769696987E-5</v>
      </c>
      <c r="I7" s="14">
        <f t="shared" ref="I7:I16" si="5">I6 + H7</f>
        <v>6.1196196769696987E-5</v>
      </c>
    </row>
    <row r="8" spans="1:9" x14ac:dyDescent="0.3">
      <c r="B8" s="9"/>
      <c r="C8" s="3">
        <f t="shared" si="2"/>
        <v>3</v>
      </c>
      <c r="D8" s="14">
        <f t="shared" si="3"/>
        <v>0.2</v>
      </c>
      <c r="E8" s="37">
        <f t="shared" si="4"/>
        <v>9.0909090909090912E-2</v>
      </c>
      <c r="F8" s="14">
        <f>_xlfn.BINOM.DIST( x, n, D8, FALSE )</f>
        <v>2.7525120000000012E-3</v>
      </c>
      <c r="G8" s="12">
        <f t="shared" si="0"/>
        <v>2.5022836363636377E-4</v>
      </c>
      <c r="H8" s="13">
        <f t="shared" si="1"/>
        <v>2.7507228748277551E-3</v>
      </c>
      <c r="I8" s="14">
        <f t="shared" si="5"/>
        <v>2.8119190715974519E-3</v>
      </c>
    </row>
    <row r="9" spans="1:9" x14ac:dyDescent="0.3">
      <c r="B9" s="9"/>
      <c r="C9" s="3">
        <f t="shared" si="2"/>
        <v>4</v>
      </c>
      <c r="D9" s="14">
        <f t="shared" si="3"/>
        <v>0.30000000000000004</v>
      </c>
      <c r="E9" s="37">
        <f t="shared" si="4"/>
        <v>9.0909090909090912E-2</v>
      </c>
      <c r="F9" s="14">
        <f>_xlfn.BINOM.DIST( x, n, D9, FALSE )</f>
        <v>2.1003948000000022E-2</v>
      </c>
      <c r="G9" s="12">
        <f t="shared" si="0"/>
        <v>1.9094498181818202E-3</v>
      </c>
      <c r="H9" s="13">
        <f t="shared" si="1"/>
        <v>2.0990295492006105E-2</v>
      </c>
      <c r="I9" s="14">
        <f t="shared" si="5"/>
        <v>2.3802214563603558E-2</v>
      </c>
    </row>
    <row r="10" spans="1:9" x14ac:dyDescent="0.3">
      <c r="B10" s="9"/>
      <c r="C10" s="3">
        <f t="shared" si="2"/>
        <v>5</v>
      </c>
      <c r="D10" s="14">
        <f t="shared" si="3"/>
        <v>0.4</v>
      </c>
      <c r="E10" s="37">
        <f t="shared" si="4"/>
        <v>9.0909090909090912E-2</v>
      </c>
      <c r="F10" s="14">
        <f>_xlfn.BINOM.DIST( x, n, D10, FALSE )</f>
        <v>7.4317824000000032E-2</v>
      </c>
      <c r="G10" s="12">
        <f t="shared" si="0"/>
        <v>6.7561658181818215E-3</v>
      </c>
      <c r="H10" s="13">
        <f t="shared" si="1"/>
        <v>7.426951762034939E-2</v>
      </c>
      <c r="I10" s="14">
        <f t="shared" si="5"/>
        <v>9.8071732183952945E-2</v>
      </c>
    </row>
    <row r="11" spans="1:9" x14ac:dyDescent="0.3">
      <c r="B11" s="9"/>
      <c r="C11" s="3">
        <f t="shared" si="2"/>
        <v>6</v>
      </c>
      <c r="D11" s="14">
        <f t="shared" si="3"/>
        <v>0.5</v>
      </c>
      <c r="E11" s="37">
        <f t="shared" si="4"/>
        <v>9.0909090909090912E-2</v>
      </c>
      <c r="F11" s="14">
        <f>_xlfn.BINOM.DIST( x, n, D11, FALSE )</f>
        <v>0.16406249999999997</v>
      </c>
      <c r="G11" s="12">
        <f t="shared" si="0"/>
        <v>1.4914772727272724E-2</v>
      </c>
      <c r="H11" s="13">
        <f t="shared" si="1"/>
        <v>0.16395585982964953</v>
      </c>
      <c r="I11" s="14">
        <f t="shared" si="5"/>
        <v>0.26202759201360248</v>
      </c>
    </row>
    <row r="12" spans="1:9" x14ac:dyDescent="0.3">
      <c r="B12" s="9"/>
      <c r="C12" s="3">
        <f t="shared" si="2"/>
        <v>7</v>
      </c>
      <c r="D12" s="14">
        <f t="shared" si="3"/>
        <v>0.6</v>
      </c>
      <c r="E12" s="37">
        <f t="shared" si="4"/>
        <v>9.0909090909090912E-2</v>
      </c>
      <c r="F12" s="14">
        <f>_xlfn.BINOM.DIST( x, n, D12, FALSE )</f>
        <v>0.25082265600000003</v>
      </c>
      <c r="G12" s="12">
        <f t="shared" si="0"/>
        <v>2.2802059636363638E-2</v>
      </c>
      <c r="H12" s="13">
        <f t="shared" si="1"/>
        <v>0.25065962196867908</v>
      </c>
      <c r="I12" s="14">
        <f t="shared" si="5"/>
        <v>0.51268721398228156</v>
      </c>
    </row>
    <row r="13" spans="1:9" x14ac:dyDescent="0.3">
      <c r="B13" s="9"/>
      <c r="C13" s="3">
        <f t="shared" si="2"/>
        <v>8</v>
      </c>
      <c r="D13" s="14">
        <f t="shared" si="3"/>
        <v>0.7</v>
      </c>
      <c r="E13" s="37">
        <f t="shared" si="4"/>
        <v>9.0909090909090912E-2</v>
      </c>
      <c r="F13" s="14">
        <f>_xlfn.BINOM.DIST( x, n, D13, FALSE )</f>
        <v>0.26682793200000005</v>
      </c>
      <c r="G13" s="12">
        <f t="shared" si="0"/>
        <v>2.4257084727272733E-2</v>
      </c>
      <c r="H13" s="13">
        <f t="shared" si="1"/>
        <v>0.26665449458363288</v>
      </c>
      <c r="I13" s="14">
        <f t="shared" si="5"/>
        <v>0.77934170856591445</v>
      </c>
    </row>
    <row r="14" spans="1:9" x14ac:dyDescent="0.3">
      <c r="B14" s="9"/>
      <c r="C14" s="3">
        <f t="shared" si="2"/>
        <v>9</v>
      </c>
      <c r="D14" s="14">
        <f t="shared" si="3"/>
        <v>0.79999999999999993</v>
      </c>
      <c r="E14" s="37">
        <f t="shared" si="4"/>
        <v>9.0909090909090912E-2</v>
      </c>
      <c r="F14" s="14">
        <f>_xlfn.BINOM.DIST( x, n, D14, FALSE )</f>
        <v>0.17616076800000013</v>
      </c>
      <c r="G14" s="12">
        <f t="shared" si="0"/>
        <v>1.6014615272727285E-2</v>
      </c>
      <c r="H14" s="13">
        <f t="shared" si="1"/>
        <v>0.17604626398897635</v>
      </c>
      <c r="I14" s="14">
        <f t="shared" si="5"/>
        <v>0.95538797255489083</v>
      </c>
    </row>
    <row r="15" spans="1:9" x14ac:dyDescent="0.3">
      <c r="B15" s="9"/>
      <c r="C15" s="3">
        <f t="shared" si="2"/>
        <v>10</v>
      </c>
      <c r="D15" s="14">
        <f t="shared" si="3"/>
        <v>0.89999999999999991</v>
      </c>
      <c r="E15" s="37">
        <f t="shared" si="4"/>
        <v>9.0909090909090912E-2</v>
      </c>
      <c r="F15" s="14">
        <f>_xlfn.BINOM.DIST( x, n, D15, FALSE )</f>
        <v>4.4641044000000102E-2</v>
      </c>
      <c r="G15" s="12">
        <f t="shared" si="0"/>
        <v>4.0582767272727364E-3</v>
      </c>
      <c r="H15" s="13">
        <f t="shared" si="1"/>
        <v>4.461202744510924E-2</v>
      </c>
      <c r="I15" s="14">
        <f t="shared" si="5"/>
        <v>1</v>
      </c>
    </row>
    <row r="16" spans="1:9" x14ac:dyDescent="0.3">
      <c r="B16" s="9"/>
      <c r="C16" s="3">
        <f t="shared" si="2"/>
        <v>11</v>
      </c>
      <c r="D16" s="15">
        <f t="shared" si="3"/>
        <v>0.99999999999999989</v>
      </c>
      <c r="E16" s="38">
        <f t="shared" si="4"/>
        <v>9.0909090909090912E-2</v>
      </c>
      <c r="F16" s="15">
        <f>_xlfn.BINOM.DIST( x, n, D16, FALSE )</f>
        <v>1.1495026465164437E-46</v>
      </c>
      <c r="G16" s="16">
        <f t="shared" si="0"/>
        <v>1.0450024059240398E-47</v>
      </c>
      <c r="H16" s="13">
        <f t="shared" si="1"/>
        <v>1.1487554729817066E-46</v>
      </c>
      <c r="I16" s="15">
        <f t="shared" si="5"/>
        <v>1</v>
      </c>
    </row>
    <row r="17" spans="3:21" x14ac:dyDescent="0.3">
      <c r="C17" s="2"/>
      <c r="D17" s="17" t="s">
        <v>12</v>
      </c>
      <c r="E17" s="18" t="s">
        <v>13</v>
      </c>
      <c r="F17" s="34" t="s">
        <v>14</v>
      </c>
      <c r="G17" s="18" t="s">
        <v>15</v>
      </c>
      <c r="H17" s="18" t="s">
        <v>16</v>
      </c>
      <c r="I17" s="18" t="s">
        <v>17</v>
      </c>
    </row>
    <row r="18" spans="3:21" ht="57.6" x14ac:dyDescent="0.3">
      <c r="C18" s="2"/>
      <c r="D18" s="21" t="str">
        <f t="shared" ref="D18:H18" ca="1" si="6">_xlfn.FORMULATEXT(D6)</f>
        <v>=M20</v>
      </c>
      <c r="E18" s="22" t="str">
        <f t="shared" ca="1" si="6"/>
        <v>=1/11</v>
      </c>
      <c r="F18" s="23" t="str">
        <f t="shared" ca="1" si="6"/>
        <v>=BINOM.DIST( x, n, D6, FALSE )</v>
      </c>
      <c r="G18" s="22" t="str">
        <f t="shared" ca="1" si="6"/>
        <v>=E6 * F6</v>
      </c>
      <c r="H18" s="22" t="str">
        <f t="shared" ca="1" si="6"/>
        <v>=G6 / sum</v>
      </c>
      <c r="I18" s="22" t="str">
        <f ca="1">_xlfn.FORMULATEXT(I7)</f>
        <v>=I6 + H7</v>
      </c>
    </row>
    <row r="19" spans="3:21" x14ac:dyDescent="0.3">
      <c r="L19" s="24" t="s">
        <v>18</v>
      </c>
      <c r="M19" s="3">
        <v>1</v>
      </c>
    </row>
    <row r="20" spans="3:21" x14ac:dyDescent="0.3">
      <c r="E20" s="2"/>
      <c r="L20" s="24" t="s">
        <v>19</v>
      </c>
      <c r="M20" s="3">
        <v>0</v>
      </c>
      <c r="N20" t="s">
        <v>20</v>
      </c>
    </row>
    <row r="21" spans="3:21" x14ac:dyDescent="0.3">
      <c r="L21" s="24" t="s">
        <v>31</v>
      </c>
      <c r="M21" s="3">
        <f>C16 -1</f>
        <v>10</v>
      </c>
      <c r="N21" s="18" t="str">
        <f ca="1">_xlfn.FORMULATEXT(intervals)</f>
        <v>=C16 -1</v>
      </c>
    </row>
    <row r="22" spans="3:21" x14ac:dyDescent="0.3">
      <c r="L22" s="24" t="s">
        <v>21</v>
      </c>
      <c r="M22" s="3">
        <f>( max - min ) / intervals</f>
        <v>0.1</v>
      </c>
      <c r="N22" s="18" t="str">
        <f ca="1">_xlfn.FORMULATEXT(width)</f>
        <v>=( max - min ) / intervals</v>
      </c>
    </row>
    <row r="24" spans="3:21" x14ac:dyDescent="0.3">
      <c r="L24" s="24" t="s">
        <v>22</v>
      </c>
      <c r="M24" s="18" t="str">
        <f>"x = "&amp;x_11&amp;" up events in "&amp;n_11&amp;" samples"</f>
        <v>x = 6 up events in 9 samples</v>
      </c>
      <c r="N24" s="25"/>
      <c r="O24" s="25"/>
      <c r="P24" s="25"/>
      <c r="Q24" s="17" t="str">
        <f ca="1">_xlfn.FORMULATEXT(M24)</f>
        <v>="x = "&amp;x_11&amp;" up events in "&amp;n_11&amp;" samples"</v>
      </c>
      <c r="R24" s="25"/>
      <c r="S24" s="25"/>
      <c r="T24" s="25"/>
      <c r="U24" s="19"/>
    </row>
    <row r="25" spans="3:21" x14ac:dyDescent="0.3">
      <c r="L25" s="24" t="s">
        <v>23</v>
      </c>
      <c r="M25" s="18" t="s">
        <v>24</v>
      </c>
      <c r="N25" s="25"/>
      <c r="O25" s="25"/>
      <c r="P25" s="19"/>
    </row>
    <row r="26" spans="3:21" x14ac:dyDescent="0.3">
      <c r="L26" s="24" t="s">
        <v>25</v>
      </c>
      <c r="M26" s="18" t="str">
        <f>H4&amp;": "&amp;H5</f>
        <v>relative frequency: Pr(h | d}</v>
      </c>
      <c r="N26" s="25"/>
      <c r="O26" s="25"/>
      <c r="P26" s="25"/>
      <c r="Q26" s="26" t="str">
        <f ca="1">_xlfn.FORMULATEXT(M26)</f>
        <v>=H4&amp;": "&amp;H5</v>
      </c>
      <c r="S26" s="27"/>
      <c r="T26" s="27"/>
      <c r="U26" s="28"/>
    </row>
    <row r="27" spans="3:21" x14ac:dyDescent="0.3">
      <c r="L27" s="24" t="s">
        <v>26</v>
      </c>
      <c r="M27" s="18" t="str">
        <f>I4&amp;": "&amp;I5</f>
        <v>cumulative relative frequency: Pr( h&lt;p | d)</v>
      </c>
      <c r="N27" s="25"/>
      <c r="O27" s="25"/>
      <c r="P27" s="25"/>
      <c r="Q27" s="29" t="str">
        <f ca="1">_xlfn.FORMULATEXT(M27)</f>
        <v>=I4&amp;": "&amp;I5</v>
      </c>
      <c r="U27" s="30"/>
    </row>
    <row r="28" spans="3:21" x14ac:dyDescent="0.3">
      <c r="L28" s="24" t="str">
        <f>"max( "&amp;H5&amp;" )"</f>
        <v>max( Pr(h | d} )</v>
      </c>
      <c r="M28" s="15">
        <f>MAX(H6:H16)</f>
        <v>0.26665449458363288</v>
      </c>
      <c r="Q28" s="29" t="str">
        <f ca="1">_xlfn.FORMULATEXT(M28)</f>
        <v>=MAX(H6:H16)</v>
      </c>
      <c r="U28" s="30"/>
    </row>
    <row r="29" spans="3:21" x14ac:dyDescent="0.3">
      <c r="L29" s="31" t="str">
        <f>"optimal "&amp;D5</f>
        <v>optimal p</v>
      </c>
      <c r="M29" s="11">
        <f>INDEX( D6:D16, MATCH( M28, H6:H16, 0))</f>
        <v>0.7</v>
      </c>
      <c r="Q29" s="32" t="str">
        <f ca="1">_xlfn.FORMULATEXT(M29)</f>
        <v>=INDEX( D6:D16, MATCH( M28, H6:H16, 0))</v>
      </c>
      <c r="S29" s="33"/>
      <c r="T29" s="33"/>
      <c r="U29" s="34"/>
    </row>
    <row r="30" spans="3:21" x14ac:dyDescent="0.3">
      <c r="L30" s="24" t="str">
        <f>L28</f>
        <v>max( Pr(h | d} )</v>
      </c>
      <c r="M30" s="3" t="s">
        <v>27</v>
      </c>
      <c r="N30" s="3" t="s">
        <v>28</v>
      </c>
    </row>
    <row r="31" spans="3:21" x14ac:dyDescent="0.3">
      <c r="L31" s="24" t="s">
        <v>29</v>
      </c>
      <c r="M31" s="35">
        <f>M29</f>
        <v>0.7</v>
      </c>
      <c r="N31" s="36">
        <f>M29</f>
        <v>0.7</v>
      </c>
      <c r="Q31" s="26" t="str">
        <f ca="1">_xlfn.FORMULATEXT(M31)</f>
        <v>=M29</v>
      </c>
      <c r="R31" s="28" t="str">
        <f ca="1">_xlfn.FORMULATEXT(N31)</f>
        <v>=M29</v>
      </c>
    </row>
    <row r="32" spans="3:21" x14ac:dyDescent="0.3">
      <c r="L32" s="24" t="s">
        <v>30</v>
      </c>
      <c r="M32" s="32">
        <f>0</f>
        <v>0</v>
      </c>
      <c r="N32" s="16">
        <f>M28</f>
        <v>0.26665449458363288</v>
      </c>
      <c r="Q32" s="32" t="str">
        <f ca="1">_xlfn.FORMULATEXT(M32)</f>
        <v>=0</v>
      </c>
      <c r="R32" s="34" t="str">
        <f ca="1">_xlfn.FORMULATEXT(N32)</f>
        <v>=M28</v>
      </c>
    </row>
  </sheetData>
  <mergeCells count="2">
    <mergeCell ref="E2:F2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binom-11-grid</vt:lpstr>
      <vt:lpstr>'binom-11-grid'!intervals</vt:lpstr>
      <vt:lpstr>locales</vt:lpstr>
      <vt:lpstr>'binom-11-grid'!max</vt:lpstr>
      <vt:lpstr>'binom-11-grid'!min</vt:lpstr>
      <vt:lpstr>'binom-11-grid'!n</vt:lpstr>
      <vt:lpstr>'binom-11-grid'!width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Foote</dc:creator>
  <cp:lastModifiedBy>Bill Foote</cp:lastModifiedBy>
  <dcterms:created xsi:type="dcterms:W3CDTF">2022-02-14T13:30:47Z</dcterms:created>
  <dcterms:modified xsi:type="dcterms:W3CDTF">2022-02-14T13:35:36Z</dcterms:modified>
</cp:coreProperties>
</file>