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isk-free" sheetId="1" state="visible" r:id="rId3"/>
    <sheet name="VFINX" sheetId="2" state="visible" r:id="rId4"/>
    <sheet name="FKUTX" sheetId="3" state="visible" r:id="rId5"/>
    <sheet name="FBDIX" sheetId="4" state="visible" r:id="rId6"/>
    <sheet name="Returns" sheetId="5" state="visible" r:id="rId7"/>
    <sheet name="Excess returns" sheetId="6" state="visible" r:id="rId8"/>
    <sheet name="Figure for just FBDIX and FKUTX" sheetId="7" state="visible" r:id="rId9"/>
    <sheet name="Analysis with formulas, just FB" sheetId="8" state="visible" r:id="rId10"/>
    <sheet name="Analysis, all three funds" sheetId="9" state="visible" r:id="rId11"/>
    <sheet name="Demeaned excess return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<sst xmlns="http://schemas.openxmlformats.org/spreadsheetml/2006/main" count="119" uniqueCount="43">
  <si>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</si>
  <si>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</si>
  <si>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</si>
  <si>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</si>
  <si>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</si>
  <si>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</si>
  <si>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</si>
  <si>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Performance statistics:</t>
  </si>
  <si>
    <t xml:space="preserve">Avg excess return:</t>
  </si>
  <si>
    <t xml:space="preserve">Vol of excess return: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</si>
  <si>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</si>
  <si>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</si>
  <si>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</si>
  <si>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</si>
  <si>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</si>
  <si>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Vol of excess return</t>
  </si>
  <si>
    <t xml:space="preserve">Avg excess return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</si>
  <si>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</si>
  <si>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</si>
  <si>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</si>
  <si>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Risk-free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</si>
  <si>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</si>
  <si>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</si>
  <si>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</si>
  <si>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</si>
  <si>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</si>
  <si>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</si>
  <si>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</si>
  <si>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</si>
  <si>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Sharpe ratio:</t>
  </si>
  <si>
    <t xml:space="preserve">2. Find the optimal allocation between risk-free saving, and the risky portfolio above, for a given investor</t>
  </si>
  <si>
    <t xml:space="preserve">Value of A: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</si>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</sst>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  <numFmt numFmtId="169" formatCode="0.00000"/>
    <numFmt numFmtId="170" formatCode="0.000000"/>
    <numFmt numFmtId="171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Possible portfolios of the two risky investments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'Figure for just FBDIX and FKUTX'!$E$11:$E$62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0.00706140701846873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axId val="27212209"/>
        <c:axId val="65644402"/>
      </c:scatterChart>
      <c:valAx>
        <c:axId val="272122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5644402"/>
        <c:crosses val="autoZero"/>
        <c:crossBetween val="midCat"/>
      </c:valAx>
      <c:valAx>
        <c:axId val="656444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721220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Possible portfolios including risk-free saving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'Figure for just FBDIX and FKUTX'!$E$11:$E$62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0.00706140701846873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'Figure for just FBDIX and FKUTX'!$D$68:$D$118</c:f>
              <c:numCache>
                <c:formatCode>0.00%</c:formatCode>
                <c:ptCount val="51"/>
                <c:pt idx="0">
                  <c:v>0</c:v>
                </c:pt>
                <c:pt idx="1">
                  <c:v>0.000728379524193544</c:v>
                </c:pt>
                <c:pt idx="2">
                  <c:v>0.00145675904838709</c:v>
                </c:pt>
                <c:pt idx="3">
                  <c:v>0.00218513857258063</c:v>
                </c:pt>
                <c:pt idx="4">
                  <c:v>0.00291351809677418</c:v>
                </c:pt>
                <c:pt idx="5">
                  <c:v>0.00364189762096772</c:v>
                </c:pt>
                <c:pt idx="6">
                  <c:v>0.00437027714516127</c:v>
                </c:pt>
                <c:pt idx="7">
                  <c:v>0.00509865666935481</c:v>
                </c:pt>
                <c:pt idx="8">
                  <c:v>0.00582703619354835</c:v>
                </c:pt>
                <c:pt idx="9">
                  <c:v>0.0065554157177419</c:v>
                </c:pt>
                <c:pt idx="10">
                  <c:v>0.00728379524193544</c:v>
                </c:pt>
                <c:pt idx="11">
                  <c:v>0.00801217476612899</c:v>
                </c:pt>
                <c:pt idx="12">
                  <c:v>0.00874055429032253</c:v>
                </c:pt>
                <c:pt idx="13">
                  <c:v>0.00946893381451607</c:v>
                </c:pt>
                <c:pt idx="14">
                  <c:v>0.0101973133387096</c:v>
                </c:pt>
                <c:pt idx="15">
                  <c:v>0.0109256928629032</c:v>
                </c:pt>
                <c:pt idx="16">
                  <c:v>0.0116540723870967</c:v>
                </c:pt>
                <c:pt idx="17">
                  <c:v>0.0123824519112903</c:v>
                </c:pt>
                <c:pt idx="18">
                  <c:v>0.0131108314354838</c:v>
                </c:pt>
                <c:pt idx="19">
                  <c:v>0.0138392109596773</c:v>
                </c:pt>
                <c:pt idx="20">
                  <c:v>0.0145675904838709</c:v>
                </c:pt>
                <c:pt idx="21">
                  <c:v>0.0152959700080644</c:v>
                </c:pt>
                <c:pt idx="22">
                  <c:v>0.016024349532258</c:v>
                </c:pt>
                <c:pt idx="23">
                  <c:v>0.0167527290564515</c:v>
                </c:pt>
                <c:pt idx="24">
                  <c:v>0.0174811085806451</c:v>
                </c:pt>
                <c:pt idx="25">
                  <c:v>0.0182094881048386</c:v>
                </c:pt>
                <c:pt idx="26">
                  <c:v>0.0189378676290322</c:v>
                </c:pt>
                <c:pt idx="27">
                  <c:v>0.0196662471532257</c:v>
                </c:pt>
                <c:pt idx="28">
                  <c:v>0.0203946266774192</c:v>
                </c:pt>
                <c:pt idx="29">
                  <c:v>0.0211230062016128</c:v>
                </c:pt>
                <c:pt idx="30">
                  <c:v>0.0218513857258063</c:v>
                </c:pt>
                <c:pt idx="31">
                  <c:v>0.0225797652499999</c:v>
                </c:pt>
                <c:pt idx="32">
                  <c:v>0.0233081447741934</c:v>
                </c:pt>
                <c:pt idx="33">
                  <c:v>0.024036524298387</c:v>
                </c:pt>
                <c:pt idx="34">
                  <c:v>0.0247649038225805</c:v>
                </c:pt>
                <c:pt idx="35">
                  <c:v>0.0254932833467741</c:v>
                </c:pt>
                <c:pt idx="36">
                  <c:v>0.0262216628709676</c:v>
                </c:pt>
                <c:pt idx="37">
                  <c:v>0.0269500423951611</c:v>
                </c:pt>
                <c:pt idx="38">
                  <c:v>0.0276784219193547</c:v>
                </c:pt>
                <c:pt idx="39">
                  <c:v>0.0284068014435482</c:v>
                </c:pt>
                <c:pt idx="40">
                  <c:v>0.0291351809677418</c:v>
                </c:pt>
                <c:pt idx="41">
                  <c:v>0.0298635604919353</c:v>
                </c:pt>
                <c:pt idx="42">
                  <c:v>0.0305919400161289</c:v>
                </c:pt>
                <c:pt idx="43">
                  <c:v>0.0313203195403224</c:v>
                </c:pt>
                <c:pt idx="44">
                  <c:v>0.032048699064516</c:v>
                </c:pt>
                <c:pt idx="45">
                  <c:v>0.0327770785887095</c:v>
                </c:pt>
                <c:pt idx="46">
                  <c:v>0.0335054581129031</c:v>
                </c:pt>
                <c:pt idx="47">
                  <c:v>0.0342338376370966</c:v>
                </c:pt>
                <c:pt idx="48">
                  <c:v>0.0349622171612901</c:v>
                </c:pt>
                <c:pt idx="49">
                  <c:v>0.0356905966854837</c:v>
                </c:pt>
                <c:pt idx="50">
                  <c:v>0.0364189762096772</c:v>
                </c:pt>
              </c:numCache>
            </c:numRef>
          </c:xVal>
          <c:yVal>
            <c:numRef>
              <c:f>'Figure for just FBDIX and FKUTX'!$E$68:$E$118</c:f>
              <c:numCache>
                <c:formatCode>0.00%</c:formatCode>
                <c:ptCount val="51"/>
                <c:pt idx="0">
                  <c:v>0</c:v>
                </c:pt>
                <c:pt idx="1">
                  <c:v>0.000139316334544445</c:v>
                </c:pt>
                <c:pt idx="2">
                  <c:v>0.00027863266908889</c:v>
                </c:pt>
                <c:pt idx="3">
                  <c:v>0.000417949003633335</c:v>
                </c:pt>
                <c:pt idx="4">
                  <c:v>0.00055726533817778</c:v>
                </c:pt>
                <c:pt idx="5">
                  <c:v>0.000696581672722225</c:v>
                </c:pt>
                <c:pt idx="6">
                  <c:v>0.00083589800726667</c:v>
                </c:pt>
                <c:pt idx="7">
                  <c:v>0.000975214341811115</c:v>
                </c:pt>
                <c:pt idx="8">
                  <c:v>0.00111453067635556</c:v>
                </c:pt>
                <c:pt idx="9">
                  <c:v>0.0012538470109</c:v>
                </c:pt>
                <c:pt idx="10">
                  <c:v>0.00139316334544445</c:v>
                </c:pt>
                <c:pt idx="11">
                  <c:v>0.00153247967998889</c:v>
                </c:pt>
                <c:pt idx="12">
                  <c:v>0.00167179601453334</c:v>
                </c:pt>
                <c:pt idx="13">
                  <c:v>0.00181111234907778</c:v>
                </c:pt>
                <c:pt idx="14">
                  <c:v>0.00195042868362223</c:v>
                </c:pt>
                <c:pt idx="15">
                  <c:v>0.00208974501816668</c:v>
                </c:pt>
                <c:pt idx="16">
                  <c:v>0.00222906135271112</c:v>
                </c:pt>
                <c:pt idx="17">
                  <c:v>0.00236837768725557</c:v>
                </c:pt>
                <c:pt idx="18">
                  <c:v>0.00250769402180001</c:v>
                </c:pt>
                <c:pt idx="19">
                  <c:v>0.00264701035634446</c:v>
                </c:pt>
                <c:pt idx="20">
                  <c:v>0.0027863266908889</c:v>
                </c:pt>
                <c:pt idx="21">
                  <c:v>0.00292564302543335</c:v>
                </c:pt>
                <c:pt idx="22">
                  <c:v>0.00306495935997779</c:v>
                </c:pt>
                <c:pt idx="23">
                  <c:v>0.00320427569452224</c:v>
                </c:pt>
                <c:pt idx="24">
                  <c:v>0.00334359202906668</c:v>
                </c:pt>
                <c:pt idx="25">
                  <c:v>0.00348290836361113</c:v>
                </c:pt>
                <c:pt idx="26">
                  <c:v>0.00362222469815557</c:v>
                </c:pt>
                <c:pt idx="27">
                  <c:v>0.00376154103270002</c:v>
                </c:pt>
                <c:pt idx="28">
                  <c:v>0.00390085736724446</c:v>
                </c:pt>
                <c:pt idx="29">
                  <c:v>0.00404017370178891</c:v>
                </c:pt>
                <c:pt idx="30">
                  <c:v>0.00417949003633335</c:v>
                </c:pt>
                <c:pt idx="31">
                  <c:v>0.0043188063708778</c:v>
                </c:pt>
                <c:pt idx="32">
                  <c:v>0.00445812270542224</c:v>
                </c:pt>
                <c:pt idx="33">
                  <c:v>0.00459743903996669</c:v>
                </c:pt>
                <c:pt idx="34">
                  <c:v>0.00473675537451113</c:v>
                </c:pt>
                <c:pt idx="35">
                  <c:v>0.00487607170905558</c:v>
                </c:pt>
                <c:pt idx="36">
                  <c:v>0.00501538804360002</c:v>
                </c:pt>
                <c:pt idx="37">
                  <c:v>0.00515470437814447</c:v>
                </c:pt>
                <c:pt idx="38">
                  <c:v>0.00529402071268891</c:v>
                </c:pt>
                <c:pt idx="39">
                  <c:v>0.00543333704723336</c:v>
                </c:pt>
                <c:pt idx="40">
                  <c:v>0.0055726533817778</c:v>
                </c:pt>
                <c:pt idx="41">
                  <c:v>0.00571196971632225</c:v>
                </c:pt>
                <c:pt idx="42">
                  <c:v>0.00585128605086669</c:v>
                </c:pt>
                <c:pt idx="43">
                  <c:v>0.00599060238541114</c:v>
                </c:pt>
                <c:pt idx="44">
                  <c:v>0.00612991871995558</c:v>
                </c:pt>
                <c:pt idx="45">
                  <c:v>0.00626923505450003</c:v>
                </c:pt>
                <c:pt idx="46">
                  <c:v>0.00640855138904447</c:v>
                </c:pt>
                <c:pt idx="47">
                  <c:v>0.00654786772358892</c:v>
                </c:pt>
                <c:pt idx="48">
                  <c:v>0.00668718405813336</c:v>
                </c:pt>
                <c:pt idx="49">
                  <c:v>0.00682650039267781</c:v>
                </c:pt>
                <c:pt idx="50">
                  <c:v>0.00696581672722225</c:v>
                </c:pt>
              </c:numCache>
            </c:numRef>
          </c:yVal>
          <c:smooth val="0"/>
        </c:ser>
        <c:axId val="43988351"/>
        <c:axId val="35519951"/>
      </c:scatterChart>
      <c:valAx>
        <c:axId val="439883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5519951"/>
        <c:crosses val="autoZero"/>
        <c:crossBetween val="midCat"/>
      </c:valAx>
      <c:valAx>
        <c:axId val="3551995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98835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241920</xdr:colOff>
      <xdr:row>9</xdr:row>
      <xdr:rowOff>26280</xdr:rowOff>
    </xdr:from>
    <xdr:to>
      <xdr:col>16</xdr:col>
      <xdr:colOff>201600</xdr:colOff>
      <xdr:row>32</xdr:row>
      <xdr:rowOff>87120</xdr:rowOff>
    </xdr:to>
    <xdr:graphicFrame>
      <xdr:nvGraphicFramePr>
        <xdr:cNvPr id="0" name=""/>
        <xdr:cNvGraphicFramePr/>
      </xdr:nvGraphicFramePr>
      <xdr:xfrm>
        <a:off x="7401600" y="1603800"/>
        <a:ext cx="7274880" cy="409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253440</xdr:colOff>
      <xdr:row>35</xdr:row>
      <xdr:rowOff>29520</xdr:rowOff>
    </xdr:from>
    <xdr:to>
      <xdr:col>16</xdr:col>
      <xdr:colOff>213840</xdr:colOff>
      <xdr:row>62</xdr:row>
      <xdr:rowOff>136080</xdr:rowOff>
    </xdr:to>
    <xdr:graphicFrame>
      <xdr:nvGraphicFramePr>
        <xdr:cNvPr id="1" name=""/>
        <xdr:cNvGraphicFramePr/>
      </xdr:nvGraphicFramePr>
      <xdr:xfrm>
        <a:off x="7413120" y="6163560"/>
        <a:ext cx="7275600" cy="483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/>
      <c r="B2" s="3"/>
    </row>
    <row r="3" customFormat="false" ht="15" hidden="false" customHeight="false" outlineLevel="0" collapsed="false">
      <c r="A3" s="4" t="n">
        <v>38353</v>
      </c>
      <c r="B3" s="1" t="n">
        <v>0.0016</v>
      </c>
    </row>
    <row r="4" customFormat="false" ht="15" hidden="false" customHeight="false" outlineLevel="0" collapsed="false">
      <c r="A4" s="4" t="n">
        <v>38384</v>
      </c>
      <c r="B4" s="1" t="n">
        <v>0.0016</v>
      </c>
    </row>
    <row r="5" customFormat="false" ht="15" hidden="false" customHeight="false" outlineLevel="0" collapsed="false">
      <c r="A5" s="4" t="n">
        <v>38412</v>
      </c>
      <c r="B5" s="1" t="n">
        <v>0.0021</v>
      </c>
    </row>
    <row r="6" customFormat="false" ht="15" hidden="false" customHeight="false" outlineLevel="0" collapsed="false">
      <c r="A6" s="4" t="n">
        <v>38443</v>
      </c>
      <c r="B6" s="1" t="n">
        <v>0.0021</v>
      </c>
    </row>
    <row r="7" customFormat="false" ht="15" hidden="false" customHeight="false" outlineLevel="0" collapsed="false">
      <c r="A7" s="4" t="n">
        <v>38473</v>
      </c>
      <c r="B7" s="1" t="n">
        <v>0.0024</v>
      </c>
    </row>
    <row r="8" customFormat="false" ht="15" hidden="false" customHeight="false" outlineLevel="0" collapsed="false">
      <c r="A8" s="4" t="n">
        <v>38504</v>
      </c>
      <c r="B8" s="1" t="n">
        <v>0.0023</v>
      </c>
    </row>
    <row r="9" customFormat="false" ht="15" hidden="false" customHeight="false" outlineLevel="0" collapsed="false">
      <c r="A9" s="4" t="n">
        <v>38534</v>
      </c>
      <c r="B9" s="1" t="n">
        <v>0.0024</v>
      </c>
    </row>
    <row r="10" customFormat="false" ht="15" hidden="false" customHeight="false" outlineLevel="0" collapsed="false">
      <c r="A10" s="4" t="n">
        <v>38565</v>
      </c>
      <c r="B10" s="1" t="n">
        <v>0.003</v>
      </c>
    </row>
    <row r="11" customFormat="false" ht="15" hidden="false" customHeight="false" outlineLevel="0" collapsed="false">
      <c r="A11" s="4" t="n">
        <v>38596</v>
      </c>
      <c r="B11" s="1" t="n">
        <v>0.0029</v>
      </c>
    </row>
    <row r="12" customFormat="false" ht="15" hidden="false" customHeight="false" outlineLevel="0" collapsed="false">
      <c r="A12" s="4" t="n">
        <v>38626</v>
      </c>
      <c r="B12" s="1" t="n">
        <v>0.0027</v>
      </c>
    </row>
    <row r="13" customFormat="false" ht="15" hidden="false" customHeight="false" outlineLevel="0" collapsed="false">
      <c r="A13" s="4" t="n">
        <v>38657</v>
      </c>
      <c r="B13" s="1" t="n">
        <v>0.0031</v>
      </c>
    </row>
    <row r="14" customFormat="false" ht="15" hidden="false" customHeight="false" outlineLevel="0" collapsed="false">
      <c r="A14" s="4" t="n">
        <v>38687</v>
      </c>
      <c r="B14" s="1" t="n">
        <v>0.0032</v>
      </c>
    </row>
    <row r="15" customFormat="false" ht="15" hidden="false" customHeight="false" outlineLevel="0" collapsed="false">
      <c r="A15" s="4" t="n">
        <v>38718</v>
      </c>
      <c r="B15" s="1" t="n">
        <v>0.0035</v>
      </c>
    </row>
    <row r="16" customFormat="false" ht="15" hidden="false" customHeight="false" outlineLevel="0" collapsed="false">
      <c r="A16" s="4" t="n">
        <v>38749</v>
      </c>
      <c r="B16" s="1" t="n">
        <v>0.0034</v>
      </c>
    </row>
    <row r="17" customFormat="false" ht="15" hidden="false" customHeight="false" outlineLevel="0" collapsed="false">
      <c r="A17" s="4" t="n">
        <v>38777</v>
      </c>
      <c r="B17" s="1" t="n">
        <v>0.0037</v>
      </c>
    </row>
    <row r="18" customFormat="false" ht="15" hidden="false" customHeight="false" outlineLevel="0" collapsed="false">
      <c r="A18" s="4" t="n">
        <v>38808</v>
      </c>
      <c r="B18" s="1" t="n">
        <v>0.0036</v>
      </c>
    </row>
    <row r="19" customFormat="false" ht="15" hidden="false" customHeight="false" outlineLevel="0" collapsed="false">
      <c r="A19" s="4" t="n">
        <v>38838</v>
      </c>
      <c r="B19" s="1" t="n">
        <v>0.0043</v>
      </c>
    </row>
    <row r="20" customFormat="false" ht="15" hidden="false" customHeight="false" outlineLevel="0" collapsed="false">
      <c r="A20" s="4" t="n">
        <v>38869</v>
      </c>
      <c r="B20" s="1" t="n">
        <v>0.004</v>
      </c>
    </row>
    <row r="21" customFormat="false" ht="15" hidden="false" customHeight="false" outlineLevel="0" collapsed="false">
      <c r="A21" s="4" t="n">
        <v>38899</v>
      </c>
      <c r="B21" s="1" t="n">
        <v>0.004</v>
      </c>
    </row>
    <row r="22" customFormat="false" ht="15" hidden="false" customHeight="false" outlineLevel="0" collapsed="false">
      <c r="A22" s="4" t="n">
        <v>38930</v>
      </c>
      <c r="B22" s="1" t="n">
        <v>0.0042</v>
      </c>
    </row>
    <row r="23" customFormat="false" ht="15" hidden="false" customHeight="false" outlineLevel="0" collapsed="false">
      <c r="A23" s="4" t="n">
        <v>38961</v>
      </c>
      <c r="B23" s="1" t="n">
        <v>0.0041</v>
      </c>
    </row>
    <row r="24" customFormat="false" ht="15" hidden="false" customHeight="false" outlineLevel="0" collapsed="false">
      <c r="A24" s="4" t="n">
        <v>38991</v>
      </c>
      <c r="B24" s="1" t="n">
        <v>0.0041</v>
      </c>
    </row>
    <row r="25" customFormat="false" ht="15" hidden="false" customHeight="false" outlineLevel="0" collapsed="false">
      <c r="A25" s="4" t="n">
        <v>39022</v>
      </c>
      <c r="B25" s="1" t="n">
        <v>0.0042</v>
      </c>
    </row>
    <row r="26" customFormat="false" ht="15" hidden="false" customHeight="false" outlineLevel="0" collapsed="false">
      <c r="A26" s="4" t="n">
        <v>39052</v>
      </c>
      <c r="B26" s="1" t="n">
        <v>0.004</v>
      </c>
    </row>
    <row r="27" customFormat="false" ht="15" hidden="false" customHeight="false" outlineLevel="0" collapsed="false">
      <c r="A27" s="4" t="n">
        <v>39083</v>
      </c>
      <c r="B27" s="1" t="n">
        <v>0.0044</v>
      </c>
    </row>
    <row r="28" customFormat="false" ht="15" hidden="false" customHeight="false" outlineLevel="0" collapsed="false">
      <c r="A28" s="4" t="n">
        <v>39114</v>
      </c>
      <c r="B28" s="1" t="n">
        <v>0.0038</v>
      </c>
    </row>
    <row r="29" customFormat="false" ht="15" hidden="false" customHeight="false" outlineLevel="0" collapsed="false">
      <c r="A29" s="4" t="n">
        <v>39142</v>
      </c>
      <c r="B29" s="1" t="n">
        <v>0.0043</v>
      </c>
    </row>
    <row r="30" customFormat="false" ht="15" hidden="false" customHeight="false" outlineLevel="0" collapsed="false">
      <c r="A30" s="4" t="n">
        <v>39173</v>
      </c>
      <c r="B30" s="1" t="n">
        <v>0.0044</v>
      </c>
    </row>
    <row r="31" customFormat="false" ht="15" hidden="false" customHeight="false" outlineLevel="0" collapsed="false">
      <c r="A31" s="4" t="n">
        <v>39203</v>
      </c>
      <c r="B31" s="1" t="n">
        <v>0.0041</v>
      </c>
    </row>
    <row r="32" customFormat="false" ht="15" hidden="false" customHeight="false" outlineLevel="0" collapsed="false">
      <c r="A32" s="4" t="n">
        <v>39234</v>
      </c>
      <c r="B32" s="1" t="n">
        <v>0.004</v>
      </c>
    </row>
    <row r="33" customFormat="false" ht="15" hidden="false" customHeight="false" outlineLevel="0" collapsed="false">
      <c r="A33" s="4" t="n">
        <v>39264</v>
      </c>
      <c r="B33" s="1" t="n">
        <v>0.004</v>
      </c>
    </row>
    <row r="34" customFormat="false" ht="15" hidden="false" customHeight="false" outlineLevel="0" collapsed="false">
      <c r="A34" s="4" t="n">
        <v>39295</v>
      </c>
      <c r="B34" s="1" t="n">
        <v>0.0042</v>
      </c>
    </row>
    <row r="35" customFormat="false" ht="15" hidden="false" customHeight="false" outlineLevel="0" collapsed="false">
      <c r="A35" s="4" t="n">
        <v>39326</v>
      </c>
      <c r="B35" s="1" t="n">
        <v>0.0032</v>
      </c>
    </row>
    <row r="36" customFormat="false" ht="15" hidden="false" customHeight="false" outlineLevel="0" collapsed="false">
      <c r="A36" s="4" t="n">
        <v>39356</v>
      </c>
      <c r="B36" s="1" t="n">
        <v>0.0032</v>
      </c>
    </row>
    <row r="37" customFormat="false" ht="15" hidden="false" customHeight="false" outlineLevel="0" collapsed="false">
      <c r="A37" s="4" t="n">
        <v>39387</v>
      </c>
      <c r="B37" s="1" t="n">
        <v>0.0034</v>
      </c>
    </row>
    <row r="38" customFormat="false" ht="15" hidden="false" customHeight="false" outlineLevel="0" collapsed="false">
      <c r="A38" s="4" t="n">
        <v>39417</v>
      </c>
      <c r="B38" s="1" t="n">
        <v>0.0027</v>
      </c>
    </row>
    <row r="39" customFormat="false" ht="15" hidden="false" customHeight="false" outlineLevel="0" collapsed="false">
      <c r="A39" s="4" t="n">
        <v>39448</v>
      </c>
      <c r="B39" s="1" t="n">
        <v>0.0021</v>
      </c>
    </row>
    <row r="40" customFormat="false" ht="15" hidden="false" customHeight="false" outlineLevel="0" collapsed="false">
      <c r="A40" s="4" t="n">
        <v>39479</v>
      </c>
      <c r="B40" s="1" t="n">
        <v>0.0013</v>
      </c>
    </row>
    <row r="41" customFormat="false" ht="15" hidden="false" customHeight="false" outlineLevel="0" collapsed="false">
      <c r="A41" s="4" t="n">
        <v>39508</v>
      </c>
      <c r="B41" s="1" t="n">
        <v>0.0017</v>
      </c>
    </row>
    <row r="42" customFormat="false" ht="15" hidden="false" customHeight="false" outlineLevel="0" collapsed="false">
      <c r="A42" s="4" t="n">
        <v>39539</v>
      </c>
      <c r="B42" s="1" t="n">
        <v>0.0018</v>
      </c>
    </row>
    <row r="43" customFormat="false" ht="15" hidden="false" customHeight="false" outlineLevel="0" collapsed="false">
      <c r="A43" s="4" t="n">
        <v>39569</v>
      </c>
      <c r="B43" s="1" t="n">
        <v>0.0018</v>
      </c>
    </row>
    <row r="44" customFormat="false" ht="15" hidden="false" customHeight="false" outlineLevel="0" collapsed="false">
      <c r="A44" s="4" t="n">
        <v>39600</v>
      </c>
      <c r="B44" s="1" t="n">
        <v>0.0017</v>
      </c>
    </row>
    <row r="45" customFormat="false" ht="15" hidden="false" customHeight="false" outlineLevel="0" collapsed="false">
      <c r="A45" s="4" t="n">
        <v>39630</v>
      </c>
      <c r="B45" s="1" t="n">
        <v>0.0015</v>
      </c>
    </row>
    <row r="46" customFormat="false" ht="15" hidden="false" customHeight="false" outlineLevel="0" collapsed="false">
      <c r="A46" s="4" t="n">
        <v>39661</v>
      </c>
      <c r="B46" s="1" t="n">
        <v>0.0013</v>
      </c>
    </row>
    <row r="47" customFormat="false" ht="15" hidden="false" customHeight="false" outlineLevel="0" collapsed="false">
      <c r="A47" s="4" t="n">
        <v>39692</v>
      </c>
      <c r="B47" s="1" t="n">
        <v>0.0015</v>
      </c>
    </row>
    <row r="48" customFormat="false" ht="15" hidden="false" customHeight="false" outlineLevel="0" collapsed="false">
      <c r="A48" s="4" t="n">
        <v>39722</v>
      </c>
      <c r="B48" s="1" t="n">
        <v>0.0008</v>
      </c>
    </row>
    <row r="49" customFormat="false" ht="15" hidden="false" customHeight="false" outlineLevel="0" collapsed="false">
      <c r="A49" s="4" t="n">
        <v>39753</v>
      </c>
      <c r="B49" s="1" t="n">
        <v>0.0003</v>
      </c>
    </row>
    <row r="50" customFormat="false" ht="15" hidden="false" customHeight="false" outlineLevel="0" collapsed="false">
      <c r="A50" s="4" t="n">
        <v>39783</v>
      </c>
      <c r="B50" s="1" t="n">
        <v>0</v>
      </c>
    </row>
    <row r="51" customFormat="false" ht="15" hidden="false" customHeight="false" outlineLevel="0" collapsed="false">
      <c r="A51" s="4" t="n">
        <v>39814</v>
      </c>
      <c r="B51" s="1" t="n">
        <v>0</v>
      </c>
    </row>
    <row r="52" customFormat="false" ht="15" hidden="false" customHeight="false" outlineLevel="0" collapsed="false">
      <c r="A52" s="4" t="n">
        <v>39845</v>
      </c>
      <c r="B52" s="1" t="n">
        <v>0.0001</v>
      </c>
    </row>
    <row r="53" customFormat="false" ht="15" hidden="false" customHeight="false" outlineLevel="0" collapsed="false">
      <c r="A53" s="4" t="n">
        <v>39873</v>
      </c>
      <c r="B53" s="1" t="n">
        <v>0.0002</v>
      </c>
    </row>
    <row r="54" customFormat="false" ht="15" hidden="false" customHeight="false" outlineLevel="0" collapsed="false">
      <c r="A54" s="4" t="n">
        <v>39904</v>
      </c>
      <c r="B54" s="1" t="n">
        <v>0.0001</v>
      </c>
    </row>
    <row r="55" customFormat="false" ht="15" hidden="false" customHeight="false" outlineLevel="0" collapsed="false">
      <c r="A55" s="4" t="n">
        <v>39934</v>
      </c>
      <c r="B55" s="1" t="n">
        <v>0</v>
      </c>
    </row>
    <row r="56" customFormat="false" ht="15" hidden="false" customHeight="false" outlineLevel="0" collapsed="false">
      <c r="A56" s="4" t="n">
        <v>39965</v>
      </c>
      <c r="B56" s="1" t="n">
        <v>0.0001</v>
      </c>
    </row>
    <row r="57" customFormat="false" ht="15" hidden="false" customHeight="false" outlineLevel="0" collapsed="false">
      <c r="A57" s="4" t="n">
        <v>39995</v>
      </c>
      <c r="B57" s="1" t="n">
        <v>0.0001</v>
      </c>
    </row>
    <row r="58" customFormat="false" ht="15" hidden="false" customHeight="false" outlineLevel="0" collapsed="false">
      <c r="A58" s="4" t="n">
        <v>40026</v>
      </c>
      <c r="B58" s="1" t="n">
        <v>0.0001</v>
      </c>
    </row>
    <row r="59" customFormat="false" ht="15" hidden="false" customHeight="false" outlineLevel="0" collapsed="false">
      <c r="A59" s="4" t="n">
        <v>40057</v>
      </c>
      <c r="B59" s="1" t="n">
        <v>0.0001</v>
      </c>
    </row>
    <row r="60" customFormat="false" ht="15" hidden="false" customHeight="false" outlineLevel="0" collapsed="false">
      <c r="A60" s="4" t="n">
        <v>40087</v>
      </c>
      <c r="B60" s="1" t="n">
        <v>0</v>
      </c>
    </row>
    <row r="61" customFormat="false" ht="15" hidden="false" customHeight="false" outlineLevel="0" collapsed="false">
      <c r="A61" s="4" t="n">
        <v>40118</v>
      </c>
      <c r="B61" s="1" t="n">
        <v>0</v>
      </c>
    </row>
    <row r="62" customFormat="false" ht="15" hidden="false" customHeight="false" outlineLevel="0" collapsed="false">
      <c r="A62" s="4" t="n">
        <v>40148</v>
      </c>
      <c r="B62" s="1" t="n">
        <v>0.0001</v>
      </c>
    </row>
    <row r="63" customFormat="false" ht="15" hidden="false" customHeight="false" outlineLevel="0" collapsed="false">
      <c r="A63" s="4" t="n">
        <v>40179</v>
      </c>
      <c r="B63" s="1" t="n">
        <v>0</v>
      </c>
    </row>
    <row r="64" customFormat="false" ht="15" hidden="false" customHeight="false" outlineLevel="0" collapsed="false">
      <c r="A64" s="4" t="n">
        <v>40210</v>
      </c>
      <c r="B64" s="1" t="n">
        <v>0</v>
      </c>
    </row>
    <row r="65" customFormat="false" ht="15" hidden="false" customHeight="false" outlineLevel="0" collapsed="false">
      <c r="A65" s="4" t="n">
        <v>40238</v>
      </c>
      <c r="B65" s="1" t="n">
        <v>0.0001</v>
      </c>
    </row>
    <row r="66" customFormat="false" ht="15" hidden="false" customHeight="false" outlineLevel="0" collapsed="false">
      <c r="A66" s="4" t="n">
        <v>40269</v>
      </c>
      <c r="B66" s="1" t="n">
        <v>0.0001</v>
      </c>
    </row>
    <row r="67" customFormat="false" ht="15" hidden="false" customHeight="false" outlineLevel="0" collapsed="false">
      <c r="A67" s="4" t="n">
        <v>40299</v>
      </c>
      <c r="B67" s="1" t="n">
        <v>0.0001</v>
      </c>
    </row>
    <row r="68" customFormat="false" ht="15" hidden="false" customHeight="false" outlineLevel="0" collapsed="false">
      <c r="A68" s="4" t="n">
        <v>40330</v>
      </c>
      <c r="B68" s="1" t="n">
        <v>0.0001</v>
      </c>
    </row>
    <row r="69" customFormat="false" ht="15" hidden="false" customHeight="false" outlineLevel="0" collapsed="false">
      <c r="A69" s="4" t="n">
        <v>40360</v>
      </c>
      <c r="B69" s="1" t="n">
        <v>0.0001</v>
      </c>
    </row>
    <row r="70" customFormat="false" ht="15" hidden="false" customHeight="false" outlineLevel="0" collapsed="false">
      <c r="A70" s="4" t="n">
        <v>40391</v>
      </c>
      <c r="B70" s="1" t="n">
        <v>0.0001</v>
      </c>
    </row>
    <row r="71" customFormat="false" ht="15" hidden="false" customHeight="false" outlineLevel="0" collapsed="false">
      <c r="A71" s="4" t="n">
        <v>40422</v>
      </c>
      <c r="B71" s="1" t="n">
        <v>0.0001</v>
      </c>
    </row>
    <row r="72" customFormat="false" ht="15" hidden="false" customHeight="false" outlineLevel="0" collapsed="false">
      <c r="A72" s="4" t="n">
        <v>40452</v>
      </c>
      <c r="B72" s="1" t="n">
        <v>0.0001</v>
      </c>
    </row>
    <row r="73" customFormat="false" ht="15" hidden="false" customHeight="false" outlineLevel="0" collapsed="false">
      <c r="A73" s="4" t="n">
        <v>40483</v>
      </c>
      <c r="B73" s="1" t="n">
        <v>0.0001</v>
      </c>
    </row>
    <row r="74" customFormat="false" ht="15" hidden="false" customHeight="false" outlineLevel="0" collapsed="false">
      <c r="A74" s="4" t="n">
        <v>40513</v>
      </c>
      <c r="B74" s="1" t="n">
        <v>0.0001</v>
      </c>
    </row>
    <row r="75" customFormat="false" ht="15" hidden="false" customHeight="false" outlineLevel="0" collapsed="false">
      <c r="A75" s="4" t="n">
        <v>40544</v>
      </c>
      <c r="B75" s="1" t="n">
        <v>0.0001</v>
      </c>
    </row>
    <row r="76" customFormat="false" ht="15" hidden="false" customHeight="false" outlineLevel="0" collapsed="false">
      <c r="A76" s="4" t="n">
        <v>40575</v>
      </c>
      <c r="B76" s="1" t="n">
        <v>0.0001</v>
      </c>
    </row>
    <row r="77" customFormat="false" ht="15" hidden="false" customHeight="false" outlineLevel="0" collapsed="false">
      <c r="A77" s="4" t="n">
        <v>40603</v>
      </c>
      <c r="B77" s="1" t="n">
        <v>0.0001</v>
      </c>
    </row>
    <row r="78" customFormat="false" ht="15" hidden="false" customHeight="false" outlineLevel="0" collapsed="false">
      <c r="A78" s="4" t="n">
        <v>40634</v>
      </c>
      <c r="B78" s="1" t="n">
        <v>0</v>
      </c>
    </row>
    <row r="79" customFormat="false" ht="15" hidden="false" customHeight="false" outlineLevel="0" collapsed="false">
      <c r="A79" s="4" t="n">
        <v>40664</v>
      </c>
      <c r="B79" s="1" t="n">
        <v>0</v>
      </c>
    </row>
    <row r="80" customFormat="false" ht="15" hidden="false" customHeight="false" outlineLevel="0" collapsed="false">
      <c r="A80" s="4" t="n">
        <v>40695</v>
      </c>
      <c r="B80" s="1" t="n">
        <v>0</v>
      </c>
    </row>
    <row r="81" customFormat="false" ht="15" hidden="false" customHeight="false" outlineLevel="0" collapsed="false">
      <c r="A81" s="4" t="n">
        <v>40725</v>
      </c>
      <c r="B81" s="1" t="n">
        <v>0</v>
      </c>
    </row>
    <row r="82" customFormat="false" ht="15" hidden="false" customHeight="false" outlineLevel="0" collapsed="false">
      <c r="A82" s="4" t="n">
        <v>40756</v>
      </c>
      <c r="B82" s="1" t="n">
        <v>0.0001</v>
      </c>
    </row>
    <row r="83" customFormat="false" ht="15" hidden="false" customHeight="false" outlineLevel="0" collapsed="false">
      <c r="A83" s="4" t="n">
        <v>40787</v>
      </c>
      <c r="B83" s="1" t="n">
        <v>0</v>
      </c>
    </row>
    <row r="84" customFormat="false" ht="15" hidden="false" customHeight="false" outlineLevel="0" collapsed="false">
      <c r="A84" s="4" t="n">
        <v>40817</v>
      </c>
      <c r="B84" s="1" t="n">
        <v>0</v>
      </c>
    </row>
    <row r="85" customFormat="false" ht="15" hidden="false" customHeight="false" outlineLevel="0" collapsed="false">
      <c r="A85" s="4" t="n">
        <v>40848</v>
      </c>
      <c r="B85" s="1" t="n">
        <v>0</v>
      </c>
    </row>
    <row r="86" customFormat="false" ht="15" hidden="false" customHeight="false" outlineLevel="0" collapsed="false">
      <c r="A86" s="4" t="n">
        <v>40878</v>
      </c>
      <c r="B86" s="1" t="n">
        <v>0</v>
      </c>
    </row>
    <row r="87" customFormat="false" ht="15" hidden="false" customHeight="false" outlineLevel="0" collapsed="false">
      <c r="A87" s="4" t="n">
        <v>40909</v>
      </c>
      <c r="B87" s="1" t="n">
        <v>0</v>
      </c>
    </row>
    <row r="88" customFormat="false" ht="15" hidden="false" customHeight="false" outlineLevel="0" collapsed="false">
      <c r="A88" s="4" t="n">
        <v>40940</v>
      </c>
      <c r="B88" s="1" t="n">
        <v>0</v>
      </c>
    </row>
    <row r="89" customFormat="false" ht="15" hidden="false" customHeight="false" outlineLevel="0" collapsed="false">
      <c r="A89" s="4" t="n">
        <v>40969</v>
      </c>
      <c r="B89" s="1" t="n">
        <v>0</v>
      </c>
    </row>
    <row r="90" customFormat="false" ht="15" hidden="false" customHeight="false" outlineLevel="0" collapsed="false">
      <c r="A90" s="4" t="n">
        <v>41000</v>
      </c>
      <c r="B90" s="1" t="n">
        <v>0</v>
      </c>
    </row>
    <row r="91" customFormat="false" ht="15" hidden="false" customHeight="false" outlineLevel="0" collapsed="false">
      <c r="A91" s="4" t="n">
        <v>41030</v>
      </c>
      <c r="B91" s="1" t="n">
        <v>0.0001</v>
      </c>
    </row>
    <row r="92" customFormat="false" ht="15" hidden="false" customHeight="false" outlineLevel="0" collapsed="false">
      <c r="A92" s="4" t="n">
        <v>41061</v>
      </c>
      <c r="B92" s="1" t="n">
        <v>0</v>
      </c>
    </row>
    <row r="93" customFormat="false" ht="15" hidden="false" customHeight="false" outlineLevel="0" collapsed="false">
      <c r="A93" s="4" t="n">
        <v>41091</v>
      </c>
      <c r="B93" s="1" t="n">
        <v>0</v>
      </c>
    </row>
    <row r="94" customFormat="false" ht="15" hidden="false" customHeight="false" outlineLevel="0" collapsed="false">
      <c r="A94" s="4" t="n">
        <v>41122</v>
      </c>
      <c r="B94" s="1" t="n">
        <v>0.0001</v>
      </c>
    </row>
    <row r="95" customFormat="false" ht="15" hidden="false" customHeight="false" outlineLevel="0" collapsed="false">
      <c r="A95" s="4" t="n">
        <v>41153</v>
      </c>
      <c r="B95" s="1" t="n">
        <v>0.0001</v>
      </c>
    </row>
    <row r="96" customFormat="false" ht="15" hidden="false" customHeight="false" outlineLevel="0" collapsed="false">
      <c r="A96" s="4" t="n">
        <v>41183</v>
      </c>
      <c r="B96" s="1" t="n">
        <v>0.0001</v>
      </c>
    </row>
    <row r="97" customFormat="false" ht="15" hidden="false" customHeight="false" outlineLevel="0" collapsed="false">
      <c r="A97" s="4" t="n">
        <v>41214</v>
      </c>
      <c r="B97" s="1" t="n">
        <v>0.0001</v>
      </c>
    </row>
    <row r="98" customFormat="false" ht="15" hidden="false" customHeight="false" outlineLevel="0" collapsed="false">
      <c r="A98" s="4" t="n">
        <v>41244</v>
      </c>
      <c r="B98" s="1" t="n">
        <v>0.0001</v>
      </c>
    </row>
    <row r="99" customFormat="false" ht="15" hidden="false" customHeight="false" outlineLevel="0" collapsed="false">
      <c r="A99" s="4" t="n">
        <v>41275</v>
      </c>
      <c r="B99" s="1" t="n">
        <v>0</v>
      </c>
    </row>
    <row r="100" customFormat="false" ht="15" hidden="false" customHeight="false" outlineLevel="0" collapsed="false">
      <c r="A100" s="4" t="n">
        <v>41306</v>
      </c>
      <c r="B100" s="1" t="n">
        <v>0</v>
      </c>
    </row>
    <row r="101" customFormat="false" ht="15" hidden="false" customHeight="false" outlineLevel="0" collapsed="false">
      <c r="A101" s="4" t="n">
        <v>41334</v>
      </c>
      <c r="B101" s="1" t="n">
        <v>0</v>
      </c>
    </row>
    <row r="102" customFormat="false" ht="15" hidden="false" customHeight="false" outlineLevel="0" collapsed="false">
      <c r="A102" s="4" t="n">
        <v>41365</v>
      </c>
      <c r="B102" s="1" t="n">
        <v>0</v>
      </c>
    </row>
    <row r="103" customFormat="false" ht="15" hidden="false" customHeight="false" outlineLevel="0" collapsed="false">
      <c r="A103" s="4" t="n">
        <v>41395</v>
      </c>
      <c r="B103" s="1" t="n">
        <v>0</v>
      </c>
    </row>
    <row r="104" customFormat="false" ht="15" hidden="false" customHeight="false" outlineLevel="0" collapsed="false">
      <c r="A104" s="4" t="n">
        <v>41426</v>
      </c>
      <c r="B104" s="1" t="n">
        <v>0</v>
      </c>
    </row>
    <row r="105" customFormat="false" ht="15" hidden="false" customHeight="false" outlineLevel="0" collapsed="false">
      <c r="A105" s="4" t="n">
        <v>41456</v>
      </c>
      <c r="B105" s="1" t="n">
        <v>0</v>
      </c>
    </row>
    <row r="106" customFormat="false" ht="15" hidden="false" customHeight="false" outlineLevel="0" collapsed="false">
      <c r="A106" s="4" t="n">
        <v>41487</v>
      </c>
      <c r="B106" s="1" t="n">
        <v>0</v>
      </c>
    </row>
    <row r="107" customFormat="false" ht="15" hidden="false" customHeight="false" outlineLevel="0" collapsed="false">
      <c r="A107" s="4" t="n">
        <v>41518</v>
      </c>
      <c r="B107" s="1" t="n">
        <v>0</v>
      </c>
    </row>
    <row r="108" customFormat="false" ht="15" hidden="false" customHeight="false" outlineLevel="0" collapsed="false">
      <c r="A108" s="4" t="n">
        <v>41548</v>
      </c>
      <c r="B108" s="1" t="n">
        <v>0</v>
      </c>
    </row>
    <row r="109" customFormat="false" ht="15" hidden="false" customHeight="false" outlineLevel="0" collapsed="false">
      <c r="A109" s="4" t="n">
        <v>41579</v>
      </c>
      <c r="B109" s="1" t="n">
        <v>0</v>
      </c>
    </row>
    <row r="110" customFormat="false" ht="15" hidden="false" customHeight="false" outlineLevel="0" collapsed="false">
      <c r="A110" s="4" t="n">
        <v>41609</v>
      </c>
      <c r="B110" s="1" t="n">
        <v>0</v>
      </c>
    </row>
    <row r="111" customFormat="false" ht="15" hidden="false" customHeight="false" outlineLevel="0" collapsed="false">
      <c r="A111" s="4" t="n">
        <v>41640</v>
      </c>
      <c r="B111" s="1" t="n">
        <v>0</v>
      </c>
    </row>
    <row r="112" customFormat="false" ht="15" hidden="false" customHeight="false" outlineLevel="0" collapsed="false">
      <c r="A112" s="4" t="n">
        <v>41671</v>
      </c>
      <c r="B112" s="1" t="n">
        <v>0</v>
      </c>
    </row>
    <row r="113" customFormat="false" ht="15" hidden="false" customHeight="false" outlineLevel="0" collapsed="false">
      <c r="A113" s="4" t="n">
        <v>41699</v>
      </c>
      <c r="B113" s="1" t="n">
        <v>0</v>
      </c>
    </row>
    <row r="114" customFormat="false" ht="15" hidden="false" customHeight="false" outlineLevel="0" collapsed="false">
      <c r="A114" s="4" t="n">
        <v>41730</v>
      </c>
      <c r="B114" s="1" t="n">
        <v>0</v>
      </c>
    </row>
    <row r="115" customFormat="false" ht="15" hidden="false" customHeight="false" outlineLevel="0" collapsed="false">
      <c r="A115" s="4" t="n">
        <v>41760</v>
      </c>
      <c r="B115" s="1" t="n">
        <v>0</v>
      </c>
    </row>
    <row r="116" customFormat="false" ht="15" hidden="false" customHeight="false" outlineLevel="0" collapsed="false">
      <c r="A116" s="4" t="n">
        <v>41791</v>
      </c>
      <c r="B116" s="1" t="n">
        <v>0</v>
      </c>
    </row>
    <row r="117" customFormat="false" ht="15" hidden="false" customHeight="false" outlineLevel="0" collapsed="false">
      <c r="A117" s="4" t="n">
        <v>41821</v>
      </c>
      <c r="B117" s="1" t="n">
        <v>0</v>
      </c>
    </row>
    <row r="118" customFormat="false" ht="15" hidden="false" customHeight="false" outlineLevel="0" collapsed="false">
      <c r="A118" s="4" t="n">
        <v>41852</v>
      </c>
      <c r="B118" s="1" t="n">
        <v>0</v>
      </c>
    </row>
    <row r="119" customFormat="false" ht="15" hidden="false" customHeight="false" outlineLevel="0" collapsed="false">
      <c r="A119" s="4" t="n">
        <v>41883</v>
      </c>
      <c r="B119" s="1" t="n">
        <v>0</v>
      </c>
    </row>
    <row r="120" customFormat="false" ht="15" hidden="false" customHeight="false" outlineLevel="0" collapsed="false">
      <c r="A120" s="4" t="n">
        <v>41913</v>
      </c>
      <c r="B120" s="1" t="n">
        <v>0</v>
      </c>
    </row>
    <row r="121" customFormat="false" ht="15" hidden="false" customHeight="false" outlineLevel="0" collapsed="false">
      <c r="A121" s="4" t="n">
        <v>41944</v>
      </c>
      <c r="B121" s="1" t="n">
        <v>0</v>
      </c>
    </row>
    <row r="122" customFormat="false" ht="15" hidden="false" customHeight="false" outlineLevel="0" collapsed="false">
      <c r="A122" s="4" t="n">
        <v>41974</v>
      </c>
      <c r="B122" s="1" t="n">
        <v>0</v>
      </c>
    </row>
    <row r="123" customFormat="false" ht="15" hidden="false" customHeight="false" outlineLevel="0" collapsed="false">
      <c r="A123" s="4" t="n">
        <v>42005</v>
      </c>
      <c r="B123" s="1" t="n">
        <v>0</v>
      </c>
    </row>
    <row r="124" customFormat="false" ht="15" hidden="false" customHeight="false" outlineLevel="0" collapsed="false">
      <c r="A124" s="4" t="n">
        <v>42036</v>
      </c>
      <c r="B124" s="1" t="n">
        <v>0</v>
      </c>
    </row>
    <row r="125" customFormat="false" ht="15" hidden="false" customHeight="false" outlineLevel="0" collapsed="false">
      <c r="A125" s="4" t="n">
        <v>42064</v>
      </c>
      <c r="B125" s="1" t="n">
        <v>0</v>
      </c>
    </row>
    <row r="126" customFormat="false" ht="15" hidden="false" customHeight="false" outlineLevel="0" collapsed="false">
      <c r="A126" s="4" t="n">
        <v>42095</v>
      </c>
      <c r="B126" s="1" t="n">
        <v>0</v>
      </c>
    </row>
    <row r="127" customFormat="false" ht="15" hidden="false" customHeight="false" outlineLevel="0" collapsed="false">
      <c r="A127" s="4" t="n">
        <v>42125</v>
      </c>
      <c r="B127" s="1" t="n">
        <v>0</v>
      </c>
    </row>
    <row r="128" customFormat="false" ht="15" hidden="false" customHeight="false" outlineLevel="0" collapsed="false">
      <c r="A128" s="4" t="n">
        <v>42156</v>
      </c>
      <c r="B128" s="1" t="n">
        <v>0</v>
      </c>
    </row>
    <row r="129" customFormat="false" ht="15" hidden="false" customHeight="false" outlineLevel="0" collapsed="false">
      <c r="A129" s="4" t="n">
        <v>42186</v>
      </c>
      <c r="B129" s="1" t="n">
        <v>0</v>
      </c>
    </row>
    <row r="130" customFormat="false" ht="15" hidden="false" customHeight="false" outlineLevel="0" collapsed="false">
      <c r="A130" s="4" t="n">
        <v>42217</v>
      </c>
      <c r="B130" s="1" t="n">
        <v>0</v>
      </c>
    </row>
    <row r="131" customFormat="false" ht="15" hidden="false" customHeight="false" outlineLevel="0" collapsed="false">
      <c r="A131" s="4" t="n">
        <v>42248</v>
      </c>
      <c r="B131" s="1" t="n">
        <v>0</v>
      </c>
    </row>
    <row r="132" customFormat="false" ht="15" hidden="false" customHeight="false" outlineLevel="0" collapsed="false">
      <c r="A132" s="4" t="n">
        <v>42278</v>
      </c>
      <c r="B132" s="1" t="n">
        <v>0</v>
      </c>
    </row>
    <row r="133" customFormat="false" ht="15" hidden="false" customHeight="false" outlineLevel="0" collapsed="false">
      <c r="A133" s="4" t="n">
        <v>42309</v>
      </c>
      <c r="B133" s="1" t="n">
        <v>0</v>
      </c>
    </row>
    <row r="134" customFormat="false" ht="15" hidden="false" customHeight="false" outlineLevel="0" collapsed="false">
      <c r="A134" s="4" t="n">
        <v>42339</v>
      </c>
      <c r="B134" s="1" t="n">
        <v>0.0001</v>
      </c>
    </row>
    <row r="135" customFormat="false" ht="15" hidden="false" customHeight="false" outlineLevel="0" collapsed="false">
      <c r="A135" s="4" t="n">
        <v>42370</v>
      </c>
      <c r="B135" s="1" t="n">
        <v>0.0001</v>
      </c>
    </row>
    <row r="136" customFormat="false" ht="15" hidden="false" customHeight="false" outlineLevel="0" collapsed="false">
      <c r="A136" s="4" t="n">
        <v>42401</v>
      </c>
      <c r="B136" s="1" t="n">
        <v>0.0002</v>
      </c>
    </row>
    <row r="137" customFormat="false" ht="15" hidden="false" customHeight="false" outlineLevel="0" collapsed="false">
      <c r="A137" s="4" t="n">
        <v>42430</v>
      </c>
      <c r="B137" s="1" t="n">
        <v>0.0002</v>
      </c>
    </row>
    <row r="138" customFormat="false" ht="15" hidden="false" customHeight="false" outlineLevel="0" collapsed="false">
      <c r="A138" s="4" t="n">
        <v>42461</v>
      </c>
      <c r="B138" s="1" t="n">
        <v>0.0001</v>
      </c>
    </row>
    <row r="139" customFormat="false" ht="15" hidden="false" customHeight="false" outlineLevel="0" collapsed="false">
      <c r="A139" s="4" t="n">
        <v>42491</v>
      </c>
      <c r="B139" s="1" t="n">
        <v>0.0001</v>
      </c>
    </row>
    <row r="140" customFormat="false" ht="15" hidden="false" customHeight="false" outlineLevel="0" collapsed="false">
      <c r="A140" s="4" t="n">
        <v>42522</v>
      </c>
      <c r="B140" s="1" t="n">
        <v>0.0002</v>
      </c>
    </row>
    <row r="141" customFormat="false" ht="15" hidden="false" customHeight="false" outlineLevel="0" collapsed="false">
      <c r="A141" s="4" t="n">
        <v>42552</v>
      </c>
      <c r="B141" s="1" t="n">
        <v>0.0002</v>
      </c>
    </row>
    <row r="142" customFormat="false" ht="15" hidden="false" customHeight="false" outlineLevel="0" collapsed="false">
      <c r="A142" s="4" t="n">
        <v>42583</v>
      </c>
      <c r="B142" s="1" t="n">
        <v>0.0002</v>
      </c>
    </row>
    <row r="143" customFormat="false" ht="15" hidden="false" customHeight="false" outlineLevel="0" collapsed="false">
      <c r="A143" s="4" t="n">
        <v>42614</v>
      </c>
      <c r="B143" s="1" t="n">
        <v>0.0002</v>
      </c>
    </row>
    <row r="144" customFormat="false" ht="15" hidden="false" customHeight="false" outlineLevel="0" collapsed="false">
      <c r="A144" s="4" t="n">
        <v>42644</v>
      </c>
      <c r="B144" s="1" t="n">
        <v>0.0002</v>
      </c>
    </row>
    <row r="145" customFormat="false" ht="15" hidden="false" customHeight="false" outlineLevel="0" collapsed="false">
      <c r="A145" s="4" t="n">
        <v>42675</v>
      </c>
      <c r="B145" s="1" t="n">
        <v>0.0001</v>
      </c>
    </row>
    <row r="146" customFormat="false" ht="15" hidden="false" customHeight="false" outlineLevel="0" collapsed="false">
      <c r="A146" s="4" t="n">
        <v>42705</v>
      </c>
      <c r="B146" s="1" t="n">
        <v>0.0003</v>
      </c>
    </row>
    <row r="147" customFormat="false" ht="15" hidden="false" customHeight="false" outlineLevel="0" collapsed="false">
      <c r="A147" s="4" t="n">
        <v>42736</v>
      </c>
      <c r="B147" s="1" t="n">
        <v>0.0004</v>
      </c>
    </row>
    <row r="148" customFormat="false" ht="15" hidden="false" customHeight="false" outlineLevel="0" collapsed="false">
      <c r="A148" s="4" t="n">
        <v>42767</v>
      </c>
      <c r="B148" s="1" t="n">
        <v>0.0004</v>
      </c>
    </row>
    <row r="149" customFormat="false" ht="15" hidden="false" customHeight="false" outlineLevel="0" collapsed="false">
      <c r="A149" s="4" t="n">
        <v>42795</v>
      </c>
      <c r="B149" s="1" t="n">
        <v>0.0003</v>
      </c>
    </row>
    <row r="150" customFormat="false" ht="15" hidden="false" customHeight="false" outlineLevel="0" collapsed="false">
      <c r="A150" s="4" t="n">
        <v>42826</v>
      </c>
      <c r="B150" s="1" t="n">
        <v>0.0005</v>
      </c>
    </row>
    <row r="151" customFormat="false" ht="15" hidden="false" customHeight="false" outlineLevel="0" collapsed="false">
      <c r="A151" s="4" t="n">
        <v>42856</v>
      </c>
      <c r="B151" s="1" t="n">
        <v>0.0006</v>
      </c>
    </row>
    <row r="152" customFormat="false" ht="15" hidden="false" customHeight="false" outlineLevel="0" collapsed="false">
      <c r="A152" s="4" t="n">
        <v>42887</v>
      </c>
      <c r="B152" s="1" t="n">
        <v>0.0006</v>
      </c>
    </row>
    <row r="153" customFormat="false" ht="15" hidden="false" customHeight="false" outlineLevel="0" collapsed="false">
      <c r="A153" s="4" t="n">
        <v>42917</v>
      </c>
      <c r="B153" s="1" t="n">
        <v>0.0007</v>
      </c>
    </row>
    <row r="154" customFormat="false" ht="15" hidden="false" customHeight="false" outlineLevel="0" collapsed="false">
      <c r="A154" s="4" t="n">
        <v>42948</v>
      </c>
      <c r="B154" s="1" t="n">
        <v>0.0009</v>
      </c>
    </row>
    <row r="155" customFormat="false" ht="15" hidden="false" customHeight="false" outlineLevel="0" collapsed="false">
      <c r="A155" s="4" t="n">
        <v>42979</v>
      </c>
      <c r="B155" s="1" t="n">
        <v>0.0009</v>
      </c>
    </row>
    <row r="156" customFormat="false" ht="15" hidden="false" customHeight="false" outlineLevel="0" collapsed="false">
      <c r="A156" s="4" t="n">
        <v>43009</v>
      </c>
      <c r="B156" s="1" t="n">
        <v>0.0009</v>
      </c>
    </row>
    <row r="157" customFormat="false" ht="15" hidden="false" customHeight="false" outlineLevel="0" collapsed="false">
      <c r="A157" s="4" t="n">
        <v>43040</v>
      </c>
      <c r="B157" s="1" t="n">
        <v>0.0008</v>
      </c>
    </row>
    <row r="158" customFormat="false" ht="15" hidden="false" customHeight="false" outlineLevel="0" collapsed="false">
      <c r="A158" s="4" t="n">
        <v>43070</v>
      </c>
      <c r="B158" s="1" t="n">
        <v>0.0009</v>
      </c>
    </row>
    <row r="159" customFormat="false" ht="15" hidden="false" customHeight="false" outlineLevel="0" collapsed="false">
      <c r="A159" s="4" t="n">
        <v>43101</v>
      </c>
      <c r="B159" s="1" t="n">
        <v>0.0011</v>
      </c>
    </row>
    <row r="160" customFormat="false" ht="15" hidden="false" customHeight="false" outlineLevel="0" collapsed="false">
      <c r="A160" s="4" t="n">
        <v>43132</v>
      </c>
      <c r="B160" s="1" t="n">
        <v>0.0011</v>
      </c>
    </row>
    <row r="161" customFormat="false" ht="15" hidden="false" customHeight="false" outlineLevel="0" collapsed="false">
      <c r="A161" s="4" t="n">
        <v>43160</v>
      </c>
      <c r="B161" s="1" t="n">
        <v>0.0012</v>
      </c>
    </row>
    <row r="162" customFormat="false" ht="15" hidden="false" customHeight="false" outlineLevel="0" collapsed="false">
      <c r="A162" s="4" t="n">
        <v>43191</v>
      </c>
      <c r="B162" s="1" t="n">
        <v>0.0014</v>
      </c>
    </row>
    <row r="163" customFormat="false" ht="15" hidden="false" customHeight="false" outlineLevel="0" collapsed="false">
      <c r="A163" s="4" t="n">
        <v>43221</v>
      </c>
      <c r="B163" s="1" t="n">
        <v>0.0014</v>
      </c>
    </row>
    <row r="164" customFormat="false" ht="15" hidden="false" customHeight="false" outlineLevel="0" collapsed="false">
      <c r="A164" s="4" t="n">
        <v>43252</v>
      </c>
      <c r="B164" s="1" t="n">
        <v>0.0014</v>
      </c>
    </row>
    <row r="165" customFormat="false" ht="15" hidden="false" customHeight="false" outlineLevel="0" collapsed="false">
      <c r="A165" s="4" t="n">
        <v>43282</v>
      </c>
      <c r="B165" s="1" t="n">
        <v>0.0016</v>
      </c>
    </row>
    <row r="166" customFormat="false" ht="15" hidden="false" customHeight="false" outlineLevel="0" collapsed="false">
      <c r="A166" s="4" t="n">
        <v>43313</v>
      </c>
      <c r="B166" s="1" t="n">
        <v>0.0016</v>
      </c>
    </row>
    <row r="167" customFormat="false" ht="15" hidden="false" customHeight="false" outlineLevel="0" collapsed="false">
      <c r="A167" s="4" t="n">
        <v>43344</v>
      </c>
      <c r="B167" s="1" t="n">
        <v>0.0015</v>
      </c>
    </row>
    <row r="168" customFormat="false" ht="15" hidden="false" customHeight="false" outlineLevel="0" collapsed="false">
      <c r="A168" s="4" t="n">
        <v>43374</v>
      </c>
      <c r="B168" s="1" t="n">
        <v>0.0019</v>
      </c>
    </row>
    <row r="169" customFormat="false" ht="15" hidden="false" customHeight="false" outlineLevel="0" collapsed="false">
      <c r="A169" s="4" t="n">
        <v>43405</v>
      </c>
      <c r="B169" s="1" t="n">
        <v>0.0018</v>
      </c>
    </row>
    <row r="170" customFormat="false" ht="15" hidden="false" customHeight="false" outlineLevel="0" collapsed="false">
      <c r="A170" s="4" t="n">
        <v>43435</v>
      </c>
      <c r="B170" s="1" t="n">
        <v>0.0019</v>
      </c>
    </row>
    <row r="171" customFormat="false" ht="15" hidden="false" customHeight="false" outlineLevel="0" collapsed="false">
      <c r="A171" s="4" t="n">
        <v>43466</v>
      </c>
      <c r="B171" s="1" t="n">
        <v>0.0021</v>
      </c>
    </row>
    <row r="172" customFormat="false" ht="15" hidden="false" customHeight="false" outlineLevel="0" collapsed="false">
      <c r="A172" s="4" t="n">
        <v>43497</v>
      </c>
      <c r="B172" s="1" t="n">
        <v>0.0018</v>
      </c>
    </row>
    <row r="173" customFormat="false" ht="15" hidden="false" customHeight="false" outlineLevel="0" collapsed="false">
      <c r="A173" s="4" t="n">
        <v>43525</v>
      </c>
      <c r="B173" s="1" t="n">
        <v>0.0019</v>
      </c>
    </row>
    <row r="174" customFormat="false" ht="15" hidden="false" customHeight="false" outlineLevel="0" collapsed="false">
      <c r="A174" s="4" t="n">
        <v>43556</v>
      </c>
      <c r="B174" s="1" t="n">
        <v>0.0021</v>
      </c>
    </row>
    <row r="175" customFormat="false" ht="15" hidden="false" customHeight="false" outlineLevel="0" collapsed="false">
      <c r="A175" s="4" t="n">
        <v>43586</v>
      </c>
      <c r="B175" s="1" t="n">
        <v>0.0021</v>
      </c>
    </row>
    <row r="176" customFormat="false" ht="15" hidden="false" customHeight="false" outlineLevel="0" collapsed="false">
      <c r="A176" s="4" t="n">
        <v>43617</v>
      </c>
      <c r="B176" s="1" t="n">
        <v>0.0018</v>
      </c>
    </row>
    <row r="177" customFormat="false" ht="15" hidden="false" customHeight="false" outlineLevel="0" collapsed="false">
      <c r="A177" s="4" t="n">
        <v>43647</v>
      </c>
      <c r="B177" s="1" t="n">
        <v>0.0019</v>
      </c>
    </row>
    <row r="178" customFormat="false" ht="15" hidden="false" customHeight="false" outlineLevel="0" collapsed="false">
      <c r="A178" s="4" t="n">
        <v>43678</v>
      </c>
      <c r="B178" s="1" t="n">
        <v>0.0016</v>
      </c>
    </row>
    <row r="179" customFormat="false" ht="15" hidden="false" customHeight="false" outlineLevel="0" collapsed="false">
      <c r="A179" s="4" t="n">
        <v>43709</v>
      </c>
      <c r="B179" s="1" t="n">
        <v>0.0018</v>
      </c>
    </row>
    <row r="180" customFormat="false" ht="15" hidden="false" customHeight="false" outlineLevel="0" collapsed="false">
      <c r="A180" s="4" t="n">
        <v>43739</v>
      </c>
      <c r="B180" s="1" t="n">
        <v>0.0015</v>
      </c>
    </row>
    <row r="181" customFormat="false" ht="15" hidden="false" customHeight="false" outlineLevel="0" collapsed="false">
      <c r="A181" s="4" t="n">
        <v>43770</v>
      </c>
      <c r="B181" s="1" t="n">
        <v>0.0012</v>
      </c>
    </row>
    <row r="182" customFormat="false" ht="15" hidden="false" customHeight="false" outlineLevel="0" collapsed="false">
      <c r="A182" s="4" t="n">
        <v>43800</v>
      </c>
      <c r="B182" s="1" t="n">
        <v>0.0014</v>
      </c>
    </row>
    <row r="183" customFormat="false" ht="15" hidden="false" customHeight="false" outlineLevel="0" collapsed="false">
      <c r="A183" s="4" t="n">
        <v>43831</v>
      </c>
      <c r="B183" s="1" t="n">
        <v>0.0013</v>
      </c>
    </row>
    <row r="184" customFormat="false" ht="15" hidden="false" customHeight="false" outlineLevel="0" collapsed="false">
      <c r="A184" s="4" t="n">
        <v>43862</v>
      </c>
      <c r="B184" s="1" t="n">
        <v>0.0012</v>
      </c>
    </row>
    <row r="185" customFormat="false" ht="15" hidden="false" customHeight="false" outlineLevel="0" collapsed="false">
      <c r="A185" s="4" t="n">
        <v>43891</v>
      </c>
      <c r="B185" s="1" t="n">
        <v>0.0012</v>
      </c>
    </row>
    <row r="186" customFormat="false" ht="15" hidden="false" customHeight="false" outlineLevel="0" collapsed="false">
      <c r="A186" s="4" t="n">
        <v>43922</v>
      </c>
      <c r="B186" s="1" t="n">
        <v>0</v>
      </c>
    </row>
    <row r="187" customFormat="false" ht="15" hidden="false" customHeight="false" outlineLevel="0" collapsed="false">
      <c r="A187" s="4" t="n">
        <v>43952</v>
      </c>
      <c r="B187" s="1" t="n">
        <v>0.0001</v>
      </c>
    </row>
    <row r="188" customFormat="false" ht="15" hidden="false" customHeight="false" outlineLevel="0" collapsed="false">
      <c r="A188" s="4" t="n">
        <v>43983</v>
      </c>
      <c r="B188" s="1" t="n">
        <v>0.0001</v>
      </c>
    </row>
    <row r="189" customFormat="false" ht="15" hidden="false" customHeight="false" outlineLevel="0" collapsed="false">
      <c r="A189" s="4" t="n">
        <v>44013</v>
      </c>
      <c r="B189" s="1" t="n">
        <v>0.0001</v>
      </c>
    </row>
    <row r="190" customFormat="false" ht="15" hidden="false" customHeight="false" outlineLevel="0" collapsed="false">
      <c r="A190" s="4" t="n">
        <v>44044</v>
      </c>
      <c r="B190" s="1" t="n">
        <v>0.0001</v>
      </c>
    </row>
    <row r="191" customFormat="false" ht="15" hidden="false" customHeight="false" outlineLevel="0" collapsed="false">
      <c r="A191" s="4" t="n">
        <v>44075</v>
      </c>
      <c r="B191" s="1" t="n">
        <v>0.0001</v>
      </c>
    </row>
    <row r="192" customFormat="false" ht="15" hidden="false" customHeight="false" outlineLevel="0" collapsed="false">
      <c r="A192" s="4" t="n">
        <v>44105</v>
      </c>
      <c r="B192" s="1" t="n">
        <v>0.0001</v>
      </c>
    </row>
    <row r="193" customFormat="false" ht="15" hidden="false" customHeight="false" outlineLevel="0" collapsed="false">
      <c r="A193" s="4" t="n">
        <v>44136</v>
      </c>
      <c r="B193" s="1" t="n">
        <v>0.0001</v>
      </c>
    </row>
    <row r="194" customFormat="false" ht="15" hidden="false" customHeight="false" outlineLevel="0" collapsed="false">
      <c r="A194" s="4" t="n">
        <v>44166</v>
      </c>
      <c r="B194" s="1" t="n">
        <v>0.0001</v>
      </c>
    </row>
    <row r="195" customFormat="false" ht="15" hidden="false" customHeight="false" outlineLevel="0" collapsed="false">
      <c r="A195" s="4" t="n">
        <v>44197</v>
      </c>
      <c r="B195" s="1" t="n">
        <v>0</v>
      </c>
    </row>
    <row r="196" customFormat="false" ht="15" hidden="false" customHeight="false" outlineLevel="0" collapsed="false">
      <c r="A196" s="4" t="n">
        <v>44228</v>
      </c>
      <c r="B196" s="1" t="n">
        <v>0</v>
      </c>
    </row>
    <row r="197" customFormat="false" ht="15" hidden="false" customHeight="false" outlineLevel="0" collapsed="false">
      <c r="A197" s="4" t="n">
        <v>44256</v>
      </c>
      <c r="B197" s="1" t="n">
        <v>0</v>
      </c>
    </row>
    <row r="198" customFormat="false" ht="15" hidden="false" customHeight="false" outlineLevel="0" collapsed="false">
      <c r="A198" s="4" t="n">
        <v>44287</v>
      </c>
      <c r="B198" s="1" t="n">
        <v>0</v>
      </c>
    </row>
    <row r="199" customFormat="false" ht="15" hidden="false" customHeight="false" outlineLevel="0" collapsed="false">
      <c r="A199" s="4" t="n">
        <v>44317</v>
      </c>
      <c r="B199" s="1" t="n">
        <v>0</v>
      </c>
    </row>
    <row r="200" customFormat="false" ht="15" hidden="false" customHeight="false" outlineLevel="0" collapsed="false">
      <c r="A200" s="4" t="n">
        <v>44348</v>
      </c>
      <c r="B200" s="1" t="n">
        <v>0</v>
      </c>
    </row>
    <row r="201" customFormat="false" ht="15" hidden="false" customHeight="false" outlineLevel="0" collapsed="false">
      <c r="A201" s="4" t="n">
        <v>44378</v>
      </c>
      <c r="B201" s="1" t="n">
        <v>0</v>
      </c>
    </row>
    <row r="202" customFormat="false" ht="15" hidden="false" customHeight="false" outlineLevel="0" collapsed="false">
      <c r="A202" s="4" t="n">
        <v>44409</v>
      </c>
      <c r="B202" s="1" t="n">
        <v>0</v>
      </c>
    </row>
    <row r="203" customFormat="false" ht="15" hidden="false" customHeight="false" outlineLevel="0" collapsed="false">
      <c r="A203" s="4" t="n">
        <v>44440</v>
      </c>
      <c r="B203" s="1" t="n">
        <v>0</v>
      </c>
    </row>
    <row r="204" customFormat="false" ht="15" hidden="false" customHeight="false" outlineLevel="0" collapsed="false">
      <c r="A204" s="4" t="n">
        <v>44470</v>
      </c>
      <c r="B204" s="1" t="n">
        <v>0</v>
      </c>
    </row>
    <row r="205" customFormat="false" ht="15" hidden="false" customHeight="false" outlineLevel="0" collapsed="false">
      <c r="A205" s="4" t="n">
        <v>44501</v>
      </c>
      <c r="B205" s="1" t="n">
        <v>0</v>
      </c>
    </row>
    <row r="206" customFormat="false" ht="15" hidden="false" customHeight="false" outlineLevel="0" collapsed="false">
      <c r="A206" s="4" t="n">
        <v>44531</v>
      </c>
      <c r="B206" s="1" t="n">
        <v>0.0001</v>
      </c>
    </row>
    <row r="207" customFormat="false" ht="15" hidden="false" customHeight="false" outlineLevel="0" collapsed="false">
      <c r="A207" s="4" t="n">
        <v>44562</v>
      </c>
      <c r="B207" s="1" t="n">
        <v>0</v>
      </c>
    </row>
    <row r="208" customFormat="false" ht="15" hidden="false" customHeight="false" outlineLevel="0" collapsed="false">
      <c r="A208" s="4" t="n">
        <v>44593</v>
      </c>
      <c r="B208" s="1" t="n">
        <v>0</v>
      </c>
    </row>
    <row r="209" customFormat="false" ht="15" hidden="false" customHeight="false" outlineLevel="0" collapsed="false">
      <c r="A209" s="4" t="n">
        <v>44621</v>
      </c>
      <c r="B209" s="1" t="n">
        <v>0</v>
      </c>
    </row>
    <row r="210" customFormat="false" ht="15" hidden="false" customHeight="false" outlineLevel="0" collapsed="false">
      <c r="A210" s="4" t="n">
        <v>44652</v>
      </c>
      <c r="B210" s="1" t="n">
        <v>0</v>
      </c>
    </row>
    <row r="211" customFormat="false" ht="15" hidden="false" customHeight="false" outlineLevel="0" collapsed="false">
      <c r="A211" s="4" t="n">
        <v>44682</v>
      </c>
      <c r="B211" s="1" t="n">
        <v>0.0003</v>
      </c>
    </row>
    <row r="212" customFormat="false" ht="15" hidden="false" customHeight="false" outlineLevel="0" collapsed="false">
      <c r="A212" s="4" t="n">
        <v>44713</v>
      </c>
      <c r="B212" s="1" t="n">
        <v>0.0006</v>
      </c>
    </row>
    <row r="213" customFormat="false" ht="15" hidden="false" customHeight="false" outlineLevel="0" collapsed="false">
      <c r="A213" s="4" t="n">
        <v>44743</v>
      </c>
      <c r="B213" s="1" t="n">
        <v>0.0008</v>
      </c>
    </row>
    <row r="214" customFormat="false" ht="15" hidden="false" customHeight="false" outlineLevel="0" collapsed="false">
      <c r="A214" s="4" t="n">
        <v>44774</v>
      </c>
      <c r="B214" s="1" t="n">
        <v>0.0019</v>
      </c>
    </row>
    <row r="215" customFormat="false" ht="15" hidden="false" customHeight="false" outlineLevel="0" collapsed="false">
      <c r="A215" s="4" t="n">
        <v>44805</v>
      </c>
      <c r="B215" s="1" t="n">
        <v>0.0019</v>
      </c>
    </row>
    <row r="216" customFormat="false" ht="15" hidden="false" customHeight="false" outlineLevel="0" collapsed="false">
      <c r="A216" s="4" t="n">
        <v>44835</v>
      </c>
      <c r="B216" s="1" t="n">
        <v>0.0023</v>
      </c>
    </row>
    <row r="217" customFormat="false" ht="15" hidden="false" customHeight="false" outlineLevel="0" collapsed="false">
      <c r="A217" s="4" t="n">
        <v>44866</v>
      </c>
      <c r="B217" s="1" t="n">
        <v>0.0029</v>
      </c>
    </row>
    <row r="218" customFormat="false" ht="15" hidden="false" customHeight="false" outlineLevel="0" collapsed="false">
      <c r="A218" s="4" t="n">
        <v>44896</v>
      </c>
      <c r="B218" s="1" t="n">
        <v>0.0033</v>
      </c>
    </row>
    <row r="219" customFormat="false" ht="15" hidden="false" customHeight="false" outlineLevel="0" collapsed="false">
      <c r="A219" s="4" t="n">
        <v>44927</v>
      </c>
      <c r="B219" s="1" t="n">
        <v>0.0035</v>
      </c>
    </row>
    <row r="220" customFormat="false" ht="15" hidden="false" customHeight="false" outlineLevel="0" collapsed="false">
      <c r="A220" s="4" t="n">
        <v>44958</v>
      </c>
      <c r="B220" s="1" t="n">
        <v>0.0034</v>
      </c>
    </row>
    <row r="221" customFormat="false" ht="15" hidden="false" customHeight="false" outlineLevel="0" collapsed="false">
      <c r="A221" s="4" t="n">
        <v>44986</v>
      </c>
      <c r="B221" s="1" t="n">
        <v>0.0036</v>
      </c>
    </row>
    <row r="222" customFormat="false" ht="15" hidden="false" customHeight="false" outlineLevel="0" collapsed="false">
      <c r="A222" s="4" t="n">
        <v>45017</v>
      </c>
      <c r="B222" s="1" t="n">
        <v>0.0035</v>
      </c>
    </row>
    <row r="223" customFormat="false" ht="15" hidden="false" customHeight="false" outlineLevel="0" collapsed="false">
      <c r="A223" s="4" t="n">
        <v>45047</v>
      </c>
      <c r="B223" s="1" t="n">
        <v>0.0036</v>
      </c>
    </row>
    <row r="224" customFormat="false" ht="15" hidden="false" customHeight="false" outlineLevel="0" collapsed="false">
      <c r="A224" s="4" t="n">
        <v>45078</v>
      </c>
      <c r="B224" s="1" t="n">
        <v>0.004</v>
      </c>
    </row>
    <row r="225" customFormat="false" ht="15" hidden="false" customHeight="false" outlineLevel="0" collapsed="false">
      <c r="A225" s="4" t="n">
        <v>45108</v>
      </c>
      <c r="B225" s="1" t="n">
        <v>0.0045</v>
      </c>
    </row>
    <row r="226" customFormat="false" ht="15" hidden="false" customHeight="false" outlineLevel="0" collapsed="false">
      <c r="A226" s="4" t="n">
        <v>45139</v>
      </c>
      <c r="B226" s="1" t="n">
        <v>0.0045</v>
      </c>
    </row>
    <row r="227" customFormat="false" ht="15" hidden="false" customHeight="false" outlineLevel="0" collapsed="false">
      <c r="A227" s="4" t="n">
        <v>45170</v>
      </c>
      <c r="B227" s="1" t="n">
        <v>0.0043</v>
      </c>
    </row>
    <row r="228" customFormat="false" ht="15" hidden="false" customHeight="false" outlineLevel="0" collapsed="false">
      <c r="A228" s="4" t="n">
        <v>45200</v>
      </c>
      <c r="B228" s="1" t="n">
        <v>0.0047</v>
      </c>
    </row>
    <row r="229" customFormat="false" ht="15" hidden="false" customHeight="false" outlineLevel="0" collapsed="false">
      <c r="A229" s="4" t="n">
        <v>45231</v>
      </c>
      <c r="B229" s="1" t="n">
        <v>0.0044</v>
      </c>
    </row>
    <row r="230" customFormat="false" ht="15" hidden="false" customHeight="false" outlineLevel="0" collapsed="false">
      <c r="A230" s="4" t="n">
        <v>45261</v>
      </c>
      <c r="B230" s="1" t="n">
        <v>0.0043</v>
      </c>
    </row>
    <row r="231" customFormat="false" ht="15" hidden="false" customHeight="false" outlineLevel="0" collapsed="false">
      <c r="A231" s="4" t="n">
        <v>45292</v>
      </c>
      <c r="B231" s="1" t="n">
        <v>0.0047</v>
      </c>
    </row>
    <row r="232" customFormat="false" ht="15" hidden="false" customHeight="false" outlineLevel="0" collapsed="false">
      <c r="A232" s="4" t="n">
        <v>45323</v>
      </c>
      <c r="B232" s="1" t="n">
        <v>0.0042</v>
      </c>
    </row>
    <row r="233" customFormat="false" ht="15" hidden="false" customHeight="false" outlineLevel="0" collapsed="false">
      <c r="A233" s="4" t="n">
        <v>45352</v>
      </c>
      <c r="B233" s="1" t="n">
        <v>0.0043</v>
      </c>
    </row>
    <row r="234" customFormat="false" ht="15" hidden="false" customHeight="false" outlineLevel="0" collapsed="false">
      <c r="A234" s="4" t="n">
        <v>45383</v>
      </c>
      <c r="B234" s="1" t="n">
        <v>0.0047</v>
      </c>
    </row>
    <row r="235" customFormat="false" ht="15" hidden="false" customHeight="false" outlineLevel="0" collapsed="false">
      <c r="A235" s="4" t="n">
        <v>45413</v>
      </c>
      <c r="B235" s="1" t="n">
        <v>0.0044</v>
      </c>
    </row>
    <row r="236" customFormat="false" ht="15" hidden="false" customHeight="false" outlineLevel="0" collapsed="false">
      <c r="A236" s="4" t="n">
        <v>45444</v>
      </c>
      <c r="B236" s="1" t="n">
        <v>0.0041</v>
      </c>
    </row>
    <row r="237" customFormat="false" ht="15" hidden="false" customHeight="false" outlineLevel="0" collapsed="false">
      <c r="A237" s="4" t="n">
        <v>45474</v>
      </c>
      <c r="B237" s="1" t="n">
        <v>0.0045</v>
      </c>
    </row>
    <row r="238" customFormat="false" ht="15" hidden="false" customHeight="false" outlineLevel="0" collapsed="false">
      <c r="A238" s="4" t="n">
        <v>45505</v>
      </c>
      <c r="B238" s="1" t="n">
        <v>0.0048</v>
      </c>
    </row>
    <row r="239" customFormat="false" ht="15" hidden="false" customHeight="false" outlineLevel="0" collapsed="false">
      <c r="A239" s="4" t="n">
        <v>45536</v>
      </c>
      <c r="B239" s="1" t="n">
        <v>0.004</v>
      </c>
    </row>
    <row r="240" customFormat="false" ht="15" hidden="false" customHeight="false" outlineLevel="0" collapsed="false">
      <c r="A240" s="4" t="n">
        <v>45566</v>
      </c>
      <c r="B240" s="1" t="n">
        <v>0.0039</v>
      </c>
    </row>
    <row r="241" customFormat="false" ht="15" hidden="false" customHeight="false" outlineLevel="0" collapsed="false">
      <c r="A241" s="4" t="n">
        <v>45597</v>
      </c>
      <c r="B241" s="1" t="n">
        <v>0.004</v>
      </c>
    </row>
    <row r="242" customFormat="false" ht="15" hidden="false" customHeight="false" outlineLevel="0" collapsed="false">
      <c r="A242" s="4" t="n">
        <v>45627</v>
      </c>
      <c r="B242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111.64</v>
      </c>
      <c r="C2" s="5" t="n">
        <v>0.83</v>
      </c>
    </row>
    <row r="3" customFormat="false" ht="15" hidden="false" customHeight="false" outlineLevel="0" collapsed="false">
      <c r="A3" s="4" t="n">
        <v>38353</v>
      </c>
      <c r="B3" s="5" t="n">
        <v>108.9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111.18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108.79</v>
      </c>
      <c r="C5" s="5" t="n">
        <v>0.43</v>
      </c>
    </row>
    <row r="6" customFormat="false" ht="15" hidden="false" customHeight="false" outlineLevel="0" collapsed="false">
      <c r="A6" s="4" t="n">
        <v>38443</v>
      </c>
      <c r="B6" s="5" t="n">
        <v>106.71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110.09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109.81</v>
      </c>
      <c r="C8" s="5" t="n">
        <v>0.42</v>
      </c>
    </row>
    <row r="9" customFormat="false" ht="15" hidden="false" customHeight="false" outlineLevel="0" collapsed="false">
      <c r="A9" s="4" t="n">
        <v>38534</v>
      </c>
      <c r="B9" s="5" t="n">
        <v>113.88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112.84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113.2</v>
      </c>
      <c r="C11" s="5" t="n">
        <v>0.53</v>
      </c>
    </row>
    <row r="12" customFormat="false" ht="15" hidden="false" customHeight="false" outlineLevel="0" collapsed="false">
      <c r="A12" s="4" t="n">
        <v>38626</v>
      </c>
      <c r="B12" s="5" t="n">
        <v>111.3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115.49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114.92</v>
      </c>
      <c r="C14" s="5" t="n">
        <v>0.6</v>
      </c>
    </row>
    <row r="15" customFormat="false" ht="15" hidden="false" customHeight="false" outlineLevel="0" collapsed="false">
      <c r="A15" s="4" t="n">
        <v>38718</v>
      </c>
      <c r="B15" s="5" t="n">
        <v>117.96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118.27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119.24</v>
      </c>
      <c r="C17" s="5" t="n">
        <v>0.49</v>
      </c>
    </row>
    <row r="18" customFormat="false" ht="15" hidden="false" customHeight="false" outlineLevel="0" collapsed="false">
      <c r="A18" s="4" t="n">
        <v>38808</v>
      </c>
      <c r="B18" s="5" t="n">
        <v>120.83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117.33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116.99</v>
      </c>
      <c r="C20" s="5" t="n">
        <v>0.48</v>
      </c>
    </row>
    <row r="21" customFormat="false" ht="15" hidden="false" customHeight="false" outlineLevel="0" collapsed="false">
      <c r="A21" s="4" t="n">
        <v>38899</v>
      </c>
      <c r="B21" s="5" t="n">
        <v>117.7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120.48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123.04</v>
      </c>
      <c r="C23" s="5" t="n">
        <v>0.52</v>
      </c>
    </row>
    <row r="24" customFormat="false" ht="15" hidden="false" customHeight="false" outlineLevel="0" collapsed="false">
      <c r="A24" s="4" t="n">
        <v>38991</v>
      </c>
      <c r="B24" s="5" t="n">
        <v>127.04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129.44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130.59</v>
      </c>
      <c r="C26" s="5" t="n">
        <v>0.65</v>
      </c>
    </row>
    <row r="27" customFormat="false" ht="15" hidden="false" customHeight="false" outlineLevel="0" collapsed="false">
      <c r="A27" s="4" t="n">
        <v>39083</v>
      </c>
      <c r="B27" s="5" t="n">
        <v>132.54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129.93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130.83</v>
      </c>
      <c r="C29" s="5" t="n">
        <v>0.55</v>
      </c>
    </row>
    <row r="30" customFormat="false" ht="15" hidden="false" customHeight="false" outlineLevel="0" collapsed="false">
      <c r="A30" s="4" t="n">
        <v>39173</v>
      </c>
      <c r="B30" s="5" t="n">
        <v>136.61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141.36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138.42</v>
      </c>
      <c r="C32" s="5" t="n">
        <v>0.57</v>
      </c>
    </row>
    <row r="33" customFormat="false" ht="15" hidden="false" customHeight="false" outlineLevel="0" collapsed="false">
      <c r="A33" s="4" t="n">
        <v>39264</v>
      </c>
      <c r="B33" s="5" t="n">
        <v>134.15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136.16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140.61</v>
      </c>
      <c r="C35" s="5" t="n">
        <v>0.62</v>
      </c>
    </row>
    <row r="36" customFormat="false" ht="15" hidden="false" customHeight="false" outlineLevel="0" collapsed="false">
      <c r="A36" s="4" t="n">
        <v>39356</v>
      </c>
      <c r="B36" s="5" t="n">
        <v>142.83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136.85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135.15</v>
      </c>
      <c r="C38" s="5" t="n">
        <v>0.75</v>
      </c>
    </row>
    <row r="39" customFormat="false" ht="15" hidden="false" customHeight="false" outlineLevel="0" collapsed="false">
      <c r="A39" s="4" t="n">
        <v>39448</v>
      </c>
      <c r="B39" s="5" t="n">
        <v>127.02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122.89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121.75</v>
      </c>
      <c r="C41" s="5" t="n">
        <v>0.6</v>
      </c>
    </row>
    <row r="42" customFormat="false" ht="15" hidden="false" customHeight="false" outlineLevel="0" collapsed="false">
      <c r="A42" s="4" t="n">
        <v>39539</v>
      </c>
      <c r="B42" s="5" t="n">
        <v>127.66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129.31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117.83</v>
      </c>
      <c r="C44" s="5" t="n">
        <v>0.57</v>
      </c>
    </row>
    <row r="45" customFormat="false" ht="15" hidden="false" customHeight="false" outlineLevel="0" collapsed="false">
      <c r="A45" s="4" t="n">
        <v>39630</v>
      </c>
      <c r="B45" s="5" t="n">
        <v>116.85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118.54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107.37</v>
      </c>
      <c r="C47" s="5" t="n">
        <v>0.635</v>
      </c>
    </row>
    <row r="48" customFormat="false" ht="15" hidden="false" customHeight="false" outlineLevel="0" collapsed="false">
      <c r="A48" s="4" t="n">
        <v>39722</v>
      </c>
      <c r="B48" s="5" t="n">
        <v>89.34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82.93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83.09</v>
      </c>
      <c r="C50" s="5" t="n">
        <v>0.7</v>
      </c>
    </row>
    <row r="51" customFormat="false" ht="15" hidden="false" customHeight="false" outlineLevel="0" collapsed="false">
      <c r="A51" s="4" t="n">
        <v>39814</v>
      </c>
      <c r="B51" s="5" t="n">
        <v>76.1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67.99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73.44</v>
      </c>
      <c r="C53" s="5" t="n">
        <v>0.528</v>
      </c>
    </row>
    <row r="54" customFormat="false" ht="15" hidden="false" customHeight="false" outlineLevel="0" collapsed="false">
      <c r="A54" s="4" t="n">
        <v>39904</v>
      </c>
      <c r="B54" s="5" t="n">
        <v>80.46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84.98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84.72</v>
      </c>
      <c r="C56" s="5" t="n">
        <v>0.435</v>
      </c>
    </row>
    <row r="57" customFormat="false" ht="15" hidden="false" customHeight="false" outlineLevel="0" collapsed="false">
      <c r="A57" s="4" t="n">
        <v>39995</v>
      </c>
      <c r="B57" s="5" t="n">
        <v>91.14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94.42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97.45</v>
      </c>
      <c r="C59" s="5" t="n">
        <v>0.482</v>
      </c>
    </row>
    <row r="60" customFormat="false" ht="15" hidden="false" customHeight="false" outlineLevel="0" collapsed="false">
      <c r="A60" s="4" t="n">
        <v>40087</v>
      </c>
      <c r="B60" s="5" t="n">
        <v>95.63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101.35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102.67</v>
      </c>
      <c r="C62" s="5" t="n">
        <v>0.659</v>
      </c>
    </row>
    <row r="63" customFormat="false" ht="15" hidden="false" customHeight="false" outlineLevel="0" collapsed="false">
      <c r="A63" s="4" t="n">
        <v>40179</v>
      </c>
      <c r="B63" s="5" t="n">
        <v>98.97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102.03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107.73</v>
      </c>
      <c r="C65" s="5" t="n">
        <v>0.437</v>
      </c>
    </row>
    <row r="66" customFormat="false" ht="15" hidden="false" customHeight="false" outlineLevel="0" collapsed="false">
      <c r="A66" s="4" t="n">
        <v>40269</v>
      </c>
      <c r="B66" s="5" t="n">
        <v>109.43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100.67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94.91</v>
      </c>
      <c r="C68" s="5" t="n">
        <v>0.506</v>
      </c>
    </row>
    <row r="69" customFormat="false" ht="15" hidden="false" customHeight="false" outlineLevel="0" collapsed="false">
      <c r="A69" s="4" t="n">
        <v>40360</v>
      </c>
      <c r="B69" s="5" t="n">
        <v>101.55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96.95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105.06</v>
      </c>
      <c r="C71" s="5" t="n">
        <v>0.529</v>
      </c>
    </row>
    <row r="72" customFormat="false" ht="15" hidden="false" customHeight="false" outlineLevel="0" collapsed="false">
      <c r="A72" s="4" t="n">
        <v>40452</v>
      </c>
      <c r="B72" s="5" t="n">
        <v>109.04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109.04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115.82</v>
      </c>
      <c r="C74" s="5" t="n">
        <v>0.494</v>
      </c>
    </row>
    <row r="75" customFormat="false" ht="15" hidden="false" customHeight="false" outlineLevel="0" collapsed="false">
      <c r="A75" s="4" t="n">
        <v>40544</v>
      </c>
      <c r="B75" s="5" t="n">
        <v>118.55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122.6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122.12</v>
      </c>
      <c r="C77" s="5" t="n">
        <v>0.505</v>
      </c>
    </row>
    <row r="78" customFormat="false" ht="15" hidden="false" customHeight="false" outlineLevel="0" collapsed="false">
      <c r="A78" s="4" t="n">
        <v>40634</v>
      </c>
      <c r="B78" s="5" t="n">
        <v>125.72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124.28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121.65</v>
      </c>
      <c r="C80" s="5" t="n">
        <v>0.536</v>
      </c>
    </row>
    <row r="81" customFormat="false" ht="15" hidden="false" customHeight="false" outlineLevel="0" collapsed="false">
      <c r="A81" s="4" t="n">
        <v>40725</v>
      </c>
      <c r="B81" s="5" t="n">
        <v>119.16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112.67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104.18</v>
      </c>
      <c r="C83" s="5" t="n">
        <v>0.554</v>
      </c>
    </row>
    <row r="84" customFormat="false" ht="15" hidden="false" customHeight="false" outlineLevel="0" collapsed="false">
      <c r="A84" s="4" t="n">
        <v>40817</v>
      </c>
      <c r="B84" s="5" t="n">
        <v>115.55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115.28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115.8</v>
      </c>
      <c r="C86" s="5" t="n">
        <v>0.651</v>
      </c>
    </row>
    <row r="87" customFormat="false" ht="15" hidden="false" customHeight="false" outlineLevel="0" collapsed="false">
      <c r="A87" s="4" t="n">
        <v>40909</v>
      </c>
      <c r="B87" s="5" t="n">
        <v>120.97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126.18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129.78</v>
      </c>
      <c r="C89" s="5" t="n">
        <v>0.536</v>
      </c>
    </row>
    <row r="90" customFormat="false" ht="15" hidden="false" customHeight="false" outlineLevel="0" collapsed="false">
      <c r="A90" s="4" t="n">
        <v>41000</v>
      </c>
      <c r="B90" s="5" t="n">
        <v>128.95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121.19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125.55</v>
      </c>
      <c r="C92" s="5" t="n">
        <v>0.607</v>
      </c>
    </row>
    <row r="93" customFormat="false" ht="15" hidden="false" customHeight="false" outlineLevel="0" collapsed="false">
      <c r="A93" s="4" t="n">
        <v>41091</v>
      </c>
      <c r="B93" s="5" t="n">
        <v>127.27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130.12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132.83</v>
      </c>
      <c r="C95" s="5" t="n">
        <v>0.651</v>
      </c>
    </row>
    <row r="96" customFormat="false" ht="15" hidden="false" customHeight="false" outlineLevel="0" collapsed="false">
      <c r="A96" s="4" t="n">
        <v>41183</v>
      </c>
      <c r="B96" s="5" t="n">
        <v>130.36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131.09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131.37</v>
      </c>
      <c r="C98" s="5" t="n">
        <v>0.905</v>
      </c>
    </row>
    <row r="99" customFormat="false" ht="15" hidden="false" customHeight="false" outlineLevel="0" collapsed="false">
      <c r="A99" s="4" t="n">
        <v>41275</v>
      </c>
      <c r="B99" s="5" t="n">
        <v>138.17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140.02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144.61</v>
      </c>
      <c r="C101" s="5" t="n">
        <v>0.635</v>
      </c>
    </row>
    <row r="102" customFormat="false" ht="15" hidden="false" customHeight="false" outlineLevel="0" collapsed="false">
      <c r="A102" s="4" t="n">
        <v>41365</v>
      </c>
      <c r="B102" s="5" t="n">
        <v>147.37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150.8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148.06</v>
      </c>
      <c r="C104" s="5" t="n">
        <v>0.697</v>
      </c>
    </row>
    <row r="105" customFormat="false" ht="15" hidden="false" customHeight="false" outlineLevel="0" collapsed="false">
      <c r="A105" s="4" t="n">
        <v>41456</v>
      </c>
      <c r="B105" s="5" t="n">
        <v>155.57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151.04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155.02</v>
      </c>
      <c r="C107" s="5" t="n">
        <v>0.747</v>
      </c>
    </row>
    <row r="108" customFormat="false" ht="15" hidden="false" customHeight="false" outlineLevel="0" collapsed="false">
      <c r="A108" s="4" t="n">
        <v>41548</v>
      </c>
      <c r="B108" s="5" t="n">
        <v>162.13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167.04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170.36</v>
      </c>
      <c r="C110" s="5" t="n">
        <v>0.869</v>
      </c>
    </row>
    <row r="111" customFormat="false" ht="15" hidden="false" customHeight="false" outlineLevel="0" collapsed="false">
      <c r="A111" s="4" t="n">
        <v>41640</v>
      </c>
      <c r="B111" s="5" t="n">
        <v>164.45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171.95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172.63</v>
      </c>
      <c r="C113" s="5" t="n">
        <v>0.734</v>
      </c>
    </row>
    <row r="114" customFormat="false" ht="15" hidden="false" customHeight="false" outlineLevel="0" collapsed="false">
      <c r="A114" s="4" t="n">
        <v>41730</v>
      </c>
      <c r="B114" s="5" t="n">
        <v>173.88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177.94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180.83</v>
      </c>
      <c r="C116" s="5" t="n">
        <v>0.762</v>
      </c>
    </row>
    <row r="117" customFormat="false" ht="15" hidden="false" customHeight="false" outlineLevel="0" collapsed="false">
      <c r="A117" s="4" t="n">
        <v>41821</v>
      </c>
      <c r="B117" s="5" t="n">
        <v>178.32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185.43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181.99</v>
      </c>
      <c r="C119" s="5" t="n">
        <v>0.826</v>
      </c>
    </row>
    <row r="120" customFormat="false" ht="15" hidden="false" customHeight="false" outlineLevel="0" collapsed="false">
      <c r="A120" s="4" t="n">
        <v>41913</v>
      </c>
      <c r="B120" s="5" t="n">
        <v>186.4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191.4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189.89</v>
      </c>
      <c r="C122" s="5" t="n">
        <v>0.981</v>
      </c>
    </row>
    <row r="123" customFormat="false" ht="15" hidden="false" customHeight="false" outlineLevel="0" collapsed="false">
      <c r="A123" s="4" t="n">
        <v>42005</v>
      </c>
      <c r="B123" s="5" t="n">
        <v>184.16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194.73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190.71</v>
      </c>
      <c r="C125" s="5" t="n">
        <v>0.934</v>
      </c>
    </row>
    <row r="126" customFormat="false" ht="15" hidden="false" customHeight="false" outlineLevel="0" collapsed="false">
      <c r="A126" s="4" t="n">
        <v>42095</v>
      </c>
      <c r="B126" s="5" t="n">
        <v>192.52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194.97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190.36</v>
      </c>
      <c r="C128" s="5" t="n">
        <v>0.86</v>
      </c>
    </row>
    <row r="129" customFormat="false" ht="15" hidden="false" customHeight="false" outlineLevel="0" collapsed="false">
      <c r="A129" s="4" t="n">
        <v>42186</v>
      </c>
      <c r="B129" s="5" t="n">
        <v>194.32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182.58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177.14</v>
      </c>
      <c r="C131" s="5" t="n">
        <v>0.911</v>
      </c>
    </row>
    <row r="132" customFormat="false" ht="15" hidden="false" customHeight="false" outlineLevel="0" collapsed="false">
      <c r="A132" s="4" t="n">
        <v>42278</v>
      </c>
      <c r="B132" s="5" t="n">
        <v>192.06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192.61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188.48</v>
      </c>
      <c r="C134" s="5" t="n">
        <v>1.042</v>
      </c>
    </row>
    <row r="135" customFormat="false" ht="15" hidden="false" customHeight="false" outlineLevel="0" collapsed="false">
      <c r="A135" s="4" t="n">
        <v>42370</v>
      </c>
      <c r="B135" s="5" t="n">
        <v>179.1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178.84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189.99</v>
      </c>
      <c r="C137" s="5" t="n">
        <v>0.962</v>
      </c>
    </row>
    <row r="138" customFormat="false" ht="15" hidden="false" customHeight="false" outlineLevel="0" collapsed="false">
      <c r="A138" s="4" t="n">
        <v>42461</v>
      </c>
      <c r="B138" s="5" t="n">
        <v>190.7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194.1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193.67</v>
      </c>
      <c r="C140" s="5" t="n">
        <v>0.908</v>
      </c>
    </row>
    <row r="141" customFormat="false" ht="15" hidden="false" customHeight="false" outlineLevel="0" collapsed="false">
      <c r="A141" s="4" t="n">
        <v>42552</v>
      </c>
      <c r="B141" s="5" t="n">
        <v>200.79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201.05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200.21</v>
      </c>
      <c r="C143" s="5" t="n">
        <v>0.852</v>
      </c>
    </row>
    <row r="144" customFormat="false" ht="15" hidden="false" customHeight="false" outlineLevel="0" collapsed="false">
      <c r="A144" s="4" t="n">
        <v>42644</v>
      </c>
      <c r="B144" s="5" t="n">
        <v>196.54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203.81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206.57</v>
      </c>
      <c r="C146" s="5" t="n">
        <v>1.254</v>
      </c>
    </row>
    <row r="147" customFormat="false" ht="15" hidden="false" customHeight="false" outlineLevel="0" collapsed="false">
      <c r="A147" s="4" t="n">
        <v>42736</v>
      </c>
      <c r="B147" s="5" t="n">
        <v>210.46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218.8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218.05</v>
      </c>
      <c r="C149" s="5" t="n">
        <v>0.961</v>
      </c>
    </row>
    <row r="150" customFormat="false" ht="15" hidden="false" customHeight="false" outlineLevel="0" collapsed="false">
      <c r="A150" s="4" t="n">
        <v>42826</v>
      </c>
      <c r="B150" s="5" t="n">
        <v>220.27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223.34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223.75</v>
      </c>
      <c r="C152" s="5" t="n">
        <v>0.96</v>
      </c>
    </row>
    <row r="153" customFormat="false" ht="15" hidden="false" customHeight="false" outlineLevel="0" collapsed="false">
      <c r="A153" s="4" t="n">
        <v>42917</v>
      </c>
      <c r="B153" s="5" t="n">
        <v>228.32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228.99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232.57</v>
      </c>
      <c r="C155" s="5" t="n">
        <v>1.129</v>
      </c>
    </row>
    <row r="156" customFormat="false" ht="15" hidden="false" customHeight="false" outlineLevel="0" collapsed="false">
      <c r="A156" s="4" t="n">
        <v>43009</v>
      </c>
      <c r="B156" s="5" t="n">
        <v>237.96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245.24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246.82</v>
      </c>
      <c r="C158" s="5" t="n">
        <v>1.1262</v>
      </c>
    </row>
    <row r="159" customFormat="false" ht="15" hidden="false" customHeight="false" outlineLevel="0" collapsed="false">
      <c r="A159" s="4" t="n">
        <v>43101</v>
      </c>
      <c r="B159" s="5" t="n">
        <v>260.92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251.27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243.81</v>
      </c>
      <c r="C161" s="5" t="n">
        <v>1.0277</v>
      </c>
    </row>
    <row r="162" customFormat="false" ht="15" hidden="false" customHeight="false" outlineLevel="0" collapsed="false">
      <c r="A162" s="4" t="n">
        <v>43191</v>
      </c>
      <c r="B162" s="5" t="n">
        <v>244.72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250.58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250.99</v>
      </c>
      <c r="C164" s="5" t="n">
        <v>1.0983</v>
      </c>
    </row>
    <row r="165" customFormat="false" ht="15" hidden="false" customHeight="false" outlineLevel="0" collapsed="false">
      <c r="A165" s="4" t="n">
        <v>43282</v>
      </c>
      <c r="B165" s="5" t="n">
        <v>260.3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268.75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269.09</v>
      </c>
      <c r="C167" s="5" t="n">
        <v>1.1502</v>
      </c>
    </row>
    <row r="168" customFormat="false" ht="15" hidden="false" customHeight="false" outlineLevel="0" collapsed="false">
      <c r="A168" s="4" t="n">
        <v>43374</v>
      </c>
      <c r="B168" s="5" t="n">
        <v>250.66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255.74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231.44</v>
      </c>
      <c r="C170" s="5" t="n">
        <v>1.2238</v>
      </c>
    </row>
    <row r="171" customFormat="false" ht="15" hidden="false" customHeight="false" outlineLevel="0" collapsed="false">
      <c r="A171" s="4" t="n">
        <v>43466</v>
      </c>
      <c r="B171" s="5" t="n">
        <v>249.96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257.96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261.56</v>
      </c>
      <c r="C173" s="5" t="n">
        <v>1.3902</v>
      </c>
    </row>
    <row r="174" customFormat="false" ht="15" hidden="false" customHeight="false" outlineLevel="0" collapsed="false">
      <c r="A174" s="4" t="n">
        <v>43556</v>
      </c>
      <c r="B174" s="5" t="n">
        <v>272.13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254.81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271.41</v>
      </c>
      <c r="C176" s="5" t="n">
        <v>1.3078</v>
      </c>
    </row>
    <row r="177" customFormat="false" ht="15" hidden="false" customHeight="false" outlineLevel="0" collapsed="false">
      <c r="A177" s="4" t="n">
        <v>43647</v>
      </c>
      <c r="B177" s="5" t="n">
        <v>275.28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270.9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274.71</v>
      </c>
      <c r="C179" s="5" t="n">
        <v>1.2287</v>
      </c>
    </row>
    <row r="180" customFormat="false" ht="15" hidden="false" customHeight="false" outlineLevel="0" collapsed="false">
      <c r="A180" s="4" t="n">
        <v>43739</v>
      </c>
      <c r="B180" s="5" t="n">
        <v>280.63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290.79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298.16</v>
      </c>
      <c r="C182" s="5" t="n">
        <v>1.3651</v>
      </c>
    </row>
    <row r="183" customFormat="false" ht="15" hidden="false" customHeight="false" outlineLevel="0" collapsed="false">
      <c r="A183" s="4" t="n">
        <v>43831</v>
      </c>
      <c r="B183" s="5" t="n">
        <v>298.01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273.45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238.57</v>
      </c>
      <c r="C185" s="5" t="n">
        <v>1.1129</v>
      </c>
    </row>
    <row r="186" customFormat="false" ht="15" hidden="false" customHeight="false" outlineLevel="0" collapsed="false">
      <c r="A186" s="4" t="n">
        <v>43922</v>
      </c>
      <c r="B186" s="5" t="n">
        <v>269.14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281.93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286.12</v>
      </c>
      <c r="C188" s="5" t="n">
        <v>1.3546</v>
      </c>
    </row>
    <row r="189" customFormat="false" ht="15" hidden="false" customHeight="false" outlineLevel="0" collapsed="false">
      <c r="A189" s="4" t="n">
        <v>44013</v>
      </c>
      <c r="B189" s="5" t="n">
        <v>302.22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323.91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310.33</v>
      </c>
      <c r="C191" s="5" t="n">
        <v>1.2328</v>
      </c>
    </row>
    <row r="192" customFormat="false" ht="15" hidden="false" customHeight="false" outlineLevel="0" collapsed="false">
      <c r="A192" s="4" t="n">
        <v>44105</v>
      </c>
      <c r="B192" s="5" t="n">
        <v>302.04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335.07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346.6</v>
      </c>
      <c r="C194" s="5" t="n">
        <v>1.311</v>
      </c>
    </row>
    <row r="195" customFormat="false" ht="15" hidden="false" customHeight="false" outlineLevel="0" collapsed="false">
      <c r="A195" s="4" t="n">
        <v>44197</v>
      </c>
      <c r="B195" s="5" t="n">
        <v>343.06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352.51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366.73</v>
      </c>
      <c r="C197" s="5" t="n">
        <v>1.1664</v>
      </c>
    </row>
    <row r="198" customFormat="false" ht="15" hidden="false" customHeight="false" outlineLevel="0" collapsed="false">
      <c r="A198" s="4" t="n">
        <v>44287</v>
      </c>
      <c r="B198" s="5" t="n">
        <v>386.25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388.9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396.7</v>
      </c>
      <c r="C200" s="5" t="n">
        <v>1.2331</v>
      </c>
    </row>
    <row r="201" customFormat="false" ht="15" hidden="false" customHeight="false" outlineLevel="0" collapsed="false">
      <c r="A201" s="4" t="n">
        <v>44378</v>
      </c>
      <c r="B201" s="5" t="n">
        <v>406.07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418.37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397.67</v>
      </c>
      <c r="C203" s="5" t="n">
        <v>1.2033</v>
      </c>
    </row>
    <row r="204" customFormat="false" ht="15" hidden="false" customHeight="false" outlineLevel="0" collapsed="false">
      <c r="A204" s="4" t="n">
        <v>44470</v>
      </c>
      <c r="B204" s="5" t="n">
        <v>425.48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422.48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439.86</v>
      </c>
      <c r="C206" s="5" t="n">
        <v>1.4361</v>
      </c>
    </row>
    <row r="207" customFormat="false" ht="15" hidden="false" customHeight="false" outlineLevel="0" collapsed="false">
      <c r="A207" s="4" t="n">
        <v>44562</v>
      </c>
      <c r="B207" s="5" t="n">
        <v>417.05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404.54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418.2</v>
      </c>
      <c r="C209" s="5" t="n">
        <v>1.2596</v>
      </c>
    </row>
    <row r="210" customFormat="false" ht="15" hidden="false" customHeight="false" outlineLevel="0" collapsed="false">
      <c r="A210" s="4" t="n">
        <v>44652</v>
      </c>
      <c r="B210" s="5" t="n">
        <v>381.69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382.34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349.42</v>
      </c>
      <c r="C212" s="5" t="n">
        <v>1.3303</v>
      </c>
    </row>
    <row r="213" customFormat="false" ht="15" hidden="false" customHeight="false" outlineLevel="0" collapsed="false">
      <c r="A213" s="4" t="n">
        <v>44743</v>
      </c>
      <c r="B213" s="5" t="n">
        <v>381.6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365.99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330.89</v>
      </c>
      <c r="C215" s="5" t="n">
        <v>1.3782</v>
      </c>
    </row>
    <row r="216" customFormat="false" ht="15" hidden="false" customHeight="false" outlineLevel="0" collapsed="false">
      <c r="A216" s="4" t="n">
        <v>44835</v>
      </c>
      <c r="B216" s="5" t="n">
        <v>357.63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377.57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354.17</v>
      </c>
      <c r="C218" s="5" t="n">
        <v>1.5943</v>
      </c>
    </row>
    <row r="219" customFormat="false" ht="15" hidden="false" customHeight="false" outlineLevel="0" collapsed="false">
      <c r="A219" s="4" t="n">
        <v>44927</v>
      </c>
      <c r="B219" s="5" t="n">
        <v>376.37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367.15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379.13</v>
      </c>
      <c r="C221" s="5" t="n">
        <v>1.391</v>
      </c>
    </row>
    <row r="222" customFormat="false" ht="15" hidden="false" customHeight="false" outlineLevel="0" collapsed="false">
      <c r="A222" s="4" t="n">
        <v>45017</v>
      </c>
      <c r="B222" s="5" t="n">
        <v>385.01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386.63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410.63</v>
      </c>
      <c r="C224" s="5" t="n">
        <v>1.4742</v>
      </c>
    </row>
    <row r="225" customFormat="false" ht="15" hidden="false" customHeight="false" outlineLevel="0" collapsed="false">
      <c r="A225" s="4" t="n">
        <v>45108</v>
      </c>
      <c r="B225" s="5" t="n">
        <v>423.78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416.99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395.67</v>
      </c>
      <c r="C227" s="5" t="n">
        <v>1.3903</v>
      </c>
    </row>
    <row r="228" customFormat="false" ht="15" hidden="false" customHeight="false" outlineLevel="0" collapsed="false">
      <c r="A228" s="4" t="n">
        <v>45200</v>
      </c>
      <c r="B228" s="5" t="n">
        <v>387.3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422.62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440.05</v>
      </c>
      <c r="C230" s="5" t="n">
        <v>1.7147</v>
      </c>
    </row>
    <row r="231" customFormat="false" ht="15" hidden="false" customHeight="false" outlineLevel="0" collapsed="false">
      <c r="A231" s="4" t="n">
        <v>45292</v>
      </c>
      <c r="B231" s="5" t="n">
        <v>447.39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471.23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484.91</v>
      </c>
      <c r="C233" s="5" t="n">
        <v>1.4187</v>
      </c>
    </row>
    <row r="234" customFormat="false" ht="15" hidden="false" customHeight="false" outlineLevel="0" collapsed="false">
      <c r="A234" s="4" t="n">
        <v>45383</v>
      </c>
      <c r="B234" s="5" t="n">
        <v>465.05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488.05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503.85</v>
      </c>
      <c r="C236" s="5" t="n">
        <v>1.6514</v>
      </c>
    </row>
    <row r="237" customFormat="false" ht="15" hidden="false" customHeight="false" outlineLevel="0" collapsed="false">
      <c r="A237" s="4" t="n">
        <v>45474</v>
      </c>
      <c r="B237" s="5" t="n">
        <v>509.92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522.23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531.8</v>
      </c>
      <c r="C239" s="5" t="n">
        <v>1.5085</v>
      </c>
    </row>
    <row r="240" customFormat="false" ht="15" hidden="false" customHeight="false" outlineLevel="0" collapsed="false">
      <c r="A240" s="4" t="n">
        <v>45566</v>
      </c>
      <c r="B240" s="5" t="n">
        <v>526.93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557.79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542.84</v>
      </c>
      <c r="C242" s="5" t="n">
        <v>1.612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8.95"/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11.09</v>
      </c>
      <c r="C2" s="5" t="n">
        <v>0.1412</v>
      </c>
    </row>
    <row r="3" customFormat="false" ht="15" hidden="false" customHeight="false" outlineLevel="0" collapsed="false">
      <c r="A3" s="4" t="n">
        <v>38353</v>
      </c>
      <c r="B3" s="5" t="n">
        <v>11.19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11.28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11.21</v>
      </c>
      <c r="C5" s="5" t="n">
        <v>0.101</v>
      </c>
    </row>
    <row r="6" customFormat="false" ht="15" hidden="false" customHeight="false" outlineLevel="0" collapsed="false">
      <c r="A6" s="4" t="n">
        <v>38443</v>
      </c>
      <c r="B6" s="5" t="n">
        <v>11.46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11.67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12.08</v>
      </c>
      <c r="C8" s="5" t="n">
        <v>0.101</v>
      </c>
    </row>
    <row r="9" customFormat="false" ht="15" hidden="false" customHeight="false" outlineLevel="0" collapsed="false">
      <c r="A9" s="4" t="n">
        <v>38534</v>
      </c>
      <c r="B9" s="5" t="n">
        <v>12.27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12.38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12.59</v>
      </c>
      <c r="C11" s="5" t="n">
        <v>0.101</v>
      </c>
    </row>
    <row r="12" customFormat="false" ht="15" hidden="false" customHeight="false" outlineLevel="0" collapsed="false">
      <c r="A12" s="4" t="n">
        <v>38626</v>
      </c>
      <c r="B12" s="5" t="n">
        <v>11.87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11.9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11.77</v>
      </c>
      <c r="C14" s="5" t="n">
        <v>0.2007</v>
      </c>
    </row>
    <row r="15" customFormat="false" ht="15" hidden="false" customHeight="false" outlineLevel="0" collapsed="false">
      <c r="A15" s="4" t="n">
        <v>38718</v>
      </c>
      <c r="B15" s="5" t="n">
        <v>12.08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12.28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11.79</v>
      </c>
      <c r="C17" s="5" t="n">
        <v>0.101</v>
      </c>
    </row>
    <row r="18" customFormat="false" ht="15" hidden="false" customHeight="false" outlineLevel="0" collapsed="false">
      <c r="A18" s="4" t="n">
        <v>38808</v>
      </c>
      <c r="B18" s="5" t="n">
        <v>11.92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12.06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12.22</v>
      </c>
      <c r="C20" s="5" t="n">
        <v>0.101</v>
      </c>
    </row>
    <row r="21" customFormat="false" ht="15" hidden="false" customHeight="false" outlineLevel="0" collapsed="false">
      <c r="A21" s="4" t="n">
        <v>38899</v>
      </c>
      <c r="B21" s="5" t="n">
        <v>12.77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13.1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12.89</v>
      </c>
      <c r="C23" s="5" t="n">
        <v>0.101</v>
      </c>
    </row>
    <row r="24" customFormat="false" ht="15" hidden="false" customHeight="false" outlineLevel="0" collapsed="false">
      <c r="A24" s="4" t="n">
        <v>38991</v>
      </c>
      <c r="B24" s="5" t="n">
        <v>13.56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14.02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13.66</v>
      </c>
      <c r="C26" s="5" t="n">
        <v>0.565</v>
      </c>
    </row>
    <row r="27" customFormat="false" ht="15" hidden="false" customHeight="false" outlineLevel="0" collapsed="false">
      <c r="A27" s="4" t="n">
        <v>39083</v>
      </c>
      <c r="B27" s="5" t="n">
        <v>13.64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14.15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14.62</v>
      </c>
      <c r="C29" s="5" t="n">
        <v>0.101</v>
      </c>
    </row>
    <row r="30" customFormat="false" ht="15" hidden="false" customHeight="false" outlineLevel="0" collapsed="false">
      <c r="A30" s="4" t="n">
        <v>39173</v>
      </c>
      <c r="B30" s="5" t="n">
        <v>15.08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15.21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14.39</v>
      </c>
      <c r="C32" s="5" t="n">
        <v>0.101</v>
      </c>
    </row>
    <row r="33" customFormat="false" ht="15" hidden="false" customHeight="false" outlineLevel="0" collapsed="false">
      <c r="A33" s="4" t="n">
        <v>39264</v>
      </c>
      <c r="B33" s="5" t="n">
        <v>13.87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14.2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14.58</v>
      </c>
      <c r="C35" s="5" t="n">
        <v>0.101</v>
      </c>
    </row>
    <row r="36" customFormat="false" ht="15" hidden="false" customHeight="false" outlineLevel="0" collapsed="false">
      <c r="A36" s="4" t="n">
        <v>39356</v>
      </c>
      <c r="B36" s="5" t="n">
        <v>15.49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15.5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14.74</v>
      </c>
      <c r="C38" s="5" t="n">
        <v>0.8361</v>
      </c>
    </row>
    <row r="39" customFormat="false" ht="15" hidden="false" customHeight="false" outlineLevel="0" collapsed="false">
      <c r="A39" s="4" t="n">
        <v>39448</v>
      </c>
      <c r="B39" s="5" t="n">
        <v>13.74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13.07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13.12</v>
      </c>
      <c r="C41" s="5" t="n">
        <v>0.101</v>
      </c>
    </row>
    <row r="42" customFormat="false" ht="15" hidden="false" customHeight="false" outlineLevel="0" collapsed="false">
      <c r="A42" s="4" t="n">
        <v>39539</v>
      </c>
      <c r="B42" s="5" t="n">
        <v>13.79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14.23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13.83</v>
      </c>
      <c r="C44" s="5" t="n">
        <v>0.101</v>
      </c>
    </row>
    <row r="45" customFormat="false" ht="15" hidden="false" customHeight="false" outlineLevel="0" collapsed="false">
      <c r="A45" s="4" t="n">
        <v>39630</v>
      </c>
      <c r="B45" s="5" t="n">
        <v>13.25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13.2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11.92</v>
      </c>
      <c r="C47" s="5" t="n">
        <v>0.101</v>
      </c>
    </row>
    <row r="48" customFormat="false" ht="15" hidden="false" customHeight="false" outlineLevel="0" collapsed="false">
      <c r="A48" s="4" t="n">
        <v>39722</v>
      </c>
      <c r="B48" s="5" t="n">
        <v>10.57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10.86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10.52</v>
      </c>
      <c r="C50" s="5" t="n">
        <v>0.1903</v>
      </c>
    </row>
    <row r="51" customFormat="false" ht="15" hidden="false" customHeight="false" outlineLevel="0" collapsed="false">
      <c r="A51" s="4" t="n">
        <v>39814</v>
      </c>
      <c r="B51" s="5" t="n">
        <v>10.41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9.17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9.29</v>
      </c>
      <c r="C53" s="5" t="n">
        <v>0.101</v>
      </c>
    </row>
    <row r="54" customFormat="false" ht="15" hidden="false" customHeight="false" outlineLevel="0" collapsed="false">
      <c r="A54" s="4" t="n">
        <v>39904</v>
      </c>
      <c r="B54" s="5" t="n">
        <v>9.47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9.8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10.21</v>
      </c>
      <c r="C56" s="5" t="n">
        <v>0.105</v>
      </c>
    </row>
    <row r="57" customFormat="false" ht="15" hidden="false" customHeight="false" outlineLevel="0" collapsed="false">
      <c r="A57" s="4" t="n">
        <v>39995</v>
      </c>
      <c r="B57" s="5" t="n">
        <v>10.63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10.76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10.74</v>
      </c>
      <c r="C59" s="5" t="n">
        <v>0.105</v>
      </c>
    </row>
    <row r="60" customFormat="false" ht="15" hidden="false" customHeight="false" outlineLevel="0" collapsed="false">
      <c r="A60" s="4" t="n">
        <v>40087</v>
      </c>
      <c r="B60" s="5" t="n">
        <v>10.48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10.98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11.29</v>
      </c>
      <c r="C62" s="5" t="n">
        <v>0.2968</v>
      </c>
    </row>
    <row r="63" customFormat="false" ht="15" hidden="false" customHeight="false" outlineLevel="0" collapsed="false">
      <c r="A63" s="4" t="n">
        <v>40179</v>
      </c>
      <c r="B63" s="5" t="n">
        <v>10.77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10.66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10.9</v>
      </c>
      <c r="C65" s="5" t="n">
        <v>0.105</v>
      </c>
    </row>
    <row r="66" customFormat="false" ht="15" hidden="false" customHeight="false" outlineLevel="0" collapsed="false">
      <c r="A66" s="4" t="n">
        <v>40269</v>
      </c>
      <c r="B66" s="5" t="n">
        <v>11.05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10.41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10.29</v>
      </c>
      <c r="C68" s="5" t="n">
        <v>0.105</v>
      </c>
    </row>
    <row r="69" customFormat="false" ht="15" hidden="false" customHeight="false" outlineLevel="0" collapsed="false">
      <c r="A69" s="4" t="n">
        <v>40360</v>
      </c>
      <c r="B69" s="5" t="n">
        <v>11.03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11.19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11.44</v>
      </c>
      <c r="C71" s="5" t="n">
        <v>0.105</v>
      </c>
    </row>
    <row r="72" customFormat="false" ht="15" hidden="false" customHeight="false" outlineLevel="0" collapsed="false">
      <c r="A72" s="4" t="n">
        <v>40452</v>
      </c>
      <c r="B72" s="5" t="n">
        <v>11.66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11.35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11.6</v>
      </c>
      <c r="C74" s="5" t="n">
        <v>0.112</v>
      </c>
    </row>
    <row r="75" customFormat="false" ht="15" hidden="false" customHeight="false" outlineLevel="0" collapsed="false">
      <c r="A75" s="4" t="n">
        <v>40544</v>
      </c>
      <c r="B75" s="5" t="n">
        <v>11.73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11.95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11.93</v>
      </c>
      <c r="C77" s="5" t="n">
        <v>0.105</v>
      </c>
    </row>
    <row r="78" customFormat="false" ht="15" hidden="false" customHeight="false" outlineLevel="0" collapsed="false">
      <c r="A78" s="4" t="n">
        <v>40634</v>
      </c>
      <c r="B78" s="5" t="n">
        <v>12.43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12.67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12.48</v>
      </c>
      <c r="C80" s="5" t="n">
        <v>0.105</v>
      </c>
    </row>
    <row r="81" customFormat="false" ht="15" hidden="false" customHeight="false" outlineLevel="0" collapsed="false">
      <c r="A81" s="4" t="n">
        <v>40725</v>
      </c>
      <c r="B81" s="5" t="n">
        <v>12.3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12.55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12.42</v>
      </c>
      <c r="C83" s="5" t="n">
        <v>0.105</v>
      </c>
    </row>
    <row r="84" customFormat="false" ht="15" hidden="false" customHeight="false" outlineLevel="0" collapsed="false">
      <c r="A84" s="4" t="n">
        <v>40817</v>
      </c>
      <c r="B84" s="5" t="n">
        <v>12.96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13.07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13.37</v>
      </c>
      <c r="C86" s="5" t="n">
        <v>0.1285</v>
      </c>
    </row>
    <row r="87" customFormat="false" ht="15" hidden="false" customHeight="false" outlineLevel="0" collapsed="false">
      <c r="A87" s="4" t="n">
        <v>40909</v>
      </c>
      <c r="B87" s="5" t="n">
        <v>13.06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13.19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13.3</v>
      </c>
      <c r="C89" s="5" t="n">
        <v>0.11</v>
      </c>
    </row>
    <row r="90" customFormat="false" ht="15" hidden="false" customHeight="false" outlineLevel="0" collapsed="false">
      <c r="A90" s="4" t="n">
        <v>41000</v>
      </c>
      <c r="B90" s="5" t="n">
        <v>13.59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13.6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13.97</v>
      </c>
      <c r="C92" s="5" t="n">
        <v>0.11</v>
      </c>
    </row>
    <row r="93" customFormat="false" ht="15" hidden="false" customHeight="false" outlineLevel="0" collapsed="false">
      <c r="A93" s="4" t="n">
        <v>41091</v>
      </c>
      <c r="B93" s="5" t="n">
        <v>14.38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13.93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14.04</v>
      </c>
      <c r="C95" s="5" t="n">
        <v>0.11</v>
      </c>
    </row>
    <row r="96" customFormat="false" ht="15" hidden="false" customHeight="false" outlineLevel="0" collapsed="false">
      <c r="A96" s="4" t="n">
        <v>41183</v>
      </c>
      <c r="B96" s="5" t="n">
        <v>14.23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13.74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13.62</v>
      </c>
      <c r="C98" s="5" t="n">
        <v>0.1631</v>
      </c>
    </row>
    <row r="99" customFormat="false" ht="15" hidden="false" customHeight="false" outlineLevel="0" collapsed="false">
      <c r="A99" s="4" t="n">
        <v>41275</v>
      </c>
      <c r="B99" s="5" t="n">
        <v>14.24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14.55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15.12</v>
      </c>
      <c r="C101" s="5" t="n">
        <v>0.115</v>
      </c>
    </row>
    <row r="102" customFormat="false" ht="15" hidden="false" customHeight="false" outlineLevel="0" collapsed="false">
      <c r="A102" s="4" t="n">
        <v>41365</v>
      </c>
      <c r="B102" s="5" t="n">
        <v>15.93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14.79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14.77</v>
      </c>
      <c r="C104" s="5" t="n">
        <v>0.115</v>
      </c>
    </row>
    <row r="105" customFormat="false" ht="15" hidden="false" customHeight="false" outlineLevel="0" collapsed="false">
      <c r="A105" s="4" t="n">
        <v>41456</v>
      </c>
      <c r="B105" s="5" t="n">
        <v>15.35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14.57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14.62</v>
      </c>
      <c r="C107" s="5" t="n">
        <v>0.115</v>
      </c>
    </row>
    <row r="108" customFormat="false" ht="15" hidden="false" customHeight="false" outlineLevel="0" collapsed="false">
      <c r="A108" s="4" t="n">
        <v>41548</v>
      </c>
      <c r="B108" s="5" t="n">
        <v>15.17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14.91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14.94</v>
      </c>
      <c r="C110" s="5" t="n">
        <v>0.1806</v>
      </c>
    </row>
    <row r="111" customFormat="false" ht="15" hidden="false" customHeight="false" outlineLevel="0" collapsed="false">
      <c r="A111" s="4" t="n">
        <v>41640</v>
      </c>
      <c r="B111" s="5" t="n">
        <v>15.27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15.82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16.11</v>
      </c>
      <c r="C113" s="5" t="n">
        <v>0.115</v>
      </c>
    </row>
    <row r="114" customFormat="false" ht="15" hidden="false" customHeight="false" outlineLevel="0" collapsed="false">
      <c r="A114" s="4" t="n">
        <v>41730</v>
      </c>
      <c r="B114" s="5" t="n">
        <v>16.69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16.7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17.41</v>
      </c>
      <c r="C116" s="5" t="n">
        <v>0.115</v>
      </c>
    </row>
    <row r="117" customFormat="false" ht="15" hidden="false" customHeight="false" outlineLevel="0" collapsed="false">
      <c r="A117" s="4" t="n">
        <v>41821</v>
      </c>
      <c r="B117" s="5" t="n">
        <v>16.44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17.21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16.58</v>
      </c>
      <c r="C119" s="5" t="n">
        <v>0.115</v>
      </c>
    </row>
    <row r="120" customFormat="false" ht="15" hidden="false" customHeight="false" outlineLevel="0" collapsed="false">
      <c r="A120" s="4" t="n">
        <v>41913</v>
      </c>
      <c r="B120" s="5" t="n">
        <v>17.77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17.84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17.75</v>
      </c>
      <c r="C122" s="5" t="n">
        <v>0.5478</v>
      </c>
    </row>
    <row r="123" customFormat="false" ht="15" hidden="false" customHeight="false" outlineLevel="0" collapsed="false">
      <c r="A123" s="4" t="n">
        <v>42005</v>
      </c>
      <c r="B123" s="5" t="n">
        <v>18.08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17.24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16.95</v>
      </c>
      <c r="C125" s="5" t="n">
        <v>0.115</v>
      </c>
    </row>
    <row r="126" customFormat="false" ht="15" hidden="false" customHeight="false" outlineLevel="0" collapsed="false">
      <c r="A126" s="4" t="n">
        <v>42095</v>
      </c>
      <c r="B126" s="5" t="n">
        <v>16.97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16.95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15.83</v>
      </c>
      <c r="C128" s="5" t="n">
        <v>0.115</v>
      </c>
    </row>
    <row r="129" customFormat="false" ht="15" hidden="false" customHeight="false" outlineLevel="0" collapsed="false">
      <c r="A129" s="4" t="n">
        <v>42186</v>
      </c>
      <c r="B129" s="5" t="n">
        <v>16.57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15.87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16.08</v>
      </c>
      <c r="C131" s="5" t="n">
        <v>0.115</v>
      </c>
    </row>
    <row r="132" customFormat="false" ht="15" hidden="false" customHeight="false" outlineLevel="0" collapsed="false">
      <c r="A132" s="4" t="n">
        <v>42278</v>
      </c>
      <c r="B132" s="5" t="n">
        <v>16.37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15.98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15.42</v>
      </c>
      <c r="C134" s="5" t="n">
        <v>0.6761</v>
      </c>
    </row>
    <row r="135" customFormat="false" ht="15" hidden="false" customHeight="false" outlineLevel="0" collapsed="false">
      <c r="A135" s="4" t="n">
        <v>42370</v>
      </c>
      <c r="B135" s="5" t="n">
        <v>16.04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16.39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17.57</v>
      </c>
      <c r="C137" s="5" t="n">
        <v>0.115</v>
      </c>
    </row>
    <row r="138" customFormat="false" ht="15" hidden="false" customHeight="false" outlineLevel="0" collapsed="false">
      <c r="A138" s="4" t="n">
        <v>42461</v>
      </c>
      <c r="B138" s="5" t="n">
        <v>17.28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17.63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18.79</v>
      </c>
      <c r="C140" s="5" t="n">
        <v>0.115</v>
      </c>
    </row>
    <row r="141" customFormat="false" ht="15" hidden="false" customHeight="false" outlineLevel="0" collapsed="false">
      <c r="A141" s="4" t="n">
        <v>42552</v>
      </c>
      <c r="B141" s="5" t="n">
        <v>18.66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17.74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17.85</v>
      </c>
      <c r="C143" s="5" t="n">
        <v>0.115</v>
      </c>
    </row>
    <row r="144" customFormat="false" ht="15" hidden="false" customHeight="false" outlineLevel="0" collapsed="false">
      <c r="A144" s="4" t="n">
        <v>42644</v>
      </c>
      <c r="B144" s="5" t="n">
        <v>17.88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17.1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17.65</v>
      </c>
      <c r="C146" s="5" t="n">
        <v>0.1418</v>
      </c>
    </row>
    <row r="147" customFormat="false" ht="15" hidden="false" customHeight="false" outlineLevel="0" collapsed="false">
      <c r="A147" s="4" t="n">
        <v>42736</v>
      </c>
      <c r="B147" s="5" t="n">
        <v>17.85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18.69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18.63</v>
      </c>
      <c r="C149" s="5" t="n">
        <v>0.115</v>
      </c>
    </row>
    <row r="150" customFormat="false" ht="15" hidden="false" customHeight="false" outlineLevel="0" collapsed="false">
      <c r="A150" s="4" t="n">
        <v>42826</v>
      </c>
      <c r="B150" s="5" t="n">
        <v>18.77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19.41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18.81</v>
      </c>
      <c r="C152" s="5" t="n">
        <v>0.12</v>
      </c>
    </row>
    <row r="153" customFormat="false" ht="15" hidden="false" customHeight="false" outlineLevel="0" collapsed="false">
      <c r="A153" s="4" t="n">
        <v>42917</v>
      </c>
      <c r="B153" s="5" t="n">
        <v>19.22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19.81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19.18</v>
      </c>
      <c r="C155" s="5" t="n">
        <v>0.12</v>
      </c>
    </row>
    <row r="156" customFormat="false" ht="15" hidden="false" customHeight="false" outlineLevel="0" collapsed="false">
      <c r="A156" s="4" t="n">
        <v>43009</v>
      </c>
      <c r="B156" s="5" t="n">
        <v>19.83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20.37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18.7</v>
      </c>
      <c r="C158" s="5" t="n">
        <v>0.4842</v>
      </c>
    </row>
    <row r="159" customFormat="false" ht="15" hidden="false" customHeight="false" outlineLevel="0" collapsed="false">
      <c r="A159" s="4" t="n">
        <v>43101</v>
      </c>
      <c r="B159" s="5" t="n">
        <v>18.1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17.3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17.85</v>
      </c>
      <c r="C161" s="5" t="n">
        <v>0.12</v>
      </c>
    </row>
    <row r="162" customFormat="false" ht="15" hidden="false" customHeight="false" outlineLevel="0" collapsed="false">
      <c r="A162" s="4" t="n">
        <v>43191</v>
      </c>
      <c r="B162" s="5" t="n">
        <v>18.23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18.12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18.5</v>
      </c>
      <c r="C164" s="5" t="n">
        <v>0.12</v>
      </c>
    </row>
    <row r="165" customFormat="false" ht="15" hidden="false" customHeight="false" outlineLevel="0" collapsed="false">
      <c r="A165" s="4" t="n">
        <v>43282</v>
      </c>
      <c r="B165" s="5" t="n">
        <v>18.79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18.97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18.66</v>
      </c>
      <c r="C167" s="5" t="n">
        <v>0.12</v>
      </c>
    </row>
    <row r="168" customFormat="false" ht="15" hidden="false" customHeight="false" outlineLevel="0" collapsed="false">
      <c r="A168" s="4" t="n">
        <v>43374</v>
      </c>
      <c r="B168" s="5" t="n">
        <v>18.9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19.68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18.13</v>
      </c>
      <c r="C170" s="5" t="n">
        <v>0.1655</v>
      </c>
    </row>
    <row r="171" customFormat="false" ht="15" hidden="false" customHeight="false" outlineLevel="0" collapsed="false">
      <c r="A171" s="4" t="n">
        <v>43466</v>
      </c>
      <c r="B171" s="5" t="n">
        <v>19.12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19.82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20.28</v>
      </c>
      <c r="C173" s="5" t="n">
        <v>0.12</v>
      </c>
    </row>
    <row r="174" customFormat="false" ht="15" hidden="false" customHeight="false" outlineLevel="0" collapsed="false">
      <c r="A174" s="4" t="n">
        <v>43556</v>
      </c>
      <c r="B174" s="5" t="n">
        <v>20.47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20.38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20.97</v>
      </c>
      <c r="C176" s="5" t="n">
        <v>0.12</v>
      </c>
    </row>
    <row r="177" customFormat="false" ht="15" hidden="false" customHeight="false" outlineLevel="0" collapsed="false">
      <c r="A177" s="4" t="n">
        <v>43647</v>
      </c>
      <c r="B177" s="5" t="n">
        <v>20.89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21.87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22.54</v>
      </c>
      <c r="C179" s="5" t="n">
        <v>0.12</v>
      </c>
    </row>
    <row r="180" customFormat="false" ht="15" hidden="false" customHeight="false" outlineLevel="0" collapsed="false">
      <c r="A180" s="4" t="n">
        <v>43739</v>
      </c>
      <c r="B180" s="5" t="n">
        <v>22.22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21.76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22.06</v>
      </c>
      <c r="C182" s="5" t="n">
        <v>0.5112</v>
      </c>
    </row>
    <row r="183" customFormat="false" ht="15" hidden="false" customHeight="false" outlineLevel="0" collapsed="false">
      <c r="A183" s="4" t="n">
        <v>43831</v>
      </c>
      <c r="B183" s="5" t="n">
        <v>23.41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21.09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18.7</v>
      </c>
      <c r="C185" s="5" t="n">
        <v>0.12</v>
      </c>
    </row>
    <row r="186" customFormat="false" ht="15" hidden="false" customHeight="false" outlineLevel="0" collapsed="false">
      <c r="A186" s="4" t="n">
        <v>43922</v>
      </c>
      <c r="B186" s="5" t="n">
        <v>19.37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20.12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19.2</v>
      </c>
      <c r="C188" s="5" t="n">
        <v>0.12</v>
      </c>
    </row>
    <row r="189" customFormat="false" ht="15" hidden="false" customHeight="false" outlineLevel="0" collapsed="false">
      <c r="A189" s="4" t="n">
        <v>44013</v>
      </c>
      <c r="B189" s="5" t="n">
        <v>20.55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19.97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19.77</v>
      </c>
      <c r="C191" s="5" t="n">
        <v>0.12</v>
      </c>
    </row>
    <row r="192" customFormat="false" ht="15" hidden="false" customHeight="false" outlineLevel="0" collapsed="false">
      <c r="A192" s="4" t="n">
        <v>44105</v>
      </c>
      <c r="B192" s="5" t="n">
        <v>20.8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21.21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19.68</v>
      </c>
      <c r="C194" s="5" t="n">
        <v>1.5839</v>
      </c>
    </row>
    <row r="195" customFormat="false" ht="15" hidden="false" customHeight="false" outlineLevel="0" collapsed="false">
      <c r="A195" s="4" t="n">
        <v>44197</v>
      </c>
      <c r="B195" s="5" t="n">
        <v>19.3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18.32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20.19</v>
      </c>
      <c r="C197" s="5" t="n">
        <v>0.12</v>
      </c>
    </row>
    <row r="198" customFormat="false" ht="15" hidden="false" customHeight="false" outlineLevel="0" collapsed="false">
      <c r="A198" s="4" t="n">
        <v>44287</v>
      </c>
      <c r="B198" s="5" t="n">
        <v>21.04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20.69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20.11</v>
      </c>
      <c r="C200" s="5" t="n">
        <v>0.12</v>
      </c>
    </row>
    <row r="201" customFormat="false" ht="15" hidden="false" customHeight="false" outlineLevel="0" collapsed="false">
      <c r="A201" s="4" t="n">
        <v>44378</v>
      </c>
      <c r="B201" s="5" t="n">
        <v>20.83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21.57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20.21</v>
      </c>
      <c r="C203" s="5" t="n">
        <v>0.12</v>
      </c>
    </row>
    <row r="204" customFormat="false" ht="15" hidden="false" customHeight="false" outlineLevel="0" collapsed="false">
      <c r="A204" s="4" t="n">
        <v>44470</v>
      </c>
      <c r="B204" s="5" t="n">
        <v>21.17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20.9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22.01</v>
      </c>
      <c r="C206" s="5" t="n">
        <v>0.7319</v>
      </c>
    </row>
    <row r="207" customFormat="false" ht="15" hidden="false" customHeight="false" outlineLevel="0" collapsed="false">
      <c r="A207" s="4" t="n">
        <v>44562</v>
      </c>
      <c r="B207" s="5" t="n">
        <v>21.51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21.3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23.09</v>
      </c>
      <c r="C209" s="5" t="n">
        <v>0.12</v>
      </c>
    </row>
    <row r="210" customFormat="false" ht="15" hidden="false" customHeight="false" outlineLevel="0" collapsed="false">
      <c r="A210" s="4" t="n">
        <v>44652</v>
      </c>
      <c r="B210" s="5" t="n">
        <v>22.3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23.21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21.73</v>
      </c>
      <c r="C212" s="5" t="n">
        <v>0.12</v>
      </c>
    </row>
    <row r="213" customFormat="false" ht="15" hidden="false" customHeight="false" outlineLevel="0" collapsed="false">
      <c r="A213" s="4" t="n">
        <v>44743</v>
      </c>
      <c r="B213" s="5" t="n">
        <v>22.9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22.92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20.27</v>
      </c>
      <c r="C215" s="5" t="n">
        <v>0.1131</v>
      </c>
    </row>
    <row r="216" customFormat="false" ht="15" hidden="false" customHeight="false" outlineLevel="0" collapsed="false">
      <c r="A216" s="4" t="n">
        <v>44835</v>
      </c>
      <c r="B216" s="5" t="n">
        <v>20.76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22.23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21.57</v>
      </c>
      <c r="C218" s="5" t="n">
        <v>0.444</v>
      </c>
    </row>
    <row r="219" customFormat="false" ht="15" hidden="false" customHeight="false" outlineLevel="0" collapsed="false">
      <c r="A219" s="4" t="n">
        <v>44927</v>
      </c>
      <c r="B219" s="5" t="n">
        <v>21.36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20.28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21.08</v>
      </c>
      <c r="C221" s="5" t="n">
        <v>0.12</v>
      </c>
    </row>
    <row r="222" customFormat="false" ht="15" hidden="false" customHeight="false" outlineLevel="0" collapsed="false">
      <c r="A222" s="4" t="n">
        <v>45017</v>
      </c>
      <c r="B222" s="5" t="n">
        <v>21.46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20.18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20.51</v>
      </c>
      <c r="C224" s="5" t="n">
        <v>0.12</v>
      </c>
    </row>
    <row r="225" customFormat="false" ht="15" hidden="false" customHeight="false" outlineLevel="0" collapsed="false">
      <c r="A225" s="4" t="n">
        <v>45108</v>
      </c>
      <c r="B225" s="5" t="n">
        <v>21.04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19.79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18.65</v>
      </c>
      <c r="C227" s="5" t="n">
        <v>0.12</v>
      </c>
    </row>
    <row r="228" customFormat="false" ht="15" hidden="false" customHeight="false" outlineLevel="0" collapsed="false">
      <c r="A228" s="4" t="n">
        <v>45200</v>
      </c>
      <c r="B228" s="5" t="n">
        <v>18.82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19.78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19.27</v>
      </c>
      <c r="C230" s="5" t="n">
        <v>0.8857</v>
      </c>
    </row>
    <row r="231" customFormat="false" ht="15" hidden="false" customHeight="false" outlineLevel="0" collapsed="false">
      <c r="A231" s="4" t="n">
        <v>45292</v>
      </c>
      <c r="B231" s="5" t="n">
        <v>18.7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18.9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20.14</v>
      </c>
      <c r="C233" s="5" t="n">
        <v>0.12</v>
      </c>
    </row>
    <row r="234" customFormat="false" ht="15" hidden="false" customHeight="false" outlineLevel="0" collapsed="false">
      <c r="A234" s="4" t="n">
        <v>45383</v>
      </c>
      <c r="B234" s="5" t="n">
        <v>20.4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22.05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20.97</v>
      </c>
      <c r="C236" s="5" t="n">
        <v>0.12</v>
      </c>
    </row>
    <row r="237" customFormat="false" ht="15" hidden="false" customHeight="false" outlineLevel="0" collapsed="false">
      <c r="A237" s="4" t="n">
        <v>45474</v>
      </c>
      <c r="B237" s="5" t="n">
        <v>22.52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23.53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24.68</v>
      </c>
      <c r="C239" s="5" t="n">
        <v>0.12</v>
      </c>
    </row>
    <row r="240" customFormat="false" ht="15" hidden="false" customHeight="false" outlineLevel="0" collapsed="false">
      <c r="A240" s="4" t="n">
        <v>45566</v>
      </c>
      <c r="B240" s="5" t="n">
        <v>24.55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25.98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22.49</v>
      </c>
      <c r="C242" s="5" t="n">
        <v>1.688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53.66</v>
      </c>
      <c r="C2" s="5" t="n">
        <v>0</v>
      </c>
    </row>
    <row r="3" customFormat="false" ht="15" hidden="false" customHeight="false" outlineLevel="0" collapsed="false">
      <c r="A3" s="4" t="n">
        <v>38353</v>
      </c>
      <c r="B3" s="5" t="n">
        <v>50.35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46.83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45.21</v>
      </c>
      <c r="C5" s="5" t="n">
        <v>0</v>
      </c>
    </row>
    <row r="6" customFormat="false" ht="15" hidden="false" customHeight="false" outlineLevel="0" collapsed="false">
      <c r="A6" s="4" t="n">
        <v>38443</v>
      </c>
      <c r="B6" s="5" t="n">
        <v>46.05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48.48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50.5</v>
      </c>
      <c r="C8" s="5" t="n">
        <v>0</v>
      </c>
    </row>
    <row r="9" customFormat="false" ht="15" hidden="false" customHeight="false" outlineLevel="0" collapsed="false">
      <c r="A9" s="4" t="n">
        <v>38534</v>
      </c>
      <c r="B9" s="5" t="n">
        <v>56.83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56.45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56.53</v>
      </c>
      <c r="C11" s="5" t="n">
        <v>0</v>
      </c>
    </row>
    <row r="12" customFormat="false" ht="15" hidden="false" customHeight="false" outlineLevel="0" collapsed="false">
      <c r="A12" s="4" t="n">
        <v>38626</v>
      </c>
      <c r="B12" s="5" t="n">
        <v>54.12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56.23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56.64</v>
      </c>
      <c r="C14" s="5" t="n">
        <v>0</v>
      </c>
    </row>
    <row r="15" customFormat="false" ht="15" hidden="false" customHeight="false" outlineLevel="0" collapsed="false">
      <c r="A15" s="4" t="n">
        <v>38718</v>
      </c>
      <c r="B15" s="5" t="n">
        <v>59.69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62.02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60.55</v>
      </c>
      <c r="C17" s="5" t="n">
        <v>0</v>
      </c>
    </row>
    <row r="18" customFormat="false" ht="15" hidden="false" customHeight="false" outlineLevel="0" collapsed="false">
      <c r="A18" s="4" t="n">
        <v>38808</v>
      </c>
      <c r="B18" s="5" t="n">
        <v>56.41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53.45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52.86</v>
      </c>
      <c r="C20" s="5" t="n">
        <v>0</v>
      </c>
    </row>
    <row r="21" customFormat="false" ht="15" hidden="false" customHeight="false" outlineLevel="0" collapsed="false">
      <c r="A21" s="4" t="n">
        <v>38899</v>
      </c>
      <c r="B21" s="5" t="n">
        <v>51.58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53.15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53.72</v>
      </c>
      <c r="C23" s="5" t="n">
        <v>0</v>
      </c>
    </row>
    <row r="24" customFormat="false" ht="15" hidden="false" customHeight="false" outlineLevel="0" collapsed="false">
      <c r="A24" s="4" t="n">
        <v>38991</v>
      </c>
      <c r="B24" s="5" t="n">
        <v>58.3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59.87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59.49</v>
      </c>
      <c r="C26" s="5" t="n">
        <v>0</v>
      </c>
    </row>
    <row r="27" customFormat="false" ht="15" hidden="false" customHeight="false" outlineLevel="0" collapsed="false">
      <c r="A27" s="4" t="n">
        <v>39083</v>
      </c>
      <c r="B27" s="5" t="n">
        <v>61.24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59.37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58.71</v>
      </c>
      <c r="C29" s="5" t="n">
        <v>0</v>
      </c>
    </row>
    <row r="30" customFormat="false" ht="15" hidden="false" customHeight="false" outlineLevel="0" collapsed="false">
      <c r="A30" s="4" t="n">
        <v>39173</v>
      </c>
      <c r="B30" s="5" t="n">
        <v>64.53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64.66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61.07</v>
      </c>
      <c r="C32" s="5" t="n">
        <v>0</v>
      </c>
    </row>
    <row r="33" customFormat="false" ht="15" hidden="false" customHeight="false" outlineLevel="0" collapsed="false">
      <c r="A33" s="4" t="n">
        <v>39264</v>
      </c>
      <c r="B33" s="5" t="n">
        <v>59.25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60.48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63.37</v>
      </c>
      <c r="C35" s="5" t="n">
        <v>0</v>
      </c>
    </row>
    <row r="36" customFormat="false" ht="15" hidden="false" customHeight="false" outlineLevel="0" collapsed="false">
      <c r="A36" s="4" t="n">
        <v>39356</v>
      </c>
      <c r="B36" s="5" t="n">
        <v>65.83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62.39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58.54</v>
      </c>
      <c r="C38" s="5" t="n">
        <v>0</v>
      </c>
    </row>
    <row r="39" customFormat="false" ht="15" hidden="false" customHeight="false" outlineLevel="0" collapsed="false">
      <c r="A39" s="4" t="n">
        <v>39448</v>
      </c>
      <c r="B39" s="5" t="n">
        <v>56.84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55.2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54.23</v>
      </c>
      <c r="C41" s="5" t="n">
        <v>0</v>
      </c>
    </row>
    <row r="42" customFormat="false" ht="15" hidden="false" customHeight="false" outlineLevel="0" collapsed="false">
      <c r="A42" s="4" t="n">
        <v>39539</v>
      </c>
      <c r="B42" s="5" t="n">
        <v>54.71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57.12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57.61</v>
      </c>
      <c r="C44" s="5" t="n">
        <v>0</v>
      </c>
    </row>
    <row r="45" customFormat="false" ht="15" hidden="false" customHeight="false" outlineLevel="0" collapsed="false">
      <c r="A45" s="4" t="n">
        <v>39630</v>
      </c>
      <c r="B45" s="5" t="n">
        <v>65.31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64.4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60.01</v>
      </c>
      <c r="C47" s="5" t="n">
        <v>0</v>
      </c>
    </row>
    <row r="48" customFormat="false" ht="15" hidden="false" customHeight="false" outlineLevel="0" collapsed="false">
      <c r="A48" s="4" t="n">
        <v>39722</v>
      </c>
      <c r="B48" s="5" t="n">
        <v>52.99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49.27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52.31</v>
      </c>
      <c r="C50" s="5" t="n">
        <v>0</v>
      </c>
    </row>
    <row r="51" customFormat="false" ht="15" hidden="false" customHeight="false" outlineLevel="0" collapsed="false">
      <c r="A51" s="4" t="n">
        <v>39814</v>
      </c>
      <c r="B51" s="5" t="n">
        <v>53.15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48.93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51.83</v>
      </c>
      <c r="C53" s="5" t="n">
        <v>0</v>
      </c>
    </row>
    <row r="54" customFormat="false" ht="15" hidden="false" customHeight="false" outlineLevel="0" collapsed="false">
      <c r="A54" s="4" t="n">
        <v>39904</v>
      </c>
      <c r="B54" s="5" t="n">
        <v>49.73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51.18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53.76</v>
      </c>
      <c r="C56" s="5" t="n">
        <v>0</v>
      </c>
    </row>
    <row r="57" customFormat="false" ht="15" hidden="false" customHeight="false" outlineLevel="0" collapsed="false">
      <c r="A57" s="4" t="n">
        <v>39995</v>
      </c>
      <c r="B57" s="5" t="n">
        <v>58.1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57.62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59.38</v>
      </c>
      <c r="C59" s="5" t="n">
        <v>0</v>
      </c>
    </row>
    <row r="60" customFormat="false" ht="15" hidden="false" customHeight="false" outlineLevel="0" collapsed="false">
      <c r="A60" s="4" t="n">
        <v>40087</v>
      </c>
      <c r="B60" s="5" t="n">
        <v>54.19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56.8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58.5</v>
      </c>
      <c r="C62" s="5" t="n">
        <v>0</v>
      </c>
    </row>
    <row r="63" customFormat="false" ht="15" hidden="false" customHeight="false" outlineLevel="0" collapsed="false">
      <c r="A63" s="4" t="n">
        <v>40179</v>
      </c>
      <c r="B63" s="5" t="n">
        <v>59.86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60.85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64.35</v>
      </c>
      <c r="C65" s="5" t="n">
        <v>0</v>
      </c>
    </row>
    <row r="66" customFormat="false" ht="15" hidden="false" customHeight="false" outlineLevel="0" collapsed="false">
      <c r="A66" s="4" t="n">
        <v>40269</v>
      </c>
      <c r="B66" s="5" t="n">
        <v>65.08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57.84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55.31</v>
      </c>
      <c r="C68" s="5" t="n">
        <v>0</v>
      </c>
    </row>
    <row r="69" customFormat="false" ht="15" hidden="false" customHeight="false" outlineLevel="0" collapsed="false">
      <c r="A69" s="4" t="n">
        <v>40360</v>
      </c>
      <c r="B69" s="5" t="n">
        <v>58.91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57.6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63.1</v>
      </c>
      <c r="C71" s="5" t="n">
        <v>0</v>
      </c>
    </row>
    <row r="72" customFormat="false" ht="15" hidden="false" customHeight="false" outlineLevel="0" collapsed="false">
      <c r="A72" s="4" t="n">
        <v>40452</v>
      </c>
      <c r="B72" s="5" t="n">
        <v>64.65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64.22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68.61</v>
      </c>
      <c r="C74" s="5" t="n">
        <v>0</v>
      </c>
    </row>
    <row r="75" customFormat="false" ht="15" hidden="false" customHeight="false" outlineLevel="0" collapsed="false">
      <c r="A75" s="4" t="n">
        <v>40544</v>
      </c>
      <c r="B75" s="5" t="n">
        <v>68.27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68.18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72.19</v>
      </c>
      <c r="C77" s="5" t="n">
        <v>0</v>
      </c>
    </row>
    <row r="78" customFormat="false" ht="15" hidden="false" customHeight="false" outlineLevel="0" collapsed="false">
      <c r="A78" s="4" t="n">
        <v>40634</v>
      </c>
      <c r="B78" s="5" t="n">
        <v>77.79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79.21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77.47</v>
      </c>
      <c r="C80" s="5" t="n">
        <v>0</v>
      </c>
    </row>
    <row r="81" customFormat="false" ht="15" hidden="false" customHeight="false" outlineLevel="0" collapsed="false">
      <c r="A81" s="4" t="n">
        <v>40725</v>
      </c>
      <c r="B81" s="5" t="n">
        <v>76.83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68.39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65.66</v>
      </c>
      <c r="C83" s="5" t="n">
        <v>0</v>
      </c>
    </row>
    <row r="84" customFormat="false" ht="15" hidden="false" customHeight="false" outlineLevel="0" collapsed="false">
      <c r="A84" s="4" t="n">
        <v>40817</v>
      </c>
      <c r="B84" s="5" t="n">
        <v>71.83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73.47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64.36</v>
      </c>
      <c r="C86" s="5" t="n">
        <v>9.8229</v>
      </c>
    </row>
    <row r="87" customFormat="false" ht="15" hidden="false" customHeight="false" outlineLevel="0" collapsed="false">
      <c r="A87" s="4" t="n">
        <v>40909</v>
      </c>
      <c r="B87" s="5" t="n">
        <v>72.39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72.69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75.62</v>
      </c>
      <c r="C89" s="5" t="n">
        <v>0</v>
      </c>
    </row>
    <row r="90" customFormat="false" ht="15" hidden="false" customHeight="false" outlineLevel="0" collapsed="false">
      <c r="A90" s="4" t="n">
        <v>41000</v>
      </c>
      <c r="B90" s="5" t="n">
        <v>76.22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75.63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82.95</v>
      </c>
      <c r="C92" s="5" t="n">
        <v>0</v>
      </c>
    </row>
    <row r="93" customFormat="false" ht="15" hidden="false" customHeight="false" outlineLevel="0" collapsed="false">
      <c r="A93" s="4" t="n">
        <v>41091</v>
      </c>
      <c r="B93" s="5" t="n">
        <v>83.06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84.53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87.55</v>
      </c>
      <c r="C95" s="5" t="n">
        <v>0</v>
      </c>
    </row>
    <row r="96" customFormat="false" ht="15" hidden="false" customHeight="false" outlineLevel="0" collapsed="false">
      <c r="A96" s="4" t="n">
        <v>41183</v>
      </c>
      <c r="B96" s="5" t="n">
        <v>82.31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83.71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83.18</v>
      </c>
      <c r="C98" s="5" t="n">
        <v>0.0692</v>
      </c>
    </row>
    <row r="99" customFormat="false" ht="15" hidden="false" customHeight="false" outlineLevel="0" collapsed="false">
      <c r="A99" s="4" t="n">
        <v>41275</v>
      </c>
      <c r="B99" s="5" t="n">
        <v>90.45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92.34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99.29</v>
      </c>
      <c r="C101" s="5" t="n">
        <v>0</v>
      </c>
    </row>
    <row r="102" customFormat="false" ht="15" hidden="false" customHeight="false" outlineLevel="0" collapsed="false">
      <c r="A102" s="4" t="n">
        <v>41365</v>
      </c>
      <c r="B102" s="5" t="n">
        <v>105.95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109.31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108.22</v>
      </c>
      <c r="C104" s="5" t="n">
        <v>0</v>
      </c>
    </row>
    <row r="105" customFormat="false" ht="15" hidden="false" customHeight="false" outlineLevel="0" collapsed="false">
      <c r="A105" s="4" t="n">
        <v>41456</v>
      </c>
      <c r="B105" s="5" t="n">
        <v>125.33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123.17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135.25</v>
      </c>
      <c r="C107" s="5" t="n">
        <v>0</v>
      </c>
    </row>
    <row r="108" customFormat="false" ht="15" hidden="false" customHeight="false" outlineLevel="0" collapsed="false">
      <c r="A108" s="4" t="n">
        <v>41548</v>
      </c>
      <c r="B108" s="5" t="n">
        <v>127.14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135.72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131.04</v>
      </c>
      <c r="C110" s="5" t="n">
        <v>8.7932</v>
      </c>
    </row>
    <row r="111" customFormat="false" ht="15" hidden="false" customHeight="false" outlineLevel="0" collapsed="false">
      <c r="A111" s="4" t="n">
        <v>41640</v>
      </c>
      <c r="B111" s="5" t="n">
        <v>145.77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156.43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139.84</v>
      </c>
      <c r="C113" s="5" t="n">
        <v>0</v>
      </c>
    </row>
    <row r="114" customFormat="false" ht="15" hidden="false" customHeight="false" outlineLevel="0" collapsed="false">
      <c r="A114" s="4" t="n">
        <v>41730</v>
      </c>
      <c r="B114" s="5" t="n">
        <v>129.26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132.95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143.95</v>
      </c>
      <c r="C116" s="5" t="n">
        <v>0</v>
      </c>
    </row>
    <row r="117" customFormat="false" ht="15" hidden="false" customHeight="false" outlineLevel="0" collapsed="false">
      <c r="A117" s="4" t="n">
        <v>41821</v>
      </c>
      <c r="B117" s="5" t="n">
        <v>142.55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160.66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157.53</v>
      </c>
      <c r="C119" s="5" t="n">
        <v>0</v>
      </c>
    </row>
    <row r="120" customFormat="false" ht="15" hidden="false" customHeight="false" outlineLevel="0" collapsed="false">
      <c r="A120" s="4" t="n">
        <v>41913</v>
      </c>
      <c r="B120" s="5" t="n">
        <v>170.52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172.67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168.57</v>
      </c>
      <c r="C122" s="5" t="n">
        <v>6.668</v>
      </c>
    </row>
    <row r="123" customFormat="false" ht="15" hidden="false" customHeight="false" outlineLevel="0" collapsed="false">
      <c r="A123" s="4" t="n">
        <v>42005</v>
      </c>
      <c r="B123" s="5" t="n">
        <v>177.85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187.67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192.85</v>
      </c>
      <c r="C125" s="5" t="n">
        <v>0</v>
      </c>
    </row>
    <row r="126" customFormat="false" ht="15" hidden="false" customHeight="false" outlineLevel="0" collapsed="false">
      <c r="A126" s="4" t="n">
        <v>42095</v>
      </c>
      <c r="B126" s="5" t="n">
        <v>182.3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200.55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201.66</v>
      </c>
      <c r="C128" s="5" t="n">
        <v>0</v>
      </c>
    </row>
    <row r="129" customFormat="false" ht="15" hidden="false" customHeight="false" outlineLevel="0" collapsed="false">
      <c r="A129" s="4" t="n">
        <v>42186</v>
      </c>
      <c r="B129" s="5" t="n">
        <v>205.82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184.83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161.81</v>
      </c>
      <c r="C131" s="5" t="n">
        <v>0</v>
      </c>
    </row>
    <row r="132" customFormat="false" ht="15" hidden="false" customHeight="false" outlineLevel="0" collapsed="false">
      <c r="A132" s="4" t="n">
        <v>42278</v>
      </c>
      <c r="B132" s="5" t="n">
        <v>171.45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178.8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163.54</v>
      </c>
      <c r="C134" s="5" t="n">
        <v>13.7771</v>
      </c>
    </row>
    <row r="135" customFormat="false" ht="15" hidden="false" customHeight="false" outlineLevel="0" collapsed="false">
      <c r="A135" s="4" t="n">
        <v>42370</v>
      </c>
      <c r="B135" s="5" t="n">
        <v>126.06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118.03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123.46</v>
      </c>
      <c r="C137" s="5" t="n">
        <v>0</v>
      </c>
    </row>
    <row r="138" customFormat="false" ht="15" hidden="false" customHeight="false" outlineLevel="0" collapsed="false">
      <c r="A138" s="4" t="n">
        <v>42461</v>
      </c>
      <c r="B138" s="5" t="n">
        <v>128.17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135.84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125.74</v>
      </c>
      <c r="C140" s="5" t="n">
        <v>0</v>
      </c>
    </row>
    <row r="141" customFormat="false" ht="15" hidden="false" customHeight="false" outlineLevel="0" collapsed="false">
      <c r="A141" s="4" t="n">
        <v>42552</v>
      </c>
      <c r="B141" s="5" t="n">
        <v>138.43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136.37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144.02</v>
      </c>
      <c r="C143" s="5" t="n">
        <v>0</v>
      </c>
    </row>
    <row r="144" customFormat="false" ht="15" hidden="false" customHeight="false" outlineLevel="0" collapsed="false">
      <c r="A144" s="4" t="n">
        <v>42644</v>
      </c>
      <c r="B144" s="5" t="n">
        <v>128.62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140.18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129.66</v>
      </c>
      <c r="C146" s="5" t="n">
        <v>5.9319</v>
      </c>
    </row>
    <row r="147" customFormat="false" ht="15" hidden="false" customHeight="false" outlineLevel="0" collapsed="false">
      <c r="A147" s="4" t="n">
        <v>42736</v>
      </c>
      <c r="B147" s="5" t="n">
        <v>136.97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147.85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146.27</v>
      </c>
      <c r="C149" s="5" t="n">
        <v>0</v>
      </c>
    </row>
    <row r="150" customFormat="false" ht="15" hidden="false" customHeight="false" outlineLevel="0" collapsed="false">
      <c r="A150" s="4" t="n">
        <v>42826</v>
      </c>
      <c r="B150" s="5" t="n">
        <v>147.22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136.9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149.26</v>
      </c>
      <c r="C152" s="5" t="n">
        <v>0</v>
      </c>
    </row>
    <row r="153" customFormat="false" ht="15" hidden="false" customHeight="false" outlineLevel="0" collapsed="false">
      <c r="A153" s="4" t="n">
        <v>42917</v>
      </c>
      <c r="B153" s="5" t="n">
        <v>153.41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161.35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163.1</v>
      </c>
      <c r="C155" s="5" t="n">
        <v>0</v>
      </c>
    </row>
    <row r="156" customFormat="false" ht="15" hidden="false" customHeight="false" outlineLevel="0" collapsed="false">
      <c r="A156" s="4" t="n">
        <v>43009</v>
      </c>
      <c r="B156" s="5" t="n">
        <v>150.4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148.82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150.37</v>
      </c>
      <c r="C158" s="5" t="n">
        <v>3.5969</v>
      </c>
    </row>
    <row r="159" customFormat="false" ht="15" hidden="false" customHeight="false" outlineLevel="0" collapsed="false">
      <c r="A159" s="4" t="n">
        <v>43101</v>
      </c>
      <c r="B159" s="5" t="n">
        <v>159.46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154.39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150.48</v>
      </c>
      <c r="C161" s="5" t="n">
        <v>0</v>
      </c>
    </row>
    <row r="162" customFormat="false" ht="15" hidden="false" customHeight="false" outlineLevel="0" collapsed="false">
      <c r="A162" s="4" t="n">
        <v>43191</v>
      </c>
      <c r="B162" s="5" t="n">
        <v>146.14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153.55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155.42</v>
      </c>
      <c r="C164" s="5" t="n">
        <v>0</v>
      </c>
    </row>
    <row r="165" customFormat="false" ht="15" hidden="false" customHeight="false" outlineLevel="0" collapsed="false">
      <c r="A165" s="4" t="n">
        <v>43282</v>
      </c>
      <c r="B165" s="5" t="n">
        <v>158.94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165.77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163.14</v>
      </c>
      <c r="C167" s="5" t="n">
        <v>0</v>
      </c>
    </row>
    <row r="168" customFormat="false" ht="15" hidden="false" customHeight="false" outlineLevel="0" collapsed="false">
      <c r="A168" s="4" t="n">
        <v>43374</v>
      </c>
      <c r="B168" s="5" t="n">
        <v>139.03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144.17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122.38</v>
      </c>
      <c r="C170" s="5" t="n">
        <v>4.5496</v>
      </c>
    </row>
    <row r="171" customFormat="false" ht="15" hidden="false" customHeight="false" outlineLevel="0" collapsed="false">
      <c r="A171" s="4" t="n">
        <v>43466</v>
      </c>
      <c r="B171" s="5" t="n">
        <v>139.65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146.55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146.1</v>
      </c>
      <c r="C173" s="5" t="n">
        <v>0</v>
      </c>
    </row>
    <row r="174" customFormat="false" ht="15" hidden="false" customHeight="false" outlineLevel="0" collapsed="false">
      <c r="A174" s="4" t="n">
        <v>43556</v>
      </c>
      <c r="B174" s="5" t="n">
        <v>138.85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135.17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151.62</v>
      </c>
      <c r="C176" s="5" t="n">
        <v>0</v>
      </c>
    </row>
    <row r="177" customFormat="false" ht="15" hidden="false" customHeight="false" outlineLevel="0" collapsed="false">
      <c r="A177" s="4" t="n">
        <v>43647</v>
      </c>
      <c r="B177" s="5" t="n">
        <v>145.28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137.78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129.98</v>
      </c>
      <c r="C179" s="5" t="n">
        <v>0</v>
      </c>
    </row>
    <row r="180" customFormat="false" ht="15" hidden="false" customHeight="false" outlineLevel="0" collapsed="false">
      <c r="A180" s="4" t="n">
        <v>43739</v>
      </c>
      <c r="B180" s="5" t="n">
        <v>144.65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159.63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150.9</v>
      </c>
      <c r="C182" s="5" t="n">
        <v>14.1643</v>
      </c>
    </row>
    <row r="183" customFormat="false" ht="15" hidden="false" customHeight="false" outlineLevel="0" collapsed="false">
      <c r="A183" s="4" t="n">
        <v>43831</v>
      </c>
      <c r="B183" s="5" t="n">
        <v>144.01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145.15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132.13</v>
      </c>
      <c r="C185" s="5" t="n">
        <v>0</v>
      </c>
    </row>
    <row r="186" customFormat="false" ht="15" hidden="false" customHeight="false" outlineLevel="0" collapsed="false">
      <c r="A186" s="4" t="n">
        <v>43922</v>
      </c>
      <c r="B186" s="5" t="n">
        <v>150.48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165.31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170.53</v>
      </c>
      <c r="C188" s="5" t="n">
        <v>0</v>
      </c>
    </row>
    <row r="189" customFormat="false" ht="15" hidden="false" customHeight="false" outlineLevel="0" collapsed="false">
      <c r="A189" s="4" t="n">
        <v>44013</v>
      </c>
      <c r="B189" s="5" t="n">
        <v>171.36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171.53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176.85</v>
      </c>
      <c r="C191" s="5" t="n">
        <v>0</v>
      </c>
    </row>
    <row r="192" customFormat="false" ht="15" hidden="false" customHeight="false" outlineLevel="0" collapsed="false">
      <c r="A192" s="4" t="n">
        <v>44105</v>
      </c>
      <c r="B192" s="5" t="n">
        <v>169.37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189.25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171.39</v>
      </c>
      <c r="C194" s="5" t="n">
        <v>24.8433</v>
      </c>
    </row>
    <row r="195" customFormat="false" ht="15" hidden="false" customHeight="false" outlineLevel="0" collapsed="false">
      <c r="A195" s="4" t="n">
        <v>44197</v>
      </c>
      <c r="B195" s="5" t="n">
        <v>171.93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173.65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162.01</v>
      </c>
      <c r="C197" s="5" t="n">
        <v>0</v>
      </c>
    </row>
    <row r="198" customFormat="false" ht="15" hidden="false" customHeight="false" outlineLevel="0" collapsed="false">
      <c r="A198" s="4" t="n">
        <v>44287</v>
      </c>
      <c r="B198" s="5" t="n">
        <v>163.5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154.23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163.47</v>
      </c>
      <c r="C200" s="5" t="n">
        <v>0</v>
      </c>
    </row>
    <row r="201" customFormat="false" ht="15" hidden="false" customHeight="false" outlineLevel="0" collapsed="false">
      <c r="A201" s="4" t="n">
        <v>44378</v>
      </c>
      <c r="B201" s="5" t="n">
        <v>154.74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162.58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154.65</v>
      </c>
      <c r="C203" s="5" t="n">
        <v>0</v>
      </c>
    </row>
    <row r="204" customFormat="false" ht="15" hidden="false" customHeight="false" outlineLevel="0" collapsed="false">
      <c r="A204" s="4" t="n">
        <v>44470</v>
      </c>
      <c r="B204" s="5" t="n">
        <v>152.3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140.31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123.02</v>
      </c>
      <c r="C206" s="5" t="n">
        <v>17.6831</v>
      </c>
    </row>
    <row r="207" customFormat="false" ht="15" hidden="false" customHeight="false" outlineLevel="0" collapsed="false">
      <c r="A207" s="4" t="n">
        <v>44562</v>
      </c>
      <c r="B207" s="5" t="n">
        <v>110.7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106.6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111.58</v>
      </c>
      <c r="C209" s="5" t="n">
        <v>0</v>
      </c>
    </row>
    <row r="210" customFormat="false" ht="15" hidden="false" customHeight="false" outlineLevel="0" collapsed="false">
      <c r="A210" s="4" t="n">
        <v>44652</v>
      </c>
      <c r="B210" s="5" t="n">
        <v>101.87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95.02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98.4</v>
      </c>
      <c r="C212" s="5" t="n">
        <v>0</v>
      </c>
    </row>
    <row r="213" customFormat="false" ht="15" hidden="false" customHeight="false" outlineLevel="0" collapsed="false">
      <c r="A213" s="4" t="n">
        <v>44743</v>
      </c>
      <c r="B213" s="5" t="n">
        <v>101.54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101.62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100.21</v>
      </c>
      <c r="C215" s="5" t="n">
        <v>0</v>
      </c>
    </row>
    <row r="216" customFormat="false" ht="15" hidden="false" customHeight="false" outlineLevel="0" collapsed="false">
      <c r="A216" s="4" t="n">
        <v>44835</v>
      </c>
      <c r="B216" s="5" t="n">
        <v>104.48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111.61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107.31</v>
      </c>
      <c r="C218" s="5" t="n">
        <v>0.1411</v>
      </c>
    </row>
    <row r="219" customFormat="false" ht="15" hidden="false" customHeight="false" outlineLevel="0" collapsed="false">
      <c r="A219" s="4" t="n">
        <v>44927</v>
      </c>
      <c r="B219" s="5" t="n">
        <v>113.05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107.67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108.23</v>
      </c>
      <c r="C221" s="5" t="n">
        <v>0</v>
      </c>
    </row>
    <row r="222" customFormat="false" ht="15" hidden="false" customHeight="false" outlineLevel="0" collapsed="false">
      <c r="A222" s="4" t="n">
        <v>45017</v>
      </c>
      <c r="B222" s="5" t="n">
        <v>112.5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108.63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110.18</v>
      </c>
      <c r="C224" s="5" t="n">
        <v>0</v>
      </c>
    </row>
    <row r="225" customFormat="false" ht="15" hidden="false" customHeight="false" outlineLevel="0" collapsed="false">
      <c r="A225" s="4" t="n">
        <v>45108</v>
      </c>
      <c r="B225" s="5" t="n">
        <v>113.24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112.19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108.29</v>
      </c>
      <c r="C227" s="5" t="n">
        <v>0</v>
      </c>
    </row>
    <row r="228" customFormat="false" ht="15" hidden="false" customHeight="false" outlineLevel="0" collapsed="false">
      <c r="A228" s="4" t="n">
        <v>45200</v>
      </c>
      <c r="B228" s="5" t="n">
        <v>102.11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106.38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127.06</v>
      </c>
      <c r="C230" s="5" t="n">
        <v>0</v>
      </c>
    </row>
    <row r="231" customFormat="false" ht="15" hidden="false" customHeight="false" outlineLevel="0" collapsed="false">
      <c r="A231" s="4" t="n">
        <v>45292</v>
      </c>
      <c r="B231" s="5" t="n">
        <v>133.2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143.87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141.64</v>
      </c>
      <c r="C233" s="5" t="n">
        <v>0</v>
      </c>
    </row>
    <row r="234" customFormat="false" ht="15" hidden="false" customHeight="false" outlineLevel="0" collapsed="false">
      <c r="A234" s="4" t="n">
        <v>45383</v>
      </c>
      <c r="B234" s="5" t="n">
        <v>132.38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135.57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138.97</v>
      </c>
      <c r="C236" s="5" t="n">
        <v>0</v>
      </c>
    </row>
    <row r="237" customFormat="false" ht="15" hidden="false" customHeight="false" outlineLevel="0" collapsed="false">
      <c r="A237" s="4" t="n">
        <v>45474</v>
      </c>
      <c r="B237" s="5" t="n">
        <v>147.66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150.35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147.9</v>
      </c>
      <c r="C239" s="5" t="n">
        <v>0</v>
      </c>
    </row>
    <row r="240" customFormat="false" ht="15" hidden="false" customHeight="false" outlineLevel="0" collapsed="false">
      <c r="A240" s="4" t="n">
        <v>45566</v>
      </c>
      <c r="B240" s="5" t="n">
        <v>144.58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141.32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120.41</v>
      </c>
      <c r="C242" s="5" t="n">
        <v>11.7607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10" t="n">
        <f aca="false">(VFINX!B3+VFINX!C3)/VFINX!B2-1</f>
        <v>-0.0245431744894302</v>
      </c>
      <c r="C3" s="10" t="n">
        <f aca="false">(FKUTX!B3+FKUTX!C3)/FKUTX!B2-1</f>
        <v>0.00901713255184844</v>
      </c>
      <c r="D3" s="10" t="n">
        <f aca="false">(FBDIX!B3+FBDIX!C3)/FBDIX!B2-1</f>
        <v>-0.0616846813268728</v>
      </c>
    </row>
    <row r="4" customFormat="false" ht="13.8" hidden="false" customHeight="false" outlineLevel="0" collapsed="false">
      <c r="A4" s="4" t="n">
        <v>38384</v>
      </c>
      <c r="B4" s="10" t="n">
        <f aca="false">(VFINX!B4+VFINX!C4)/VFINX!B3-1</f>
        <v>0.0209366391184573</v>
      </c>
      <c r="C4" s="10" t="n">
        <f aca="false">(FKUTX!B4+FKUTX!C4)/FKUTX!B3-1</f>
        <v>0.00804289544235926</v>
      </c>
      <c r="D4" s="10" t="n">
        <f aca="false">(FBDIX!B4+FBDIX!C4)/FBDIX!B3-1</f>
        <v>-0.0699106256206554</v>
      </c>
    </row>
    <row r="5" customFormat="false" ht="13.8" hidden="false" customHeight="false" outlineLevel="0" collapsed="false">
      <c r="A5" s="4" t="n">
        <v>38412</v>
      </c>
      <c r="B5" s="10" t="n">
        <f aca="false">(VFINX!B5+VFINX!C5)/VFINX!B4-1</f>
        <v>-0.0176290699766144</v>
      </c>
      <c r="C5" s="10" t="n">
        <f aca="false">(FKUTX!B5+FKUTX!C5)/FKUTX!B4-1</f>
        <v>0.00274822695035493</v>
      </c>
      <c r="D5" s="10" t="n">
        <f aca="false">(FBDIX!B5+FBDIX!C5)/FBDIX!B4-1</f>
        <v>-0.0345932094811018</v>
      </c>
    </row>
    <row r="6" customFormat="false" ht="13.8" hidden="false" customHeight="false" outlineLevel="0" collapsed="false">
      <c r="A6" s="4" t="n">
        <v>38443</v>
      </c>
      <c r="B6" s="10" t="n">
        <f aca="false">(VFINX!B6+VFINX!C6)/VFINX!B5-1</f>
        <v>-0.0191194043570182</v>
      </c>
      <c r="C6" s="10" t="n">
        <f aca="false">(FKUTX!B6+FKUTX!C6)/FKUTX!B5-1</f>
        <v>0.0223015165031222</v>
      </c>
      <c r="D6" s="10" t="n">
        <f aca="false">(FBDIX!B6+FBDIX!C6)/FBDIX!B5-1</f>
        <v>0.0185799601857994</v>
      </c>
    </row>
    <row r="7" customFormat="false" ht="13.8" hidden="false" customHeight="false" outlineLevel="0" collapsed="false">
      <c r="A7" s="4" t="n">
        <v>38473</v>
      </c>
      <c r="B7" s="10" t="n">
        <f aca="false">(VFINX!B7+VFINX!C7)/VFINX!B6-1</f>
        <v>0.0316746321806767</v>
      </c>
      <c r="C7" s="10" t="n">
        <f aca="false">(FKUTX!B7+FKUTX!C7)/FKUTX!B6-1</f>
        <v>0.0183246073298429</v>
      </c>
      <c r="D7" s="10" t="n">
        <f aca="false">(FBDIX!B7+FBDIX!C7)/FBDIX!B6-1</f>
        <v>0.0527687296416939</v>
      </c>
    </row>
    <row r="8" customFormat="false" ht="13.8" hidden="false" customHeight="false" outlineLevel="0" collapsed="false">
      <c r="A8" s="4" t="n">
        <v>38504</v>
      </c>
      <c r="B8" s="10" t="n">
        <f aca="false">(VFINX!B8+VFINX!C8)/VFINX!B7-1</f>
        <v>0.00127168680170775</v>
      </c>
      <c r="C8" s="10" t="n">
        <f aca="false">(FKUTX!B8+FKUTX!C8)/FKUTX!B7-1</f>
        <v>0.0437874892887746</v>
      </c>
      <c r="D8" s="10" t="n">
        <f aca="false">(FBDIX!B8+FBDIX!C8)/FBDIX!B7-1</f>
        <v>0.0416666666666667</v>
      </c>
    </row>
    <row r="9" customFormat="false" ht="13.8" hidden="false" customHeight="false" outlineLevel="0" collapsed="false">
      <c r="A9" s="4" t="n">
        <v>38534</v>
      </c>
      <c r="B9" s="10" t="n">
        <f aca="false">(VFINX!B9+VFINX!C9)/VFINX!B8-1</f>
        <v>0.0370640196703396</v>
      </c>
      <c r="C9" s="10" t="n">
        <f aca="false">(FKUTX!B9+FKUTX!C9)/FKUTX!B8-1</f>
        <v>0.0157284768211921</v>
      </c>
      <c r="D9" s="10" t="n">
        <f aca="false">(FBDIX!B9+FBDIX!C9)/FBDIX!B8-1</f>
        <v>0.125346534653465</v>
      </c>
    </row>
    <row r="10" customFormat="false" ht="13.8" hidden="false" customHeight="false" outlineLevel="0" collapsed="false">
      <c r="A10" s="4" t="n">
        <v>38565</v>
      </c>
      <c r="B10" s="10" t="n">
        <f aca="false">(VFINX!B10+VFINX!C10)/VFINX!B9-1</f>
        <v>-0.00913242009132409</v>
      </c>
      <c r="C10" s="10" t="n">
        <f aca="false">(FKUTX!B10+FKUTX!C10)/FKUTX!B9-1</f>
        <v>0.00896495517522422</v>
      </c>
      <c r="D10" s="10" t="n">
        <f aca="false">(FBDIX!B10+FBDIX!C10)/FBDIX!B9-1</f>
        <v>-0.00668660918528941</v>
      </c>
    </row>
    <row r="11" customFormat="false" ht="13.8" hidden="false" customHeight="false" outlineLevel="0" collapsed="false">
      <c r="A11" s="4" t="n">
        <v>38596</v>
      </c>
      <c r="B11" s="10" t="n">
        <f aca="false">(VFINX!B11+VFINX!C11)/VFINX!B10-1</f>
        <v>0.00788727401630629</v>
      </c>
      <c r="C11" s="10" t="n">
        <f aca="false">(FKUTX!B11+FKUTX!C11)/FKUTX!B10-1</f>
        <v>0.0251211631663975</v>
      </c>
      <c r="D11" s="10" t="n">
        <f aca="false">(FBDIX!B11+FBDIX!C11)/FBDIX!B10-1</f>
        <v>0.0014171833480956</v>
      </c>
    </row>
    <row r="12" customFormat="false" ht="13.8" hidden="false" customHeight="false" outlineLevel="0" collapsed="false">
      <c r="A12" s="4" t="n">
        <v>38626</v>
      </c>
      <c r="B12" s="10" t="n">
        <f aca="false">(VFINX!B12+VFINX!C12)/VFINX!B11-1</f>
        <v>-0.0167844522968198</v>
      </c>
      <c r="C12" s="10" t="n">
        <f aca="false">(FKUTX!B12+FKUTX!C12)/FKUTX!B11-1</f>
        <v>-0.0571882446386022</v>
      </c>
      <c r="D12" s="10" t="n">
        <f aca="false">(FBDIX!B12+FBDIX!C12)/FBDIX!B11-1</f>
        <v>-0.0426322306739785</v>
      </c>
    </row>
    <row r="13" customFormat="false" ht="13.8" hidden="false" customHeight="false" outlineLevel="0" collapsed="false">
      <c r="A13" s="4" t="n">
        <v>38657</v>
      </c>
      <c r="B13" s="10" t="n">
        <f aca="false">(VFINX!B13+VFINX!C13)/VFINX!B12-1</f>
        <v>0.0376460017969451</v>
      </c>
      <c r="C13" s="10" t="n">
        <f aca="false">(FKUTX!B13+FKUTX!C13)/FKUTX!B12-1</f>
        <v>0.00252737994945251</v>
      </c>
      <c r="D13" s="10" t="n">
        <f aca="false">(FBDIX!B13+FBDIX!C13)/FBDIX!B12-1</f>
        <v>0.0389874353288988</v>
      </c>
    </row>
    <row r="14" customFormat="false" ht="13.8" hidden="false" customHeight="false" outlineLevel="0" collapsed="false">
      <c r="A14" s="4" t="n">
        <v>38687</v>
      </c>
      <c r="B14" s="10" t="n">
        <f aca="false">(VFINX!B14+VFINX!C14)/VFINX!B13-1</f>
        <v>0.000259762750021597</v>
      </c>
      <c r="C14" s="10" t="n">
        <f aca="false">(FKUTX!B14+FKUTX!C14)/FKUTX!B13-1</f>
        <v>0.00594117647058812</v>
      </c>
      <c r="D14" s="10" t="n">
        <f aca="false">(FBDIX!B14+FBDIX!C14)/FBDIX!B13-1</f>
        <v>0.00729148141561442</v>
      </c>
    </row>
    <row r="15" customFormat="false" ht="13.8" hidden="false" customHeight="false" outlineLevel="0" collapsed="false">
      <c r="A15" s="4" t="n">
        <v>38718</v>
      </c>
      <c r="B15" s="10" t="n">
        <f aca="false">(VFINX!B15+VFINX!C15)/VFINX!B14-1</f>
        <v>0.0264531848242255</v>
      </c>
      <c r="C15" s="10" t="n">
        <f aca="false">(FKUTX!B15+FKUTX!C15)/FKUTX!B14-1</f>
        <v>0.026338147833475</v>
      </c>
      <c r="D15" s="10" t="n">
        <f aca="false">(FBDIX!B15+FBDIX!C15)/FBDIX!B14-1</f>
        <v>0.0538488700564972</v>
      </c>
    </row>
    <row r="16" customFormat="false" ht="13.8" hidden="false" customHeight="false" outlineLevel="0" collapsed="false">
      <c r="A16" s="4" t="n">
        <v>38749</v>
      </c>
      <c r="B16" s="10" t="n">
        <f aca="false">(VFINX!B16+VFINX!C16)/VFINX!B15-1</f>
        <v>0.00262800949474395</v>
      </c>
      <c r="C16" s="10" t="n">
        <f aca="false">(FKUTX!B16+FKUTX!C16)/FKUTX!B15-1</f>
        <v>0.0165562913907285</v>
      </c>
      <c r="D16" s="10" t="n">
        <f aca="false">(FBDIX!B16+FBDIX!C16)/FBDIX!B15-1</f>
        <v>0.0390350142402414</v>
      </c>
    </row>
    <row r="17" customFormat="false" ht="13.8" hidden="false" customHeight="false" outlineLevel="0" collapsed="false">
      <c r="A17" s="4" t="n">
        <v>38777</v>
      </c>
      <c r="B17" s="10" t="n">
        <f aca="false">(VFINX!B17+VFINX!C17)/VFINX!B16-1</f>
        <v>0.0123446351568444</v>
      </c>
      <c r="C17" s="10" t="n">
        <f aca="false">(FKUTX!B17+FKUTX!C17)/FKUTX!B16-1</f>
        <v>-0.0316775244299674</v>
      </c>
      <c r="D17" s="10" t="n">
        <f aca="false">(FBDIX!B17+FBDIX!C17)/FBDIX!B16-1</f>
        <v>-0.0237020316027089</v>
      </c>
    </row>
    <row r="18" customFormat="false" ht="13.8" hidden="false" customHeight="false" outlineLevel="0" collapsed="false">
      <c r="A18" s="4" t="n">
        <v>38808</v>
      </c>
      <c r="B18" s="10" t="n">
        <f aca="false">(VFINX!B18+VFINX!C18)/VFINX!B17-1</f>
        <v>0.0133344515263334</v>
      </c>
      <c r="C18" s="10" t="n">
        <f aca="false">(FKUTX!B18+FKUTX!C18)/FKUTX!B17-1</f>
        <v>0.0110262934690417</v>
      </c>
      <c r="D18" s="10" t="n">
        <f aca="false">(FBDIX!B18+FBDIX!C18)/FBDIX!B17-1</f>
        <v>-0.068373245251858</v>
      </c>
    </row>
    <row r="19" customFormat="false" ht="13.8" hidden="false" customHeight="false" outlineLevel="0" collapsed="false">
      <c r="A19" s="4" t="n">
        <v>38838</v>
      </c>
      <c r="B19" s="10" t="n">
        <f aca="false">(VFINX!B19+VFINX!C19)/VFINX!B18-1</f>
        <v>-0.0289663163121742</v>
      </c>
      <c r="C19" s="10" t="n">
        <f aca="false">(FKUTX!B19+FKUTX!C19)/FKUTX!B18-1</f>
        <v>0.011744966442953</v>
      </c>
      <c r="D19" s="10" t="n">
        <f aca="false">(FBDIX!B19+FBDIX!C19)/FBDIX!B18-1</f>
        <v>-0.052472965786208</v>
      </c>
    </row>
    <row r="20" customFormat="false" ht="13.8" hidden="false" customHeight="false" outlineLevel="0" collapsed="false">
      <c r="A20" s="4" t="n">
        <v>38869</v>
      </c>
      <c r="B20" s="10" t="n">
        <f aca="false">(VFINX!B20+VFINX!C20)/VFINX!B19-1</f>
        <v>0.00119321571635567</v>
      </c>
      <c r="C20" s="10" t="n">
        <f aca="false">(FKUTX!B20+FKUTX!C20)/FKUTX!B19-1</f>
        <v>0.0216417910447762</v>
      </c>
      <c r="D20" s="10" t="n">
        <f aca="false">(FBDIX!B20+FBDIX!C20)/FBDIX!B19-1</f>
        <v>-0.0110383536014967</v>
      </c>
    </row>
    <row r="21" customFormat="false" ht="13.8" hidden="false" customHeight="false" outlineLevel="0" collapsed="false">
      <c r="A21" s="4" t="n">
        <v>38899</v>
      </c>
      <c r="B21" s="10" t="n">
        <f aca="false">(VFINX!B21+VFINX!C21)/VFINX!B20-1</f>
        <v>0.00606889477733152</v>
      </c>
      <c r="C21" s="10" t="n">
        <f aca="false">(FKUTX!B21+FKUTX!C21)/FKUTX!B20-1</f>
        <v>0.0450081833060556</v>
      </c>
      <c r="D21" s="10" t="n">
        <f aca="false">(FBDIX!B21+FBDIX!C21)/FBDIX!B20-1</f>
        <v>-0.024214907302308</v>
      </c>
    </row>
    <row r="22" customFormat="false" ht="13.8" hidden="false" customHeight="false" outlineLevel="0" collapsed="false">
      <c r="A22" s="4" t="n">
        <v>38930</v>
      </c>
      <c r="B22" s="10" t="n">
        <f aca="false">(VFINX!B22+VFINX!C22)/VFINX!B21-1</f>
        <v>0.0236193712829227</v>
      </c>
      <c r="C22" s="10" t="n">
        <f aca="false">(FKUTX!B22+FKUTX!C22)/FKUTX!B21-1</f>
        <v>0.0258418167580265</v>
      </c>
      <c r="D22" s="10" t="n">
        <f aca="false">(FBDIX!B22+FBDIX!C22)/FBDIX!B21-1</f>
        <v>0.0304381543233812</v>
      </c>
    </row>
    <row r="23" customFormat="false" ht="13.8" hidden="false" customHeight="false" outlineLevel="0" collapsed="false">
      <c r="A23" s="4" t="n">
        <v>38961</v>
      </c>
      <c r="B23" s="10" t="n">
        <f aca="false">(VFINX!B23+VFINX!C23)/VFINX!B22-1</f>
        <v>0.0255644090305445</v>
      </c>
      <c r="C23" s="10" t="n">
        <f aca="false">(FKUTX!B23+FKUTX!C23)/FKUTX!B22-1</f>
        <v>-0.00832061068702272</v>
      </c>
      <c r="D23" s="10" t="n">
        <f aca="false">(FBDIX!B23+FBDIX!C23)/FBDIX!B22-1</f>
        <v>0.0107243650047038</v>
      </c>
    </row>
    <row r="24" customFormat="false" ht="13.8" hidden="false" customHeight="false" outlineLevel="0" collapsed="false">
      <c r="A24" s="4" t="n">
        <v>38991</v>
      </c>
      <c r="B24" s="10" t="n">
        <f aca="false">(VFINX!B24+VFINX!C24)/VFINX!B23-1</f>
        <v>0.0325097529258778</v>
      </c>
      <c r="C24" s="10" t="n">
        <f aca="false">(FKUTX!B24+FKUTX!C24)/FKUTX!B23-1</f>
        <v>0.051978277734678</v>
      </c>
      <c r="D24" s="10" t="n">
        <f aca="false">(FBDIX!B24+FBDIX!C24)/FBDIX!B23-1</f>
        <v>0.0852568875651527</v>
      </c>
    </row>
    <row r="25" customFormat="false" ht="13.8" hidden="false" customHeight="false" outlineLevel="0" collapsed="false">
      <c r="A25" s="4" t="n">
        <v>39022</v>
      </c>
      <c r="B25" s="10" t="n">
        <f aca="false">(VFINX!B25+VFINX!C25)/VFINX!B24-1</f>
        <v>0.0188916876574308</v>
      </c>
      <c r="C25" s="10" t="n">
        <f aca="false">(FKUTX!B25+FKUTX!C25)/FKUTX!B24-1</f>
        <v>0.0339233038348081</v>
      </c>
      <c r="D25" s="10" t="n">
        <f aca="false">(FBDIX!B25+FBDIX!C25)/FBDIX!B24-1</f>
        <v>0.0269296740994853</v>
      </c>
    </row>
    <row r="26" customFormat="false" ht="13.8" hidden="false" customHeight="false" outlineLevel="0" collapsed="false">
      <c r="A26" s="4" t="n">
        <v>39052</v>
      </c>
      <c r="B26" s="10" t="n">
        <f aca="false">(VFINX!B26+VFINX!C26)/VFINX!B25-1</f>
        <v>0.0139060568603215</v>
      </c>
      <c r="C26" s="10" t="n">
        <f aca="false">(FKUTX!B26+FKUTX!C26)/FKUTX!B25-1</f>
        <v>0.0146219686162625</v>
      </c>
      <c r="D26" s="10" t="n">
        <f aca="false">(FBDIX!B26+FBDIX!C26)/FBDIX!B25-1</f>
        <v>-0.00634708535159501</v>
      </c>
    </row>
    <row r="27" customFormat="false" ht="13.8" hidden="false" customHeight="false" outlineLevel="0" collapsed="false">
      <c r="A27" s="4" t="n">
        <v>39083</v>
      </c>
      <c r="B27" s="10" t="n">
        <f aca="false">(VFINX!B27+VFINX!C27)/VFINX!B26-1</f>
        <v>0.0149322306455317</v>
      </c>
      <c r="C27" s="10" t="n">
        <f aca="false">(FKUTX!B27+FKUTX!C27)/FKUTX!B26-1</f>
        <v>-0.00146412884333813</v>
      </c>
      <c r="D27" s="10" t="n">
        <f aca="false">(FBDIX!B27+FBDIX!C27)/FBDIX!B26-1</f>
        <v>0.0294167086905361</v>
      </c>
    </row>
    <row r="28" customFormat="false" ht="13.8" hidden="false" customHeight="false" outlineLevel="0" collapsed="false">
      <c r="A28" s="4" t="n">
        <v>39114</v>
      </c>
      <c r="B28" s="10" t="n">
        <f aca="false">(VFINX!B28+VFINX!C28)/VFINX!B27-1</f>
        <v>-0.0196921684019917</v>
      </c>
      <c r="C28" s="10" t="n">
        <f aca="false">(FKUTX!B28+FKUTX!C28)/FKUTX!B27-1</f>
        <v>0.0373900293255132</v>
      </c>
      <c r="D28" s="10" t="n">
        <f aca="false">(FBDIX!B28+FBDIX!C28)/FBDIX!B27-1</f>
        <v>-0.0305355976485958</v>
      </c>
    </row>
    <row r="29" customFormat="false" ht="13.8" hidden="false" customHeight="false" outlineLevel="0" collapsed="false">
      <c r="A29" s="4" t="n">
        <v>39142</v>
      </c>
      <c r="B29" s="10" t="n">
        <f aca="false">(VFINX!B29+VFINX!C29)/VFINX!B28-1</f>
        <v>0.0111598553067038</v>
      </c>
      <c r="C29" s="10" t="n">
        <f aca="false">(FKUTX!B29+FKUTX!C29)/FKUTX!B28-1</f>
        <v>0.0403533568904593</v>
      </c>
      <c r="D29" s="10" t="n">
        <f aca="false">(FBDIX!B29+FBDIX!C29)/FBDIX!B28-1</f>
        <v>-0.0111167256189995</v>
      </c>
    </row>
    <row r="30" customFormat="false" ht="13.8" hidden="false" customHeight="false" outlineLevel="0" collapsed="false">
      <c r="A30" s="4" t="n">
        <v>39173</v>
      </c>
      <c r="B30" s="10" t="n">
        <f aca="false">(VFINX!B30+VFINX!C30)/VFINX!B29-1</f>
        <v>0.0441794695406252</v>
      </c>
      <c r="C30" s="10" t="n">
        <f aca="false">(FKUTX!B30+FKUTX!C30)/FKUTX!B29-1</f>
        <v>0.0314637482900138</v>
      </c>
      <c r="D30" s="10" t="n">
        <f aca="false">(FBDIX!B30+FBDIX!C30)/FBDIX!B29-1</f>
        <v>0.0991313234542668</v>
      </c>
    </row>
    <row r="31" customFormat="false" ht="13.8" hidden="false" customHeight="false" outlineLevel="0" collapsed="false">
      <c r="A31" s="4" t="n">
        <v>39203</v>
      </c>
      <c r="B31" s="10" t="n">
        <f aca="false">(VFINX!B31+VFINX!C31)/VFINX!B30-1</f>
        <v>0.0347705146036161</v>
      </c>
      <c r="C31" s="10" t="n">
        <f aca="false">(FKUTX!B31+FKUTX!C31)/FKUTX!B30-1</f>
        <v>0.00862068965517238</v>
      </c>
      <c r="D31" s="10" t="n">
        <f aca="false">(FBDIX!B31+FBDIX!C31)/FBDIX!B30-1</f>
        <v>0.00201456686812329</v>
      </c>
    </row>
    <row r="32" customFormat="false" ht="13.8" hidden="false" customHeight="false" outlineLevel="0" collapsed="false">
      <c r="A32" s="4" t="n">
        <v>39234</v>
      </c>
      <c r="B32" s="10" t="n">
        <f aca="false">(VFINX!B32+VFINX!C32)/VFINX!B31-1</f>
        <v>-0.016765704584041</v>
      </c>
      <c r="C32" s="10" t="n">
        <f aca="false">(FKUTX!B32+FKUTX!C32)/FKUTX!B31-1</f>
        <v>-0.0472715318869165</v>
      </c>
      <c r="D32" s="10" t="n">
        <f aca="false">(FBDIX!B32+FBDIX!C32)/FBDIX!B31-1</f>
        <v>-0.0555211877513145</v>
      </c>
    </row>
    <row r="33" customFormat="false" ht="13.8" hidden="false" customHeight="false" outlineLevel="0" collapsed="false">
      <c r="A33" s="4" t="n">
        <v>39264</v>
      </c>
      <c r="B33" s="10" t="n">
        <f aca="false">(VFINX!B33+VFINX!C33)/VFINX!B32-1</f>
        <v>-0.0308481433318883</v>
      </c>
      <c r="C33" s="10" t="n">
        <f aca="false">(FKUTX!B33+FKUTX!C33)/FKUTX!B32-1</f>
        <v>-0.0361362056984018</v>
      </c>
      <c r="D33" s="10" t="n">
        <f aca="false">(FBDIX!B33+FBDIX!C33)/FBDIX!B32-1</f>
        <v>-0.0298018667103324</v>
      </c>
    </row>
    <row r="34" customFormat="false" ht="13.8" hidden="false" customHeight="false" outlineLevel="0" collapsed="false">
      <c r="A34" s="4" t="n">
        <v>39295</v>
      </c>
      <c r="B34" s="10" t="n">
        <f aca="false">(VFINX!B34+VFINX!C34)/VFINX!B33-1</f>
        <v>0.0149832277301527</v>
      </c>
      <c r="C34" s="10" t="n">
        <f aca="false">(FKUTX!B34+FKUTX!C34)/FKUTX!B33-1</f>
        <v>0.0237923576063446</v>
      </c>
      <c r="D34" s="10" t="n">
        <f aca="false">(FBDIX!B34+FBDIX!C34)/FBDIX!B33-1</f>
        <v>0.0207594936708859</v>
      </c>
    </row>
    <row r="35" customFormat="false" ht="13.8" hidden="false" customHeight="false" outlineLevel="0" collapsed="false">
      <c r="A35" s="4" t="n">
        <v>39326</v>
      </c>
      <c r="B35" s="10" t="n">
        <f aca="false">(VFINX!B35+VFINX!C35)/VFINX!B34-1</f>
        <v>0.0372356051703879</v>
      </c>
      <c r="C35" s="10" t="n">
        <f aca="false">(FKUTX!B35+FKUTX!C35)/FKUTX!B34-1</f>
        <v>0.0338732394366199</v>
      </c>
      <c r="D35" s="10" t="n">
        <f aca="false">(FBDIX!B35+FBDIX!C35)/FBDIX!B34-1</f>
        <v>0.0477843915343916</v>
      </c>
    </row>
    <row r="36" customFormat="false" ht="13.8" hidden="false" customHeight="false" outlineLevel="0" collapsed="false">
      <c r="A36" s="4" t="n">
        <v>39356</v>
      </c>
      <c r="B36" s="10" t="n">
        <f aca="false">(VFINX!B36+VFINX!C36)/VFINX!B35-1</f>
        <v>0.0157883507574141</v>
      </c>
      <c r="C36" s="10" t="n">
        <f aca="false">(FKUTX!B36+FKUTX!C36)/FKUTX!B35-1</f>
        <v>0.0624142661179699</v>
      </c>
      <c r="D36" s="10" t="n">
        <f aca="false">(FBDIX!B36+FBDIX!C36)/FBDIX!B35-1</f>
        <v>0.0388196307400979</v>
      </c>
    </row>
    <row r="37" customFormat="false" ht="13.8" hidden="false" customHeight="false" outlineLevel="0" collapsed="false">
      <c r="A37" s="4" t="n">
        <v>39387</v>
      </c>
      <c r="B37" s="10" t="n">
        <f aca="false">(VFINX!B37+VFINX!C37)/VFINX!B36-1</f>
        <v>-0.0418679549114333</v>
      </c>
      <c r="C37" s="10" t="n">
        <f aca="false">(FKUTX!B37+FKUTX!C37)/FKUTX!B36-1</f>
        <v>0.00064557779212393</v>
      </c>
      <c r="D37" s="10" t="n">
        <f aca="false">(FBDIX!B37+FBDIX!C37)/FBDIX!B36-1</f>
        <v>-0.0522558104207808</v>
      </c>
    </row>
    <row r="38" customFormat="false" ht="13.8" hidden="false" customHeight="false" outlineLevel="0" collapsed="false">
      <c r="A38" s="4" t="n">
        <v>39417</v>
      </c>
      <c r="B38" s="10" t="n">
        <f aca="false">(VFINX!B38+VFINX!C38)/VFINX!B37-1</f>
        <v>-0.00694190719766163</v>
      </c>
      <c r="C38" s="10" t="n">
        <f aca="false">(FKUTX!B38+FKUTX!C38)/FKUTX!B37-1</f>
        <v>0.00490967741935489</v>
      </c>
      <c r="D38" s="10" t="n">
        <f aca="false">(FBDIX!B38+FBDIX!C38)/FBDIX!B37-1</f>
        <v>-0.0617086071485815</v>
      </c>
    </row>
    <row r="39" customFormat="false" ht="13.8" hidden="false" customHeight="false" outlineLevel="0" collapsed="false">
      <c r="A39" s="4" t="n">
        <v>39448</v>
      </c>
      <c r="B39" s="10" t="n">
        <f aca="false">(VFINX!B39+VFINX!C39)/VFINX!B38-1</f>
        <v>-0.0601553829078803</v>
      </c>
      <c r="C39" s="10" t="n">
        <f aca="false">(FKUTX!B39+FKUTX!C39)/FKUTX!B38-1</f>
        <v>-0.067842605156038</v>
      </c>
      <c r="D39" s="10" t="n">
        <f aca="false">(FBDIX!B39+FBDIX!C39)/FBDIX!B38-1</f>
        <v>-0.029039972668261</v>
      </c>
    </row>
    <row r="40" customFormat="false" ht="13.8" hidden="false" customHeight="false" outlineLevel="0" collapsed="false">
      <c r="A40" s="4" t="n">
        <v>39479</v>
      </c>
      <c r="B40" s="10" t="n">
        <f aca="false">(VFINX!B40+VFINX!C40)/VFINX!B39-1</f>
        <v>-0.0325145646354904</v>
      </c>
      <c r="C40" s="10" t="n">
        <f aca="false">(FKUTX!B40+FKUTX!C40)/FKUTX!B39-1</f>
        <v>-0.0487627365356623</v>
      </c>
      <c r="D40" s="10" t="n">
        <f aca="false">(FBDIX!B40+FBDIX!C40)/FBDIX!B39-1</f>
        <v>-0.0288529204785363</v>
      </c>
    </row>
    <row r="41" customFormat="false" ht="13.8" hidden="false" customHeight="false" outlineLevel="0" collapsed="false">
      <c r="A41" s="4" t="n">
        <v>39508</v>
      </c>
      <c r="B41" s="10" t="n">
        <f aca="false">(VFINX!B41+VFINX!C41)/VFINX!B40-1</f>
        <v>-0.00439417365123285</v>
      </c>
      <c r="C41" s="10" t="n">
        <f aca="false">(FKUTX!B41+FKUTX!C41)/FKUTX!B40-1</f>
        <v>0.0115531752104054</v>
      </c>
      <c r="D41" s="10" t="n">
        <f aca="false">(FBDIX!B41+FBDIX!C41)/FBDIX!B40-1</f>
        <v>-0.0175724637681161</v>
      </c>
    </row>
    <row r="42" customFormat="false" ht="13.8" hidden="false" customHeight="false" outlineLevel="0" collapsed="false">
      <c r="A42" s="4" t="n">
        <v>39539</v>
      </c>
      <c r="B42" s="10" t="n">
        <f aca="false">(VFINX!B42+VFINX!C42)/VFINX!B41-1</f>
        <v>0.0485420944558521</v>
      </c>
      <c r="C42" s="10" t="n">
        <f aca="false">(FKUTX!B42+FKUTX!C42)/FKUTX!B41-1</f>
        <v>0.0510670731707317</v>
      </c>
      <c r="D42" s="10" t="n">
        <f aca="false">(FBDIX!B42+FBDIX!C42)/FBDIX!B41-1</f>
        <v>0.00885118937857277</v>
      </c>
    </row>
    <row r="43" customFormat="false" ht="13.8" hidden="false" customHeight="false" outlineLevel="0" collapsed="false">
      <c r="A43" s="4" t="n">
        <v>39569</v>
      </c>
      <c r="B43" s="10" t="n">
        <f aca="false">(VFINX!B43+VFINX!C43)/VFINX!B42-1</f>
        <v>0.0129249569168104</v>
      </c>
      <c r="C43" s="10" t="n">
        <f aca="false">(FKUTX!B43+FKUTX!C43)/FKUTX!B42-1</f>
        <v>0.0319071791153009</v>
      </c>
      <c r="D43" s="10" t="n">
        <f aca="false">(FBDIX!B43+FBDIX!C43)/FBDIX!B42-1</f>
        <v>0.0440504478157557</v>
      </c>
    </row>
    <row r="44" customFormat="false" ht="13.8" hidden="false" customHeight="false" outlineLevel="0" collapsed="false">
      <c r="A44" s="4" t="n">
        <v>39600</v>
      </c>
      <c r="B44" s="10" t="n">
        <f aca="false">(VFINX!B44+VFINX!C44)/VFINX!B43-1</f>
        <v>-0.0843708916557112</v>
      </c>
      <c r="C44" s="10" t="n">
        <f aca="false">(FKUTX!B44+FKUTX!C44)/FKUTX!B43-1</f>
        <v>-0.0210119465917076</v>
      </c>
      <c r="D44" s="10" t="n">
        <f aca="false">(FBDIX!B44+FBDIX!C44)/FBDIX!B43-1</f>
        <v>0.00857843137254899</v>
      </c>
    </row>
    <row r="45" customFormat="false" ht="13.8" hidden="false" customHeight="false" outlineLevel="0" collapsed="false">
      <c r="A45" s="4" t="n">
        <v>39630</v>
      </c>
      <c r="B45" s="10" t="n">
        <f aca="false">(VFINX!B45+VFINX!C45)/VFINX!B44-1</f>
        <v>-0.00831706696087586</v>
      </c>
      <c r="C45" s="10" t="n">
        <f aca="false">(FKUTX!B45+FKUTX!C45)/FKUTX!B44-1</f>
        <v>-0.041937816341287</v>
      </c>
      <c r="D45" s="10" t="n">
        <f aca="false">(FBDIX!B45+FBDIX!C45)/FBDIX!B44-1</f>
        <v>0.133657351154314</v>
      </c>
    </row>
    <row r="46" customFormat="false" ht="13.8" hidden="false" customHeight="false" outlineLevel="0" collapsed="false">
      <c r="A46" s="4" t="n">
        <v>39661</v>
      </c>
      <c r="B46" s="10" t="n">
        <f aca="false">(VFINX!B46+VFINX!C46)/VFINX!B45-1</f>
        <v>0.0144629867351307</v>
      </c>
      <c r="C46" s="10" t="n">
        <f aca="false">(FKUTX!B46+FKUTX!C46)/FKUTX!B45-1</f>
        <v>-0.00377358490566038</v>
      </c>
      <c r="D46" s="10" t="n">
        <f aca="false">(FBDIX!B46+FBDIX!C46)/FBDIX!B45-1</f>
        <v>-0.0139335476956055</v>
      </c>
    </row>
    <row r="47" customFormat="false" ht="13.8" hidden="false" customHeight="false" outlineLevel="0" collapsed="false">
      <c r="A47" s="4" t="n">
        <v>39692</v>
      </c>
      <c r="B47" s="10" t="n">
        <f aca="false">(VFINX!B47+VFINX!C47)/VFINX!B46-1</f>
        <v>-0.0888729542770372</v>
      </c>
      <c r="C47" s="10" t="n">
        <f aca="false">(FKUTX!B47+FKUTX!C47)/FKUTX!B46-1</f>
        <v>-0.0893181818181817</v>
      </c>
      <c r="D47" s="10" t="n">
        <f aca="false">(FBDIX!B47+FBDIX!C47)/FBDIX!B46-1</f>
        <v>-0.0681677018633542</v>
      </c>
    </row>
    <row r="48" customFormat="false" ht="13.8" hidden="false" customHeight="false" outlineLevel="0" collapsed="false">
      <c r="A48" s="4" t="n">
        <v>39722</v>
      </c>
      <c r="B48" s="10" t="n">
        <f aca="false">(VFINX!B48+VFINX!C48)/VFINX!B47-1</f>
        <v>-0.167924001117631</v>
      </c>
      <c r="C48" s="10" t="n">
        <f aca="false">(FKUTX!B48+FKUTX!C48)/FKUTX!B47-1</f>
        <v>-0.113255033557047</v>
      </c>
      <c r="D48" s="10" t="n">
        <f aca="false">(FBDIX!B48+FBDIX!C48)/FBDIX!B47-1</f>
        <v>-0.116980503249458</v>
      </c>
    </row>
    <row r="49" customFormat="false" ht="13.8" hidden="false" customHeight="false" outlineLevel="0" collapsed="false">
      <c r="A49" s="4" t="n">
        <v>39753</v>
      </c>
      <c r="B49" s="10" t="n">
        <f aca="false">(VFINX!B49+VFINX!C49)/VFINX!B48-1</f>
        <v>-0.071748376986792</v>
      </c>
      <c r="C49" s="10" t="n">
        <f aca="false">(FKUTX!B49+FKUTX!C49)/FKUTX!B48-1</f>
        <v>0.0274361400189214</v>
      </c>
      <c r="D49" s="10" t="n">
        <f aca="false">(FBDIX!B49+FBDIX!C49)/FBDIX!B48-1</f>
        <v>-0.0702019248914889</v>
      </c>
    </row>
    <row r="50" customFormat="false" ht="13.8" hidden="false" customHeight="false" outlineLevel="0" collapsed="false">
      <c r="A50" s="4" t="n">
        <v>39783</v>
      </c>
      <c r="B50" s="10" t="n">
        <f aca="false">(VFINX!B50+VFINX!C50)/VFINX!B49-1</f>
        <v>0.0103701917279633</v>
      </c>
      <c r="C50" s="10" t="n">
        <f aca="false">(FKUTX!B50+FKUTX!C50)/FKUTX!B49-1</f>
        <v>-0.0137845303867402</v>
      </c>
      <c r="D50" s="10" t="n">
        <f aca="false">(FBDIX!B50+FBDIX!C50)/FBDIX!B49-1</f>
        <v>0.061700832149381</v>
      </c>
    </row>
    <row r="51" customFormat="false" ht="13.8" hidden="false" customHeight="false" outlineLevel="0" collapsed="false">
      <c r="A51" s="4" t="n">
        <v>39814</v>
      </c>
      <c r="B51" s="10" t="n">
        <f aca="false">(VFINX!B51+VFINX!C51)/VFINX!B50-1</f>
        <v>-0.0841256468889158</v>
      </c>
      <c r="C51" s="10" t="n">
        <f aca="false">(FKUTX!B51+FKUTX!C51)/FKUTX!B50-1</f>
        <v>-0.0104562737642585</v>
      </c>
      <c r="D51" s="10" t="n">
        <f aca="false">(FBDIX!B51+FBDIX!C51)/FBDIX!B50-1</f>
        <v>0.016058115083158</v>
      </c>
    </row>
    <row r="52" customFormat="false" ht="13.8" hidden="false" customHeight="false" outlineLevel="0" collapsed="false">
      <c r="A52" s="4" t="n">
        <v>39845</v>
      </c>
      <c r="B52" s="10" t="n">
        <f aca="false">(VFINX!B52+VFINX!C52)/VFINX!B51-1</f>
        <v>-0.106570302233903</v>
      </c>
      <c r="C52" s="10" t="n">
        <f aca="false">(FKUTX!B52+FKUTX!C52)/FKUTX!B51-1</f>
        <v>-0.11911623439001</v>
      </c>
      <c r="D52" s="10" t="n">
        <f aca="false">(FBDIX!B52+FBDIX!C52)/FBDIX!B51-1</f>
        <v>-0.0793979303857009</v>
      </c>
    </row>
    <row r="53" customFormat="false" ht="13.8" hidden="false" customHeight="false" outlineLevel="0" collapsed="false">
      <c r="A53" s="4" t="n">
        <v>39873</v>
      </c>
      <c r="B53" s="10" t="n">
        <f aca="false">(VFINX!B53+VFINX!C53)/VFINX!B52-1</f>
        <v>0.0879246948080601</v>
      </c>
      <c r="C53" s="10" t="n">
        <f aca="false">(FKUTX!B53+FKUTX!C53)/FKUTX!B52-1</f>
        <v>0.0241003271537623</v>
      </c>
      <c r="D53" s="10" t="n">
        <f aca="false">(FBDIX!B53+FBDIX!C53)/FBDIX!B52-1</f>
        <v>0.059268342530145</v>
      </c>
    </row>
    <row r="54" customFormat="false" ht="13.8" hidden="false" customHeight="false" outlineLevel="0" collapsed="false">
      <c r="A54" s="4" t="n">
        <v>39904</v>
      </c>
      <c r="B54" s="10" t="n">
        <f aca="false">(VFINX!B54+VFINX!C54)/VFINX!B53-1</f>
        <v>0.0955882352941175</v>
      </c>
      <c r="C54" s="10" t="n">
        <f aca="false">(FKUTX!B54+FKUTX!C54)/FKUTX!B53-1</f>
        <v>0.0193756727664156</v>
      </c>
      <c r="D54" s="10" t="n">
        <f aca="false">(FBDIX!B54+FBDIX!C54)/FBDIX!B53-1</f>
        <v>-0.0405170750530581</v>
      </c>
    </row>
    <row r="55" customFormat="false" ht="13.8" hidden="false" customHeight="false" outlineLevel="0" collapsed="false">
      <c r="A55" s="4" t="n">
        <v>39934</v>
      </c>
      <c r="B55" s="10" t="n">
        <f aca="false">(VFINX!B55+VFINX!C55)/VFINX!B54-1</f>
        <v>0.0561769823514791</v>
      </c>
      <c r="C55" s="10" t="n">
        <f aca="false">(FKUTX!B55+FKUTX!C55)/FKUTX!B54-1</f>
        <v>0.0348468848996832</v>
      </c>
      <c r="D55" s="10" t="n">
        <f aca="false">(FBDIX!B55+FBDIX!C55)/FBDIX!B54-1</f>
        <v>0.0291574502312488</v>
      </c>
    </row>
    <row r="56" customFormat="false" ht="13.8" hidden="false" customHeight="false" outlineLevel="0" collapsed="false">
      <c r="A56" s="4" t="n">
        <v>39965</v>
      </c>
      <c r="B56" s="10" t="n">
        <f aca="false">(VFINX!B56+VFINX!C56)/VFINX!B55-1</f>
        <v>0.00205930807248755</v>
      </c>
      <c r="C56" s="10" t="n">
        <f aca="false">(FKUTX!B56+FKUTX!C56)/FKUTX!B55-1</f>
        <v>0.0525510204081634</v>
      </c>
      <c r="D56" s="10" t="n">
        <f aca="false">(FBDIX!B56+FBDIX!C56)/FBDIX!B55-1</f>
        <v>0.0504103165298944</v>
      </c>
    </row>
    <row r="57" customFormat="false" ht="13.8" hidden="false" customHeight="false" outlineLevel="0" collapsed="false">
      <c r="A57" s="4" t="n">
        <v>39995</v>
      </c>
      <c r="B57" s="10" t="n">
        <f aca="false">(VFINX!B57+VFINX!C57)/VFINX!B56-1</f>
        <v>0.0757790368271956</v>
      </c>
      <c r="C57" s="10" t="n">
        <f aca="false">(FKUTX!B57+FKUTX!C57)/FKUTX!B56-1</f>
        <v>0.0411361410381979</v>
      </c>
      <c r="D57" s="10" t="n">
        <f aca="false">(FBDIX!B57+FBDIX!C57)/FBDIX!B56-1</f>
        <v>0.0807291666666667</v>
      </c>
    </row>
    <row r="58" customFormat="false" ht="13.8" hidden="false" customHeight="false" outlineLevel="0" collapsed="false">
      <c r="A58" s="4" t="n">
        <v>40026</v>
      </c>
      <c r="B58" s="10" t="n">
        <f aca="false">(VFINX!B58+VFINX!C58)/VFINX!B57-1</f>
        <v>0.0359885889839806</v>
      </c>
      <c r="C58" s="10" t="n">
        <f aca="false">(FKUTX!B58+FKUTX!C58)/FKUTX!B57-1</f>
        <v>0.0122295390404514</v>
      </c>
      <c r="D58" s="10" t="n">
        <f aca="false">(FBDIX!B58+FBDIX!C58)/FBDIX!B57-1</f>
        <v>-0.00826161790017221</v>
      </c>
    </row>
    <row r="59" customFormat="false" ht="13.8" hidden="false" customHeight="false" outlineLevel="0" collapsed="false">
      <c r="A59" s="4" t="n">
        <v>40057</v>
      </c>
      <c r="B59" s="10" t="n">
        <f aca="false">(VFINX!B59+VFINX!C59)/VFINX!B58-1</f>
        <v>0.0371955094259691</v>
      </c>
      <c r="C59" s="10" t="n">
        <f aca="false">(FKUTX!B59+FKUTX!C59)/FKUTX!B58-1</f>
        <v>0.00789962825278812</v>
      </c>
      <c r="D59" s="10" t="n">
        <f aca="false">(FBDIX!B59+FBDIX!C59)/FBDIX!B58-1</f>
        <v>0.0305449496702535</v>
      </c>
    </row>
    <row r="60" customFormat="false" ht="13.8" hidden="false" customHeight="false" outlineLevel="0" collapsed="false">
      <c r="A60" s="4" t="n">
        <v>40087</v>
      </c>
      <c r="B60" s="10" t="n">
        <f aca="false">(VFINX!B60+VFINX!C60)/VFINX!B59-1</f>
        <v>-0.0186762442278092</v>
      </c>
      <c r="C60" s="10" t="n">
        <f aca="false">(FKUTX!B60+FKUTX!C60)/FKUTX!B59-1</f>
        <v>-0.0242085661080075</v>
      </c>
      <c r="D60" s="10" t="n">
        <f aca="false">(FBDIX!B60+FBDIX!C60)/FBDIX!B59-1</f>
        <v>-0.0874031660491749</v>
      </c>
    </row>
    <row r="61" customFormat="false" ht="13.8" hidden="false" customHeight="false" outlineLevel="0" collapsed="false">
      <c r="A61" s="4" t="n">
        <v>40118</v>
      </c>
      <c r="B61" s="10" t="n">
        <f aca="false">(VFINX!B61+VFINX!C61)/VFINX!B60-1</f>
        <v>0.0598138659416501</v>
      </c>
      <c r="C61" s="10" t="n">
        <f aca="false">(FKUTX!B61+FKUTX!C61)/FKUTX!B60-1</f>
        <v>0.0477099236641221</v>
      </c>
      <c r="D61" s="10" t="n">
        <f aca="false">(FBDIX!B61+FBDIX!C61)/FBDIX!B60-1</f>
        <v>0.0481638678723011</v>
      </c>
    </row>
    <row r="62" customFormat="false" ht="13.8" hidden="false" customHeight="false" outlineLevel="0" collapsed="false">
      <c r="A62" s="4" t="n">
        <v>40148</v>
      </c>
      <c r="B62" s="10" t="n">
        <f aca="false">(VFINX!B62+VFINX!C62)/VFINX!B61-1</f>
        <v>0.0195263936852492</v>
      </c>
      <c r="C62" s="10" t="n">
        <f aca="false">(FKUTX!B62+FKUTX!C62)/FKUTX!B61-1</f>
        <v>0.0552641165755918</v>
      </c>
      <c r="D62" s="10" t="n">
        <f aca="false">(FBDIX!B62+FBDIX!C62)/FBDIX!B61-1</f>
        <v>0.0299295774647887</v>
      </c>
    </row>
    <row r="63" customFormat="false" ht="13.8" hidden="false" customHeight="false" outlineLevel="0" collapsed="false">
      <c r="A63" s="4" t="n">
        <v>40179</v>
      </c>
      <c r="B63" s="10" t="n">
        <f aca="false">(VFINX!B63+VFINX!C63)/VFINX!B62-1</f>
        <v>-0.0360377909808124</v>
      </c>
      <c r="C63" s="10" t="n">
        <f aca="false">(FKUTX!B63+FKUTX!C63)/FKUTX!B62-1</f>
        <v>-0.0460584588131089</v>
      </c>
      <c r="D63" s="10" t="n">
        <f aca="false">(FBDIX!B63+FBDIX!C63)/FBDIX!B62-1</f>
        <v>0.0232478632478632</v>
      </c>
    </row>
    <row r="64" customFormat="false" ht="13.8" hidden="false" customHeight="false" outlineLevel="0" collapsed="false">
      <c r="A64" s="4" t="n">
        <v>40210</v>
      </c>
      <c r="B64" s="10" t="n">
        <f aca="false">(VFINX!B64+VFINX!C64)/VFINX!B63-1</f>
        <v>0.0309184601394361</v>
      </c>
      <c r="C64" s="10" t="n">
        <f aca="false">(FKUTX!B64+FKUTX!C64)/FKUTX!B63-1</f>
        <v>-0.0102135561745589</v>
      </c>
      <c r="D64" s="10" t="n">
        <f aca="false">(FBDIX!B64+FBDIX!C64)/FBDIX!B63-1</f>
        <v>0.0165385900434347</v>
      </c>
    </row>
    <row r="65" customFormat="false" ht="13.8" hidden="false" customHeight="false" outlineLevel="0" collapsed="false">
      <c r="A65" s="4" t="n">
        <v>40238</v>
      </c>
      <c r="B65" s="10" t="n">
        <f aca="false">(VFINX!B65+VFINX!C65)/VFINX!B64-1</f>
        <v>0.060148975791434</v>
      </c>
      <c r="C65" s="10" t="n">
        <f aca="false">(FKUTX!B65+FKUTX!C65)/FKUTX!B64-1</f>
        <v>0.0323639774859288</v>
      </c>
      <c r="D65" s="10" t="n">
        <f aca="false">(FBDIX!B65+FBDIX!C65)/FBDIX!B64-1</f>
        <v>0.057518488085456</v>
      </c>
    </row>
    <row r="66" customFormat="false" ht="13.8" hidden="false" customHeight="false" outlineLevel="0" collapsed="false">
      <c r="A66" s="4" t="n">
        <v>40269</v>
      </c>
      <c r="B66" s="10" t="n">
        <f aca="false">(VFINX!B66+VFINX!C66)/VFINX!B65-1</f>
        <v>0.0157801912187878</v>
      </c>
      <c r="C66" s="10" t="n">
        <f aca="false">(FKUTX!B66+FKUTX!C66)/FKUTX!B65-1</f>
        <v>0.0137614678899083</v>
      </c>
      <c r="D66" s="10" t="n">
        <f aca="false">(FBDIX!B66+FBDIX!C66)/FBDIX!B65-1</f>
        <v>0.0113442113442115</v>
      </c>
    </row>
    <row r="67" customFormat="false" ht="13.8" hidden="false" customHeight="false" outlineLevel="0" collapsed="false">
      <c r="A67" s="4" t="n">
        <v>40299</v>
      </c>
      <c r="B67" s="10" t="n">
        <f aca="false">(VFINX!B67+VFINX!C67)/VFINX!B66-1</f>
        <v>-0.0800511742666545</v>
      </c>
      <c r="C67" s="10" t="n">
        <f aca="false">(FKUTX!B67+FKUTX!C67)/FKUTX!B66-1</f>
        <v>-0.0579185520361991</v>
      </c>
      <c r="D67" s="10" t="n">
        <f aca="false">(FBDIX!B67+FBDIX!C67)/FBDIX!B66-1</f>
        <v>-0.111247695144438</v>
      </c>
    </row>
    <row r="68" customFormat="false" ht="13.8" hidden="false" customHeight="false" outlineLevel="0" collapsed="false">
      <c r="A68" s="4" t="n">
        <v>40330</v>
      </c>
      <c r="B68" s="10" t="n">
        <f aca="false">(VFINX!B68+VFINX!C68)/VFINX!B67-1</f>
        <v>-0.0521903248236814</v>
      </c>
      <c r="C68" s="10" t="n">
        <f aca="false">(FKUTX!B68+FKUTX!C68)/FKUTX!B67-1</f>
        <v>-0.00144092219020175</v>
      </c>
      <c r="D68" s="10" t="n">
        <f aca="false">(FBDIX!B68+FBDIX!C68)/FBDIX!B67-1</f>
        <v>-0.0437413554633472</v>
      </c>
    </row>
    <row r="69" customFormat="false" ht="13.8" hidden="false" customHeight="false" outlineLevel="0" collapsed="false">
      <c r="A69" s="4" t="n">
        <v>40360</v>
      </c>
      <c r="B69" s="10" t="n">
        <f aca="false">(VFINX!B69+VFINX!C69)/VFINX!B68-1</f>
        <v>0.0699610156990833</v>
      </c>
      <c r="C69" s="10" t="n">
        <f aca="false">(FKUTX!B69+FKUTX!C69)/FKUTX!B68-1</f>
        <v>0.0719144800777454</v>
      </c>
      <c r="D69" s="10" t="n">
        <f aca="false">(FBDIX!B69+FBDIX!C69)/FBDIX!B68-1</f>
        <v>0.0650876875790996</v>
      </c>
    </row>
    <row r="70" customFormat="false" ht="13.8" hidden="false" customHeight="false" outlineLevel="0" collapsed="false">
      <c r="A70" s="4" t="n">
        <v>40391</v>
      </c>
      <c r="B70" s="10" t="n">
        <f aca="false">(VFINX!B70+VFINX!C70)/VFINX!B69-1</f>
        <v>-0.0452978828163466</v>
      </c>
      <c r="C70" s="10" t="n">
        <f aca="false">(FKUTX!B70+FKUTX!C70)/FKUTX!B69-1</f>
        <v>0.0145058930190389</v>
      </c>
      <c r="D70" s="10" t="n">
        <f aca="false">(FBDIX!B70+FBDIX!C70)/FBDIX!B69-1</f>
        <v>-0.0222373111526056</v>
      </c>
    </row>
    <row r="71" customFormat="false" ht="13.8" hidden="false" customHeight="false" outlineLevel="0" collapsed="false">
      <c r="A71" s="4" t="n">
        <v>40422</v>
      </c>
      <c r="B71" s="10" t="n">
        <f aca="false">(VFINX!B71+VFINX!C71)/VFINX!B70-1</f>
        <v>0.0891077875193398</v>
      </c>
      <c r="C71" s="10" t="n">
        <f aca="false">(FKUTX!B71+FKUTX!C71)/FKUTX!B70-1</f>
        <v>0.0317247542448615</v>
      </c>
      <c r="D71" s="10" t="n">
        <f aca="false">(FBDIX!B71+FBDIX!C71)/FBDIX!B70-1</f>
        <v>0.0954861111111112</v>
      </c>
    </row>
    <row r="72" customFormat="false" ht="13.8" hidden="false" customHeight="false" outlineLevel="0" collapsed="false">
      <c r="A72" s="4" t="n">
        <v>40452</v>
      </c>
      <c r="B72" s="10" t="n">
        <f aca="false">(VFINX!B72+VFINX!C72)/VFINX!B71-1</f>
        <v>0.0378831144108129</v>
      </c>
      <c r="C72" s="10" t="n">
        <f aca="false">(FKUTX!B72+FKUTX!C72)/FKUTX!B71-1</f>
        <v>0.0192307692307694</v>
      </c>
      <c r="D72" s="10" t="n">
        <f aca="false">(FBDIX!B72+FBDIX!C72)/FBDIX!B71-1</f>
        <v>0.0245641838351822</v>
      </c>
    </row>
    <row r="73" customFormat="false" ht="13.8" hidden="false" customHeight="false" outlineLevel="0" collapsed="false">
      <c r="A73" s="4" t="n">
        <v>40483</v>
      </c>
      <c r="B73" s="10" t="n">
        <f aca="false">(VFINX!B73+VFINX!C73)/VFINX!B72-1</f>
        <v>0</v>
      </c>
      <c r="C73" s="10" t="n">
        <f aca="false">(FKUTX!B73+FKUTX!C73)/FKUTX!B72-1</f>
        <v>-0.0265866209262436</v>
      </c>
      <c r="D73" s="10" t="n">
        <f aca="false">(FBDIX!B73+FBDIX!C73)/FBDIX!B72-1</f>
        <v>-0.00665119876256781</v>
      </c>
    </row>
    <row r="74" customFormat="false" ht="13.8" hidden="false" customHeight="false" outlineLevel="0" collapsed="false">
      <c r="A74" s="4" t="n">
        <v>40513</v>
      </c>
      <c r="B74" s="10" t="n">
        <f aca="false">(VFINX!B74+VFINX!C74)/VFINX!B73-1</f>
        <v>0.0667094644167277</v>
      </c>
      <c r="C74" s="10" t="n">
        <f aca="false">(FKUTX!B74+FKUTX!C74)/FKUTX!B73-1</f>
        <v>0.0318942731277534</v>
      </c>
      <c r="D74" s="10" t="n">
        <f aca="false">(FBDIX!B74+FBDIX!C74)/FBDIX!B73-1</f>
        <v>0.0683587667393335</v>
      </c>
    </row>
    <row r="75" customFormat="false" ht="13.8" hidden="false" customHeight="false" outlineLevel="0" collapsed="false">
      <c r="A75" s="4" t="n">
        <v>40544</v>
      </c>
      <c r="B75" s="10" t="n">
        <f aca="false">(VFINX!B75+VFINX!C75)/VFINX!B74-1</f>
        <v>0.0235710585391125</v>
      </c>
      <c r="C75" s="10" t="n">
        <f aca="false">(FKUTX!B75+FKUTX!C75)/FKUTX!B74-1</f>
        <v>0.0112068965517242</v>
      </c>
      <c r="D75" s="10" t="n">
        <f aca="false">(FBDIX!B75+FBDIX!C75)/FBDIX!B74-1</f>
        <v>-0.00495554583879909</v>
      </c>
    </row>
    <row r="76" customFormat="false" ht="13.8" hidden="false" customHeight="false" outlineLevel="0" collapsed="false">
      <c r="A76" s="4" t="n">
        <v>40575</v>
      </c>
      <c r="B76" s="10" t="n">
        <f aca="false">(VFINX!B76+VFINX!C76)/VFINX!B75-1</f>
        <v>0.0341628005061156</v>
      </c>
      <c r="C76" s="10" t="n">
        <f aca="false">(FKUTX!B76+FKUTX!C76)/FKUTX!B75-1</f>
        <v>0.0187553282182438</v>
      </c>
      <c r="D76" s="10" t="n">
        <f aca="false">(FBDIX!B76+FBDIX!C76)/FBDIX!B75-1</f>
        <v>-0.00131829500512659</v>
      </c>
    </row>
    <row r="77" customFormat="false" ht="13.8" hidden="false" customHeight="false" outlineLevel="0" collapsed="false">
      <c r="A77" s="4" t="n">
        <v>40603</v>
      </c>
      <c r="B77" s="10" t="n">
        <f aca="false">(VFINX!B77+VFINX!C77)/VFINX!B76-1</f>
        <v>0.000203915171288704</v>
      </c>
      <c r="C77" s="10" t="n">
        <f aca="false">(FKUTX!B77+FKUTX!C77)/FKUTX!B76-1</f>
        <v>0.00711297071129713</v>
      </c>
      <c r="D77" s="10" t="n">
        <f aca="false">(FBDIX!B77+FBDIX!C77)/FBDIX!B76-1</f>
        <v>0.0588149017307127</v>
      </c>
    </row>
    <row r="78" customFormat="false" ht="13.8" hidden="false" customHeight="false" outlineLevel="0" collapsed="false">
      <c r="A78" s="4" t="n">
        <v>40634</v>
      </c>
      <c r="B78" s="10" t="n">
        <f aca="false">(VFINX!B78+VFINX!C78)/VFINX!B77-1</f>
        <v>0.029479200786112</v>
      </c>
      <c r="C78" s="10" t="n">
        <f aca="false">(FKUTX!B78+FKUTX!C78)/FKUTX!B77-1</f>
        <v>0.0419111483654653</v>
      </c>
      <c r="D78" s="10" t="n">
        <f aca="false">(FBDIX!B78+FBDIX!C78)/FBDIX!B77-1</f>
        <v>0.0775730710624742</v>
      </c>
    </row>
    <row r="79" customFormat="false" ht="13.8" hidden="false" customHeight="false" outlineLevel="0" collapsed="false">
      <c r="A79" s="4" t="n">
        <v>40664</v>
      </c>
      <c r="B79" s="10" t="n">
        <f aca="false">(VFINX!B79+VFINX!C79)/VFINX!B78-1</f>
        <v>-0.0114540248170537</v>
      </c>
      <c r="C79" s="10" t="n">
        <f aca="false">(FKUTX!B79+FKUTX!C79)/FKUTX!B78-1</f>
        <v>0.0193081255028158</v>
      </c>
      <c r="D79" s="10" t="n">
        <f aca="false">(FBDIX!B79+FBDIX!C79)/FBDIX!B78-1</f>
        <v>0.0182542743283196</v>
      </c>
    </row>
    <row r="80" customFormat="false" ht="13.8" hidden="false" customHeight="false" outlineLevel="0" collapsed="false">
      <c r="A80" s="4" t="n">
        <v>40695</v>
      </c>
      <c r="B80" s="10" t="n">
        <f aca="false">(VFINX!B80+VFINX!C80)/VFINX!B79-1</f>
        <v>-0.0168490505310589</v>
      </c>
      <c r="C80" s="10" t="n">
        <f aca="false">(FKUTX!B80+FKUTX!C80)/FKUTX!B79-1</f>
        <v>-0.00670876085240724</v>
      </c>
      <c r="D80" s="10" t="n">
        <f aca="false">(FBDIX!B80+FBDIX!C80)/FBDIX!B79-1</f>
        <v>-0.0219669233682616</v>
      </c>
    </row>
    <row r="81" customFormat="false" ht="13.8" hidden="false" customHeight="false" outlineLevel="0" collapsed="false">
      <c r="A81" s="4" t="n">
        <v>40725</v>
      </c>
      <c r="B81" s="10" t="n">
        <f aca="false">(VFINX!B81+VFINX!C81)/VFINX!B80-1</f>
        <v>-0.0204685573366216</v>
      </c>
      <c r="C81" s="10" t="n">
        <f aca="false">(FKUTX!B81+FKUTX!C81)/FKUTX!B80-1</f>
        <v>-0.0144230769230769</v>
      </c>
      <c r="D81" s="10" t="n">
        <f aca="false">(FBDIX!B81+FBDIX!C81)/FBDIX!B80-1</f>
        <v>-0.00826126242416425</v>
      </c>
    </row>
    <row r="82" customFormat="false" ht="13.8" hidden="false" customHeight="false" outlineLevel="0" collapsed="false">
      <c r="A82" s="4" t="n">
        <v>40756</v>
      </c>
      <c r="B82" s="10" t="n">
        <f aca="false">(VFINX!B82+VFINX!C82)/VFINX!B81-1</f>
        <v>-0.0544645854313528</v>
      </c>
      <c r="C82" s="10" t="n">
        <f aca="false">(FKUTX!B82+FKUTX!C82)/FKUTX!B81-1</f>
        <v>0.0203252032520325</v>
      </c>
      <c r="D82" s="10" t="n">
        <f aca="false">(FBDIX!B82+FBDIX!C82)/FBDIX!B81-1</f>
        <v>-0.109852922035663</v>
      </c>
    </row>
    <row r="83" customFormat="false" ht="13.8" hidden="false" customHeight="false" outlineLevel="0" collapsed="false">
      <c r="A83" s="4" t="n">
        <v>40787</v>
      </c>
      <c r="B83" s="10" t="n">
        <f aca="false">(VFINX!B83+VFINX!C83)/VFINX!B82-1</f>
        <v>-0.0704357859234933</v>
      </c>
      <c r="C83" s="10" t="n">
        <f aca="false">(FKUTX!B83+FKUTX!C83)/FKUTX!B82-1</f>
        <v>-0.00199203187250996</v>
      </c>
      <c r="D83" s="10" t="n">
        <f aca="false">(FBDIX!B83+FBDIX!C83)/FBDIX!B82-1</f>
        <v>-0.0399181166837258</v>
      </c>
    </row>
    <row r="84" customFormat="false" ht="13.8" hidden="false" customHeight="false" outlineLevel="0" collapsed="false">
      <c r="A84" s="4" t="n">
        <v>40817</v>
      </c>
      <c r="B84" s="10" t="n">
        <f aca="false">(VFINX!B84+VFINX!C84)/VFINX!B83-1</f>
        <v>0.109138030332117</v>
      </c>
      <c r="C84" s="10" t="n">
        <f aca="false">(FKUTX!B84+FKUTX!C84)/FKUTX!B83-1</f>
        <v>0.0434782608695652</v>
      </c>
      <c r="D84" s="10" t="n">
        <f aca="false">(FBDIX!B84+FBDIX!C84)/FBDIX!B83-1</f>
        <v>0.0939689308559244</v>
      </c>
    </row>
    <row r="85" customFormat="false" ht="13.8" hidden="false" customHeight="false" outlineLevel="0" collapsed="false">
      <c r="A85" s="4" t="n">
        <v>40848</v>
      </c>
      <c r="B85" s="10" t="n">
        <f aca="false">(VFINX!B85+VFINX!C85)/VFINX!B84-1</f>
        <v>-0.00233665080051926</v>
      </c>
      <c r="C85" s="10" t="n">
        <f aca="false">(FKUTX!B85+FKUTX!C85)/FKUTX!B84-1</f>
        <v>0.00848765432098753</v>
      </c>
      <c r="D85" s="10" t="n">
        <f aca="false">(FBDIX!B85+FBDIX!C85)/FBDIX!B84-1</f>
        <v>0.022831685925101</v>
      </c>
    </row>
    <row r="86" customFormat="false" ht="13.8" hidden="false" customHeight="false" outlineLevel="0" collapsed="false">
      <c r="A86" s="4" t="n">
        <v>40878</v>
      </c>
      <c r="B86" s="10" t="n">
        <f aca="false">(VFINX!B86+VFINX!C86)/VFINX!B85-1</f>
        <v>0.0101578764746704</v>
      </c>
      <c r="C86" s="10" t="n">
        <f aca="false">(FKUTX!B86+FKUTX!C86)/FKUTX!B85-1</f>
        <v>0.0327850038255546</v>
      </c>
      <c r="D86" s="10" t="n">
        <f aca="false">(FBDIX!B86+FBDIX!C86)/FBDIX!B85-1</f>
        <v>0.00970328025044243</v>
      </c>
    </row>
    <row r="87" customFormat="false" ht="13.8" hidden="false" customHeight="false" outlineLevel="0" collapsed="false">
      <c r="A87" s="4" t="n">
        <v>40909</v>
      </c>
      <c r="B87" s="10" t="n">
        <f aca="false">(VFINX!B87+VFINX!C87)/VFINX!B86-1</f>
        <v>0.0446459412780655</v>
      </c>
      <c r="C87" s="10" t="n">
        <f aca="false">(FKUTX!B87+FKUTX!C87)/FKUTX!B86-1</f>
        <v>-0.0231862378459237</v>
      </c>
      <c r="D87" s="10" t="n">
        <f aca="false">(FBDIX!B87+FBDIX!C87)/FBDIX!B86-1</f>
        <v>0.124766935985084</v>
      </c>
    </row>
    <row r="88" customFormat="false" ht="13.8" hidden="false" customHeight="false" outlineLevel="0" collapsed="false">
      <c r="A88" s="4" t="n">
        <v>40940</v>
      </c>
      <c r="B88" s="10" t="n">
        <f aca="false">(VFINX!B88+VFINX!C88)/VFINX!B87-1</f>
        <v>0.0430685293874515</v>
      </c>
      <c r="C88" s="10" t="n">
        <f aca="false">(FKUTX!B88+FKUTX!C88)/FKUTX!B87-1</f>
        <v>0.00995405819295558</v>
      </c>
      <c r="D88" s="10" t="n">
        <f aca="false">(FBDIX!B88+FBDIX!C88)/FBDIX!B87-1</f>
        <v>0.00414421881475335</v>
      </c>
    </row>
    <row r="89" customFormat="false" ht="13.8" hidden="false" customHeight="false" outlineLevel="0" collapsed="false">
      <c r="A89" s="4" t="n">
        <v>40969</v>
      </c>
      <c r="B89" s="10" t="n">
        <f aca="false">(VFINX!B89+VFINX!C89)/VFINX!B88-1</f>
        <v>0.0327785702964019</v>
      </c>
      <c r="C89" s="10" t="n">
        <f aca="false">(FKUTX!B89+FKUTX!C89)/FKUTX!B88-1</f>
        <v>0.0166793025018954</v>
      </c>
      <c r="D89" s="10" t="n">
        <f aca="false">(FBDIX!B89+FBDIX!C89)/FBDIX!B88-1</f>
        <v>0.0403081579309397</v>
      </c>
    </row>
    <row r="90" customFormat="false" ht="13.8" hidden="false" customHeight="false" outlineLevel="0" collapsed="false">
      <c r="A90" s="4" t="n">
        <v>41000</v>
      </c>
      <c r="B90" s="10" t="n">
        <f aca="false">(VFINX!B90+VFINX!C90)/VFINX!B89-1</f>
        <v>-0.00639543843427348</v>
      </c>
      <c r="C90" s="10" t="n">
        <f aca="false">(FKUTX!B90+FKUTX!C90)/FKUTX!B89-1</f>
        <v>0.0218045112781955</v>
      </c>
      <c r="D90" s="10" t="n">
        <f aca="false">(FBDIX!B90+FBDIX!C90)/FBDIX!B89-1</f>
        <v>0.00793440888653785</v>
      </c>
    </row>
    <row r="91" customFormat="false" ht="13.8" hidden="false" customHeight="false" outlineLevel="0" collapsed="false">
      <c r="A91" s="4" t="n">
        <v>41030</v>
      </c>
      <c r="B91" s="10" t="n">
        <f aca="false">(VFINX!B91+VFINX!C91)/VFINX!B90-1</f>
        <v>-0.060178363706863</v>
      </c>
      <c r="C91" s="10" t="n">
        <f aca="false">(FKUTX!B91+FKUTX!C91)/FKUTX!B90-1</f>
        <v>0.000735835172921195</v>
      </c>
      <c r="D91" s="10" t="n">
        <f aca="false">(FBDIX!B91+FBDIX!C91)/FBDIX!B90-1</f>
        <v>-0.00774075045919709</v>
      </c>
    </row>
    <row r="92" customFormat="false" ht="13.8" hidden="false" customHeight="false" outlineLevel="0" collapsed="false">
      <c r="A92" s="4" t="n">
        <v>41061</v>
      </c>
      <c r="B92" s="10" t="n">
        <f aca="false">(VFINX!B92+VFINX!C92)/VFINX!B91-1</f>
        <v>0.0409852298044393</v>
      </c>
      <c r="C92" s="10" t="n">
        <f aca="false">(FKUTX!B92+FKUTX!C92)/FKUTX!B91-1</f>
        <v>0.0352941176470589</v>
      </c>
      <c r="D92" s="10" t="n">
        <f aca="false">(FBDIX!B92+FBDIX!C92)/FBDIX!B91-1</f>
        <v>0.0967869892899644</v>
      </c>
    </row>
    <row r="93" customFormat="false" ht="13.8" hidden="false" customHeight="false" outlineLevel="0" collapsed="false">
      <c r="A93" s="4" t="n">
        <v>41091</v>
      </c>
      <c r="B93" s="10" t="n">
        <f aca="false">(VFINX!B93+VFINX!C93)/VFINX!B92-1</f>
        <v>0.013699721226603</v>
      </c>
      <c r="C93" s="10" t="n">
        <f aca="false">(FKUTX!B93+FKUTX!C93)/FKUTX!B92-1</f>
        <v>0.0293486041517537</v>
      </c>
      <c r="D93" s="10" t="n">
        <f aca="false">(FBDIX!B93+FBDIX!C93)/FBDIX!B92-1</f>
        <v>0.00132610006027734</v>
      </c>
    </row>
    <row r="94" customFormat="false" ht="13.8" hidden="false" customHeight="false" outlineLevel="0" collapsed="false">
      <c r="A94" s="4" t="n">
        <v>41122</v>
      </c>
      <c r="B94" s="10" t="n">
        <f aca="false">(VFINX!B94+VFINX!C94)/VFINX!B93-1</f>
        <v>0.0223933370000786</v>
      </c>
      <c r="C94" s="10" t="n">
        <f aca="false">(FKUTX!B94+FKUTX!C94)/FKUTX!B93-1</f>
        <v>-0.0312934631432545</v>
      </c>
      <c r="D94" s="10" t="n">
        <f aca="false">(FBDIX!B94+FBDIX!C94)/FBDIX!B93-1</f>
        <v>0.0176980496026968</v>
      </c>
    </row>
    <row r="95" customFormat="false" ht="13.8" hidden="false" customHeight="false" outlineLevel="0" collapsed="false">
      <c r="A95" s="4" t="n">
        <v>41153</v>
      </c>
      <c r="B95" s="10" t="n">
        <f aca="false">(VFINX!B95+VFINX!C95)/VFINX!B94-1</f>
        <v>0.0258300030740857</v>
      </c>
      <c r="C95" s="10" t="n">
        <f aca="false">(FKUTX!B95+FKUTX!C95)/FKUTX!B94-1</f>
        <v>0.0157932519741564</v>
      </c>
      <c r="D95" s="10" t="n">
        <f aca="false">(FBDIX!B95+FBDIX!C95)/FBDIX!B94-1</f>
        <v>0.0357269608423045</v>
      </c>
    </row>
    <row r="96" customFormat="false" ht="13.8" hidden="false" customHeight="false" outlineLevel="0" collapsed="false">
      <c r="A96" s="4" t="n">
        <v>41183</v>
      </c>
      <c r="B96" s="10" t="n">
        <f aca="false">(VFINX!B96+VFINX!C96)/VFINX!B95-1</f>
        <v>-0.0185951968681773</v>
      </c>
      <c r="C96" s="10" t="n">
        <f aca="false">(FKUTX!B96+FKUTX!C96)/FKUTX!B95-1</f>
        <v>0.0135327635327636</v>
      </c>
      <c r="D96" s="10" t="n">
        <f aca="false">(FBDIX!B96+FBDIX!C96)/FBDIX!B95-1</f>
        <v>-0.0598515134209023</v>
      </c>
    </row>
    <row r="97" customFormat="false" ht="13.8" hidden="false" customHeight="false" outlineLevel="0" collapsed="false">
      <c r="A97" s="4" t="n">
        <v>41214</v>
      </c>
      <c r="B97" s="10" t="n">
        <f aca="false">(VFINX!B97+VFINX!C97)/VFINX!B96-1</f>
        <v>0.00559987726296396</v>
      </c>
      <c r="C97" s="10" t="n">
        <f aca="false">(FKUTX!B97+FKUTX!C97)/FKUTX!B96-1</f>
        <v>-0.0344342937456079</v>
      </c>
      <c r="D97" s="10" t="n">
        <f aca="false">(FBDIX!B97+FBDIX!C97)/FBDIX!B96-1</f>
        <v>0.0170088689102175</v>
      </c>
    </row>
    <row r="98" customFormat="false" ht="13.8" hidden="false" customHeight="false" outlineLevel="0" collapsed="false">
      <c r="A98" s="4" t="n">
        <v>41244</v>
      </c>
      <c r="B98" s="10" t="n">
        <f aca="false">(VFINX!B98+VFINX!C98)/VFINX!B97-1</f>
        <v>0.00903959112060426</v>
      </c>
      <c r="C98" s="10" t="n">
        <f aca="false">(FKUTX!B98+FKUTX!C98)/FKUTX!B97-1</f>
        <v>0.00313682678311489</v>
      </c>
      <c r="D98" s="10" t="n">
        <f aca="false">(FBDIX!B98+FBDIX!C98)/FBDIX!B97-1</f>
        <v>-0.00550471867160429</v>
      </c>
    </row>
    <row r="99" customFormat="false" ht="13.8" hidden="false" customHeight="false" outlineLevel="0" collapsed="false">
      <c r="A99" s="4" t="n">
        <v>41275</v>
      </c>
      <c r="B99" s="10" t="n">
        <f aca="false">(VFINX!B99+VFINX!C99)/VFINX!B98-1</f>
        <v>0.051762198371013</v>
      </c>
      <c r="C99" s="10" t="n">
        <f aca="false">(FKUTX!B99+FKUTX!C99)/FKUTX!B98-1</f>
        <v>0.0455212922173276</v>
      </c>
      <c r="D99" s="10" t="n">
        <f aca="false">(FBDIX!B99+FBDIX!C99)/FBDIX!B98-1</f>
        <v>0.0874008175042076</v>
      </c>
    </row>
    <row r="100" customFormat="false" ht="13.8" hidden="false" customHeight="false" outlineLevel="0" collapsed="false">
      <c r="A100" s="4" t="n">
        <v>41306</v>
      </c>
      <c r="B100" s="10" t="n">
        <f aca="false">(VFINX!B100+VFINX!C100)/VFINX!B99-1</f>
        <v>0.0133893030324963</v>
      </c>
      <c r="C100" s="10" t="n">
        <f aca="false">(FKUTX!B100+FKUTX!C100)/FKUTX!B99-1</f>
        <v>0.0217696629213484</v>
      </c>
      <c r="D100" s="10" t="n">
        <f aca="false">(FBDIX!B100+FBDIX!C100)/FBDIX!B99-1</f>
        <v>0.0208955223880598</v>
      </c>
    </row>
    <row r="101" customFormat="false" ht="13.8" hidden="false" customHeight="false" outlineLevel="0" collapsed="false">
      <c r="A101" s="4" t="n">
        <v>41334</v>
      </c>
      <c r="B101" s="10" t="n">
        <f aca="false">(VFINX!B101+VFINX!C101)/VFINX!B100-1</f>
        <v>0.0373160977003284</v>
      </c>
      <c r="C101" s="10" t="n">
        <f aca="false">(FKUTX!B101+FKUTX!C101)/FKUTX!B100-1</f>
        <v>0.0470790378006871</v>
      </c>
      <c r="D101" s="10" t="n">
        <f aca="false">(FBDIX!B101+FBDIX!C101)/FBDIX!B100-1</f>
        <v>0.0752653238033356</v>
      </c>
    </row>
    <row r="102" customFormat="false" ht="13.8" hidden="false" customHeight="false" outlineLevel="0" collapsed="false">
      <c r="A102" s="4" t="n">
        <v>41365</v>
      </c>
      <c r="B102" s="10" t="n">
        <f aca="false">(VFINX!B102+VFINX!C102)/VFINX!B101-1</f>
        <v>0.019085817025102</v>
      </c>
      <c r="C102" s="10" t="n">
        <f aca="false">(FKUTX!B102+FKUTX!C102)/FKUTX!B101-1</f>
        <v>0.0535714285714286</v>
      </c>
      <c r="D102" s="10" t="n">
        <f aca="false">(FBDIX!B102+FBDIX!C102)/FBDIX!B101-1</f>
        <v>0.0670762413133246</v>
      </c>
    </row>
    <row r="103" customFormat="false" ht="13.8" hidden="false" customHeight="false" outlineLevel="0" collapsed="false">
      <c r="A103" s="4" t="n">
        <v>41395</v>
      </c>
      <c r="B103" s="10" t="n">
        <f aca="false">(VFINX!B103+VFINX!C103)/VFINX!B102-1</f>
        <v>0.0232747506276718</v>
      </c>
      <c r="C103" s="10" t="n">
        <f aca="false">(FKUTX!B103+FKUTX!C103)/FKUTX!B102-1</f>
        <v>-0.0715630885122411</v>
      </c>
      <c r="D103" s="10" t="n">
        <f aca="false">(FBDIX!B103+FBDIX!C103)/FBDIX!B102-1</f>
        <v>0.0317130722038697</v>
      </c>
    </row>
    <row r="104" customFormat="false" ht="13.8" hidden="false" customHeight="false" outlineLevel="0" collapsed="false">
      <c r="A104" s="4" t="n">
        <v>41426</v>
      </c>
      <c r="B104" s="10" t="n">
        <f aca="false">(VFINX!B104+VFINX!C104)/VFINX!B103-1</f>
        <v>-0.0135477453580902</v>
      </c>
      <c r="C104" s="10" t="n">
        <f aca="false">(FKUTX!B104+FKUTX!C104)/FKUTX!B103-1</f>
        <v>0.00642325895875606</v>
      </c>
      <c r="D104" s="10" t="n">
        <f aca="false">(FBDIX!B104+FBDIX!C104)/FBDIX!B103-1</f>
        <v>-0.00997164028908615</v>
      </c>
    </row>
    <row r="105" customFormat="false" ht="13.8" hidden="false" customHeight="false" outlineLevel="0" collapsed="false">
      <c r="A105" s="4" t="n">
        <v>41456</v>
      </c>
      <c r="B105" s="10" t="n">
        <f aca="false">(VFINX!B105+VFINX!C105)/VFINX!B104-1</f>
        <v>0.0507226799945968</v>
      </c>
      <c r="C105" s="10" t="n">
        <f aca="false">(FKUTX!B105+FKUTX!C105)/FKUTX!B104-1</f>
        <v>0.039268788083954</v>
      </c>
      <c r="D105" s="10" t="n">
        <f aca="false">(FBDIX!B105+FBDIX!C105)/FBDIX!B104-1</f>
        <v>0.15810386250231</v>
      </c>
    </row>
    <row r="106" customFormat="false" ht="13.8" hidden="false" customHeight="false" outlineLevel="0" collapsed="false">
      <c r="A106" s="4" t="n">
        <v>41487</v>
      </c>
      <c r="B106" s="10" t="n">
        <f aca="false">(VFINX!B106+VFINX!C106)/VFINX!B105-1</f>
        <v>-0.0291187246898502</v>
      </c>
      <c r="C106" s="10" t="n">
        <f aca="false">(FKUTX!B106+FKUTX!C106)/FKUTX!B105-1</f>
        <v>-0.0508143322475569</v>
      </c>
      <c r="D106" s="10" t="n">
        <f aca="false">(FBDIX!B106+FBDIX!C106)/FBDIX!B105-1</f>
        <v>-0.0172345009175776</v>
      </c>
    </row>
    <row r="107" customFormat="false" ht="13.8" hidden="false" customHeight="false" outlineLevel="0" collapsed="false">
      <c r="A107" s="4" t="n">
        <v>41518</v>
      </c>
      <c r="B107" s="10" t="n">
        <f aca="false">(VFINX!B107+VFINX!C107)/VFINX!B106-1</f>
        <v>0.0312963453389832</v>
      </c>
      <c r="C107" s="10" t="n">
        <f aca="false">(FKUTX!B107+FKUTX!C107)/FKUTX!B106-1</f>
        <v>0.011324639670556</v>
      </c>
      <c r="D107" s="10" t="n">
        <f aca="false">(FBDIX!B107+FBDIX!C107)/FBDIX!B106-1</f>
        <v>0.0980758301534463</v>
      </c>
    </row>
    <row r="108" customFormat="false" ht="13.8" hidden="false" customHeight="false" outlineLevel="0" collapsed="false">
      <c r="A108" s="4" t="n">
        <v>41548</v>
      </c>
      <c r="B108" s="10" t="n">
        <f aca="false">(VFINX!B108+VFINX!C108)/VFINX!B107-1</f>
        <v>0.04586504967101</v>
      </c>
      <c r="C108" s="10" t="n">
        <f aca="false">(FKUTX!B108+FKUTX!C108)/FKUTX!B107-1</f>
        <v>0.0376196990424078</v>
      </c>
      <c r="D108" s="10" t="n">
        <f aca="false">(FBDIX!B108+FBDIX!C108)/FBDIX!B107-1</f>
        <v>-0.0599630314232902</v>
      </c>
    </row>
    <row r="109" customFormat="false" ht="13.8" hidden="false" customHeight="false" outlineLevel="0" collapsed="false">
      <c r="A109" s="4" t="n">
        <v>41579</v>
      </c>
      <c r="B109" s="10" t="n">
        <f aca="false">(VFINX!B109+VFINX!C109)/VFINX!B108-1</f>
        <v>0.0302843397273793</v>
      </c>
      <c r="C109" s="10" t="n">
        <f aca="false">(FKUTX!B109+FKUTX!C109)/FKUTX!B108-1</f>
        <v>-0.017139090309822</v>
      </c>
      <c r="D109" s="10" t="n">
        <f aca="false">(FBDIX!B109+FBDIX!C109)/FBDIX!B108-1</f>
        <v>0.0674846625766872</v>
      </c>
    </row>
    <row r="110" customFormat="false" ht="13.8" hidden="false" customHeight="false" outlineLevel="0" collapsed="false">
      <c r="A110" s="4" t="n">
        <v>41609</v>
      </c>
      <c r="B110" s="10" t="n">
        <f aca="false">(VFINX!B110+VFINX!C110)/VFINX!B109-1</f>
        <v>0.0250778256704982</v>
      </c>
      <c r="C110" s="10" t="n">
        <f aca="false">(FKUTX!B110+FKUTX!C110)/FKUTX!B109-1</f>
        <v>0.0141247484909457</v>
      </c>
      <c r="D110" s="10" t="n">
        <f aca="false">(FBDIX!B110+FBDIX!C110)/FBDIX!B109-1</f>
        <v>0.0303065134099616</v>
      </c>
    </row>
    <row r="111" customFormat="false" ht="13.8" hidden="false" customHeight="false" outlineLevel="0" collapsed="false">
      <c r="A111" s="4" t="n">
        <v>41640</v>
      </c>
      <c r="B111" s="10" t="n">
        <f aca="false">(VFINX!B111+VFINX!C111)/VFINX!B110-1</f>
        <v>-0.0346912420756047</v>
      </c>
      <c r="C111" s="10" t="n">
        <f aca="false">(FKUTX!B111+FKUTX!C111)/FKUTX!B110-1</f>
        <v>0.0220883534136547</v>
      </c>
      <c r="D111" s="10" t="n">
        <f aca="false">(FBDIX!B111+FBDIX!C111)/FBDIX!B110-1</f>
        <v>0.112408424908425</v>
      </c>
    </row>
    <row r="112" customFormat="false" ht="13.8" hidden="false" customHeight="false" outlineLevel="0" collapsed="false">
      <c r="A112" s="4" t="n">
        <v>41671</v>
      </c>
      <c r="B112" s="10" t="n">
        <f aca="false">(VFINX!B112+VFINX!C112)/VFINX!B111-1</f>
        <v>0.0456065673456978</v>
      </c>
      <c r="C112" s="10" t="n">
        <f aca="false">(FKUTX!B112+FKUTX!C112)/FKUTX!B111-1</f>
        <v>0.0360183366077276</v>
      </c>
      <c r="D112" s="10" t="n">
        <f aca="false">(FBDIX!B112+FBDIX!C112)/FBDIX!B111-1</f>
        <v>0.0731289016944501</v>
      </c>
    </row>
    <row r="113" customFormat="false" ht="13.8" hidden="false" customHeight="false" outlineLevel="0" collapsed="false">
      <c r="A113" s="4" t="n">
        <v>41699</v>
      </c>
      <c r="B113" s="10" t="n">
        <f aca="false">(VFINX!B113+VFINX!C113)/VFINX!B112-1</f>
        <v>0.00822332073277132</v>
      </c>
      <c r="C113" s="10" t="n">
        <f aca="false">(FKUTX!B113+FKUTX!C113)/FKUTX!B112-1</f>
        <v>0.0256005056890012</v>
      </c>
      <c r="D113" s="10" t="n">
        <f aca="false">(FBDIX!B113+FBDIX!C113)/FBDIX!B112-1</f>
        <v>-0.106053825992457</v>
      </c>
    </row>
    <row r="114" customFormat="false" ht="13.8" hidden="false" customHeight="false" outlineLevel="0" collapsed="false">
      <c r="A114" s="4" t="n">
        <v>41730</v>
      </c>
      <c r="B114" s="10" t="n">
        <f aca="false">(VFINX!B114+VFINX!C114)/VFINX!B113-1</f>
        <v>0.00724091988646247</v>
      </c>
      <c r="C114" s="10" t="n">
        <f aca="false">(FKUTX!B114+FKUTX!C114)/FKUTX!B113-1</f>
        <v>0.0360024829298573</v>
      </c>
      <c r="D114" s="10" t="n">
        <f aca="false">(FBDIX!B114+FBDIX!C114)/FBDIX!B113-1</f>
        <v>-0.0756578947368422</v>
      </c>
    </row>
    <row r="115" customFormat="false" ht="13.8" hidden="false" customHeight="false" outlineLevel="0" collapsed="false">
      <c r="A115" s="4" t="n">
        <v>41760</v>
      </c>
      <c r="B115" s="10" t="n">
        <f aca="false">(VFINX!B115+VFINX!C115)/VFINX!B114-1</f>
        <v>0.0233494363929148</v>
      </c>
      <c r="C115" s="10" t="n">
        <f aca="false">(FKUTX!B115+FKUTX!C115)/FKUTX!B114-1</f>
        <v>0.000599161174355878</v>
      </c>
      <c r="D115" s="10" t="n">
        <f aca="false">(FBDIX!B115+FBDIX!C115)/FBDIX!B114-1</f>
        <v>0.0285471143431844</v>
      </c>
    </row>
    <row r="116" customFormat="false" ht="13.8" hidden="false" customHeight="false" outlineLevel="0" collapsed="false">
      <c r="A116" s="4" t="n">
        <v>41791</v>
      </c>
      <c r="B116" s="10" t="n">
        <f aca="false">(VFINX!B116+VFINX!C116)/VFINX!B115-1</f>
        <v>0.0205237720579972</v>
      </c>
      <c r="C116" s="10" t="n">
        <f aca="false">(FKUTX!B116+FKUTX!C116)/FKUTX!B115-1</f>
        <v>0.0494011976047903</v>
      </c>
      <c r="D116" s="10" t="n">
        <f aca="false">(FBDIX!B116+FBDIX!C116)/FBDIX!B115-1</f>
        <v>0.082737871380218</v>
      </c>
    </row>
    <row r="117" customFormat="false" ht="13.8" hidden="false" customHeight="false" outlineLevel="0" collapsed="false">
      <c r="A117" s="4" t="n">
        <v>41821</v>
      </c>
      <c r="B117" s="10" t="n">
        <f aca="false">(VFINX!B117+VFINX!C117)/VFINX!B116-1</f>
        <v>-0.0138804401924461</v>
      </c>
      <c r="C117" s="10" t="n">
        <f aca="false">(FKUTX!B117+FKUTX!C117)/FKUTX!B116-1</f>
        <v>-0.0557151062607696</v>
      </c>
      <c r="D117" s="10" t="n">
        <f aca="false">(FBDIX!B117+FBDIX!C117)/FBDIX!B116-1</f>
        <v>-0.00972559916637705</v>
      </c>
    </row>
    <row r="118" customFormat="false" ht="13.8" hidden="false" customHeight="false" outlineLevel="0" collapsed="false">
      <c r="A118" s="4" t="n">
        <v>41852</v>
      </c>
      <c r="B118" s="10" t="n">
        <f aca="false">(VFINX!B118+VFINX!C118)/VFINX!B117-1</f>
        <v>0.0398721399730821</v>
      </c>
      <c r="C118" s="10" t="n">
        <f aca="false">(FKUTX!B118+FKUTX!C118)/FKUTX!B117-1</f>
        <v>0.0468369829683697</v>
      </c>
      <c r="D118" s="10" t="n">
        <f aca="false">(FBDIX!B118+FBDIX!C118)/FBDIX!B117-1</f>
        <v>0.127043142756927</v>
      </c>
    </row>
    <row r="119" customFormat="false" ht="13.8" hidden="false" customHeight="false" outlineLevel="0" collapsed="false">
      <c r="A119" s="4" t="n">
        <v>41883</v>
      </c>
      <c r="B119" s="10" t="n">
        <f aca="false">(VFINX!B119+VFINX!C119)/VFINX!B118-1</f>
        <v>-0.0140969638138382</v>
      </c>
      <c r="C119" s="10" t="n">
        <f aca="false">(FKUTX!B119+FKUTX!C119)/FKUTX!B118-1</f>
        <v>-0.0299244625217899</v>
      </c>
      <c r="D119" s="10" t="n">
        <f aca="false">(FBDIX!B119+FBDIX!C119)/FBDIX!B118-1</f>
        <v>-0.0194821361882236</v>
      </c>
    </row>
    <row r="120" customFormat="false" ht="13.8" hidden="false" customHeight="false" outlineLevel="0" collapsed="false">
      <c r="A120" s="4" t="n">
        <v>41913</v>
      </c>
      <c r="B120" s="10" t="n">
        <f aca="false">(VFINX!B120+VFINX!C120)/VFINX!B119-1</f>
        <v>0.0242321006648716</v>
      </c>
      <c r="C120" s="10" t="n">
        <f aca="false">(FKUTX!B120+FKUTX!C120)/FKUTX!B119-1</f>
        <v>0.0717732207478892</v>
      </c>
      <c r="D120" s="10" t="n">
        <f aca="false">(FBDIX!B120+FBDIX!C120)/FBDIX!B119-1</f>
        <v>0.0824604837173872</v>
      </c>
    </row>
    <row r="121" customFormat="false" ht="13.8" hidden="false" customHeight="false" outlineLevel="0" collapsed="false">
      <c r="A121" s="4" t="n">
        <v>41944</v>
      </c>
      <c r="B121" s="10" t="n">
        <f aca="false">(VFINX!B121+VFINX!C121)/VFINX!B120-1</f>
        <v>0.0268240343347639</v>
      </c>
      <c r="C121" s="10" t="n">
        <f aca="false">(FKUTX!B121+FKUTX!C121)/FKUTX!B120-1</f>
        <v>0.003939223410242</v>
      </c>
      <c r="D121" s="10" t="n">
        <f aca="false">(FBDIX!B121+FBDIX!C121)/FBDIX!B120-1</f>
        <v>0.0126084916725309</v>
      </c>
    </row>
    <row r="122" customFormat="false" ht="13.8" hidden="false" customHeight="false" outlineLevel="0" collapsed="false">
      <c r="A122" s="4" t="n">
        <v>41974</v>
      </c>
      <c r="B122" s="10" t="n">
        <f aca="false">(VFINX!B122+VFINX!C122)/VFINX!B121-1</f>
        <v>-0.00276384535005236</v>
      </c>
      <c r="C122" s="10" t="n">
        <f aca="false">(FKUTX!B122+FKUTX!C122)/FKUTX!B121-1</f>
        <v>0.0256614349775783</v>
      </c>
      <c r="D122" s="10" t="n">
        <f aca="false">(FBDIX!B122+FBDIX!C122)/FBDIX!B121-1</f>
        <v>0.014872299762553</v>
      </c>
    </row>
    <row r="123" customFormat="false" ht="13.8" hidden="false" customHeight="false" outlineLevel="0" collapsed="false">
      <c r="A123" s="4" t="n">
        <v>42005</v>
      </c>
      <c r="B123" s="10" t="n">
        <f aca="false">(VFINX!B123+VFINX!C123)/VFINX!B122-1</f>
        <v>-0.0301753646848175</v>
      </c>
      <c r="C123" s="10" t="n">
        <f aca="false">(FKUTX!B123+FKUTX!C123)/FKUTX!B122-1</f>
        <v>0.0185915492957744</v>
      </c>
      <c r="D123" s="10" t="n">
        <f aca="false">(FBDIX!B123+FBDIX!C123)/FBDIX!B122-1</f>
        <v>0.0550513139941864</v>
      </c>
    </row>
    <row r="124" customFormat="false" ht="13.8" hidden="false" customHeight="false" outlineLevel="0" collapsed="false">
      <c r="A124" s="4" t="n">
        <v>42036</v>
      </c>
      <c r="B124" s="10" t="n">
        <f aca="false">(VFINX!B124+VFINX!C124)/VFINX!B123-1</f>
        <v>0.0573957428323197</v>
      </c>
      <c r="C124" s="10" t="n">
        <f aca="false">(FKUTX!B124+FKUTX!C124)/FKUTX!B123-1</f>
        <v>-0.0464601769911505</v>
      </c>
      <c r="D124" s="10" t="n">
        <f aca="false">(FBDIX!B124+FBDIX!C124)/FBDIX!B123-1</f>
        <v>0.0552150688782682</v>
      </c>
    </row>
    <row r="125" customFormat="false" ht="13.8" hidden="false" customHeight="false" outlineLevel="0" collapsed="false">
      <c r="A125" s="4" t="n">
        <v>42064</v>
      </c>
      <c r="B125" s="10" t="n">
        <f aca="false">(VFINX!B125+VFINX!C125)/VFINX!B124-1</f>
        <v>-0.0158475838340265</v>
      </c>
      <c r="C125" s="10" t="n">
        <f aca="false">(FKUTX!B125+FKUTX!C125)/FKUTX!B124-1</f>
        <v>-0.0101508120649653</v>
      </c>
      <c r="D125" s="10" t="n">
        <f aca="false">(FBDIX!B125+FBDIX!C125)/FBDIX!B124-1</f>
        <v>0.0276016411786648</v>
      </c>
    </row>
    <row r="126" customFormat="false" ht="13.8" hidden="false" customHeight="false" outlineLevel="0" collapsed="false">
      <c r="A126" s="4" t="n">
        <v>42095</v>
      </c>
      <c r="B126" s="10" t="n">
        <f aca="false">(VFINX!B126+VFINX!C126)/VFINX!B125-1</f>
        <v>0.00949084998164751</v>
      </c>
      <c r="C126" s="10" t="n">
        <f aca="false">(FKUTX!B126+FKUTX!C126)/FKUTX!B125-1</f>
        <v>0.00117994100294982</v>
      </c>
      <c r="D126" s="10" t="n">
        <f aca="false">(FBDIX!B126+FBDIX!C126)/FBDIX!B125-1</f>
        <v>-0.054705729841846</v>
      </c>
    </row>
    <row r="127" customFormat="false" ht="13.8" hidden="false" customHeight="false" outlineLevel="0" collapsed="false">
      <c r="A127" s="4" t="n">
        <v>42125</v>
      </c>
      <c r="B127" s="10" t="n">
        <f aca="false">(VFINX!B127+VFINX!C127)/VFINX!B126-1</f>
        <v>0.0127259505505921</v>
      </c>
      <c r="C127" s="10" t="n">
        <f aca="false">(FKUTX!B127+FKUTX!C127)/FKUTX!B126-1</f>
        <v>-0.00117855038302883</v>
      </c>
      <c r="D127" s="10" t="n">
        <f aca="false">(FBDIX!B127+FBDIX!C127)/FBDIX!B126-1</f>
        <v>0.100109709270433</v>
      </c>
    </row>
    <row r="128" customFormat="false" ht="13.8" hidden="false" customHeight="false" outlineLevel="0" collapsed="false">
      <c r="A128" s="4" t="n">
        <v>42156</v>
      </c>
      <c r="B128" s="10" t="n">
        <f aca="false">(VFINX!B128+VFINX!C128)/VFINX!B127-1</f>
        <v>-0.0192337282658869</v>
      </c>
      <c r="C128" s="10" t="n">
        <f aca="false">(FKUTX!B128+FKUTX!C128)/FKUTX!B127-1</f>
        <v>-0.05929203539823</v>
      </c>
      <c r="D128" s="10" t="n">
        <f aca="false">(FBDIX!B128+FBDIX!C128)/FBDIX!B127-1</f>
        <v>0.00553477935676883</v>
      </c>
    </row>
    <row r="129" customFormat="false" ht="13.8" hidden="false" customHeight="false" outlineLevel="0" collapsed="false">
      <c r="A129" s="4" t="n">
        <v>42186</v>
      </c>
      <c r="B129" s="10" t="n">
        <f aca="false">(VFINX!B129+VFINX!C129)/VFINX!B128-1</f>
        <v>0.0208026896406808</v>
      </c>
      <c r="C129" s="10" t="n">
        <f aca="false">(FKUTX!B129+FKUTX!C129)/FKUTX!B128-1</f>
        <v>0.0467466835123185</v>
      </c>
      <c r="D129" s="10" t="n">
        <f aca="false">(FBDIX!B129+FBDIX!C129)/FBDIX!B128-1</f>
        <v>0.0206287811167312</v>
      </c>
    </row>
    <row r="130" customFormat="false" ht="13.8" hidden="false" customHeight="false" outlineLevel="0" collapsed="false">
      <c r="A130" s="4" t="n">
        <v>42217</v>
      </c>
      <c r="B130" s="10" t="n">
        <f aca="false">(VFINX!B130+VFINX!C130)/VFINX!B129-1</f>
        <v>-0.0604158089748867</v>
      </c>
      <c r="C130" s="10" t="n">
        <f aca="false">(FKUTX!B130+FKUTX!C130)/FKUTX!B129-1</f>
        <v>-0.0422450211225106</v>
      </c>
      <c r="D130" s="10" t="n">
        <f aca="false">(FBDIX!B130+FBDIX!C130)/FBDIX!B129-1</f>
        <v>-0.101982314643863</v>
      </c>
    </row>
    <row r="131" customFormat="false" ht="13.8" hidden="false" customHeight="false" outlineLevel="0" collapsed="false">
      <c r="A131" s="4" t="n">
        <v>42248</v>
      </c>
      <c r="B131" s="10" t="n">
        <f aca="false">(VFINX!B131+VFINX!C131)/VFINX!B130-1</f>
        <v>-0.0248055646839743</v>
      </c>
      <c r="C131" s="10" t="n">
        <f aca="false">(FKUTX!B131+FKUTX!C131)/FKUTX!B130-1</f>
        <v>0.0204788909892879</v>
      </c>
      <c r="D131" s="10" t="n">
        <f aca="false">(FBDIX!B131+FBDIX!C131)/FBDIX!B130-1</f>
        <v>-0.1245468809176</v>
      </c>
    </row>
    <row r="132" customFormat="false" ht="13.8" hidden="false" customHeight="false" outlineLevel="0" collapsed="false">
      <c r="A132" s="4" t="n">
        <v>42278</v>
      </c>
      <c r="B132" s="10" t="n">
        <f aca="false">(VFINX!B132+VFINX!C132)/VFINX!B131-1</f>
        <v>0.0842271649542736</v>
      </c>
      <c r="C132" s="10" t="n">
        <f aca="false">(FKUTX!B132+FKUTX!C132)/FKUTX!B131-1</f>
        <v>0.0180348258706469</v>
      </c>
      <c r="D132" s="10" t="n">
        <f aca="false">(FBDIX!B132+FBDIX!C132)/FBDIX!B131-1</f>
        <v>0.0595760459798529</v>
      </c>
    </row>
    <row r="133" customFormat="false" ht="13.8" hidden="false" customHeight="false" outlineLevel="0" collapsed="false">
      <c r="A133" s="4" t="n">
        <v>42309</v>
      </c>
      <c r="B133" s="10" t="n">
        <f aca="false">(VFINX!B133+VFINX!C133)/VFINX!B132-1</f>
        <v>0.00286368843069873</v>
      </c>
      <c r="C133" s="10" t="n">
        <f aca="false">(FKUTX!B133+FKUTX!C133)/FKUTX!B132-1</f>
        <v>-0.0238240684178376</v>
      </c>
      <c r="D133" s="10" t="n">
        <f aca="false">(FBDIX!B133+FBDIX!C133)/FBDIX!B132-1</f>
        <v>0.0428696412948384</v>
      </c>
    </row>
    <row r="134" customFormat="false" ht="13.8" hidden="false" customHeight="false" outlineLevel="0" collapsed="false">
      <c r="A134" s="4" t="n">
        <v>42339</v>
      </c>
      <c r="B134" s="10" t="n">
        <f aca="false">(VFINX!B134+VFINX!C134)/VFINX!B133-1</f>
        <v>-0.0160323970718033</v>
      </c>
      <c r="C134" s="10" t="n">
        <f aca="false">(FKUTX!B134+FKUTX!C134)/FKUTX!B133-1</f>
        <v>0.00726533166458077</v>
      </c>
      <c r="D134" s="10" t="n">
        <f aca="false">(FBDIX!B134+FBDIX!C134)/FBDIX!B133-1</f>
        <v>-0.00829362416107404</v>
      </c>
    </row>
    <row r="135" customFormat="false" ht="13.8" hidden="false" customHeight="false" outlineLevel="0" collapsed="false">
      <c r="A135" s="4" t="n">
        <v>42370</v>
      </c>
      <c r="B135" s="10" t="n">
        <f aca="false">(VFINX!B135+VFINX!C135)/VFINX!B134-1</f>
        <v>-0.0497665534804753</v>
      </c>
      <c r="C135" s="10" t="n">
        <f aca="false">(FKUTX!B135+FKUTX!C135)/FKUTX!B134-1</f>
        <v>0.0402075226977949</v>
      </c>
      <c r="D135" s="10" t="n">
        <f aca="false">(FBDIX!B135+FBDIX!C135)/FBDIX!B134-1</f>
        <v>-0.229179405649994</v>
      </c>
    </row>
    <row r="136" customFormat="false" ht="13.8" hidden="false" customHeight="false" outlineLevel="0" collapsed="false">
      <c r="A136" s="4" t="n">
        <v>42401</v>
      </c>
      <c r="B136" s="10" t="n">
        <f aca="false">(VFINX!B136+VFINX!C136)/VFINX!B135-1</f>
        <v>-0.00145170295924058</v>
      </c>
      <c r="C136" s="10" t="n">
        <f aca="false">(FKUTX!B136+FKUTX!C136)/FKUTX!B135-1</f>
        <v>0.0218204488778055</v>
      </c>
      <c r="D136" s="10" t="n">
        <f aca="false">(FBDIX!B136+FBDIX!C136)/FBDIX!B135-1</f>
        <v>-0.0636998254799303</v>
      </c>
    </row>
    <row r="137" customFormat="false" ht="13.8" hidden="false" customHeight="false" outlineLevel="0" collapsed="false">
      <c r="A137" s="4" t="n">
        <v>42430</v>
      </c>
      <c r="B137" s="10" t="n">
        <f aca="false">(VFINX!B137+VFINX!C137)/VFINX!B136-1</f>
        <v>0.0677253410870051</v>
      </c>
      <c r="C137" s="10" t="n">
        <f aca="false">(FKUTX!B137+FKUTX!C137)/FKUTX!B136-1</f>
        <v>0.079011592434411</v>
      </c>
      <c r="D137" s="10" t="n">
        <f aca="false">(FBDIX!B137+FBDIX!C137)/FBDIX!B136-1</f>
        <v>0.0460052529018045</v>
      </c>
    </row>
    <row r="138" customFormat="false" ht="13.8" hidden="false" customHeight="false" outlineLevel="0" collapsed="false">
      <c r="A138" s="4" t="n">
        <v>42461</v>
      </c>
      <c r="B138" s="10" t="n">
        <f aca="false">(VFINX!B138+VFINX!C138)/VFINX!B137-1</f>
        <v>0.00373703879151521</v>
      </c>
      <c r="C138" s="10" t="n">
        <f aca="false">(FKUTX!B138+FKUTX!C138)/FKUTX!B137-1</f>
        <v>-0.0165054069436539</v>
      </c>
      <c r="D138" s="10" t="n">
        <f aca="false">(FBDIX!B138+FBDIX!C138)/FBDIX!B137-1</f>
        <v>0.0381500080997894</v>
      </c>
    </row>
    <row r="139" customFormat="false" ht="13.8" hidden="false" customHeight="false" outlineLevel="0" collapsed="false">
      <c r="A139" s="4" t="n">
        <v>42491</v>
      </c>
      <c r="B139" s="10" t="n">
        <f aca="false">(VFINX!B139+VFINX!C139)/VFINX!B138-1</f>
        <v>0.0178290508652335</v>
      </c>
      <c r="C139" s="10" t="n">
        <f aca="false">(FKUTX!B139+FKUTX!C139)/FKUTX!B138-1</f>
        <v>0.0202546296296295</v>
      </c>
      <c r="D139" s="10" t="n">
        <f aca="false">(FBDIX!B139+FBDIX!C139)/FBDIX!B138-1</f>
        <v>0.0598423968167279</v>
      </c>
    </row>
    <row r="140" customFormat="false" ht="13.8" hidden="false" customHeight="false" outlineLevel="0" collapsed="false">
      <c r="A140" s="4" t="n">
        <v>42522</v>
      </c>
      <c r="B140" s="10" t="n">
        <f aca="false">(VFINX!B140+VFINX!C140)/VFINX!B139-1</f>
        <v>0.00246264811952601</v>
      </c>
      <c r="C140" s="10" t="n">
        <f aca="false">(FKUTX!B140+FKUTX!C140)/FKUTX!B139-1</f>
        <v>0.0723199092456039</v>
      </c>
      <c r="D140" s="10" t="n">
        <f aca="false">(FBDIX!B140+FBDIX!C140)/FBDIX!B139-1</f>
        <v>-0.0743521790341579</v>
      </c>
    </row>
    <row r="141" customFormat="false" ht="13.8" hidden="false" customHeight="false" outlineLevel="0" collapsed="false">
      <c r="A141" s="4" t="n">
        <v>42552</v>
      </c>
      <c r="B141" s="10" t="n">
        <f aca="false">(VFINX!B141+VFINX!C141)/VFINX!B140-1</f>
        <v>0.0367635668921362</v>
      </c>
      <c r="C141" s="10" t="n">
        <f aca="false">(FKUTX!B141+FKUTX!C141)/FKUTX!B140-1</f>
        <v>-0.00691857370941984</v>
      </c>
      <c r="D141" s="10" t="n">
        <f aca="false">(FBDIX!B141+FBDIX!C141)/FBDIX!B140-1</f>
        <v>0.100922538571656</v>
      </c>
    </row>
    <row r="142" customFormat="false" ht="13.8" hidden="false" customHeight="false" outlineLevel="0" collapsed="false">
      <c r="A142" s="4" t="n">
        <v>42583</v>
      </c>
      <c r="B142" s="10" t="n">
        <f aca="false">(VFINX!B142+VFINX!C142)/VFINX!B141-1</f>
        <v>0.00129488520344645</v>
      </c>
      <c r="C142" s="10" t="n">
        <f aca="false">(FKUTX!B142+FKUTX!C142)/FKUTX!B141-1</f>
        <v>-0.0493033226152199</v>
      </c>
      <c r="D142" s="10" t="n">
        <f aca="false">(FBDIX!B142+FBDIX!C142)/FBDIX!B141-1</f>
        <v>-0.0148811673770136</v>
      </c>
    </row>
    <row r="143" customFormat="false" ht="13.8" hidden="false" customHeight="false" outlineLevel="0" collapsed="false">
      <c r="A143" s="4" t="n">
        <v>42614</v>
      </c>
      <c r="B143" s="10" t="n">
        <f aca="false">(VFINX!B143+VFINX!C143)/VFINX!B142-1</f>
        <v>5.96866451132438E-005</v>
      </c>
      <c r="C143" s="10" t="n">
        <f aca="false">(FKUTX!B143+FKUTX!C143)/FKUTX!B142-1</f>
        <v>0.0126832018038332</v>
      </c>
      <c r="D143" s="10" t="n">
        <f aca="false">(FBDIX!B143+FBDIX!C143)/FBDIX!B142-1</f>
        <v>0.0560973821221678</v>
      </c>
    </row>
    <row r="144" customFormat="false" ht="13.8" hidden="false" customHeight="false" outlineLevel="0" collapsed="false">
      <c r="A144" s="4" t="n">
        <v>42644</v>
      </c>
      <c r="B144" s="10" t="n">
        <f aca="false">(VFINX!B144+VFINX!C144)/VFINX!B143-1</f>
        <v>-0.0183307527096549</v>
      </c>
      <c r="C144" s="10" t="n">
        <f aca="false">(FKUTX!B144+FKUTX!C144)/FKUTX!B143-1</f>
        <v>0.00168067226890734</v>
      </c>
      <c r="D144" s="10" t="n">
        <f aca="false">(FBDIX!B144+FBDIX!C144)/FBDIX!B143-1</f>
        <v>-0.106929593112068</v>
      </c>
    </row>
    <row r="145" customFormat="false" ht="13.8" hidden="false" customHeight="false" outlineLevel="0" collapsed="false">
      <c r="A145" s="4" t="n">
        <v>42675</v>
      </c>
      <c r="B145" s="10" t="n">
        <f aca="false">(VFINX!B145+VFINX!C145)/VFINX!B144-1</f>
        <v>0.0369899257148674</v>
      </c>
      <c r="C145" s="10" t="n">
        <f aca="false">(FKUTX!B145+FKUTX!C145)/FKUTX!B144-1</f>
        <v>-0.0436241610738254</v>
      </c>
      <c r="D145" s="10" t="n">
        <f aca="false">(FBDIX!B145+FBDIX!C145)/FBDIX!B144-1</f>
        <v>0.0898771575182709</v>
      </c>
    </row>
    <row r="146" customFormat="false" ht="13.8" hidden="false" customHeight="false" outlineLevel="0" collapsed="false">
      <c r="A146" s="4" t="n">
        <v>42705</v>
      </c>
      <c r="B146" s="10" t="n">
        <f aca="false">(VFINX!B146+VFINX!C146)/VFINX!B145-1</f>
        <v>0.019694813797164</v>
      </c>
      <c r="C146" s="10" t="n">
        <f aca="false">(FKUTX!B146+FKUTX!C146)/FKUTX!B145-1</f>
        <v>0.040456140350877</v>
      </c>
      <c r="D146" s="10" t="n">
        <f aca="false">(FBDIX!B146+FBDIX!C146)/FBDIX!B145-1</f>
        <v>-0.0327300613496933</v>
      </c>
    </row>
    <row r="147" customFormat="false" ht="13.8" hidden="false" customHeight="false" outlineLevel="0" collapsed="false">
      <c r="A147" s="4" t="n">
        <v>42736</v>
      </c>
      <c r="B147" s="10" t="n">
        <f aca="false">(VFINX!B147+VFINX!C147)/VFINX!B146-1</f>
        <v>0.0188313888754419</v>
      </c>
      <c r="C147" s="10" t="n">
        <f aca="false">(FKUTX!B147+FKUTX!C147)/FKUTX!B146-1</f>
        <v>0.011331444759207</v>
      </c>
      <c r="D147" s="10" t="n">
        <f aca="false">(FBDIX!B147+FBDIX!C147)/FBDIX!B146-1</f>
        <v>0.0563782199598952</v>
      </c>
    </row>
    <row r="148" customFormat="false" ht="13.8" hidden="false" customHeight="false" outlineLevel="0" collapsed="false">
      <c r="A148" s="4" t="n">
        <v>42767</v>
      </c>
      <c r="B148" s="10" t="n">
        <f aca="false">(VFINX!B148+VFINX!C148)/VFINX!B147-1</f>
        <v>0.0396274826570371</v>
      </c>
      <c r="C148" s="10" t="n">
        <f aca="false">(FKUTX!B148+FKUTX!C148)/FKUTX!B147-1</f>
        <v>0.0470588235294118</v>
      </c>
      <c r="D148" s="10" t="n">
        <f aca="false">(FBDIX!B148+FBDIX!C148)/FBDIX!B147-1</f>
        <v>0.0794334525808571</v>
      </c>
    </row>
    <row r="149" customFormat="false" ht="13.8" hidden="false" customHeight="false" outlineLevel="0" collapsed="false">
      <c r="A149" s="4" t="n">
        <v>42795</v>
      </c>
      <c r="B149" s="10" t="n">
        <f aca="false">(VFINX!B149+VFINX!C149)/VFINX!B148-1</f>
        <v>0.000964351005484421</v>
      </c>
      <c r="C149" s="10" t="n">
        <f aca="false">(FKUTX!B149+FKUTX!C149)/FKUTX!B148-1</f>
        <v>0.00294275013376111</v>
      </c>
      <c r="D149" s="10" t="n">
        <f aca="false">(FBDIX!B149+FBDIX!C149)/FBDIX!B148-1</f>
        <v>-0.0106865065945214</v>
      </c>
    </row>
    <row r="150" customFormat="false" ht="13.8" hidden="false" customHeight="false" outlineLevel="0" collapsed="false">
      <c r="A150" s="4" t="n">
        <v>42826</v>
      </c>
      <c r="B150" s="10" t="n">
        <f aca="false">(VFINX!B150+VFINX!C150)/VFINX!B149-1</f>
        <v>0.0101811511121301</v>
      </c>
      <c r="C150" s="10" t="n">
        <f aca="false">(FKUTX!B150+FKUTX!C150)/FKUTX!B149-1</f>
        <v>0.00751476113794958</v>
      </c>
      <c r="D150" s="10" t="n">
        <f aca="false">(FBDIX!B150+FBDIX!C150)/FBDIX!B149-1</f>
        <v>0.00649483831270925</v>
      </c>
    </row>
    <row r="151" customFormat="false" ht="13.8" hidden="false" customHeight="false" outlineLevel="0" collapsed="false">
      <c r="A151" s="4" t="n">
        <v>42856</v>
      </c>
      <c r="B151" s="10" t="n">
        <f aca="false">(VFINX!B151+VFINX!C151)/VFINX!B150-1</f>
        <v>0.0139374404140373</v>
      </c>
      <c r="C151" s="10" t="n">
        <f aca="false">(FKUTX!B151+FKUTX!C151)/FKUTX!B150-1</f>
        <v>0.0340969632392116</v>
      </c>
      <c r="D151" s="10" t="n">
        <f aca="false">(FBDIX!B151+FBDIX!C151)/FBDIX!B150-1</f>
        <v>-0.0700991713082462</v>
      </c>
    </row>
    <row r="152" customFormat="false" ht="13.8" hidden="false" customHeight="false" outlineLevel="0" collapsed="false">
      <c r="A152" s="4" t="n">
        <v>42887</v>
      </c>
      <c r="B152" s="10" t="n">
        <f aca="false">(VFINX!B152+VFINX!C152)/VFINX!B151-1</f>
        <v>0.00613414524939548</v>
      </c>
      <c r="C152" s="10" t="n">
        <f aca="false">(FKUTX!B152+FKUTX!C152)/FKUTX!B151-1</f>
        <v>-0.0247295208655333</v>
      </c>
      <c r="D152" s="10" t="n">
        <f aca="false">(FBDIX!B152+FBDIX!C152)/FBDIX!B151-1</f>
        <v>0.0902848794740685</v>
      </c>
    </row>
    <row r="153" customFormat="false" ht="13.8" hidden="false" customHeight="false" outlineLevel="0" collapsed="false">
      <c r="A153" s="4" t="n">
        <v>42917</v>
      </c>
      <c r="B153" s="10" t="n">
        <f aca="false">(VFINX!B153+VFINX!C153)/VFINX!B152-1</f>
        <v>0.0204245810055865</v>
      </c>
      <c r="C153" s="10" t="n">
        <f aca="false">(FKUTX!B153+FKUTX!C153)/FKUTX!B152-1</f>
        <v>0.0217969165337586</v>
      </c>
      <c r="D153" s="10" t="n">
        <f aca="false">(FBDIX!B153+FBDIX!C153)/FBDIX!B152-1</f>
        <v>0.0278038322390459</v>
      </c>
    </row>
    <row r="154" customFormat="false" ht="13.8" hidden="false" customHeight="false" outlineLevel="0" collapsed="false">
      <c r="A154" s="4" t="n">
        <v>42948</v>
      </c>
      <c r="B154" s="10" t="n">
        <f aca="false">(VFINX!B154+VFINX!C154)/VFINX!B153-1</f>
        <v>0.00293447792571833</v>
      </c>
      <c r="C154" s="10" t="n">
        <f aca="false">(FKUTX!B154+FKUTX!C154)/FKUTX!B153-1</f>
        <v>0.0306971904266389</v>
      </c>
      <c r="D154" s="10" t="n">
        <f aca="false">(FBDIX!B154+FBDIX!C154)/FBDIX!B153-1</f>
        <v>0.0517567303304869</v>
      </c>
    </row>
    <row r="155" customFormat="false" ht="13.8" hidden="false" customHeight="false" outlineLevel="0" collapsed="false">
      <c r="A155" s="4" t="n">
        <v>42979</v>
      </c>
      <c r="B155" s="10" t="n">
        <f aca="false">(VFINX!B155+VFINX!C155)/VFINX!B154-1</f>
        <v>0.0205642167780251</v>
      </c>
      <c r="C155" s="10" t="n">
        <f aca="false">(FKUTX!B155+FKUTX!C155)/FKUTX!B154-1</f>
        <v>-0.0257445734477536</v>
      </c>
      <c r="D155" s="10" t="n">
        <f aca="false">(FBDIX!B155+FBDIX!C155)/FBDIX!B154-1</f>
        <v>0.0108459869848156</v>
      </c>
    </row>
    <row r="156" customFormat="false" ht="13.8" hidden="false" customHeight="false" outlineLevel="0" collapsed="false">
      <c r="A156" s="4" t="n">
        <v>43009</v>
      </c>
      <c r="B156" s="10" t="n">
        <f aca="false">(VFINX!B156+VFINX!C156)/VFINX!B155-1</f>
        <v>0.0231758180332804</v>
      </c>
      <c r="C156" s="10" t="n">
        <f aca="false">(FKUTX!B156+FKUTX!C156)/FKUTX!B155-1</f>
        <v>0.0338894681960376</v>
      </c>
      <c r="D156" s="10" t="n">
        <f aca="false">(FBDIX!B156+FBDIX!C156)/FBDIX!B155-1</f>
        <v>-0.0778663396689148</v>
      </c>
    </row>
    <row r="157" customFormat="false" ht="13.8" hidden="false" customHeight="false" outlineLevel="0" collapsed="false">
      <c r="A157" s="4" t="n">
        <v>43040</v>
      </c>
      <c r="B157" s="10" t="n">
        <f aca="false">(VFINX!B157+VFINX!C157)/VFINX!B156-1</f>
        <v>0.0305933770381577</v>
      </c>
      <c r="C157" s="10" t="n">
        <f aca="false">(FKUTX!B157+FKUTX!C157)/FKUTX!B156-1</f>
        <v>0.027231467473525</v>
      </c>
      <c r="D157" s="10" t="n">
        <f aca="false">(FBDIX!B157+FBDIX!C157)/FBDIX!B156-1</f>
        <v>-0.0105053191489363</v>
      </c>
    </row>
    <row r="158" customFormat="false" ht="13.8" hidden="false" customHeight="false" outlineLevel="0" collapsed="false">
      <c r="A158" s="4" t="n">
        <v>43070</v>
      </c>
      <c r="B158" s="10" t="n">
        <f aca="false">(VFINX!B158+VFINX!C158)/VFINX!B157-1</f>
        <v>0.0110349045832654</v>
      </c>
      <c r="C158" s="10" t="n">
        <f aca="false">(FKUTX!B158+FKUTX!C158)/FKUTX!B157-1</f>
        <v>-0.058213058419244</v>
      </c>
      <c r="D158" s="10" t="n">
        <f aca="false">(FBDIX!B158+FBDIX!C158)/FBDIX!B157-1</f>
        <v>0.0345847332347804</v>
      </c>
    </row>
    <row r="159" customFormat="false" ht="13.8" hidden="false" customHeight="false" outlineLevel="0" collapsed="false">
      <c r="A159" s="4" t="n">
        <v>43101</v>
      </c>
      <c r="B159" s="10" t="n">
        <f aca="false">(VFINX!B159+VFINX!C159)/VFINX!B158-1</f>
        <v>0.0571266510007293</v>
      </c>
      <c r="C159" s="10" t="n">
        <f aca="false">(FKUTX!B159+FKUTX!C159)/FKUTX!B158-1</f>
        <v>-0.0320855614973261</v>
      </c>
      <c r="D159" s="10" t="n">
        <f aca="false">(FBDIX!B159+FBDIX!C159)/FBDIX!B158-1</f>
        <v>0.0604508878100685</v>
      </c>
    </row>
    <row r="160" customFormat="false" ht="13.8" hidden="false" customHeight="false" outlineLevel="0" collapsed="false">
      <c r="A160" s="4" t="n">
        <v>43132</v>
      </c>
      <c r="B160" s="10" t="n">
        <f aca="false">(VFINX!B160+VFINX!C160)/VFINX!B159-1</f>
        <v>-0.0369845163268435</v>
      </c>
      <c r="C160" s="10" t="n">
        <f aca="false">(FKUTX!B160+FKUTX!C160)/FKUTX!B159-1</f>
        <v>-0.0441988950276243</v>
      </c>
      <c r="D160" s="10" t="n">
        <f aca="false">(FBDIX!B160+FBDIX!C160)/FBDIX!B159-1</f>
        <v>-0.031794807475229</v>
      </c>
    </row>
    <row r="161" customFormat="false" ht="13.8" hidden="false" customHeight="false" outlineLevel="0" collapsed="false">
      <c r="A161" s="4" t="n">
        <v>43160</v>
      </c>
      <c r="B161" s="10" t="n">
        <f aca="false">(VFINX!B161+VFINX!C161)/VFINX!B160-1</f>
        <v>-0.0255991562860668</v>
      </c>
      <c r="C161" s="10" t="n">
        <f aca="false">(FKUTX!B161+FKUTX!C161)/FKUTX!B160-1</f>
        <v>0.038728323699422</v>
      </c>
      <c r="D161" s="10" t="n">
        <f aca="false">(FBDIX!B161+FBDIX!C161)/FBDIX!B160-1</f>
        <v>-0.025325474447827</v>
      </c>
    </row>
    <row r="162" customFormat="false" ht="13.8" hidden="false" customHeight="false" outlineLevel="0" collapsed="false">
      <c r="A162" s="4" t="n">
        <v>43191</v>
      </c>
      <c r="B162" s="10" t="n">
        <f aca="false">(VFINX!B162+VFINX!C162)/VFINX!B161-1</f>
        <v>0.00373241458512785</v>
      </c>
      <c r="C162" s="10" t="n">
        <f aca="false">(FKUTX!B162+FKUTX!C162)/FKUTX!B161-1</f>
        <v>0.0212885154061624</v>
      </c>
      <c r="D162" s="10" t="n">
        <f aca="false">(FBDIX!B162+FBDIX!C162)/FBDIX!B161-1</f>
        <v>-0.0288410419989368</v>
      </c>
    </row>
    <row r="163" customFormat="false" ht="13.8" hidden="false" customHeight="false" outlineLevel="0" collapsed="false">
      <c r="A163" s="4" t="n">
        <v>43221</v>
      </c>
      <c r="B163" s="10" t="n">
        <f aca="false">(VFINX!B163+VFINX!C163)/VFINX!B162-1</f>
        <v>0.0239457338999673</v>
      </c>
      <c r="C163" s="10" t="n">
        <f aca="false">(FKUTX!B163+FKUTX!C163)/FKUTX!B162-1</f>
        <v>-0.00603400987383429</v>
      </c>
      <c r="D163" s="10" t="n">
        <f aca="false">(FBDIX!B163+FBDIX!C163)/FBDIX!B162-1</f>
        <v>0.050704803612974</v>
      </c>
    </row>
    <row r="164" customFormat="false" ht="13.8" hidden="false" customHeight="false" outlineLevel="0" collapsed="false">
      <c r="A164" s="4" t="n">
        <v>43252</v>
      </c>
      <c r="B164" s="10" t="n">
        <f aca="false">(VFINX!B164+VFINX!C164)/VFINX!B163-1</f>
        <v>0.00601923537393234</v>
      </c>
      <c r="C164" s="10" t="n">
        <f aca="false">(FKUTX!B164+FKUTX!C164)/FKUTX!B163-1</f>
        <v>0.0275938189845475</v>
      </c>
      <c r="D164" s="10" t="n">
        <f aca="false">(FBDIX!B164+FBDIX!C164)/FBDIX!B163-1</f>
        <v>0.0121784435037446</v>
      </c>
    </row>
    <row r="165" customFormat="false" ht="13.8" hidden="false" customHeight="false" outlineLevel="0" collapsed="false">
      <c r="A165" s="4" t="n">
        <v>43282</v>
      </c>
      <c r="B165" s="10" t="n">
        <f aca="false">(VFINX!B165+VFINX!C165)/VFINX!B164-1</f>
        <v>0.0370931112793338</v>
      </c>
      <c r="C165" s="10" t="n">
        <f aca="false">(FKUTX!B165+FKUTX!C165)/FKUTX!B164-1</f>
        <v>0.0156756756756757</v>
      </c>
      <c r="D165" s="10" t="n">
        <f aca="false">(FBDIX!B165+FBDIX!C165)/FBDIX!B164-1</f>
        <v>0.0226483078110926</v>
      </c>
    </row>
    <row r="166" customFormat="false" ht="13.8" hidden="false" customHeight="false" outlineLevel="0" collapsed="false">
      <c r="A166" s="4" t="n">
        <v>43313</v>
      </c>
      <c r="B166" s="10" t="n">
        <f aca="false">(VFINX!B166+VFINX!C166)/VFINX!B165-1</f>
        <v>0.0324625432193622</v>
      </c>
      <c r="C166" s="10" t="n">
        <f aca="false">(FKUTX!B166+FKUTX!C166)/FKUTX!B165-1</f>
        <v>0.00957956359765833</v>
      </c>
      <c r="D166" s="10" t="n">
        <f aca="false">(FBDIX!B166+FBDIX!C166)/FBDIX!B165-1</f>
        <v>0.0429721907638103</v>
      </c>
    </row>
    <row r="167" customFormat="false" ht="13.8" hidden="false" customHeight="false" outlineLevel="0" collapsed="false">
      <c r="A167" s="4" t="n">
        <v>43344</v>
      </c>
      <c r="B167" s="10" t="n">
        <f aca="false">(VFINX!B167+VFINX!C167)/VFINX!B166-1</f>
        <v>0.00554493023255809</v>
      </c>
      <c r="C167" s="10" t="n">
        <f aca="false">(FKUTX!B167+FKUTX!C167)/FKUTX!B166-1</f>
        <v>-0.0100158144438586</v>
      </c>
      <c r="D167" s="10" t="n">
        <f aca="false">(FBDIX!B167+FBDIX!C167)/FBDIX!B166-1</f>
        <v>-0.0158653556131991</v>
      </c>
    </row>
    <row r="168" customFormat="false" ht="13.8" hidden="false" customHeight="false" outlineLevel="0" collapsed="false">
      <c r="A168" s="4" t="n">
        <v>43374</v>
      </c>
      <c r="B168" s="10" t="n">
        <f aca="false">(VFINX!B168+VFINX!C168)/VFINX!B167-1</f>
        <v>-0.0684900962503251</v>
      </c>
      <c r="C168" s="10" t="n">
        <f aca="false">(FKUTX!B168+FKUTX!C168)/FKUTX!B167-1</f>
        <v>0.012861736334405</v>
      </c>
      <c r="D168" s="10" t="n">
        <f aca="false">(FBDIX!B168+FBDIX!C168)/FBDIX!B167-1</f>
        <v>-0.147787176658085</v>
      </c>
    </row>
    <row r="169" customFormat="false" ht="13.8" hidden="false" customHeight="false" outlineLevel="0" collapsed="false">
      <c r="A169" s="4" t="n">
        <v>43405</v>
      </c>
      <c r="B169" s="10" t="n">
        <f aca="false">(VFINX!B169+VFINX!C169)/VFINX!B168-1</f>
        <v>0.0202664964493737</v>
      </c>
      <c r="C169" s="10" t="n">
        <f aca="false">(FKUTX!B169+FKUTX!C169)/FKUTX!B168-1</f>
        <v>0.0412698412698413</v>
      </c>
      <c r="D169" s="10" t="n">
        <f aca="false">(FBDIX!B169+FBDIX!C169)/FBDIX!B168-1</f>
        <v>0.0369704380349565</v>
      </c>
    </row>
    <row r="170" customFormat="false" ht="13.8" hidden="false" customHeight="false" outlineLevel="0" collapsed="false">
      <c r="A170" s="4" t="n">
        <v>43435</v>
      </c>
      <c r="B170" s="10" t="n">
        <f aca="false">(VFINX!B170+VFINX!C170)/VFINX!B169-1</f>
        <v>-0.0902330491905842</v>
      </c>
      <c r="C170" s="10" t="n">
        <f aca="false">(FKUTX!B170+FKUTX!C170)/FKUTX!B169-1</f>
        <v>-0.0703506097560975</v>
      </c>
      <c r="D170" s="10" t="n">
        <f aca="false">(FBDIX!B170+FBDIX!C170)/FBDIX!B169-1</f>
        <v>-0.119583824651453</v>
      </c>
    </row>
    <row r="171" customFormat="false" ht="13.8" hidden="false" customHeight="false" outlineLevel="0" collapsed="false">
      <c r="A171" s="4" t="n">
        <v>43466</v>
      </c>
      <c r="B171" s="10" t="n">
        <f aca="false">(VFINX!B171+VFINX!C171)/VFINX!B170-1</f>
        <v>0.0800207397165573</v>
      </c>
      <c r="C171" s="10" t="n">
        <f aca="false">(FKUTX!B171+FKUTX!C171)/FKUTX!B170-1</f>
        <v>0.0546056260341976</v>
      </c>
      <c r="D171" s="10" t="n">
        <f aca="false">(FBDIX!B171+FBDIX!C171)/FBDIX!B170-1</f>
        <v>0.141117829710737</v>
      </c>
    </row>
    <row r="172" customFormat="false" ht="13.8" hidden="false" customHeight="false" outlineLevel="0" collapsed="false">
      <c r="A172" s="4" t="n">
        <v>43497</v>
      </c>
      <c r="B172" s="10" t="n">
        <f aca="false">(VFINX!B172+VFINX!C172)/VFINX!B171-1</f>
        <v>0.032005120819331</v>
      </c>
      <c r="C172" s="10" t="n">
        <f aca="false">(FKUTX!B172+FKUTX!C172)/FKUTX!B171-1</f>
        <v>0.0366108786610879</v>
      </c>
      <c r="D172" s="10" t="n">
        <f aca="false">(FBDIX!B172+FBDIX!C172)/FBDIX!B171-1</f>
        <v>0.0494092373791621</v>
      </c>
    </row>
    <row r="173" customFormat="false" ht="13.8" hidden="false" customHeight="false" outlineLevel="0" collapsed="false">
      <c r="A173" s="4" t="n">
        <v>43525</v>
      </c>
      <c r="B173" s="10" t="n">
        <f aca="false">(VFINX!B173+VFINX!C173)/VFINX!B172-1</f>
        <v>0.0193448596681656</v>
      </c>
      <c r="C173" s="10" t="n">
        <f aca="false">(FKUTX!B173+FKUTX!C173)/FKUTX!B172-1</f>
        <v>0.029263370332997</v>
      </c>
      <c r="D173" s="10" t="n">
        <f aca="false">(FBDIX!B173+FBDIX!C173)/FBDIX!B172-1</f>
        <v>-0.00307062436028671</v>
      </c>
    </row>
    <row r="174" customFormat="false" ht="13.8" hidden="false" customHeight="false" outlineLevel="0" collapsed="false">
      <c r="A174" s="4" t="n">
        <v>43556</v>
      </c>
      <c r="B174" s="10" t="n">
        <f aca="false">(VFINX!B174+VFINX!C174)/VFINX!B173-1</f>
        <v>0.0404113778865269</v>
      </c>
      <c r="C174" s="10" t="n">
        <f aca="false">(FKUTX!B174+FKUTX!C174)/FKUTX!B173-1</f>
        <v>0.0093688362919131</v>
      </c>
      <c r="D174" s="10" t="n">
        <f aca="false">(FBDIX!B174+FBDIX!C174)/FBDIX!B173-1</f>
        <v>-0.0496235455167693</v>
      </c>
    </row>
    <row r="175" customFormat="false" ht="13.8" hidden="false" customHeight="false" outlineLevel="0" collapsed="false">
      <c r="A175" s="4" t="n">
        <v>43586</v>
      </c>
      <c r="B175" s="10" t="n">
        <f aca="false">(VFINX!B175+VFINX!C175)/VFINX!B174-1</f>
        <v>-0.0636460515194943</v>
      </c>
      <c r="C175" s="10" t="n">
        <f aca="false">(FKUTX!B175+FKUTX!C175)/FKUTX!B174-1</f>
        <v>-0.00439667806546162</v>
      </c>
      <c r="D175" s="10" t="n">
        <f aca="false">(FBDIX!B175+FBDIX!C175)/FBDIX!B174-1</f>
        <v>-0.0265034209578683</v>
      </c>
    </row>
    <row r="176" customFormat="false" ht="13.8" hidden="false" customHeight="false" outlineLevel="0" collapsed="false">
      <c r="A176" s="4" t="n">
        <v>43617</v>
      </c>
      <c r="B176" s="10" t="n">
        <f aca="false">(VFINX!B176+VFINX!C176)/VFINX!B175-1</f>
        <v>0.0702790314351871</v>
      </c>
      <c r="C176" s="10" t="n">
        <f aca="false">(FKUTX!B176+FKUTX!C176)/FKUTX!B175-1</f>
        <v>0.0348380765456331</v>
      </c>
      <c r="D176" s="10" t="n">
        <f aca="false">(FBDIX!B176+FBDIX!C176)/FBDIX!B175-1</f>
        <v>0.121698601760746</v>
      </c>
    </row>
    <row r="177" customFormat="false" ht="13.8" hidden="false" customHeight="false" outlineLevel="0" collapsed="false">
      <c r="A177" s="4" t="n">
        <v>43647</v>
      </c>
      <c r="B177" s="10" t="n">
        <f aca="false">(VFINX!B177+VFINX!C177)/VFINX!B176-1</f>
        <v>0.0142588703437603</v>
      </c>
      <c r="C177" s="10" t="n">
        <f aca="false">(FKUTX!B177+FKUTX!C177)/FKUTX!B176-1</f>
        <v>-0.0038149737720552</v>
      </c>
      <c r="D177" s="10" t="n">
        <f aca="false">(FBDIX!B177+FBDIX!C177)/FBDIX!B176-1</f>
        <v>-0.0418150639757289</v>
      </c>
    </row>
    <row r="178" customFormat="false" ht="13.8" hidden="false" customHeight="false" outlineLevel="0" collapsed="false">
      <c r="A178" s="4" t="n">
        <v>43678</v>
      </c>
      <c r="B178" s="10" t="n">
        <f aca="false">(VFINX!B178+VFINX!C178)/VFINX!B177-1</f>
        <v>-0.0159110723626853</v>
      </c>
      <c r="C178" s="10" t="n">
        <f aca="false">(FKUTX!B178+FKUTX!C178)/FKUTX!B177-1</f>
        <v>0.0469123982766875</v>
      </c>
      <c r="D178" s="10" t="n">
        <f aca="false">(FBDIX!B178+FBDIX!C178)/FBDIX!B177-1</f>
        <v>-0.0516244493392071</v>
      </c>
    </row>
    <row r="179" customFormat="false" ht="13.8" hidden="false" customHeight="false" outlineLevel="0" collapsed="false">
      <c r="A179" s="4" t="n">
        <v>43709</v>
      </c>
      <c r="B179" s="10" t="n">
        <f aca="false">(VFINX!B179+VFINX!C179)/VFINX!B178-1</f>
        <v>0.0185998523440385</v>
      </c>
      <c r="C179" s="10" t="n">
        <f aca="false">(FKUTX!B179+FKUTX!C179)/FKUTX!B178-1</f>
        <v>0.0361225422953817</v>
      </c>
      <c r="D179" s="10" t="n">
        <f aca="false">(FBDIX!B179+FBDIX!C179)/FBDIX!B178-1</f>
        <v>-0.0566119901291915</v>
      </c>
    </row>
    <row r="180" customFormat="false" ht="13.8" hidden="false" customHeight="false" outlineLevel="0" collapsed="false">
      <c r="A180" s="4" t="n">
        <v>43739</v>
      </c>
      <c r="B180" s="10" t="n">
        <f aca="false">(VFINX!B180+VFINX!C180)/VFINX!B179-1</f>
        <v>0.0215499981798988</v>
      </c>
      <c r="C180" s="10" t="n">
        <f aca="false">(FKUTX!B180+FKUTX!C180)/FKUTX!B179-1</f>
        <v>-0.0141969831410825</v>
      </c>
      <c r="D180" s="10" t="n">
        <f aca="false">(FBDIX!B180+FBDIX!C180)/FBDIX!B179-1</f>
        <v>0.112863517464225</v>
      </c>
    </row>
    <row r="181" customFormat="false" ht="13.8" hidden="false" customHeight="false" outlineLevel="0" collapsed="false">
      <c r="A181" s="4" t="n">
        <v>43770</v>
      </c>
      <c r="B181" s="10" t="n">
        <f aca="false">(VFINX!B181+VFINX!C181)/VFINX!B180-1</f>
        <v>0.0362042547126109</v>
      </c>
      <c r="C181" s="10" t="n">
        <f aca="false">(FKUTX!B181+FKUTX!C181)/FKUTX!B180-1</f>
        <v>-0.0207020702070205</v>
      </c>
      <c r="D181" s="10" t="n">
        <f aca="false">(FBDIX!B181+FBDIX!C181)/FBDIX!B180-1</f>
        <v>0.103560318008987</v>
      </c>
    </row>
    <row r="182" customFormat="false" ht="13.8" hidden="false" customHeight="false" outlineLevel="0" collapsed="false">
      <c r="A182" s="4" t="n">
        <v>43800</v>
      </c>
      <c r="B182" s="10" t="n">
        <f aca="false">(VFINX!B182+VFINX!C182)/VFINX!B181-1</f>
        <v>0.0300392035489527</v>
      </c>
      <c r="C182" s="10" t="n">
        <f aca="false">(FKUTX!B182+FKUTX!C182)/FKUTX!B181-1</f>
        <v>0.0372794117647057</v>
      </c>
      <c r="D182" s="10" t="n">
        <f aca="false">(FBDIX!B182+FBDIX!C182)/FBDIX!B181-1</f>
        <v>0.0340430996679824</v>
      </c>
    </row>
    <row r="183" customFormat="false" ht="13.8" hidden="false" customHeight="false" outlineLevel="0" collapsed="false">
      <c r="A183" s="4" t="n">
        <v>43831</v>
      </c>
      <c r="B183" s="10" t="n">
        <f aca="false">(VFINX!B183+VFINX!C183)/VFINX!B182-1</f>
        <v>-0.000503085591628816</v>
      </c>
      <c r="C183" s="10" t="n">
        <f aca="false">(FKUTX!B183+FKUTX!C183)/FKUTX!B182-1</f>
        <v>0.0611967361740708</v>
      </c>
      <c r="D183" s="10" t="n">
        <f aca="false">(FBDIX!B183+FBDIX!C183)/FBDIX!B182-1</f>
        <v>-0.045659377070908</v>
      </c>
    </row>
    <row r="184" customFormat="false" ht="13.8" hidden="false" customHeight="false" outlineLevel="0" collapsed="false">
      <c r="A184" s="4" t="n">
        <v>43862</v>
      </c>
      <c r="B184" s="10" t="n">
        <f aca="false">(VFINX!B184+VFINX!C184)/VFINX!B183-1</f>
        <v>-0.0824133418341666</v>
      </c>
      <c r="C184" s="10" t="n">
        <f aca="false">(FKUTX!B184+FKUTX!C184)/FKUTX!B183-1</f>
        <v>-0.0991029474583511</v>
      </c>
      <c r="D184" s="10" t="n">
        <f aca="false">(FBDIX!B184+FBDIX!C184)/FBDIX!B183-1</f>
        <v>0.00791611693632399</v>
      </c>
    </row>
    <row r="185" customFormat="false" ht="13.8" hidden="false" customHeight="false" outlineLevel="0" collapsed="false">
      <c r="A185" s="4" t="n">
        <v>43891</v>
      </c>
      <c r="B185" s="10" t="n">
        <f aca="false">(VFINX!B185+VFINX!C185)/VFINX!B184-1</f>
        <v>-0.123485463521668</v>
      </c>
      <c r="C185" s="10" t="n">
        <f aca="false">(FKUTX!B185+FKUTX!C185)/FKUTX!B184-1</f>
        <v>-0.107633949739213</v>
      </c>
      <c r="D185" s="10" t="n">
        <f aca="false">(FBDIX!B185+FBDIX!C185)/FBDIX!B184-1</f>
        <v>-0.0897003100241131</v>
      </c>
    </row>
    <row r="186" customFormat="false" ht="13.8" hidden="false" customHeight="false" outlineLevel="0" collapsed="false">
      <c r="A186" s="4" t="n">
        <v>43922</v>
      </c>
      <c r="B186" s="10" t="n">
        <f aca="false">(VFINX!B186+VFINX!C186)/VFINX!B185-1</f>
        <v>0.128138491847257</v>
      </c>
      <c r="C186" s="10" t="n">
        <f aca="false">(FKUTX!B186+FKUTX!C186)/FKUTX!B185-1</f>
        <v>0.0358288770053477</v>
      </c>
      <c r="D186" s="10" t="n">
        <f aca="false">(FBDIX!B186+FBDIX!C186)/FBDIX!B185-1</f>
        <v>0.138878377355635</v>
      </c>
    </row>
    <row r="187" customFormat="false" ht="13.8" hidden="false" customHeight="false" outlineLevel="0" collapsed="false">
      <c r="A187" s="4" t="n">
        <v>43952</v>
      </c>
      <c r="B187" s="10" t="n">
        <f aca="false">(VFINX!B187+VFINX!C187)/VFINX!B186-1</f>
        <v>0.0475217358995319</v>
      </c>
      <c r="C187" s="10" t="n">
        <f aca="false">(FKUTX!B187+FKUTX!C187)/FKUTX!B186-1</f>
        <v>0.0387196695921528</v>
      </c>
      <c r="D187" s="10" t="n">
        <f aca="false">(FBDIX!B187+FBDIX!C187)/FBDIX!B186-1</f>
        <v>0.0985513024986711</v>
      </c>
    </row>
    <row r="188" customFormat="false" ht="13.8" hidden="false" customHeight="false" outlineLevel="0" collapsed="false">
      <c r="A188" s="4" t="n">
        <v>43983</v>
      </c>
      <c r="B188" s="10" t="n">
        <f aca="false">(VFINX!B188+VFINX!C188)/VFINX!B187-1</f>
        <v>0.0196665839038059</v>
      </c>
      <c r="C188" s="10" t="n">
        <f aca="false">(FKUTX!B188+FKUTX!C188)/FKUTX!B187-1</f>
        <v>-0.0397614314115309</v>
      </c>
      <c r="D188" s="10" t="n">
        <f aca="false">(FBDIX!B188+FBDIX!C188)/FBDIX!B187-1</f>
        <v>0.0315770370818462</v>
      </c>
    </row>
    <row r="189" customFormat="false" ht="13.8" hidden="false" customHeight="false" outlineLevel="0" collapsed="false">
      <c r="A189" s="4" t="n">
        <v>44013</v>
      </c>
      <c r="B189" s="10" t="n">
        <f aca="false">(VFINX!B189+VFINX!C189)/VFINX!B188-1</f>
        <v>0.0562700964630225</v>
      </c>
      <c r="C189" s="10" t="n">
        <f aca="false">(FKUTX!B189+FKUTX!C189)/FKUTX!B188-1</f>
        <v>0.0703125</v>
      </c>
      <c r="D189" s="10" t="n">
        <f aca="false">(FBDIX!B189+FBDIX!C189)/FBDIX!B188-1</f>
        <v>0.0048671787955199</v>
      </c>
    </row>
    <row r="190" customFormat="false" ht="13.8" hidden="false" customHeight="false" outlineLevel="0" collapsed="false">
      <c r="A190" s="4" t="n">
        <v>44044</v>
      </c>
      <c r="B190" s="10" t="n">
        <f aca="false">(VFINX!B190+VFINX!C190)/VFINX!B189-1</f>
        <v>0.0717689100655152</v>
      </c>
      <c r="C190" s="10" t="n">
        <f aca="false">(FKUTX!B190+FKUTX!C190)/FKUTX!B189-1</f>
        <v>-0.0282238442822386</v>
      </c>
      <c r="D190" s="10" t="n">
        <f aca="false">(FBDIX!B190+FBDIX!C190)/FBDIX!B189-1</f>
        <v>0.000992063492063489</v>
      </c>
    </row>
    <row r="191" customFormat="false" ht="13.8" hidden="false" customHeight="false" outlineLevel="0" collapsed="false">
      <c r="A191" s="4" t="n">
        <v>44075</v>
      </c>
      <c r="B191" s="10" t="n">
        <f aca="false">(VFINX!B191+VFINX!C191)/VFINX!B190-1</f>
        <v>-0.0381192306504895</v>
      </c>
      <c r="C191" s="10" t="n">
        <f aca="false">(FKUTX!B191+FKUTX!C191)/FKUTX!B190-1</f>
        <v>-0.00400600901352022</v>
      </c>
      <c r="D191" s="10" t="n">
        <f aca="false">(FBDIX!B191+FBDIX!C191)/FBDIX!B190-1</f>
        <v>0.0310149828018422</v>
      </c>
    </row>
    <row r="192" customFormat="false" ht="13.8" hidden="false" customHeight="false" outlineLevel="0" collapsed="false">
      <c r="A192" s="4" t="n">
        <v>44105</v>
      </c>
      <c r="B192" s="10" t="n">
        <f aca="false">(VFINX!B192+VFINX!C192)/VFINX!B191-1</f>
        <v>-0.0267134985338188</v>
      </c>
      <c r="C192" s="10" t="n">
        <f aca="false">(FKUTX!B192+FKUTX!C192)/FKUTX!B191-1</f>
        <v>0.0520991401112798</v>
      </c>
      <c r="D192" s="10" t="n">
        <f aca="false">(FBDIX!B192+FBDIX!C192)/FBDIX!B191-1</f>
        <v>-0.0422957308453491</v>
      </c>
    </row>
    <row r="193" customFormat="false" ht="13.8" hidden="false" customHeight="false" outlineLevel="0" collapsed="false">
      <c r="A193" s="4" t="n">
        <v>44136</v>
      </c>
      <c r="B193" s="10" t="n">
        <f aca="false">(VFINX!B193+VFINX!C193)/VFINX!B192-1</f>
        <v>0.109356376638856</v>
      </c>
      <c r="C193" s="10" t="n">
        <f aca="false">(FKUTX!B193+FKUTX!C193)/FKUTX!B192-1</f>
        <v>0.0197115384615385</v>
      </c>
      <c r="D193" s="10" t="n">
        <f aca="false">(FBDIX!B193+FBDIX!C193)/FBDIX!B192-1</f>
        <v>0.117376158705792</v>
      </c>
    </row>
    <row r="194" customFormat="false" ht="13.8" hidden="false" customHeight="false" outlineLevel="0" collapsed="false">
      <c r="A194" s="4" t="n">
        <v>44166</v>
      </c>
      <c r="B194" s="10" t="n">
        <f aca="false">(VFINX!B194+VFINX!C194)/VFINX!B193-1</f>
        <v>0.038323335422449</v>
      </c>
      <c r="C194" s="10" t="n">
        <f aca="false">(FKUTX!B194+FKUTX!C194)/FKUTX!B193-1</f>
        <v>0.0025412541254124</v>
      </c>
      <c r="D194" s="10" t="n">
        <f aca="false">(FBDIX!B194+FBDIX!C194)/FBDIX!B193-1</f>
        <v>0.0368998678996035</v>
      </c>
    </row>
    <row r="195" customFormat="false" ht="13.8" hidden="false" customHeight="false" outlineLevel="0" collapsed="false">
      <c r="A195" s="4" t="n">
        <v>44197</v>
      </c>
      <c r="B195" s="10" t="n">
        <f aca="false">(VFINX!B195+VFINX!C195)/VFINX!B194-1</f>
        <v>-0.0102135025966532</v>
      </c>
      <c r="C195" s="10" t="n">
        <f aca="false">(FKUTX!B195+FKUTX!C195)/FKUTX!B194-1</f>
        <v>-0.0193089430894309</v>
      </c>
      <c r="D195" s="10" t="n">
        <f aca="false">(FBDIX!B195+FBDIX!C195)/FBDIX!B194-1</f>
        <v>0.00315070890950486</v>
      </c>
    </row>
    <row r="196" customFormat="false" ht="13.8" hidden="false" customHeight="false" outlineLevel="0" collapsed="false">
      <c r="A196" s="4" t="n">
        <v>44228</v>
      </c>
      <c r="B196" s="10" t="n">
        <f aca="false">(VFINX!B196+VFINX!C196)/VFINX!B195-1</f>
        <v>0.0275462018305834</v>
      </c>
      <c r="C196" s="10" t="n">
        <f aca="false">(FKUTX!B196+FKUTX!C196)/FKUTX!B195-1</f>
        <v>-0.0507772020725389</v>
      </c>
      <c r="D196" s="10" t="n">
        <f aca="false">(FBDIX!B196+FBDIX!C196)/FBDIX!B195-1</f>
        <v>0.010004071424417</v>
      </c>
    </row>
    <row r="197" customFormat="false" ht="13.8" hidden="false" customHeight="false" outlineLevel="0" collapsed="false">
      <c r="A197" s="4" t="n">
        <v>44256</v>
      </c>
      <c r="B197" s="10" t="n">
        <f aca="false">(VFINX!B197+VFINX!C197)/VFINX!B196-1</f>
        <v>0.0436481234574906</v>
      </c>
      <c r="C197" s="10" t="n">
        <f aca="false">(FKUTX!B197+FKUTX!C197)/FKUTX!B196-1</f>
        <v>0.108624454148472</v>
      </c>
      <c r="D197" s="10" t="n">
        <f aca="false">(FBDIX!B197+FBDIX!C197)/FBDIX!B196-1</f>
        <v>-0.0670313849697669</v>
      </c>
    </row>
    <row r="198" customFormat="false" ht="13.8" hidden="false" customHeight="false" outlineLevel="0" collapsed="false">
      <c r="A198" s="4" t="n">
        <v>44287</v>
      </c>
      <c r="B198" s="10" t="n">
        <f aca="false">(VFINX!B198+VFINX!C198)/VFINX!B197-1</f>
        <v>0.05322716985248</v>
      </c>
      <c r="C198" s="10" t="n">
        <f aca="false">(FKUTX!B198+FKUTX!C198)/FKUTX!B197-1</f>
        <v>0.0421000495294699</v>
      </c>
      <c r="D198" s="10" t="n">
        <f aca="false">(FBDIX!B198+FBDIX!C198)/FBDIX!B197-1</f>
        <v>0.00919696315042295</v>
      </c>
    </row>
    <row r="199" customFormat="false" ht="13.8" hidden="false" customHeight="false" outlineLevel="0" collapsed="false">
      <c r="A199" s="4" t="n">
        <v>44317</v>
      </c>
      <c r="B199" s="10" t="n">
        <f aca="false">(VFINX!B199+VFINX!C199)/VFINX!B198-1</f>
        <v>0.00686084142394816</v>
      </c>
      <c r="C199" s="10" t="n">
        <f aca="false">(FKUTX!B199+FKUTX!C199)/FKUTX!B198-1</f>
        <v>-0.0166349809885931</v>
      </c>
      <c r="D199" s="10" t="n">
        <f aca="false">(FBDIX!B199+FBDIX!C199)/FBDIX!B198-1</f>
        <v>-0.056697247706422</v>
      </c>
    </row>
    <row r="200" customFormat="false" ht="13.8" hidden="false" customHeight="false" outlineLevel="0" collapsed="false">
      <c r="A200" s="4" t="n">
        <v>44348</v>
      </c>
      <c r="B200" s="10" t="n">
        <f aca="false">(VFINX!B200+VFINX!C200)/VFINX!B199-1</f>
        <v>0.023227307791206</v>
      </c>
      <c r="C200" s="10" t="n">
        <f aca="false">(FKUTX!B200+FKUTX!C200)/FKUTX!B199-1</f>
        <v>-0.0222329627839536</v>
      </c>
      <c r="D200" s="10" t="n">
        <f aca="false">(FBDIX!B200+FBDIX!C200)/FBDIX!B199-1</f>
        <v>0.059910523244505</v>
      </c>
    </row>
    <row r="201" customFormat="false" ht="13.8" hidden="false" customHeight="false" outlineLevel="0" collapsed="false">
      <c r="A201" s="4" t="n">
        <v>44378</v>
      </c>
      <c r="B201" s="10" t="n">
        <f aca="false">(VFINX!B201+VFINX!C201)/VFINX!B200-1</f>
        <v>0.0236198638769851</v>
      </c>
      <c r="C201" s="10" t="n">
        <f aca="false">(FKUTX!B201+FKUTX!C201)/FKUTX!B200-1</f>
        <v>0.0358030830432621</v>
      </c>
      <c r="D201" s="10" t="n">
        <f aca="false">(FBDIX!B201+FBDIX!C201)/FBDIX!B200-1</f>
        <v>-0.0534042943659386</v>
      </c>
    </row>
    <row r="202" customFormat="false" ht="13.8" hidden="false" customHeight="false" outlineLevel="0" collapsed="false">
      <c r="A202" s="4" t="n">
        <v>44409</v>
      </c>
      <c r="B202" s="10" t="n">
        <f aca="false">(VFINX!B202+VFINX!C202)/VFINX!B201-1</f>
        <v>0.0302903440293545</v>
      </c>
      <c r="C202" s="10" t="n">
        <f aca="false">(FKUTX!B202+FKUTX!C202)/FKUTX!B201-1</f>
        <v>0.0355256841094576</v>
      </c>
      <c r="D202" s="10" t="n">
        <f aca="false">(FBDIX!B202+FBDIX!C202)/FBDIX!B201-1</f>
        <v>0.0506656326741632</v>
      </c>
    </row>
    <row r="203" customFormat="false" ht="13.8" hidden="false" customHeight="false" outlineLevel="0" collapsed="false">
      <c r="A203" s="4" t="n">
        <v>44440</v>
      </c>
      <c r="B203" s="10" t="n">
        <f aca="false">(VFINX!B203+VFINX!C203)/VFINX!B202-1</f>
        <v>-0.0466015727705141</v>
      </c>
      <c r="C203" s="10" t="n">
        <f aca="false">(FKUTX!B203+FKUTX!C203)/FKUTX!B202-1</f>
        <v>-0.0574872508113119</v>
      </c>
      <c r="D203" s="10" t="n">
        <f aca="false">(FBDIX!B203+FBDIX!C203)/FBDIX!B202-1</f>
        <v>-0.0487759872062985</v>
      </c>
    </row>
    <row r="204" customFormat="false" ht="13.8" hidden="false" customHeight="false" outlineLevel="0" collapsed="false">
      <c r="A204" s="4" t="n">
        <v>44470</v>
      </c>
      <c r="B204" s="10" t="n">
        <f aca="false">(VFINX!B204+VFINX!C204)/VFINX!B203-1</f>
        <v>0.0699323559735459</v>
      </c>
      <c r="C204" s="10" t="n">
        <f aca="false">(FKUTX!B204+FKUTX!C204)/FKUTX!B203-1</f>
        <v>0.0475012370113805</v>
      </c>
      <c r="D204" s="10" t="n">
        <f aca="false">(FBDIX!B204+FBDIX!C204)/FBDIX!B203-1</f>
        <v>-0.0151956029744584</v>
      </c>
    </row>
    <row r="205" customFormat="false" ht="13.8" hidden="false" customHeight="false" outlineLevel="0" collapsed="false">
      <c r="A205" s="4" t="n">
        <v>44501</v>
      </c>
      <c r="B205" s="10" t="n">
        <f aca="false">(VFINX!B205+VFINX!C205)/VFINX!B204-1</f>
        <v>-0.00705086020494505</v>
      </c>
      <c r="C205" s="10" t="n">
        <f aca="false">(FKUTX!B205+FKUTX!C205)/FKUTX!B204-1</f>
        <v>-0.0127538970240908</v>
      </c>
      <c r="D205" s="10" t="n">
        <f aca="false">(FBDIX!B205+FBDIX!C205)/FBDIX!B204-1</f>
        <v>-0.0787261982928431</v>
      </c>
    </row>
    <row r="206" customFormat="false" ht="13.8" hidden="false" customHeight="false" outlineLevel="0" collapsed="false">
      <c r="A206" s="4" t="n">
        <v>44531</v>
      </c>
      <c r="B206" s="10" t="n">
        <f aca="false">(VFINX!B206+VFINX!C206)/VFINX!B205-1</f>
        <v>0.044537256201477</v>
      </c>
      <c r="C206" s="10" t="n">
        <f aca="false">(FKUTX!B206+FKUTX!C206)/FKUTX!B205-1</f>
        <v>0.0881291866028708</v>
      </c>
      <c r="D206" s="10" t="n">
        <f aca="false">(FBDIX!B206+FBDIX!C206)/FBDIX!B205-1</f>
        <v>0.00280165348157646</v>
      </c>
    </row>
    <row r="207" customFormat="false" ht="13.8" hidden="false" customHeight="false" outlineLevel="0" collapsed="false">
      <c r="A207" s="4" t="n">
        <v>44562</v>
      </c>
      <c r="B207" s="10" t="n">
        <f aca="false">(VFINX!B207+VFINX!C207)/VFINX!B206-1</f>
        <v>-0.0518574091756469</v>
      </c>
      <c r="C207" s="10" t="n">
        <f aca="false">(FKUTX!B207+FKUTX!C207)/FKUTX!B206-1</f>
        <v>-0.0227169468423444</v>
      </c>
      <c r="D207" s="10" t="n">
        <f aca="false">(FBDIX!B207+FBDIX!C207)/FBDIX!B206-1</f>
        <v>-0.100146317671923</v>
      </c>
    </row>
    <row r="208" customFormat="false" ht="13.8" hidden="false" customHeight="false" outlineLevel="0" collapsed="false">
      <c r="A208" s="4" t="n">
        <v>44593</v>
      </c>
      <c r="B208" s="10" t="n">
        <f aca="false">(VFINX!B208+VFINX!C208)/VFINX!B207-1</f>
        <v>-0.0299964033089557</v>
      </c>
      <c r="C208" s="10" t="n">
        <f aca="false">(FKUTX!B208+FKUTX!C208)/FKUTX!B207-1</f>
        <v>-0.00976290097629018</v>
      </c>
      <c r="D208" s="10" t="n">
        <f aca="false">(FBDIX!B208+FBDIX!C208)/FBDIX!B207-1</f>
        <v>-0.0370370370370371</v>
      </c>
    </row>
    <row r="209" customFormat="false" ht="13.8" hidden="false" customHeight="false" outlineLevel="0" collapsed="false">
      <c r="A209" s="4" t="n">
        <v>44621</v>
      </c>
      <c r="B209" s="10" t="n">
        <f aca="false">(VFINX!B209+VFINX!C209)/VFINX!B208-1</f>
        <v>0.0368804073762792</v>
      </c>
      <c r="C209" s="10" t="n">
        <f aca="false">(FKUTX!B209+FKUTX!C209)/FKUTX!B208-1</f>
        <v>0.0896713615023475</v>
      </c>
      <c r="D209" s="10" t="n">
        <f aca="false">(FBDIX!B209+FBDIX!C209)/FBDIX!B208-1</f>
        <v>0.0467166979362101</v>
      </c>
    </row>
    <row r="210" customFormat="false" ht="13.8" hidden="false" customHeight="false" outlineLevel="0" collapsed="false">
      <c r="A210" s="4" t="n">
        <v>44652</v>
      </c>
      <c r="B210" s="10" t="n">
        <f aca="false">(VFINX!B210+VFINX!C210)/VFINX!B209-1</f>
        <v>-0.0873027259684361</v>
      </c>
      <c r="C210" s="10" t="n">
        <f aca="false">(FKUTX!B210+FKUTX!C210)/FKUTX!B209-1</f>
        <v>-0.0342139454309225</v>
      </c>
      <c r="D210" s="10" t="n">
        <f aca="false">(FBDIX!B210+FBDIX!C210)/FBDIX!B209-1</f>
        <v>-0.0870227639361892</v>
      </c>
    </row>
    <row r="211" customFormat="false" ht="13.8" hidden="false" customHeight="false" outlineLevel="0" collapsed="false">
      <c r="A211" s="4" t="n">
        <v>44682</v>
      </c>
      <c r="B211" s="10" t="n">
        <f aca="false">(VFINX!B211+VFINX!C211)/VFINX!B210-1</f>
        <v>0.00170295265791598</v>
      </c>
      <c r="C211" s="10" t="n">
        <f aca="false">(FKUTX!B211+FKUTX!C211)/FKUTX!B210-1</f>
        <v>0.0408071748878924</v>
      </c>
      <c r="D211" s="10" t="n">
        <f aca="false">(FBDIX!B211+FBDIX!C211)/FBDIX!B210-1</f>
        <v>-0.0672425640522235</v>
      </c>
    </row>
    <row r="212" customFormat="false" ht="13.8" hidden="false" customHeight="false" outlineLevel="0" collapsed="false">
      <c r="A212" s="4" t="n">
        <v>44713</v>
      </c>
      <c r="B212" s="10" t="n">
        <f aca="false">(VFINX!B212+VFINX!C212)/VFINX!B211-1</f>
        <v>-0.0826220118219384</v>
      </c>
      <c r="C212" s="10" t="n">
        <f aca="false">(FKUTX!B212+FKUTX!C212)/FKUTX!B211-1</f>
        <v>-0.058595433003016</v>
      </c>
      <c r="D212" s="10" t="n">
        <f aca="false">(FBDIX!B212+FBDIX!C212)/FBDIX!B211-1</f>
        <v>0.0355714586402864</v>
      </c>
    </row>
    <row r="213" customFormat="false" ht="13.8" hidden="false" customHeight="false" outlineLevel="0" collapsed="false">
      <c r="A213" s="4" t="n">
        <v>44743</v>
      </c>
      <c r="B213" s="10" t="n">
        <f aca="false">(VFINX!B213+VFINX!C213)/VFINX!B212-1</f>
        <v>0.0920954724972811</v>
      </c>
      <c r="C213" s="10" t="n">
        <f aca="false">(FKUTX!B213+FKUTX!C213)/FKUTX!B212-1</f>
        <v>0.053842613897837</v>
      </c>
      <c r="D213" s="10" t="n">
        <f aca="false">(FBDIX!B213+FBDIX!C213)/FBDIX!B212-1</f>
        <v>0.0319105691056911</v>
      </c>
    </row>
    <row r="214" customFormat="false" ht="13.8" hidden="false" customHeight="false" outlineLevel="0" collapsed="false">
      <c r="A214" s="4" t="n">
        <v>44774</v>
      </c>
      <c r="B214" s="10" t="n">
        <f aca="false">(VFINX!B214+VFINX!C214)/VFINX!B213-1</f>
        <v>-0.0409067085953879</v>
      </c>
      <c r="C214" s="10" t="n">
        <f aca="false">(FKUTX!B214+FKUTX!C214)/FKUTX!B213-1</f>
        <v>0.000873362445414916</v>
      </c>
      <c r="D214" s="10" t="n">
        <f aca="false">(FBDIX!B214+FBDIX!C214)/FBDIX!B213-1</f>
        <v>0.000787866850502139</v>
      </c>
    </row>
    <row r="215" customFormat="false" ht="13.8" hidden="false" customHeight="false" outlineLevel="0" collapsed="false">
      <c r="A215" s="4" t="n">
        <v>44805</v>
      </c>
      <c r="B215" s="10" t="n">
        <f aca="false">(VFINX!B215+VFINX!C215)/VFINX!B214-1</f>
        <v>-0.0921385830213941</v>
      </c>
      <c r="C215" s="10" t="n">
        <f aca="false">(FKUTX!B215+FKUTX!C215)/FKUTX!B214-1</f>
        <v>-0.110684991273997</v>
      </c>
      <c r="D215" s="10" t="n">
        <f aca="false">(FBDIX!B215+FBDIX!C215)/FBDIX!B214-1</f>
        <v>-0.0138752214131077</v>
      </c>
    </row>
    <row r="216" customFormat="false" ht="13.8" hidden="false" customHeight="false" outlineLevel="0" collapsed="false">
      <c r="A216" s="4" t="n">
        <v>44835</v>
      </c>
      <c r="B216" s="10" t="n">
        <f aca="false">(VFINX!B216+VFINX!C216)/VFINX!B215-1</f>
        <v>0.080812354558917</v>
      </c>
      <c r="C216" s="10" t="n">
        <f aca="false">(FKUTX!B216+FKUTX!C216)/FKUTX!B215-1</f>
        <v>0.0241736556487422</v>
      </c>
      <c r="D216" s="10" t="n">
        <f aca="false">(FBDIX!B216+FBDIX!C216)/FBDIX!B215-1</f>
        <v>0.0426105179123841</v>
      </c>
    </row>
    <row r="217" customFormat="false" ht="13.8" hidden="false" customHeight="false" outlineLevel="0" collapsed="false">
      <c r="A217" s="4" t="n">
        <v>44866</v>
      </c>
      <c r="B217" s="10" t="n">
        <f aca="false">(VFINX!B217+VFINX!C217)/VFINX!B216-1</f>
        <v>0.0557559488857198</v>
      </c>
      <c r="C217" s="10" t="n">
        <f aca="false">(FKUTX!B217+FKUTX!C217)/FKUTX!B216-1</f>
        <v>0.0708092485549132</v>
      </c>
      <c r="D217" s="10" t="n">
        <f aca="false">(FBDIX!B217+FBDIX!C217)/FBDIX!B216-1</f>
        <v>0.0682427258805514</v>
      </c>
    </row>
    <row r="218" customFormat="false" ht="13.8" hidden="false" customHeight="false" outlineLevel="0" collapsed="false">
      <c r="A218" s="4" t="n">
        <v>44896</v>
      </c>
      <c r="B218" s="10" t="n">
        <f aca="false">(VFINX!B218+VFINX!C218)/VFINX!B217-1</f>
        <v>-0.057752734592261</v>
      </c>
      <c r="C218" s="10" t="n">
        <f aca="false">(FKUTX!B218+FKUTX!C218)/FKUTX!B217-1</f>
        <v>-0.00971659919028345</v>
      </c>
      <c r="D218" s="10" t="n">
        <f aca="false">(FBDIX!B218+FBDIX!C218)/FBDIX!B217-1</f>
        <v>-0.0372627900725742</v>
      </c>
    </row>
    <row r="219" customFormat="false" ht="13.8" hidden="false" customHeight="false" outlineLevel="0" collapsed="false">
      <c r="A219" s="4" t="n">
        <v>44927</v>
      </c>
      <c r="B219" s="10" t="n">
        <f aca="false">(VFINX!B219+VFINX!C219)/VFINX!B218-1</f>
        <v>0.0626817629951717</v>
      </c>
      <c r="C219" s="10" t="n">
        <f aca="false">(FKUTX!B219+FKUTX!C219)/FKUTX!B218-1</f>
        <v>-0.00973574408901257</v>
      </c>
      <c r="D219" s="10" t="n">
        <f aca="false">(FBDIX!B219+FBDIX!C219)/FBDIX!B218-1</f>
        <v>0.0534898891063274</v>
      </c>
    </row>
    <row r="220" customFormat="false" ht="13.8" hidden="false" customHeight="false" outlineLevel="0" collapsed="false">
      <c r="A220" s="4" t="n">
        <v>44958</v>
      </c>
      <c r="B220" s="10" t="n">
        <f aca="false">(VFINX!B220+VFINX!C220)/VFINX!B219-1</f>
        <v>-0.0244971703376997</v>
      </c>
      <c r="C220" s="10" t="n">
        <f aca="false">(FKUTX!B220+FKUTX!C220)/FKUTX!B219-1</f>
        <v>-0.0505617977528089</v>
      </c>
      <c r="D220" s="10" t="n">
        <f aca="false">(FBDIX!B220+FBDIX!C220)/FBDIX!B219-1</f>
        <v>-0.0475895621406457</v>
      </c>
    </row>
    <row r="221" customFormat="false" ht="13.8" hidden="false" customHeight="false" outlineLevel="0" collapsed="false">
      <c r="A221" s="4" t="n">
        <v>44986</v>
      </c>
      <c r="B221" s="10" t="n">
        <f aca="false">(VFINX!B221+VFINX!C221)/VFINX!B220-1</f>
        <v>0.0364183576195016</v>
      </c>
      <c r="C221" s="10" t="n">
        <f aca="false">(FKUTX!B221+FKUTX!C221)/FKUTX!B220-1</f>
        <v>0.0453648915187377</v>
      </c>
      <c r="D221" s="10" t="n">
        <f aca="false">(FBDIX!B221+FBDIX!C221)/FBDIX!B220-1</f>
        <v>0.00520107736602582</v>
      </c>
    </row>
    <row r="222" customFormat="false" ht="13.8" hidden="false" customHeight="false" outlineLevel="0" collapsed="false">
      <c r="A222" s="4" t="n">
        <v>45017</v>
      </c>
      <c r="B222" s="10" t="n">
        <f aca="false">(VFINX!B222+VFINX!C222)/VFINX!B221-1</f>
        <v>0.0155091920976973</v>
      </c>
      <c r="C222" s="10" t="n">
        <f aca="false">(FKUTX!B222+FKUTX!C222)/FKUTX!B221-1</f>
        <v>0.0180265654648957</v>
      </c>
      <c r="D222" s="10" t="n">
        <f aca="false">(FBDIX!B222+FBDIX!C222)/FBDIX!B221-1</f>
        <v>0.039453016723644</v>
      </c>
    </row>
    <row r="223" customFormat="false" ht="13.8" hidden="false" customHeight="false" outlineLevel="0" collapsed="false">
      <c r="A223" s="4" t="n">
        <v>45047</v>
      </c>
      <c r="B223" s="10" t="n">
        <f aca="false">(VFINX!B223+VFINX!C223)/VFINX!B222-1</f>
        <v>0.00420768291732676</v>
      </c>
      <c r="C223" s="10" t="n">
        <f aca="false">(FKUTX!B223+FKUTX!C223)/FKUTX!B222-1</f>
        <v>-0.0596458527493011</v>
      </c>
      <c r="D223" s="10" t="n">
        <f aca="false">(FBDIX!B223+FBDIX!C223)/FBDIX!B222-1</f>
        <v>-0.0344</v>
      </c>
    </row>
    <row r="224" customFormat="false" ht="13.8" hidden="false" customHeight="false" outlineLevel="0" collapsed="false">
      <c r="A224" s="4" t="n">
        <v>45078</v>
      </c>
      <c r="B224" s="10" t="n">
        <f aca="false">(VFINX!B224+VFINX!C224)/VFINX!B223-1</f>
        <v>0.0658877997051444</v>
      </c>
      <c r="C224" s="10" t="n">
        <f aca="false">(FKUTX!B224+FKUTX!C224)/FKUTX!B223-1</f>
        <v>0.0222993062438059</v>
      </c>
      <c r="D224" s="10" t="n">
        <f aca="false">(FBDIX!B224+FBDIX!C224)/FBDIX!B223-1</f>
        <v>0.0142686182454204</v>
      </c>
    </row>
    <row r="225" customFormat="false" ht="13.8" hidden="false" customHeight="false" outlineLevel="0" collapsed="false">
      <c r="A225" s="4" t="n">
        <v>45108</v>
      </c>
      <c r="B225" s="10" t="n">
        <f aca="false">(VFINX!B225+VFINX!C225)/VFINX!B224-1</f>
        <v>0.0320239631785304</v>
      </c>
      <c r="C225" s="10" t="n">
        <f aca="false">(FKUTX!B225+FKUTX!C225)/FKUTX!B224-1</f>
        <v>0.0258410531448072</v>
      </c>
      <c r="D225" s="10" t="n">
        <f aca="false">(FBDIX!B225+FBDIX!C225)/FBDIX!B224-1</f>
        <v>0.0277727355236883</v>
      </c>
    </row>
    <row r="226" customFormat="false" ht="13.8" hidden="false" customHeight="false" outlineLevel="0" collapsed="false">
      <c r="A226" s="4" t="n">
        <v>45139</v>
      </c>
      <c r="B226" s="10" t="n">
        <f aca="false">(VFINX!B226+VFINX!C226)/VFINX!B225-1</f>
        <v>-0.01602246448629</v>
      </c>
      <c r="C226" s="10" t="n">
        <f aca="false">(FKUTX!B226+FKUTX!C226)/FKUTX!B225-1</f>
        <v>-0.0594106463878327</v>
      </c>
      <c r="D226" s="10" t="n">
        <f aca="false">(FBDIX!B226+FBDIX!C226)/FBDIX!B225-1</f>
        <v>-0.00927234192864712</v>
      </c>
    </row>
    <row r="227" customFormat="false" ht="13.8" hidden="false" customHeight="false" outlineLevel="0" collapsed="false">
      <c r="A227" s="4" t="n">
        <v>45170</v>
      </c>
      <c r="B227" s="10" t="n">
        <f aca="false">(VFINX!B227+VFINX!C227)/VFINX!B226-1</f>
        <v>-0.0477941917072351</v>
      </c>
      <c r="C227" s="10" t="n">
        <f aca="false">(FKUTX!B227+FKUTX!C227)/FKUTX!B226-1</f>
        <v>-0.0515411824153613</v>
      </c>
      <c r="D227" s="10" t="n">
        <f aca="false">(FBDIX!B227+FBDIX!C227)/FBDIX!B226-1</f>
        <v>-0.0347624565469292</v>
      </c>
    </row>
    <row r="228" customFormat="false" ht="13.8" hidden="false" customHeight="false" outlineLevel="0" collapsed="false">
      <c r="A228" s="4" t="n">
        <v>45200</v>
      </c>
      <c r="B228" s="10" t="n">
        <f aca="false">(VFINX!B228+VFINX!C228)/VFINX!B227-1</f>
        <v>-0.0211539919629995</v>
      </c>
      <c r="C228" s="10" t="n">
        <f aca="false">(FKUTX!B228+FKUTX!C228)/FKUTX!B227-1</f>
        <v>0.00911528150134067</v>
      </c>
      <c r="D228" s="10" t="n">
        <f aca="false">(FBDIX!B228+FBDIX!C228)/FBDIX!B227-1</f>
        <v>-0.0570689814387294</v>
      </c>
    </row>
    <row r="229" customFormat="false" ht="13.8" hidden="false" customHeight="false" outlineLevel="0" collapsed="false">
      <c r="A229" s="4" t="n">
        <v>45231</v>
      </c>
      <c r="B229" s="10" t="n">
        <f aca="false">(VFINX!B229+VFINX!C229)/VFINX!B228-1</f>
        <v>0.0911954557190808</v>
      </c>
      <c r="C229" s="10" t="n">
        <f aca="false">(FKUTX!B229+FKUTX!C229)/FKUTX!B228-1</f>
        <v>0.0510095642933051</v>
      </c>
      <c r="D229" s="10" t="n">
        <f aca="false">(FBDIX!B229+FBDIX!C229)/FBDIX!B228-1</f>
        <v>0.0418176476349035</v>
      </c>
    </row>
    <row r="230" customFormat="false" ht="13.8" hidden="false" customHeight="false" outlineLevel="0" collapsed="false">
      <c r="A230" s="4" t="n">
        <v>45261</v>
      </c>
      <c r="B230" s="10" t="n">
        <f aca="false">(VFINX!B230+VFINX!C230)/VFINX!B229-1</f>
        <v>0.045300033126686</v>
      </c>
      <c r="C230" s="10" t="n">
        <f aca="false">(FKUTX!B230+FKUTX!C230)/FKUTX!B229-1</f>
        <v>0.018993933265925</v>
      </c>
      <c r="D230" s="10" t="n">
        <f aca="false">(FBDIX!B230+FBDIX!C230)/FBDIX!B229-1</f>
        <v>0.194397443128408</v>
      </c>
    </row>
    <row r="231" customFormat="false" ht="13.8" hidden="false" customHeight="false" outlineLevel="0" collapsed="false">
      <c r="A231" s="4" t="n">
        <v>45292</v>
      </c>
      <c r="B231" s="10" t="n">
        <f aca="false">(VFINX!B231+VFINX!C231)/VFINX!B230-1</f>
        <v>0.0166799227360526</v>
      </c>
      <c r="C231" s="10" t="n">
        <f aca="false">(FKUTX!B231+FKUTX!C231)/FKUTX!B230-1</f>
        <v>-0.0295796574987026</v>
      </c>
      <c r="D231" s="10" t="n">
        <f aca="false">(FBDIX!B231+FBDIX!C231)/FBDIX!B230-1</f>
        <v>0.0483236266330867</v>
      </c>
    </row>
    <row r="232" customFormat="false" ht="13.8" hidden="false" customHeight="false" outlineLevel="0" collapsed="false">
      <c r="A232" s="4" t="n">
        <v>45323</v>
      </c>
      <c r="B232" s="10" t="n">
        <f aca="false">(VFINX!B232+VFINX!C232)/VFINX!B231-1</f>
        <v>0.0532868414582357</v>
      </c>
      <c r="C232" s="10" t="n">
        <f aca="false">(FKUTX!B232+FKUTX!C232)/FKUTX!B231-1</f>
        <v>0.0106951871657754</v>
      </c>
      <c r="D232" s="10" t="n">
        <f aca="false">(FBDIX!B232+FBDIX!C232)/FBDIX!B231-1</f>
        <v>0.0801051051051052</v>
      </c>
    </row>
    <row r="233" customFormat="false" ht="13.8" hidden="false" customHeight="false" outlineLevel="0" collapsed="false">
      <c r="A233" s="4" t="n">
        <v>45352</v>
      </c>
      <c r="B233" s="10" t="n">
        <f aca="false">(VFINX!B233+VFINX!C233)/VFINX!B232-1</f>
        <v>0.032041041529614</v>
      </c>
      <c r="C233" s="10" t="n">
        <f aca="false">(FKUTX!B233+FKUTX!C233)/FKUTX!B232-1</f>
        <v>0.0719576719576722</v>
      </c>
      <c r="D233" s="10" t="n">
        <f aca="false">(FBDIX!B233+FBDIX!C233)/FBDIX!B232-1</f>
        <v>-0.0155001042607911</v>
      </c>
    </row>
    <row r="234" customFormat="false" ht="13.8" hidden="false" customHeight="false" outlineLevel="0" collapsed="false">
      <c r="A234" s="4" t="n">
        <v>45383</v>
      </c>
      <c r="B234" s="10" t="n">
        <f aca="false">(VFINX!B234+VFINX!C234)/VFINX!B233-1</f>
        <v>-0.0409560537006868</v>
      </c>
      <c r="C234" s="10" t="n">
        <f aca="false">(FKUTX!B234+FKUTX!C234)/FKUTX!B233-1</f>
        <v>0.012909632571996</v>
      </c>
      <c r="D234" s="10" t="n">
        <f aca="false">(FBDIX!B234+FBDIX!C234)/FBDIX!B233-1</f>
        <v>-0.0653770121434623</v>
      </c>
    </row>
    <row r="235" customFormat="false" ht="13.8" hidden="false" customHeight="false" outlineLevel="0" collapsed="false">
      <c r="A235" s="4" t="n">
        <v>45413</v>
      </c>
      <c r="B235" s="10" t="n">
        <f aca="false">(VFINX!B235+VFINX!C235)/VFINX!B234-1</f>
        <v>0.0494570476292873</v>
      </c>
      <c r="C235" s="10" t="n">
        <f aca="false">(FKUTX!B235+FKUTX!C235)/FKUTX!B234-1</f>
        <v>0.0808823529411766</v>
      </c>
      <c r="D235" s="10" t="n">
        <f aca="false">(FBDIX!B235+FBDIX!C235)/FBDIX!B234-1</f>
        <v>0.0240972956639975</v>
      </c>
    </row>
    <row r="236" customFormat="false" ht="13.8" hidden="false" customHeight="false" outlineLevel="0" collapsed="false">
      <c r="A236" s="4" t="n">
        <v>45444</v>
      </c>
      <c r="B236" s="10" t="n">
        <f aca="false">(VFINX!B236+VFINX!C236)/VFINX!B235-1</f>
        <v>0.0357574019055424</v>
      </c>
      <c r="C236" s="10" t="n">
        <f aca="false">(FKUTX!B236+FKUTX!C236)/FKUTX!B235-1</f>
        <v>-0.0435374149659864</v>
      </c>
      <c r="D236" s="10" t="n">
        <f aca="false">(FBDIX!B236+FBDIX!C236)/FBDIX!B235-1</f>
        <v>0.0250792948292395</v>
      </c>
    </row>
    <row r="237" customFormat="false" ht="13.8" hidden="false" customHeight="false" outlineLevel="0" collapsed="false">
      <c r="A237" s="4" t="n">
        <v>45474</v>
      </c>
      <c r="B237" s="10" t="n">
        <f aca="false">(VFINX!B237+VFINX!C237)/VFINX!B236-1</f>
        <v>0.012047236280639</v>
      </c>
      <c r="C237" s="10" t="n">
        <f aca="false">(FKUTX!B237+FKUTX!C237)/FKUTX!B236-1</f>
        <v>0.0739151168335719</v>
      </c>
      <c r="D237" s="10" t="n">
        <f aca="false">(FBDIX!B237+FBDIX!C237)/FBDIX!B236-1</f>
        <v>0.0625314816147369</v>
      </c>
    </row>
    <row r="238" customFormat="false" ht="13.8" hidden="false" customHeight="false" outlineLevel="0" collapsed="false">
      <c r="A238" s="4" t="n">
        <v>45505</v>
      </c>
      <c r="B238" s="10" t="n">
        <f aca="false">(VFINX!B238+VFINX!C238)/VFINX!B237-1</f>
        <v>0.0241410417320365</v>
      </c>
      <c r="C238" s="10" t="n">
        <f aca="false">(FKUTX!B238+FKUTX!C238)/FKUTX!B237-1</f>
        <v>0.0448490230905863</v>
      </c>
      <c r="D238" s="10" t="n">
        <f aca="false">(FBDIX!B238+FBDIX!C238)/FBDIX!B237-1</f>
        <v>0.0182175267506433</v>
      </c>
    </row>
    <row r="239" customFormat="false" ht="13.8" hidden="false" customHeight="false" outlineLevel="0" collapsed="false">
      <c r="A239" s="4" t="n">
        <v>45536</v>
      </c>
      <c r="B239" s="10" t="n">
        <f aca="false">(VFINX!B239+VFINX!C239)/VFINX!B238-1</f>
        <v>0.0212138329854661</v>
      </c>
      <c r="C239" s="10" t="n">
        <f aca="false">(FKUTX!B239+FKUTX!C239)/FKUTX!B238-1</f>
        <v>0.0539736506587336</v>
      </c>
      <c r="D239" s="10" t="n">
        <f aca="false">(FBDIX!B239+FBDIX!C239)/FBDIX!B238-1</f>
        <v>-0.0162953109411372</v>
      </c>
    </row>
    <row r="240" customFormat="false" ht="13.8" hidden="false" customHeight="false" outlineLevel="0" collapsed="false">
      <c r="A240" s="4" t="n">
        <v>45566</v>
      </c>
      <c r="B240" s="10" t="n">
        <f aca="false">(VFINX!B240+VFINX!C240)/VFINX!B239-1</f>
        <v>-0.00915757803685602</v>
      </c>
      <c r="C240" s="10" t="n">
        <f aca="false">(FKUTX!B240+FKUTX!C240)/FKUTX!B239-1</f>
        <v>-0.00526742301458671</v>
      </c>
      <c r="D240" s="10" t="n">
        <f aca="false">(FBDIX!B240+FBDIX!C240)/FBDIX!B239-1</f>
        <v>-0.0224475997295469</v>
      </c>
    </row>
    <row r="241" customFormat="false" ht="13.8" hidden="false" customHeight="false" outlineLevel="0" collapsed="false">
      <c r="A241" s="4" t="n">
        <v>45597</v>
      </c>
      <c r="B241" s="10" t="n">
        <f aca="false">(VFINX!B241+VFINX!C241)/VFINX!B240-1</f>
        <v>0.0585656538819199</v>
      </c>
      <c r="C241" s="10" t="n">
        <f aca="false">(FKUTX!B241+FKUTX!C241)/FKUTX!B240-1</f>
        <v>0.0582484725050916</v>
      </c>
      <c r="D241" s="10" t="n">
        <f aca="false">(FBDIX!B241+FBDIX!C241)/FBDIX!B240-1</f>
        <v>-0.0225480702725136</v>
      </c>
    </row>
    <row r="242" customFormat="false" ht="13.8" hidden="false" customHeight="false" outlineLevel="0" collapsed="false">
      <c r="A242" s="4" t="n">
        <v>45627</v>
      </c>
      <c r="B242" s="10" t="n">
        <f aca="false">(VFINX!B242+VFINX!C242)/VFINX!B241-1</f>
        <v>-0.0239122250309256</v>
      </c>
      <c r="C242" s="10" t="n">
        <f aca="false">(FKUTX!B242+FKUTX!C242)/FKUTX!B241-1</f>
        <v>-0.0693610469591995</v>
      </c>
      <c r="D242" s="10" t="n">
        <f aca="false">(FBDIX!B242+FBDIX!C242)/FBDIX!B241-1</f>
        <v>-0.0647417209170675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10" t="n">
        <f aca="false">Returns!B3-'Risk-free'!$B3</f>
        <v>-0.0261431744894302</v>
      </c>
      <c r="C3" s="10" t="n">
        <f aca="false">Returns!C3-'Risk-free'!$B3</f>
        <v>0.00741713255184844</v>
      </c>
      <c r="D3" s="10" t="n">
        <f aca="false">Returns!D3-'Risk-free'!$B3</f>
        <v>-0.0632846813268728</v>
      </c>
    </row>
    <row r="4" customFormat="false" ht="13.8" hidden="false" customHeight="false" outlineLevel="0" collapsed="false">
      <c r="A4" s="4" t="n">
        <v>38384</v>
      </c>
      <c r="B4" s="10" t="n">
        <f aca="false">Returns!B4-'Risk-free'!$B4</f>
        <v>0.0193366391184573</v>
      </c>
      <c r="C4" s="10" t="n">
        <f aca="false">Returns!C4-'Risk-free'!$B4</f>
        <v>0.00644289544235926</v>
      </c>
      <c r="D4" s="10" t="n">
        <f aca="false">Returns!D4-'Risk-free'!$B4</f>
        <v>-0.0715106256206554</v>
      </c>
    </row>
    <row r="5" customFormat="false" ht="13.8" hidden="false" customHeight="false" outlineLevel="0" collapsed="false">
      <c r="A5" s="4" t="n">
        <v>38412</v>
      </c>
      <c r="B5" s="10" t="n">
        <f aca="false">Returns!B5-'Risk-free'!$B5</f>
        <v>-0.0197290699766144</v>
      </c>
      <c r="C5" s="10" t="n">
        <f aca="false">Returns!C5-'Risk-free'!$B5</f>
        <v>0.000648226950354926</v>
      </c>
      <c r="D5" s="10" t="n">
        <f aca="false">Returns!D5-'Risk-free'!$B5</f>
        <v>-0.0366932094811018</v>
      </c>
    </row>
    <row r="6" customFormat="false" ht="13.8" hidden="false" customHeight="false" outlineLevel="0" collapsed="false">
      <c r="A6" s="4" t="n">
        <v>38443</v>
      </c>
      <c r="B6" s="10" t="n">
        <f aca="false">Returns!B6-'Risk-free'!$B6</f>
        <v>-0.0212194043570182</v>
      </c>
      <c r="C6" s="10" t="n">
        <f aca="false">Returns!C6-'Risk-free'!$B6</f>
        <v>0.0202015165031222</v>
      </c>
      <c r="D6" s="10" t="n">
        <f aca="false">Returns!D6-'Risk-free'!$B6</f>
        <v>0.0164799601857994</v>
      </c>
    </row>
    <row r="7" customFormat="false" ht="13.8" hidden="false" customHeight="false" outlineLevel="0" collapsed="false">
      <c r="A7" s="4" t="n">
        <v>38473</v>
      </c>
      <c r="B7" s="10" t="n">
        <f aca="false">Returns!B7-'Risk-free'!$B7</f>
        <v>0.0292746321806767</v>
      </c>
      <c r="C7" s="10" t="n">
        <f aca="false">Returns!C7-'Risk-free'!$B7</f>
        <v>0.0159246073298429</v>
      </c>
      <c r="D7" s="10" t="n">
        <f aca="false">Returns!D7-'Risk-free'!$B7</f>
        <v>0.0503687296416939</v>
      </c>
    </row>
    <row r="8" customFormat="false" ht="13.8" hidden="false" customHeight="false" outlineLevel="0" collapsed="false">
      <c r="A8" s="4" t="n">
        <v>38504</v>
      </c>
      <c r="B8" s="10" t="n">
        <f aca="false">Returns!B8-'Risk-free'!$B8</f>
        <v>-0.00102831319829225</v>
      </c>
      <c r="C8" s="10" t="n">
        <f aca="false">Returns!C8-'Risk-free'!$B8</f>
        <v>0.0414874892887746</v>
      </c>
      <c r="D8" s="10" t="n">
        <f aca="false">Returns!D8-'Risk-free'!$B8</f>
        <v>0.0393666666666667</v>
      </c>
    </row>
    <row r="9" customFormat="false" ht="13.8" hidden="false" customHeight="false" outlineLevel="0" collapsed="false">
      <c r="A9" s="4" t="n">
        <v>38534</v>
      </c>
      <c r="B9" s="10" t="n">
        <f aca="false">Returns!B9-'Risk-free'!$B9</f>
        <v>0.0346640196703396</v>
      </c>
      <c r="C9" s="10" t="n">
        <f aca="false">Returns!C9-'Risk-free'!$B9</f>
        <v>0.0133284768211921</v>
      </c>
      <c r="D9" s="10" t="n">
        <f aca="false">Returns!D9-'Risk-free'!$B9</f>
        <v>0.122946534653465</v>
      </c>
    </row>
    <row r="10" customFormat="false" ht="13.8" hidden="false" customHeight="false" outlineLevel="0" collapsed="false">
      <c r="A10" s="4" t="n">
        <v>38565</v>
      </c>
      <c r="B10" s="10" t="n">
        <f aca="false">Returns!B10-'Risk-free'!$B10</f>
        <v>-0.0121324200913241</v>
      </c>
      <c r="C10" s="10" t="n">
        <f aca="false">Returns!C10-'Risk-free'!$B10</f>
        <v>0.00596495517522422</v>
      </c>
      <c r="D10" s="10" t="n">
        <f aca="false">Returns!D10-'Risk-free'!$B10</f>
        <v>-0.0096866091852894</v>
      </c>
    </row>
    <row r="11" customFormat="false" ht="13.8" hidden="false" customHeight="false" outlineLevel="0" collapsed="false">
      <c r="A11" s="4" t="n">
        <v>38596</v>
      </c>
      <c r="B11" s="10" t="n">
        <f aca="false">Returns!B11-'Risk-free'!$B11</f>
        <v>0.00498727401630629</v>
      </c>
      <c r="C11" s="10" t="n">
        <f aca="false">Returns!C11-'Risk-free'!$B11</f>
        <v>0.0222211631663975</v>
      </c>
      <c r="D11" s="10" t="n">
        <f aca="false">Returns!D11-'Risk-free'!$B11</f>
        <v>-0.0014828166519044</v>
      </c>
    </row>
    <row r="12" customFormat="false" ht="13.8" hidden="false" customHeight="false" outlineLevel="0" collapsed="false">
      <c r="A12" s="4" t="n">
        <v>38626</v>
      </c>
      <c r="B12" s="10" t="n">
        <f aca="false">Returns!B12-'Risk-free'!$B12</f>
        <v>-0.0194844522968198</v>
      </c>
      <c r="C12" s="10" t="n">
        <f aca="false">Returns!C12-'Risk-free'!$B12</f>
        <v>-0.0598882446386022</v>
      </c>
      <c r="D12" s="10" t="n">
        <f aca="false">Returns!D12-'Risk-free'!$B12</f>
        <v>-0.0453322306739785</v>
      </c>
    </row>
    <row r="13" customFormat="false" ht="13.8" hidden="false" customHeight="false" outlineLevel="0" collapsed="false">
      <c r="A13" s="4" t="n">
        <v>38657</v>
      </c>
      <c r="B13" s="10" t="n">
        <f aca="false">Returns!B13-'Risk-free'!$B13</f>
        <v>0.0345460017969451</v>
      </c>
      <c r="C13" s="10" t="n">
        <f aca="false">Returns!C13-'Risk-free'!$B13</f>
        <v>-0.000572620050547487</v>
      </c>
      <c r="D13" s="10" t="n">
        <f aca="false">Returns!D13-'Risk-free'!$B13</f>
        <v>0.0358874353288988</v>
      </c>
    </row>
    <row r="14" customFormat="false" ht="13.8" hidden="false" customHeight="false" outlineLevel="0" collapsed="false">
      <c r="A14" s="4" t="n">
        <v>38687</v>
      </c>
      <c r="B14" s="10" t="n">
        <f aca="false">Returns!B14-'Risk-free'!$B14</f>
        <v>-0.0029402372499784</v>
      </c>
      <c r="C14" s="10" t="n">
        <f aca="false">Returns!C14-'Risk-free'!$B14</f>
        <v>0.00274117647058812</v>
      </c>
      <c r="D14" s="10" t="n">
        <f aca="false">Returns!D14-'Risk-free'!$B14</f>
        <v>0.00409148141561442</v>
      </c>
    </row>
    <row r="15" customFormat="false" ht="13.8" hidden="false" customHeight="false" outlineLevel="0" collapsed="false">
      <c r="A15" s="4" t="n">
        <v>38718</v>
      </c>
      <c r="B15" s="10" t="n">
        <f aca="false">Returns!B15-'Risk-free'!$B15</f>
        <v>0.0229531848242255</v>
      </c>
      <c r="C15" s="10" t="n">
        <f aca="false">Returns!C15-'Risk-free'!$B15</f>
        <v>0.022838147833475</v>
      </c>
      <c r="D15" s="10" t="n">
        <f aca="false">Returns!D15-'Risk-free'!$B15</f>
        <v>0.0503488700564972</v>
      </c>
    </row>
    <row r="16" customFormat="false" ht="13.8" hidden="false" customHeight="false" outlineLevel="0" collapsed="false">
      <c r="A16" s="4" t="n">
        <v>38749</v>
      </c>
      <c r="B16" s="10" t="n">
        <f aca="false">Returns!B16-'Risk-free'!$B16</f>
        <v>-0.000771990505256045</v>
      </c>
      <c r="C16" s="10" t="n">
        <f aca="false">Returns!C16-'Risk-free'!$B16</f>
        <v>0.0131562913907285</v>
      </c>
      <c r="D16" s="10" t="n">
        <f aca="false">Returns!D16-'Risk-free'!$B16</f>
        <v>0.0356350142402414</v>
      </c>
    </row>
    <row r="17" customFormat="false" ht="13.8" hidden="false" customHeight="false" outlineLevel="0" collapsed="false">
      <c r="A17" s="4" t="n">
        <v>38777</v>
      </c>
      <c r="B17" s="10" t="n">
        <f aca="false">Returns!B17-'Risk-free'!$B17</f>
        <v>0.00864463515684436</v>
      </c>
      <c r="C17" s="10" t="n">
        <f aca="false">Returns!C17-'Risk-free'!$B17</f>
        <v>-0.0353775244299674</v>
      </c>
      <c r="D17" s="10" t="n">
        <f aca="false">Returns!D17-'Risk-free'!$B17</f>
        <v>-0.0274020316027089</v>
      </c>
    </row>
    <row r="18" customFormat="false" ht="13.8" hidden="false" customHeight="false" outlineLevel="0" collapsed="false">
      <c r="A18" s="4" t="n">
        <v>38808</v>
      </c>
      <c r="B18" s="10" t="n">
        <f aca="false">Returns!B18-'Risk-free'!$B18</f>
        <v>0.00973445152633339</v>
      </c>
      <c r="C18" s="10" t="n">
        <f aca="false">Returns!C18-'Risk-free'!$B18</f>
        <v>0.00742629346904172</v>
      </c>
      <c r="D18" s="10" t="n">
        <f aca="false">Returns!D18-'Risk-free'!$B18</f>
        <v>-0.071973245251858</v>
      </c>
    </row>
    <row r="19" customFormat="false" ht="13.8" hidden="false" customHeight="false" outlineLevel="0" collapsed="false">
      <c r="A19" s="4" t="n">
        <v>38838</v>
      </c>
      <c r="B19" s="10" t="n">
        <f aca="false">Returns!B19-'Risk-free'!$B19</f>
        <v>-0.0332663163121742</v>
      </c>
      <c r="C19" s="10" t="n">
        <f aca="false">Returns!C19-'Risk-free'!$B19</f>
        <v>0.00744496644295298</v>
      </c>
      <c r="D19" s="10" t="n">
        <f aca="false">Returns!D19-'Risk-free'!$B19</f>
        <v>-0.056772965786208</v>
      </c>
    </row>
    <row r="20" customFormat="false" ht="13.8" hidden="false" customHeight="false" outlineLevel="0" collapsed="false">
      <c r="A20" s="4" t="n">
        <v>38869</v>
      </c>
      <c r="B20" s="10" t="n">
        <f aca="false">Returns!B20-'Risk-free'!$B20</f>
        <v>-0.00280678428364433</v>
      </c>
      <c r="C20" s="10" t="n">
        <f aca="false">Returns!C20-'Risk-free'!$B20</f>
        <v>0.0176417910447762</v>
      </c>
      <c r="D20" s="10" t="n">
        <f aca="false">Returns!D20-'Risk-free'!$B20</f>
        <v>-0.0150383536014967</v>
      </c>
    </row>
    <row r="21" customFormat="false" ht="13.8" hidden="false" customHeight="false" outlineLevel="0" collapsed="false">
      <c r="A21" s="4" t="n">
        <v>38899</v>
      </c>
      <c r="B21" s="10" t="n">
        <f aca="false">Returns!B21-'Risk-free'!$B21</f>
        <v>0.00206889477733152</v>
      </c>
      <c r="C21" s="10" t="n">
        <f aca="false">Returns!C21-'Risk-free'!$B21</f>
        <v>0.0410081833060556</v>
      </c>
      <c r="D21" s="10" t="n">
        <f aca="false">Returns!D21-'Risk-free'!$B21</f>
        <v>-0.028214907302308</v>
      </c>
    </row>
    <row r="22" customFormat="false" ht="13.8" hidden="false" customHeight="false" outlineLevel="0" collapsed="false">
      <c r="A22" s="4" t="n">
        <v>38930</v>
      </c>
      <c r="B22" s="10" t="n">
        <f aca="false">Returns!B22-'Risk-free'!$B22</f>
        <v>0.0194193712829227</v>
      </c>
      <c r="C22" s="10" t="n">
        <f aca="false">Returns!C22-'Risk-free'!$B22</f>
        <v>0.0216418167580266</v>
      </c>
      <c r="D22" s="10" t="n">
        <f aca="false">Returns!D22-'Risk-free'!$B22</f>
        <v>0.0262381543233812</v>
      </c>
    </row>
    <row r="23" customFormat="false" ht="13.8" hidden="false" customHeight="false" outlineLevel="0" collapsed="false">
      <c r="A23" s="4" t="n">
        <v>38961</v>
      </c>
      <c r="B23" s="10" t="n">
        <f aca="false">Returns!B23-'Risk-free'!$B23</f>
        <v>0.0214644090305445</v>
      </c>
      <c r="C23" s="10" t="n">
        <f aca="false">Returns!C23-'Risk-free'!$B23</f>
        <v>-0.0124206106870227</v>
      </c>
      <c r="D23" s="10" t="n">
        <f aca="false">Returns!D23-'Risk-free'!$B23</f>
        <v>0.00662436500470375</v>
      </c>
    </row>
    <row r="24" customFormat="false" ht="13.8" hidden="false" customHeight="false" outlineLevel="0" collapsed="false">
      <c r="A24" s="4" t="n">
        <v>38991</v>
      </c>
      <c r="B24" s="10" t="n">
        <f aca="false">Returns!B24-'Risk-free'!$B24</f>
        <v>0.0284097529258778</v>
      </c>
      <c r="C24" s="10" t="n">
        <f aca="false">Returns!C24-'Risk-free'!$B24</f>
        <v>0.047878277734678</v>
      </c>
      <c r="D24" s="10" t="n">
        <f aca="false">Returns!D24-'Risk-free'!$B24</f>
        <v>0.0811568875651527</v>
      </c>
    </row>
    <row r="25" customFormat="false" ht="13.8" hidden="false" customHeight="false" outlineLevel="0" collapsed="false">
      <c r="A25" s="4" t="n">
        <v>39022</v>
      </c>
      <c r="B25" s="10" t="n">
        <f aca="false">Returns!B25-'Risk-free'!$B25</f>
        <v>0.0146916876574308</v>
      </c>
      <c r="C25" s="10" t="n">
        <f aca="false">Returns!C25-'Risk-free'!$B25</f>
        <v>0.0297233038348081</v>
      </c>
      <c r="D25" s="10" t="n">
        <f aca="false">Returns!D25-'Risk-free'!$B25</f>
        <v>0.0227296740994853</v>
      </c>
    </row>
    <row r="26" customFormat="false" ht="13.8" hidden="false" customHeight="false" outlineLevel="0" collapsed="false">
      <c r="A26" s="4" t="n">
        <v>39052</v>
      </c>
      <c r="B26" s="10" t="n">
        <f aca="false">Returns!B26-'Risk-free'!$B26</f>
        <v>0.00990605686032154</v>
      </c>
      <c r="C26" s="10" t="n">
        <f aca="false">Returns!C26-'Risk-free'!$B26</f>
        <v>0.0106219686162625</v>
      </c>
      <c r="D26" s="10" t="n">
        <f aca="false">Returns!D26-'Risk-free'!$B26</f>
        <v>-0.010347085351595</v>
      </c>
    </row>
    <row r="27" customFormat="false" ht="13.8" hidden="false" customHeight="false" outlineLevel="0" collapsed="false">
      <c r="A27" s="4" t="n">
        <v>39083</v>
      </c>
      <c r="B27" s="10" t="n">
        <f aca="false">Returns!B27-'Risk-free'!$B27</f>
        <v>0.0105322306455317</v>
      </c>
      <c r="C27" s="10" t="n">
        <f aca="false">Returns!C27-'Risk-free'!$B27</f>
        <v>-0.00586412884333813</v>
      </c>
      <c r="D27" s="10" t="n">
        <f aca="false">Returns!D27-'Risk-free'!$B27</f>
        <v>0.0250167086905361</v>
      </c>
    </row>
    <row r="28" customFormat="false" ht="13.8" hidden="false" customHeight="false" outlineLevel="0" collapsed="false">
      <c r="A28" s="4" t="n">
        <v>39114</v>
      </c>
      <c r="B28" s="10" t="n">
        <f aca="false">Returns!B28-'Risk-free'!$B28</f>
        <v>-0.0234921684019917</v>
      </c>
      <c r="C28" s="10" t="n">
        <f aca="false">Returns!C28-'Risk-free'!$B28</f>
        <v>0.0335900293255132</v>
      </c>
      <c r="D28" s="10" t="n">
        <f aca="false">Returns!D28-'Risk-free'!$B28</f>
        <v>-0.0343355976485958</v>
      </c>
    </row>
    <row r="29" customFormat="false" ht="13.8" hidden="false" customHeight="false" outlineLevel="0" collapsed="false">
      <c r="A29" s="4" t="n">
        <v>39142</v>
      </c>
      <c r="B29" s="10" t="n">
        <f aca="false">Returns!B29-'Risk-free'!$B29</f>
        <v>0.00685985530670383</v>
      </c>
      <c r="C29" s="10" t="n">
        <f aca="false">Returns!C29-'Risk-free'!$B29</f>
        <v>0.0360533568904593</v>
      </c>
      <c r="D29" s="10" t="n">
        <f aca="false">Returns!D29-'Risk-free'!$B29</f>
        <v>-0.0154167256189995</v>
      </c>
    </row>
    <row r="30" customFormat="false" ht="13.8" hidden="false" customHeight="false" outlineLevel="0" collapsed="false">
      <c r="A30" s="4" t="n">
        <v>39173</v>
      </c>
      <c r="B30" s="10" t="n">
        <f aca="false">Returns!B30-'Risk-free'!$B30</f>
        <v>0.0397794695406252</v>
      </c>
      <c r="C30" s="10" t="n">
        <f aca="false">Returns!C30-'Risk-free'!$B30</f>
        <v>0.0270637482900137</v>
      </c>
      <c r="D30" s="10" t="n">
        <f aca="false">Returns!D30-'Risk-free'!$B30</f>
        <v>0.0947313234542668</v>
      </c>
    </row>
    <row r="31" customFormat="false" ht="13.8" hidden="false" customHeight="false" outlineLevel="0" collapsed="false">
      <c r="A31" s="4" t="n">
        <v>39203</v>
      </c>
      <c r="B31" s="10" t="n">
        <f aca="false">Returns!B31-'Risk-free'!$B31</f>
        <v>0.0306705146036161</v>
      </c>
      <c r="C31" s="10" t="n">
        <f aca="false">Returns!C31-'Risk-free'!$B31</f>
        <v>0.00452068965517238</v>
      </c>
      <c r="D31" s="10" t="n">
        <f aca="false">Returns!D31-'Risk-free'!$B31</f>
        <v>-0.00208543313187671</v>
      </c>
    </row>
    <row r="32" customFormat="false" ht="13.8" hidden="false" customHeight="false" outlineLevel="0" collapsed="false">
      <c r="A32" s="4" t="n">
        <v>39234</v>
      </c>
      <c r="B32" s="10" t="n">
        <f aca="false">Returns!B32-'Risk-free'!$B32</f>
        <v>-0.020765704584041</v>
      </c>
      <c r="C32" s="10" t="n">
        <f aca="false">Returns!C32-'Risk-free'!$B32</f>
        <v>-0.0512715318869165</v>
      </c>
      <c r="D32" s="10" t="n">
        <f aca="false">Returns!D32-'Risk-free'!$B32</f>
        <v>-0.0595211877513145</v>
      </c>
    </row>
    <row r="33" customFormat="false" ht="13.8" hidden="false" customHeight="false" outlineLevel="0" collapsed="false">
      <c r="A33" s="4" t="n">
        <v>39264</v>
      </c>
      <c r="B33" s="10" t="n">
        <f aca="false">Returns!B33-'Risk-free'!$B33</f>
        <v>-0.0348481433318884</v>
      </c>
      <c r="C33" s="10" t="n">
        <f aca="false">Returns!C33-'Risk-free'!$B33</f>
        <v>-0.0401362056984018</v>
      </c>
      <c r="D33" s="10" t="n">
        <f aca="false">Returns!D33-'Risk-free'!$B33</f>
        <v>-0.0338018667103324</v>
      </c>
    </row>
    <row r="34" customFormat="false" ht="13.8" hidden="false" customHeight="false" outlineLevel="0" collapsed="false">
      <c r="A34" s="4" t="n">
        <v>39295</v>
      </c>
      <c r="B34" s="10" t="n">
        <f aca="false">Returns!B34-'Risk-free'!$B34</f>
        <v>0.0107832277301527</v>
      </c>
      <c r="C34" s="10" t="n">
        <f aca="false">Returns!C34-'Risk-free'!$B34</f>
        <v>0.0195923576063446</v>
      </c>
      <c r="D34" s="10" t="n">
        <f aca="false">Returns!D34-'Risk-free'!$B34</f>
        <v>0.0165594936708859</v>
      </c>
    </row>
    <row r="35" customFormat="false" ht="13.8" hidden="false" customHeight="false" outlineLevel="0" collapsed="false">
      <c r="A35" s="4" t="n">
        <v>39326</v>
      </c>
      <c r="B35" s="10" t="n">
        <f aca="false">Returns!B35-'Risk-free'!$B35</f>
        <v>0.0340356051703879</v>
      </c>
      <c r="C35" s="10" t="n">
        <f aca="false">Returns!C35-'Risk-free'!$B35</f>
        <v>0.0306732394366199</v>
      </c>
      <c r="D35" s="10" t="n">
        <f aca="false">Returns!D35-'Risk-free'!$B35</f>
        <v>0.0445843915343916</v>
      </c>
    </row>
    <row r="36" customFormat="false" ht="13.8" hidden="false" customHeight="false" outlineLevel="0" collapsed="false">
      <c r="A36" s="4" t="n">
        <v>39356</v>
      </c>
      <c r="B36" s="10" t="n">
        <f aca="false">Returns!B36-'Risk-free'!$B36</f>
        <v>0.0125883507574141</v>
      </c>
      <c r="C36" s="10" t="n">
        <f aca="false">Returns!C36-'Risk-free'!$B36</f>
        <v>0.0592142661179699</v>
      </c>
      <c r="D36" s="10" t="n">
        <f aca="false">Returns!D36-'Risk-free'!$B36</f>
        <v>0.0356196307400979</v>
      </c>
    </row>
    <row r="37" customFormat="false" ht="13.8" hidden="false" customHeight="false" outlineLevel="0" collapsed="false">
      <c r="A37" s="4" t="n">
        <v>39387</v>
      </c>
      <c r="B37" s="10" t="n">
        <f aca="false">Returns!B37-'Risk-free'!$B37</f>
        <v>-0.0452679549114333</v>
      </c>
      <c r="C37" s="10" t="n">
        <f aca="false">Returns!C37-'Risk-free'!$B37</f>
        <v>-0.00275442220787607</v>
      </c>
      <c r="D37" s="10" t="n">
        <f aca="false">Returns!D37-'Risk-free'!$B37</f>
        <v>-0.0556558104207808</v>
      </c>
    </row>
    <row r="38" customFormat="false" ht="13.8" hidden="false" customHeight="false" outlineLevel="0" collapsed="false">
      <c r="A38" s="4" t="n">
        <v>39417</v>
      </c>
      <c r="B38" s="10" t="n">
        <f aca="false">Returns!B38-'Risk-free'!$B38</f>
        <v>-0.00964190719766164</v>
      </c>
      <c r="C38" s="10" t="n">
        <f aca="false">Returns!C38-'Risk-free'!$B38</f>
        <v>0.00220967741935489</v>
      </c>
      <c r="D38" s="10" t="n">
        <f aca="false">Returns!D38-'Risk-free'!$B38</f>
        <v>-0.0644086071485815</v>
      </c>
    </row>
    <row r="39" customFormat="false" ht="13.8" hidden="false" customHeight="false" outlineLevel="0" collapsed="false">
      <c r="A39" s="4" t="n">
        <v>39448</v>
      </c>
      <c r="B39" s="10" t="n">
        <f aca="false">Returns!B39-'Risk-free'!$B39</f>
        <v>-0.0622553829078803</v>
      </c>
      <c r="C39" s="10" t="n">
        <f aca="false">Returns!C39-'Risk-free'!$B39</f>
        <v>-0.069942605156038</v>
      </c>
      <c r="D39" s="10" t="n">
        <f aca="false">Returns!D39-'Risk-free'!$B39</f>
        <v>-0.031139972668261</v>
      </c>
    </row>
    <row r="40" customFormat="false" ht="13.8" hidden="false" customHeight="false" outlineLevel="0" collapsed="false">
      <c r="A40" s="4" t="n">
        <v>39479</v>
      </c>
      <c r="B40" s="10" t="n">
        <f aca="false">Returns!B40-'Risk-free'!$B40</f>
        <v>-0.0338145646354904</v>
      </c>
      <c r="C40" s="10" t="n">
        <f aca="false">Returns!C40-'Risk-free'!$B40</f>
        <v>-0.0500627365356623</v>
      </c>
      <c r="D40" s="10" t="n">
        <f aca="false">Returns!D40-'Risk-free'!$B40</f>
        <v>-0.0301529204785363</v>
      </c>
    </row>
    <row r="41" customFormat="false" ht="13.8" hidden="false" customHeight="false" outlineLevel="0" collapsed="false">
      <c r="A41" s="4" t="n">
        <v>39508</v>
      </c>
      <c r="B41" s="10" t="n">
        <f aca="false">Returns!B41-'Risk-free'!$B41</f>
        <v>-0.00609417365123285</v>
      </c>
      <c r="C41" s="10" t="n">
        <f aca="false">Returns!C41-'Risk-free'!$B41</f>
        <v>0.00985317521040544</v>
      </c>
      <c r="D41" s="10" t="n">
        <f aca="false">Returns!D41-'Risk-free'!$B41</f>
        <v>-0.0192724637681161</v>
      </c>
    </row>
    <row r="42" customFormat="false" ht="13.8" hidden="false" customHeight="false" outlineLevel="0" collapsed="false">
      <c r="A42" s="4" t="n">
        <v>39539</v>
      </c>
      <c r="B42" s="10" t="n">
        <f aca="false">Returns!B42-'Risk-free'!$B42</f>
        <v>0.0467420944558521</v>
      </c>
      <c r="C42" s="10" t="n">
        <f aca="false">Returns!C42-'Risk-free'!$B42</f>
        <v>0.0492670731707317</v>
      </c>
      <c r="D42" s="10" t="n">
        <f aca="false">Returns!D42-'Risk-free'!$B42</f>
        <v>0.00705118937857277</v>
      </c>
    </row>
    <row r="43" customFormat="false" ht="13.8" hidden="false" customHeight="false" outlineLevel="0" collapsed="false">
      <c r="A43" s="4" t="n">
        <v>39569</v>
      </c>
      <c r="B43" s="10" t="n">
        <f aca="false">Returns!B43-'Risk-free'!$B43</f>
        <v>0.0111249569168104</v>
      </c>
      <c r="C43" s="10" t="n">
        <f aca="false">Returns!C43-'Risk-free'!$B43</f>
        <v>0.0301071791153009</v>
      </c>
      <c r="D43" s="10" t="n">
        <f aca="false">Returns!D43-'Risk-free'!$B43</f>
        <v>0.0422504478157557</v>
      </c>
    </row>
    <row r="44" customFormat="false" ht="13.8" hidden="false" customHeight="false" outlineLevel="0" collapsed="false">
      <c r="A44" s="4" t="n">
        <v>39600</v>
      </c>
      <c r="B44" s="10" t="n">
        <f aca="false">Returns!B44-'Risk-free'!$B44</f>
        <v>-0.0860708916557112</v>
      </c>
      <c r="C44" s="10" t="n">
        <f aca="false">Returns!C44-'Risk-free'!$B44</f>
        <v>-0.0227119465917076</v>
      </c>
      <c r="D44" s="10" t="n">
        <f aca="false">Returns!D44-'Risk-free'!$B44</f>
        <v>0.00687843137254899</v>
      </c>
    </row>
    <row r="45" customFormat="false" ht="13.8" hidden="false" customHeight="false" outlineLevel="0" collapsed="false">
      <c r="A45" s="4" t="n">
        <v>39630</v>
      </c>
      <c r="B45" s="10" t="n">
        <f aca="false">Returns!B45-'Risk-free'!$B45</f>
        <v>-0.00981706696087586</v>
      </c>
      <c r="C45" s="10" t="n">
        <f aca="false">Returns!C45-'Risk-free'!$B45</f>
        <v>-0.043437816341287</v>
      </c>
      <c r="D45" s="10" t="n">
        <f aca="false">Returns!D45-'Risk-free'!$B45</f>
        <v>0.132157351154314</v>
      </c>
    </row>
    <row r="46" customFormat="false" ht="13.8" hidden="false" customHeight="false" outlineLevel="0" collapsed="false">
      <c r="A46" s="4" t="n">
        <v>39661</v>
      </c>
      <c r="B46" s="10" t="n">
        <f aca="false">Returns!B46-'Risk-free'!$B46</f>
        <v>0.0131629867351307</v>
      </c>
      <c r="C46" s="10" t="n">
        <f aca="false">Returns!C46-'Risk-free'!$B46</f>
        <v>-0.00507358490566038</v>
      </c>
      <c r="D46" s="10" t="n">
        <f aca="false">Returns!D46-'Risk-free'!$B46</f>
        <v>-0.0152335476956055</v>
      </c>
    </row>
    <row r="47" customFormat="false" ht="13.8" hidden="false" customHeight="false" outlineLevel="0" collapsed="false">
      <c r="A47" s="4" t="n">
        <v>39692</v>
      </c>
      <c r="B47" s="10" t="n">
        <f aca="false">Returns!B47-'Risk-free'!$B47</f>
        <v>-0.0903729542770372</v>
      </c>
      <c r="C47" s="10" t="n">
        <f aca="false">Returns!C47-'Risk-free'!$B47</f>
        <v>-0.0908181818181817</v>
      </c>
      <c r="D47" s="10" t="n">
        <f aca="false">Returns!D47-'Risk-free'!$B47</f>
        <v>-0.0696677018633542</v>
      </c>
    </row>
    <row r="48" customFormat="false" ht="13.8" hidden="false" customHeight="false" outlineLevel="0" collapsed="false">
      <c r="A48" s="4" t="n">
        <v>39722</v>
      </c>
      <c r="B48" s="10" t="n">
        <f aca="false">Returns!B48-'Risk-free'!$B48</f>
        <v>-0.168724001117631</v>
      </c>
      <c r="C48" s="10" t="n">
        <f aca="false">Returns!C48-'Risk-free'!$B48</f>
        <v>-0.114055033557047</v>
      </c>
      <c r="D48" s="10" t="n">
        <f aca="false">Returns!D48-'Risk-free'!$B48</f>
        <v>-0.117780503249458</v>
      </c>
    </row>
    <row r="49" customFormat="false" ht="13.8" hidden="false" customHeight="false" outlineLevel="0" collapsed="false">
      <c r="A49" s="4" t="n">
        <v>39753</v>
      </c>
      <c r="B49" s="10" t="n">
        <f aca="false">Returns!B49-'Risk-free'!$B49</f>
        <v>-0.072048376986792</v>
      </c>
      <c r="C49" s="10" t="n">
        <f aca="false">Returns!C49-'Risk-free'!$B49</f>
        <v>0.0271361400189214</v>
      </c>
      <c r="D49" s="10" t="n">
        <f aca="false">Returns!D49-'Risk-free'!$B49</f>
        <v>-0.0705019248914889</v>
      </c>
    </row>
    <row r="50" customFormat="false" ht="13.8" hidden="false" customHeight="false" outlineLevel="0" collapsed="false">
      <c r="A50" s="4" t="n">
        <v>39783</v>
      </c>
      <c r="B50" s="10" t="n">
        <f aca="false">Returns!B50-'Risk-free'!$B50</f>
        <v>0.0103701917279633</v>
      </c>
      <c r="C50" s="10" t="n">
        <f aca="false">Returns!C50-'Risk-free'!$B50</f>
        <v>-0.0137845303867402</v>
      </c>
      <c r="D50" s="10" t="n">
        <f aca="false">Returns!D50-'Risk-free'!$B50</f>
        <v>0.061700832149381</v>
      </c>
    </row>
    <row r="51" customFormat="false" ht="13.8" hidden="false" customHeight="false" outlineLevel="0" collapsed="false">
      <c r="A51" s="4" t="n">
        <v>39814</v>
      </c>
      <c r="B51" s="10" t="n">
        <f aca="false">Returns!B51-'Risk-free'!$B51</f>
        <v>-0.0841256468889158</v>
      </c>
      <c r="C51" s="10" t="n">
        <f aca="false">Returns!C51-'Risk-free'!$B51</f>
        <v>-0.0104562737642585</v>
      </c>
      <c r="D51" s="10" t="n">
        <f aca="false">Returns!D51-'Risk-free'!$B51</f>
        <v>0.016058115083158</v>
      </c>
    </row>
    <row r="52" customFormat="false" ht="13.8" hidden="false" customHeight="false" outlineLevel="0" collapsed="false">
      <c r="A52" s="4" t="n">
        <v>39845</v>
      </c>
      <c r="B52" s="10" t="n">
        <f aca="false">Returns!B52-'Risk-free'!$B52</f>
        <v>-0.106670302233903</v>
      </c>
      <c r="C52" s="10" t="n">
        <f aca="false">Returns!C52-'Risk-free'!$B52</f>
        <v>-0.11921623439001</v>
      </c>
      <c r="D52" s="10" t="n">
        <f aca="false">Returns!D52-'Risk-free'!$B52</f>
        <v>-0.0794979303857009</v>
      </c>
    </row>
    <row r="53" customFormat="false" ht="13.8" hidden="false" customHeight="false" outlineLevel="0" collapsed="false">
      <c r="A53" s="4" t="n">
        <v>39873</v>
      </c>
      <c r="B53" s="10" t="n">
        <f aca="false">Returns!B53-'Risk-free'!$B53</f>
        <v>0.0877246948080601</v>
      </c>
      <c r="C53" s="10" t="n">
        <f aca="false">Returns!C53-'Risk-free'!$B53</f>
        <v>0.0239003271537623</v>
      </c>
      <c r="D53" s="10" t="n">
        <f aca="false">Returns!D53-'Risk-free'!$B53</f>
        <v>0.059068342530145</v>
      </c>
    </row>
    <row r="54" customFormat="false" ht="13.8" hidden="false" customHeight="false" outlineLevel="0" collapsed="false">
      <c r="A54" s="4" t="n">
        <v>39904</v>
      </c>
      <c r="B54" s="10" t="n">
        <f aca="false">Returns!B54-'Risk-free'!$B54</f>
        <v>0.0954882352941175</v>
      </c>
      <c r="C54" s="10" t="n">
        <f aca="false">Returns!C54-'Risk-free'!$B54</f>
        <v>0.0192756727664156</v>
      </c>
      <c r="D54" s="10" t="n">
        <f aca="false">Returns!D54-'Risk-free'!$B54</f>
        <v>-0.0406170750530581</v>
      </c>
    </row>
    <row r="55" customFormat="false" ht="13.8" hidden="false" customHeight="false" outlineLevel="0" collapsed="false">
      <c r="A55" s="4" t="n">
        <v>39934</v>
      </c>
      <c r="B55" s="10" t="n">
        <f aca="false">Returns!B55-'Risk-free'!$B55</f>
        <v>0.0561769823514791</v>
      </c>
      <c r="C55" s="10" t="n">
        <f aca="false">Returns!C55-'Risk-free'!$B55</f>
        <v>0.0348468848996832</v>
      </c>
      <c r="D55" s="10" t="n">
        <f aca="false">Returns!D55-'Risk-free'!$B55</f>
        <v>0.0291574502312488</v>
      </c>
    </row>
    <row r="56" customFormat="false" ht="13.8" hidden="false" customHeight="false" outlineLevel="0" collapsed="false">
      <c r="A56" s="4" t="n">
        <v>39965</v>
      </c>
      <c r="B56" s="10" t="n">
        <f aca="false">Returns!B56-'Risk-free'!$B56</f>
        <v>0.00195930807248755</v>
      </c>
      <c r="C56" s="10" t="n">
        <f aca="false">Returns!C56-'Risk-free'!$B56</f>
        <v>0.0524510204081634</v>
      </c>
      <c r="D56" s="10" t="n">
        <f aca="false">Returns!D56-'Risk-free'!$B56</f>
        <v>0.0503103165298944</v>
      </c>
    </row>
    <row r="57" customFormat="false" ht="13.8" hidden="false" customHeight="false" outlineLevel="0" collapsed="false">
      <c r="A57" s="4" t="n">
        <v>39995</v>
      </c>
      <c r="B57" s="10" t="n">
        <f aca="false">Returns!B57-'Risk-free'!$B57</f>
        <v>0.0756790368271956</v>
      </c>
      <c r="C57" s="10" t="n">
        <f aca="false">Returns!C57-'Risk-free'!$B57</f>
        <v>0.0410361410381978</v>
      </c>
      <c r="D57" s="10" t="n">
        <f aca="false">Returns!D57-'Risk-free'!$B57</f>
        <v>0.0806291666666667</v>
      </c>
    </row>
    <row r="58" customFormat="false" ht="13.8" hidden="false" customHeight="false" outlineLevel="0" collapsed="false">
      <c r="A58" s="4" t="n">
        <v>40026</v>
      </c>
      <c r="B58" s="10" t="n">
        <f aca="false">Returns!B58-'Risk-free'!$B58</f>
        <v>0.0358885889839806</v>
      </c>
      <c r="C58" s="10" t="n">
        <f aca="false">Returns!C58-'Risk-free'!$B58</f>
        <v>0.0121295390404514</v>
      </c>
      <c r="D58" s="10" t="n">
        <f aca="false">Returns!D58-'Risk-free'!$B58</f>
        <v>-0.00836161790017221</v>
      </c>
    </row>
    <row r="59" customFormat="false" ht="13.8" hidden="false" customHeight="false" outlineLevel="0" collapsed="false">
      <c r="A59" s="4" t="n">
        <v>40057</v>
      </c>
      <c r="B59" s="10" t="n">
        <f aca="false">Returns!B59-'Risk-free'!$B59</f>
        <v>0.0370955094259691</v>
      </c>
      <c r="C59" s="10" t="n">
        <f aca="false">Returns!C59-'Risk-free'!$B59</f>
        <v>0.00779962825278812</v>
      </c>
      <c r="D59" s="10" t="n">
        <f aca="false">Returns!D59-'Risk-free'!$B59</f>
        <v>0.0304449496702535</v>
      </c>
    </row>
    <row r="60" customFormat="false" ht="13.8" hidden="false" customHeight="false" outlineLevel="0" collapsed="false">
      <c r="A60" s="4" t="n">
        <v>40087</v>
      </c>
      <c r="B60" s="10" t="n">
        <f aca="false">Returns!B60-'Risk-free'!$B60</f>
        <v>-0.0186762442278092</v>
      </c>
      <c r="C60" s="10" t="n">
        <f aca="false">Returns!C60-'Risk-free'!$B60</f>
        <v>-0.0242085661080075</v>
      </c>
      <c r="D60" s="10" t="n">
        <f aca="false">Returns!D60-'Risk-free'!$B60</f>
        <v>-0.0874031660491749</v>
      </c>
    </row>
    <row r="61" customFormat="false" ht="13.8" hidden="false" customHeight="false" outlineLevel="0" collapsed="false">
      <c r="A61" s="4" t="n">
        <v>40118</v>
      </c>
      <c r="B61" s="10" t="n">
        <f aca="false">Returns!B61-'Risk-free'!$B61</f>
        <v>0.0598138659416501</v>
      </c>
      <c r="C61" s="10" t="n">
        <f aca="false">Returns!C61-'Risk-free'!$B61</f>
        <v>0.0477099236641221</v>
      </c>
      <c r="D61" s="10" t="n">
        <f aca="false">Returns!D61-'Risk-free'!$B61</f>
        <v>0.0481638678723011</v>
      </c>
    </row>
    <row r="62" customFormat="false" ht="13.8" hidden="false" customHeight="false" outlineLevel="0" collapsed="false">
      <c r="A62" s="4" t="n">
        <v>40148</v>
      </c>
      <c r="B62" s="10" t="n">
        <f aca="false">Returns!B62-'Risk-free'!$B62</f>
        <v>0.0194263936852492</v>
      </c>
      <c r="C62" s="10" t="n">
        <f aca="false">Returns!C62-'Risk-free'!$B62</f>
        <v>0.0551641165755918</v>
      </c>
      <c r="D62" s="10" t="n">
        <f aca="false">Returns!D62-'Risk-free'!$B62</f>
        <v>0.0298295774647888</v>
      </c>
    </row>
    <row r="63" customFormat="false" ht="13.8" hidden="false" customHeight="false" outlineLevel="0" collapsed="false">
      <c r="A63" s="4" t="n">
        <v>40179</v>
      </c>
      <c r="B63" s="10" t="n">
        <f aca="false">Returns!B63-'Risk-free'!$B63</f>
        <v>-0.0360377909808124</v>
      </c>
      <c r="C63" s="10" t="n">
        <f aca="false">Returns!C63-'Risk-free'!$B63</f>
        <v>-0.0460584588131089</v>
      </c>
      <c r="D63" s="10" t="n">
        <f aca="false">Returns!D63-'Risk-free'!$B63</f>
        <v>0.0232478632478632</v>
      </c>
    </row>
    <row r="64" customFormat="false" ht="13.8" hidden="false" customHeight="false" outlineLevel="0" collapsed="false">
      <c r="A64" s="4" t="n">
        <v>40210</v>
      </c>
      <c r="B64" s="10" t="n">
        <f aca="false">Returns!B64-'Risk-free'!$B64</f>
        <v>0.0309184601394361</v>
      </c>
      <c r="C64" s="10" t="n">
        <f aca="false">Returns!C64-'Risk-free'!$B64</f>
        <v>-0.0102135561745589</v>
      </c>
      <c r="D64" s="10" t="n">
        <f aca="false">Returns!D64-'Risk-free'!$B64</f>
        <v>0.0165385900434347</v>
      </c>
    </row>
    <row r="65" customFormat="false" ht="13.8" hidden="false" customHeight="false" outlineLevel="0" collapsed="false">
      <c r="A65" s="4" t="n">
        <v>40238</v>
      </c>
      <c r="B65" s="10" t="n">
        <f aca="false">Returns!B65-'Risk-free'!$B65</f>
        <v>0.060048975791434</v>
      </c>
      <c r="C65" s="10" t="n">
        <f aca="false">Returns!C65-'Risk-free'!$B65</f>
        <v>0.0322639774859288</v>
      </c>
      <c r="D65" s="10" t="n">
        <f aca="false">Returns!D65-'Risk-free'!$B65</f>
        <v>0.057418488085456</v>
      </c>
    </row>
    <row r="66" customFormat="false" ht="13.8" hidden="false" customHeight="false" outlineLevel="0" collapsed="false">
      <c r="A66" s="4" t="n">
        <v>40269</v>
      </c>
      <c r="B66" s="10" t="n">
        <f aca="false">Returns!B66-'Risk-free'!$B66</f>
        <v>0.0156801912187878</v>
      </c>
      <c r="C66" s="10" t="n">
        <f aca="false">Returns!C66-'Risk-free'!$B66</f>
        <v>0.0136614678899083</v>
      </c>
      <c r="D66" s="10" t="n">
        <f aca="false">Returns!D66-'Risk-free'!$B66</f>
        <v>0.0112442113442115</v>
      </c>
    </row>
    <row r="67" customFormat="false" ht="13.8" hidden="false" customHeight="false" outlineLevel="0" collapsed="false">
      <c r="A67" s="4" t="n">
        <v>40299</v>
      </c>
      <c r="B67" s="10" t="n">
        <f aca="false">Returns!B67-'Risk-free'!$B67</f>
        <v>-0.0801511742666545</v>
      </c>
      <c r="C67" s="10" t="n">
        <f aca="false">Returns!C67-'Risk-free'!$B67</f>
        <v>-0.0580185520361991</v>
      </c>
      <c r="D67" s="10" t="n">
        <f aca="false">Returns!D67-'Risk-free'!$B67</f>
        <v>-0.111347695144438</v>
      </c>
    </row>
    <row r="68" customFormat="false" ht="13.8" hidden="false" customHeight="false" outlineLevel="0" collapsed="false">
      <c r="A68" s="4" t="n">
        <v>40330</v>
      </c>
      <c r="B68" s="10" t="n">
        <f aca="false">Returns!B68-'Risk-free'!$B68</f>
        <v>-0.0522903248236814</v>
      </c>
      <c r="C68" s="10" t="n">
        <f aca="false">Returns!C68-'Risk-free'!$B68</f>
        <v>-0.00154092219020175</v>
      </c>
      <c r="D68" s="10" t="n">
        <f aca="false">Returns!D68-'Risk-free'!$B68</f>
        <v>-0.0438413554633472</v>
      </c>
    </row>
    <row r="69" customFormat="false" ht="13.8" hidden="false" customHeight="false" outlineLevel="0" collapsed="false">
      <c r="A69" s="4" t="n">
        <v>40360</v>
      </c>
      <c r="B69" s="10" t="n">
        <f aca="false">Returns!B69-'Risk-free'!$B69</f>
        <v>0.0698610156990833</v>
      </c>
      <c r="C69" s="10" t="n">
        <f aca="false">Returns!C69-'Risk-free'!$B69</f>
        <v>0.0718144800777454</v>
      </c>
      <c r="D69" s="10" t="n">
        <f aca="false">Returns!D69-'Risk-free'!$B69</f>
        <v>0.0649876875790996</v>
      </c>
    </row>
    <row r="70" customFormat="false" ht="13.8" hidden="false" customHeight="false" outlineLevel="0" collapsed="false">
      <c r="A70" s="4" t="n">
        <v>40391</v>
      </c>
      <c r="B70" s="10" t="n">
        <f aca="false">Returns!B70-'Risk-free'!$B70</f>
        <v>-0.0453978828163466</v>
      </c>
      <c r="C70" s="10" t="n">
        <f aca="false">Returns!C70-'Risk-free'!$B70</f>
        <v>0.0144058930190389</v>
      </c>
      <c r="D70" s="10" t="n">
        <f aca="false">Returns!D70-'Risk-free'!$B70</f>
        <v>-0.0223373111526056</v>
      </c>
    </row>
    <row r="71" customFormat="false" ht="13.8" hidden="false" customHeight="false" outlineLevel="0" collapsed="false">
      <c r="A71" s="4" t="n">
        <v>40422</v>
      </c>
      <c r="B71" s="10" t="n">
        <f aca="false">Returns!B71-'Risk-free'!$B71</f>
        <v>0.0890077875193398</v>
      </c>
      <c r="C71" s="10" t="n">
        <f aca="false">Returns!C71-'Risk-free'!$B71</f>
        <v>0.0316247542448615</v>
      </c>
      <c r="D71" s="10" t="n">
        <f aca="false">Returns!D71-'Risk-free'!$B71</f>
        <v>0.0953861111111112</v>
      </c>
    </row>
    <row r="72" customFormat="false" ht="13.8" hidden="false" customHeight="false" outlineLevel="0" collapsed="false">
      <c r="A72" s="4" t="n">
        <v>40452</v>
      </c>
      <c r="B72" s="10" t="n">
        <f aca="false">Returns!B72-'Risk-free'!$B72</f>
        <v>0.0377831144108129</v>
      </c>
      <c r="C72" s="10" t="n">
        <f aca="false">Returns!C72-'Risk-free'!$B72</f>
        <v>0.0191307692307694</v>
      </c>
      <c r="D72" s="10" t="n">
        <f aca="false">Returns!D72-'Risk-free'!$B72</f>
        <v>0.0244641838351822</v>
      </c>
    </row>
    <row r="73" customFormat="false" ht="13.8" hidden="false" customHeight="false" outlineLevel="0" collapsed="false">
      <c r="A73" s="4" t="n">
        <v>40483</v>
      </c>
      <c r="B73" s="10" t="n">
        <f aca="false">Returns!B73-'Risk-free'!$B73</f>
        <v>-0.0001</v>
      </c>
      <c r="C73" s="10" t="n">
        <f aca="false">Returns!C73-'Risk-free'!$B73</f>
        <v>-0.0266866209262436</v>
      </c>
      <c r="D73" s="10" t="n">
        <f aca="false">Returns!D73-'Risk-free'!$B73</f>
        <v>-0.00675119876256781</v>
      </c>
    </row>
    <row r="74" customFormat="false" ht="13.8" hidden="false" customHeight="false" outlineLevel="0" collapsed="false">
      <c r="A74" s="4" t="n">
        <v>40513</v>
      </c>
      <c r="B74" s="10" t="n">
        <f aca="false">Returns!B74-'Risk-free'!$B74</f>
        <v>0.0666094644167277</v>
      </c>
      <c r="C74" s="10" t="n">
        <f aca="false">Returns!C74-'Risk-free'!$B74</f>
        <v>0.0317942731277534</v>
      </c>
      <c r="D74" s="10" t="n">
        <f aca="false">Returns!D74-'Risk-free'!$B74</f>
        <v>0.0682587667393335</v>
      </c>
    </row>
    <row r="75" customFormat="false" ht="13.8" hidden="false" customHeight="false" outlineLevel="0" collapsed="false">
      <c r="A75" s="4" t="n">
        <v>40544</v>
      </c>
      <c r="B75" s="10" t="n">
        <f aca="false">Returns!B75-'Risk-free'!$B75</f>
        <v>0.0234710585391125</v>
      </c>
      <c r="C75" s="10" t="n">
        <f aca="false">Returns!C75-'Risk-free'!$B75</f>
        <v>0.0111068965517242</v>
      </c>
      <c r="D75" s="10" t="n">
        <f aca="false">Returns!D75-'Risk-free'!$B75</f>
        <v>-0.00505554583879909</v>
      </c>
    </row>
    <row r="76" customFormat="false" ht="13.8" hidden="false" customHeight="false" outlineLevel="0" collapsed="false">
      <c r="A76" s="4" t="n">
        <v>40575</v>
      </c>
      <c r="B76" s="10" t="n">
        <f aca="false">Returns!B76-'Risk-free'!$B76</f>
        <v>0.0340628005061156</v>
      </c>
      <c r="C76" s="10" t="n">
        <f aca="false">Returns!C76-'Risk-free'!$B76</f>
        <v>0.0186553282182438</v>
      </c>
      <c r="D76" s="10" t="n">
        <f aca="false">Returns!D76-'Risk-free'!$B76</f>
        <v>-0.00141829500512659</v>
      </c>
    </row>
    <row r="77" customFormat="false" ht="13.8" hidden="false" customHeight="false" outlineLevel="0" collapsed="false">
      <c r="A77" s="4" t="n">
        <v>40603</v>
      </c>
      <c r="B77" s="10" t="n">
        <f aca="false">Returns!B77-'Risk-free'!$B77</f>
        <v>0.000103915171288704</v>
      </c>
      <c r="C77" s="10" t="n">
        <f aca="false">Returns!C77-'Risk-free'!$B77</f>
        <v>0.00701297071129713</v>
      </c>
      <c r="D77" s="10" t="n">
        <f aca="false">Returns!D77-'Risk-free'!$B77</f>
        <v>0.0587149017307127</v>
      </c>
    </row>
    <row r="78" customFormat="false" ht="13.8" hidden="false" customHeight="false" outlineLevel="0" collapsed="false">
      <c r="A78" s="4" t="n">
        <v>40634</v>
      </c>
      <c r="B78" s="10" t="n">
        <f aca="false">Returns!B78-'Risk-free'!$B78</f>
        <v>0.029479200786112</v>
      </c>
      <c r="C78" s="10" t="n">
        <f aca="false">Returns!C78-'Risk-free'!$B78</f>
        <v>0.0419111483654653</v>
      </c>
      <c r="D78" s="10" t="n">
        <f aca="false">Returns!D78-'Risk-free'!$B78</f>
        <v>0.0775730710624742</v>
      </c>
    </row>
    <row r="79" customFormat="false" ht="13.8" hidden="false" customHeight="false" outlineLevel="0" collapsed="false">
      <c r="A79" s="4" t="n">
        <v>40664</v>
      </c>
      <c r="B79" s="10" t="n">
        <f aca="false">Returns!B79-'Risk-free'!$B79</f>
        <v>-0.0114540248170537</v>
      </c>
      <c r="C79" s="10" t="n">
        <f aca="false">Returns!C79-'Risk-free'!$B79</f>
        <v>0.0193081255028158</v>
      </c>
      <c r="D79" s="10" t="n">
        <f aca="false">Returns!D79-'Risk-free'!$B79</f>
        <v>0.0182542743283196</v>
      </c>
    </row>
    <row r="80" customFormat="false" ht="13.8" hidden="false" customHeight="false" outlineLevel="0" collapsed="false">
      <c r="A80" s="4" t="n">
        <v>40695</v>
      </c>
      <c r="B80" s="10" t="n">
        <f aca="false">Returns!B80-'Risk-free'!$B80</f>
        <v>-0.0168490505310589</v>
      </c>
      <c r="C80" s="10" t="n">
        <f aca="false">Returns!C80-'Risk-free'!$B80</f>
        <v>-0.00670876085240724</v>
      </c>
      <c r="D80" s="10" t="n">
        <f aca="false">Returns!D80-'Risk-free'!$B80</f>
        <v>-0.0219669233682616</v>
      </c>
    </row>
    <row r="81" customFormat="false" ht="13.8" hidden="false" customHeight="false" outlineLevel="0" collapsed="false">
      <c r="A81" s="4" t="n">
        <v>40725</v>
      </c>
      <c r="B81" s="10" t="n">
        <f aca="false">Returns!B81-'Risk-free'!$B81</f>
        <v>-0.0204685573366216</v>
      </c>
      <c r="C81" s="10" t="n">
        <f aca="false">Returns!C81-'Risk-free'!$B81</f>
        <v>-0.0144230769230769</v>
      </c>
      <c r="D81" s="10" t="n">
        <f aca="false">Returns!D81-'Risk-free'!$B81</f>
        <v>-0.00826126242416425</v>
      </c>
    </row>
    <row r="82" customFormat="false" ht="13.8" hidden="false" customHeight="false" outlineLevel="0" collapsed="false">
      <c r="A82" s="4" t="n">
        <v>40756</v>
      </c>
      <c r="B82" s="10" t="n">
        <f aca="false">Returns!B82-'Risk-free'!$B82</f>
        <v>-0.0545645854313528</v>
      </c>
      <c r="C82" s="10" t="n">
        <f aca="false">Returns!C82-'Risk-free'!$B82</f>
        <v>0.0202252032520325</v>
      </c>
      <c r="D82" s="10" t="n">
        <f aca="false">Returns!D82-'Risk-free'!$B82</f>
        <v>-0.109952922035663</v>
      </c>
    </row>
    <row r="83" customFormat="false" ht="13.8" hidden="false" customHeight="false" outlineLevel="0" collapsed="false">
      <c r="A83" s="4" t="n">
        <v>40787</v>
      </c>
      <c r="B83" s="10" t="n">
        <f aca="false">Returns!B83-'Risk-free'!$B83</f>
        <v>-0.0704357859234933</v>
      </c>
      <c r="C83" s="10" t="n">
        <f aca="false">Returns!C83-'Risk-free'!$B83</f>
        <v>-0.00199203187250996</v>
      </c>
      <c r="D83" s="10" t="n">
        <f aca="false">Returns!D83-'Risk-free'!$B83</f>
        <v>-0.0399181166837258</v>
      </c>
    </row>
    <row r="84" customFormat="false" ht="13.8" hidden="false" customHeight="false" outlineLevel="0" collapsed="false">
      <c r="A84" s="4" t="n">
        <v>40817</v>
      </c>
      <c r="B84" s="10" t="n">
        <f aca="false">Returns!B84-'Risk-free'!$B84</f>
        <v>0.109138030332117</v>
      </c>
      <c r="C84" s="10" t="n">
        <f aca="false">Returns!C84-'Risk-free'!$B84</f>
        <v>0.0434782608695652</v>
      </c>
      <c r="D84" s="10" t="n">
        <f aca="false">Returns!D84-'Risk-free'!$B84</f>
        <v>0.0939689308559244</v>
      </c>
    </row>
    <row r="85" customFormat="false" ht="13.8" hidden="false" customHeight="false" outlineLevel="0" collapsed="false">
      <c r="A85" s="4" t="n">
        <v>40848</v>
      </c>
      <c r="B85" s="10" t="n">
        <f aca="false">Returns!B85-'Risk-free'!$B85</f>
        <v>-0.00233665080051926</v>
      </c>
      <c r="C85" s="10" t="n">
        <f aca="false">Returns!C85-'Risk-free'!$B85</f>
        <v>0.00848765432098753</v>
      </c>
      <c r="D85" s="10" t="n">
        <f aca="false">Returns!D85-'Risk-free'!$B85</f>
        <v>0.022831685925101</v>
      </c>
    </row>
    <row r="86" customFormat="false" ht="13.8" hidden="false" customHeight="false" outlineLevel="0" collapsed="false">
      <c r="A86" s="4" t="n">
        <v>40878</v>
      </c>
      <c r="B86" s="10" t="n">
        <f aca="false">Returns!B86-'Risk-free'!$B86</f>
        <v>0.0101578764746704</v>
      </c>
      <c r="C86" s="10" t="n">
        <f aca="false">Returns!C86-'Risk-free'!$B86</f>
        <v>0.0327850038255546</v>
      </c>
      <c r="D86" s="10" t="n">
        <f aca="false">Returns!D86-'Risk-free'!$B86</f>
        <v>0.00970328025044243</v>
      </c>
    </row>
    <row r="87" customFormat="false" ht="13.8" hidden="false" customHeight="false" outlineLevel="0" collapsed="false">
      <c r="A87" s="4" t="n">
        <v>40909</v>
      </c>
      <c r="B87" s="10" t="n">
        <f aca="false">Returns!B87-'Risk-free'!$B87</f>
        <v>0.0446459412780655</v>
      </c>
      <c r="C87" s="10" t="n">
        <f aca="false">Returns!C87-'Risk-free'!$B87</f>
        <v>-0.0231862378459237</v>
      </c>
      <c r="D87" s="10" t="n">
        <f aca="false">Returns!D87-'Risk-free'!$B87</f>
        <v>0.124766935985084</v>
      </c>
    </row>
    <row r="88" customFormat="false" ht="13.8" hidden="false" customHeight="false" outlineLevel="0" collapsed="false">
      <c r="A88" s="4" t="n">
        <v>40940</v>
      </c>
      <c r="B88" s="10" t="n">
        <f aca="false">Returns!B88-'Risk-free'!$B88</f>
        <v>0.0430685293874515</v>
      </c>
      <c r="C88" s="10" t="n">
        <f aca="false">Returns!C88-'Risk-free'!$B88</f>
        <v>0.00995405819295558</v>
      </c>
      <c r="D88" s="10" t="n">
        <f aca="false">Returns!D88-'Risk-free'!$B88</f>
        <v>0.00414421881475335</v>
      </c>
    </row>
    <row r="89" customFormat="false" ht="13.8" hidden="false" customHeight="false" outlineLevel="0" collapsed="false">
      <c r="A89" s="4" t="n">
        <v>40969</v>
      </c>
      <c r="B89" s="10" t="n">
        <f aca="false">Returns!B89-'Risk-free'!$B89</f>
        <v>0.0327785702964019</v>
      </c>
      <c r="C89" s="10" t="n">
        <f aca="false">Returns!C89-'Risk-free'!$B89</f>
        <v>0.0166793025018954</v>
      </c>
      <c r="D89" s="10" t="n">
        <f aca="false">Returns!D89-'Risk-free'!$B89</f>
        <v>0.0403081579309397</v>
      </c>
    </row>
    <row r="90" customFormat="false" ht="13.8" hidden="false" customHeight="false" outlineLevel="0" collapsed="false">
      <c r="A90" s="4" t="n">
        <v>41000</v>
      </c>
      <c r="B90" s="10" t="n">
        <f aca="false">Returns!B90-'Risk-free'!$B90</f>
        <v>-0.00639543843427348</v>
      </c>
      <c r="C90" s="10" t="n">
        <f aca="false">Returns!C90-'Risk-free'!$B90</f>
        <v>0.0218045112781955</v>
      </c>
      <c r="D90" s="10" t="n">
        <f aca="false">Returns!D90-'Risk-free'!$B90</f>
        <v>0.00793440888653785</v>
      </c>
    </row>
    <row r="91" customFormat="false" ht="13.8" hidden="false" customHeight="false" outlineLevel="0" collapsed="false">
      <c r="A91" s="4" t="n">
        <v>41030</v>
      </c>
      <c r="B91" s="10" t="n">
        <f aca="false">Returns!B91-'Risk-free'!$B91</f>
        <v>-0.060278363706863</v>
      </c>
      <c r="C91" s="10" t="n">
        <f aca="false">Returns!C91-'Risk-free'!$B91</f>
        <v>0.000635835172921195</v>
      </c>
      <c r="D91" s="10" t="n">
        <f aca="false">Returns!D91-'Risk-free'!$B91</f>
        <v>-0.00784075045919709</v>
      </c>
    </row>
    <row r="92" customFormat="false" ht="13.8" hidden="false" customHeight="false" outlineLevel="0" collapsed="false">
      <c r="A92" s="4" t="n">
        <v>41061</v>
      </c>
      <c r="B92" s="10" t="n">
        <f aca="false">Returns!B92-'Risk-free'!$B92</f>
        <v>0.0409852298044393</v>
      </c>
      <c r="C92" s="10" t="n">
        <f aca="false">Returns!C92-'Risk-free'!$B92</f>
        <v>0.0352941176470589</v>
      </c>
      <c r="D92" s="10" t="n">
        <f aca="false">Returns!D92-'Risk-free'!$B92</f>
        <v>0.0967869892899644</v>
      </c>
    </row>
    <row r="93" customFormat="false" ht="13.8" hidden="false" customHeight="false" outlineLevel="0" collapsed="false">
      <c r="A93" s="4" t="n">
        <v>41091</v>
      </c>
      <c r="B93" s="10" t="n">
        <f aca="false">Returns!B93-'Risk-free'!$B93</f>
        <v>0.013699721226603</v>
      </c>
      <c r="C93" s="10" t="n">
        <f aca="false">Returns!C93-'Risk-free'!$B93</f>
        <v>0.0293486041517537</v>
      </c>
      <c r="D93" s="10" t="n">
        <f aca="false">Returns!D93-'Risk-free'!$B93</f>
        <v>0.00132610006027734</v>
      </c>
    </row>
    <row r="94" customFormat="false" ht="13.8" hidden="false" customHeight="false" outlineLevel="0" collapsed="false">
      <c r="A94" s="4" t="n">
        <v>41122</v>
      </c>
      <c r="B94" s="10" t="n">
        <f aca="false">Returns!B94-'Risk-free'!$B94</f>
        <v>0.0222933370000786</v>
      </c>
      <c r="C94" s="10" t="n">
        <f aca="false">Returns!C94-'Risk-free'!$B94</f>
        <v>-0.0313934631432545</v>
      </c>
      <c r="D94" s="10" t="n">
        <f aca="false">Returns!D94-'Risk-free'!$B94</f>
        <v>0.0175980496026968</v>
      </c>
    </row>
    <row r="95" customFormat="false" ht="13.8" hidden="false" customHeight="false" outlineLevel="0" collapsed="false">
      <c r="A95" s="4" t="n">
        <v>41153</v>
      </c>
      <c r="B95" s="10" t="n">
        <f aca="false">Returns!B95-'Risk-free'!$B95</f>
        <v>0.0257300030740857</v>
      </c>
      <c r="C95" s="10" t="n">
        <f aca="false">Returns!C95-'Risk-free'!$B95</f>
        <v>0.0156932519741564</v>
      </c>
      <c r="D95" s="10" t="n">
        <f aca="false">Returns!D95-'Risk-free'!$B95</f>
        <v>0.0356269608423045</v>
      </c>
    </row>
    <row r="96" customFormat="false" ht="13.8" hidden="false" customHeight="false" outlineLevel="0" collapsed="false">
      <c r="A96" s="4" t="n">
        <v>41183</v>
      </c>
      <c r="B96" s="10" t="n">
        <f aca="false">Returns!B96-'Risk-free'!$B96</f>
        <v>-0.0186951968681773</v>
      </c>
      <c r="C96" s="10" t="n">
        <f aca="false">Returns!C96-'Risk-free'!$B96</f>
        <v>0.0134327635327636</v>
      </c>
      <c r="D96" s="10" t="n">
        <f aca="false">Returns!D96-'Risk-free'!$B96</f>
        <v>-0.0599515134209023</v>
      </c>
    </row>
    <row r="97" customFormat="false" ht="13.8" hidden="false" customHeight="false" outlineLevel="0" collapsed="false">
      <c r="A97" s="4" t="n">
        <v>41214</v>
      </c>
      <c r="B97" s="10" t="n">
        <f aca="false">Returns!B97-'Risk-free'!$B97</f>
        <v>0.00549987726296396</v>
      </c>
      <c r="C97" s="10" t="n">
        <f aca="false">Returns!C97-'Risk-free'!$B97</f>
        <v>-0.0345342937456079</v>
      </c>
      <c r="D97" s="10" t="n">
        <f aca="false">Returns!D97-'Risk-free'!$B97</f>
        <v>0.0169088689102175</v>
      </c>
    </row>
    <row r="98" customFormat="false" ht="13.8" hidden="false" customHeight="false" outlineLevel="0" collapsed="false">
      <c r="A98" s="4" t="n">
        <v>41244</v>
      </c>
      <c r="B98" s="10" t="n">
        <f aca="false">Returns!B98-'Risk-free'!$B98</f>
        <v>0.00893959112060426</v>
      </c>
      <c r="C98" s="10" t="n">
        <f aca="false">Returns!C98-'Risk-free'!$B98</f>
        <v>0.00303682678311489</v>
      </c>
      <c r="D98" s="10" t="n">
        <f aca="false">Returns!D98-'Risk-free'!$B98</f>
        <v>-0.00560471867160429</v>
      </c>
    </row>
    <row r="99" customFormat="false" ht="13.8" hidden="false" customHeight="false" outlineLevel="0" collapsed="false">
      <c r="A99" s="4" t="n">
        <v>41275</v>
      </c>
      <c r="B99" s="10" t="n">
        <f aca="false">Returns!B99-'Risk-free'!$B99</f>
        <v>0.051762198371013</v>
      </c>
      <c r="C99" s="10" t="n">
        <f aca="false">Returns!C99-'Risk-free'!$B99</f>
        <v>0.0455212922173276</v>
      </c>
      <c r="D99" s="10" t="n">
        <f aca="false">Returns!D99-'Risk-free'!$B99</f>
        <v>0.0874008175042076</v>
      </c>
    </row>
    <row r="100" customFormat="false" ht="13.8" hidden="false" customHeight="false" outlineLevel="0" collapsed="false">
      <c r="A100" s="4" t="n">
        <v>41306</v>
      </c>
      <c r="B100" s="10" t="n">
        <f aca="false">Returns!B100-'Risk-free'!$B100</f>
        <v>0.0133893030324963</v>
      </c>
      <c r="C100" s="10" t="n">
        <f aca="false">Returns!C100-'Risk-free'!$B100</f>
        <v>0.0217696629213484</v>
      </c>
      <c r="D100" s="10" t="n">
        <f aca="false">Returns!D100-'Risk-free'!$B100</f>
        <v>0.0208955223880598</v>
      </c>
    </row>
    <row r="101" customFormat="false" ht="13.8" hidden="false" customHeight="false" outlineLevel="0" collapsed="false">
      <c r="A101" s="4" t="n">
        <v>41334</v>
      </c>
      <c r="B101" s="10" t="n">
        <f aca="false">Returns!B101-'Risk-free'!$B101</f>
        <v>0.0373160977003284</v>
      </c>
      <c r="C101" s="10" t="n">
        <f aca="false">Returns!C101-'Risk-free'!$B101</f>
        <v>0.0470790378006871</v>
      </c>
      <c r="D101" s="10" t="n">
        <f aca="false">Returns!D101-'Risk-free'!$B101</f>
        <v>0.0752653238033356</v>
      </c>
    </row>
    <row r="102" customFormat="false" ht="13.8" hidden="false" customHeight="false" outlineLevel="0" collapsed="false">
      <c r="A102" s="4" t="n">
        <v>41365</v>
      </c>
      <c r="B102" s="10" t="n">
        <f aca="false">Returns!B102-'Risk-free'!$B102</f>
        <v>0.019085817025102</v>
      </c>
      <c r="C102" s="10" t="n">
        <f aca="false">Returns!C102-'Risk-free'!$B102</f>
        <v>0.0535714285714286</v>
      </c>
      <c r="D102" s="10" t="n">
        <f aca="false">Returns!D102-'Risk-free'!$B102</f>
        <v>0.0670762413133246</v>
      </c>
    </row>
    <row r="103" customFormat="false" ht="13.8" hidden="false" customHeight="false" outlineLevel="0" collapsed="false">
      <c r="A103" s="4" t="n">
        <v>41395</v>
      </c>
      <c r="B103" s="10" t="n">
        <f aca="false">Returns!B103-'Risk-free'!$B103</f>
        <v>0.0232747506276718</v>
      </c>
      <c r="C103" s="10" t="n">
        <f aca="false">Returns!C103-'Risk-free'!$B103</f>
        <v>-0.0715630885122411</v>
      </c>
      <c r="D103" s="10" t="n">
        <f aca="false">Returns!D103-'Risk-free'!$B103</f>
        <v>0.0317130722038697</v>
      </c>
    </row>
    <row r="104" customFormat="false" ht="13.8" hidden="false" customHeight="false" outlineLevel="0" collapsed="false">
      <c r="A104" s="4" t="n">
        <v>41426</v>
      </c>
      <c r="B104" s="10" t="n">
        <f aca="false">Returns!B104-'Risk-free'!$B104</f>
        <v>-0.0135477453580902</v>
      </c>
      <c r="C104" s="10" t="n">
        <f aca="false">Returns!C104-'Risk-free'!$B104</f>
        <v>0.00642325895875606</v>
      </c>
      <c r="D104" s="10" t="n">
        <f aca="false">Returns!D104-'Risk-free'!$B104</f>
        <v>-0.00997164028908615</v>
      </c>
    </row>
    <row r="105" customFormat="false" ht="13.8" hidden="false" customHeight="false" outlineLevel="0" collapsed="false">
      <c r="A105" s="4" t="n">
        <v>41456</v>
      </c>
      <c r="B105" s="10" t="n">
        <f aca="false">Returns!B105-'Risk-free'!$B105</f>
        <v>0.0507226799945968</v>
      </c>
      <c r="C105" s="10" t="n">
        <f aca="false">Returns!C105-'Risk-free'!$B105</f>
        <v>0.039268788083954</v>
      </c>
      <c r="D105" s="10" t="n">
        <f aca="false">Returns!D105-'Risk-free'!$B105</f>
        <v>0.15810386250231</v>
      </c>
    </row>
    <row r="106" customFormat="false" ht="13.8" hidden="false" customHeight="false" outlineLevel="0" collapsed="false">
      <c r="A106" s="4" t="n">
        <v>41487</v>
      </c>
      <c r="B106" s="10" t="n">
        <f aca="false">Returns!B106-'Risk-free'!$B106</f>
        <v>-0.0291187246898502</v>
      </c>
      <c r="C106" s="10" t="n">
        <f aca="false">Returns!C106-'Risk-free'!$B106</f>
        <v>-0.0508143322475569</v>
      </c>
      <c r="D106" s="10" t="n">
        <f aca="false">Returns!D106-'Risk-free'!$B106</f>
        <v>-0.0172345009175776</v>
      </c>
    </row>
    <row r="107" customFormat="false" ht="13.8" hidden="false" customHeight="false" outlineLevel="0" collapsed="false">
      <c r="A107" s="4" t="n">
        <v>41518</v>
      </c>
      <c r="B107" s="10" t="n">
        <f aca="false">Returns!B107-'Risk-free'!$B107</f>
        <v>0.0312963453389832</v>
      </c>
      <c r="C107" s="10" t="n">
        <f aca="false">Returns!C107-'Risk-free'!$B107</f>
        <v>0.011324639670556</v>
      </c>
      <c r="D107" s="10" t="n">
        <f aca="false">Returns!D107-'Risk-free'!$B107</f>
        <v>0.0980758301534463</v>
      </c>
    </row>
    <row r="108" customFormat="false" ht="13.8" hidden="false" customHeight="false" outlineLevel="0" collapsed="false">
      <c r="A108" s="4" t="n">
        <v>41548</v>
      </c>
      <c r="B108" s="10" t="n">
        <f aca="false">Returns!B108-'Risk-free'!$B108</f>
        <v>0.04586504967101</v>
      </c>
      <c r="C108" s="10" t="n">
        <f aca="false">Returns!C108-'Risk-free'!$B108</f>
        <v>0.0376196990424078</v>
      </c>
      <c r="D108" s="10" t="n">
        <f aca="false">Returns!D108-'Risk-free'!$B108</f>
        <v>-0.0599630314232902</v>
      </c>
    </row>
    <row r="109" customFormat="false" ht="13.8" hidden="false" customHeight="false" outlineLevel="0" collapsed="false">
      <c r="A109" s="4" t="n">
        <v>41579</v>
      </c>
      <c r="B109" s="10" t="n">
        <f aca="false">Returns!B109-'Risk-free'!$B109</f>
        <v>0.0302843397273793</v>
      </c>
      <c r="C109" s="10" t="n">
        <f aca="false">Returns!C109-'Risk-free'!$B109</f>
        <v>-0.017139090309822</v>
      </c>
      <c r="D109" s="10" t="n">
        <f aca="false">Returns!D109-'Risk-free'!$B109</f>
        <v>0.0674846625766872</v>
      </c>
    </row>
    <row r="110" customFormat="false" ht="13.8" hidden="false" customHeight="false" outlineLevel="0" collapsed="false">
      <c r="A110" s="4" t="n">
        <v>41609</v>
      </c>
      <c r="B110" s="10" t="n">
        <f aca="false">Returns!B110-'Risk-free'!$B110</f>
        <v>0.0250778256704982</v>
      </c>
      <c r="C110" s="10" t="n">
        <f aca="false">Returns!C110-'Risk-free'!$B110</f>
        <v>0.0141247484909457</v>
      </c>
      <c r="D110" s="10" t="n">
        <f aca="false">Returns!D110-'Risk-free'!$B110</f>
        <v>0.0303065134099616</v>
      </c>
    </row>
    <row r="111" customFormat="false" ht="13.8" hidden="false" customHeight="false" outlineLevel="0" collapsed="false">
      <c r="A111" s="4" t="n">
        <v>41640</v>
      </c>
      <c r="B111" s="10" t="n">
        <f aca="false">Returns!B111-'Risk-free'!$B111</f>
        <v>-0.0346912420756047</v>
      </c>
      <c r="C111" s="10" t="n">
        <f aca="false">Returns!C111-'Risk-free'!$B111</f>
        <v>0.0220883534136547</v>
      </c>
      <c r="D111" s="10" t="n">
        <f aca="false">Returns!D111-'Risk-free'!$B111</f>
        <v>0.112408424908425</v>
      </c>
    </row>
    <row r="112" customFormat="false" ht="13.8" hidden="false" customHeight="false" outlineLevel="0" collapsed="false">
      <c r="A112" s="4" t="n">
        <v>41671</v>
      </c>
      <c r="B112" s="10" t="n">
        <f aca="false">Returns!B112-'Risk-free'!$B112</f>
        <v>0.0456065673456978</v>
      </c>
      <c r="C112" s="10" t="n">
        <f aca="false">Returns!C112-'Risk-free'!$B112</f>
        <v>0.0360183366077276</v>
      </c>
      <c r="D112" s="10" t="n">
        <f aca="false">Returns!D112-'Risk-free'!$B112</f>
        <v>0.0731289016944501</v>
      </c>
    </row>
    <row r="113" customFormat="false" ht="13.8" hidden="false" customHeight="false" outlineLevel="0" collapsed="false">
      <c r="A113" s="4" t="n">
        <v>41699</v>
      </c>
      <c r="B113" s="10" t="n">
        <f aca="false">Returns!B113-'Risk-free'!$B113</f>
        <v>0.00822332073277132</v>
      </c>
      <c r="C113" s="10" t="n">
        <f aca="false">Returns!C113-'Risk-free'!$B113</f>
        <v>0.0256005056890012</v>
      </c>
      <c r="D113" s="10" t="n">
        <f aca="false">Returns!D113-'Risk-free'!$B113</f>
        <v>-0.106053825992457</v>
      </c>
    </row>
    <row r="114" customFormat="false" ht="13.8" hidden="false" customHeight="false" outlineLevel="0" collapsed="false">
      <c r="A114" s="4" t="n">
        <v>41730</v>
      </c>
      <c r="B114" s="10" t="n">
        <f aca="false">Returns!B114-'Risk-free'!$B114</f>
        <v>0.00724091988646247</v>
      </c>
      <c r="C114" s="10" t="n">
        <f aca="false">Returns!C114-'Risk-free'!$B114</f>
        <v>0.0360024829298573</v>
      </c>
      <c r="D114" s="10" t="n">
        <f aca="false">Returns!D114-'Risk-free'!$B114</f>
        <v>-0.0756578947368422</v>
      </c>
    </row>
    <row r="115" customFormat="false" ht="13.8" hidden="false" customHeight="false" outlineLevel="0" collapsed="false">
      <c r="A115" s="4" t="n">
        <v>41760</v>
      </c>
      <c r="B115" s="10" t="n">
        <f aca="false">Returns!B115-'Risk-free'!$B115</f>
        <v>0.0233494363929148</v>
      </c>
      <c r="C115" s="10" t="n">
        <f aca="false">Returns!C115-'Risk-free'!$B115</f>
        <v>0.000599161174355878</v>
      </c>
      <c r="D115" s="10" t="n">
        <f aca="false">Returns!D115-'Risk-free'!$B115</f>
        <v>0.0285471143431844</v>
      </c>
    </row>
    <row r="116" customFormat="false" ht="13.8" hidden="false" customHeight="false" outlineLevel="0" collapsed="false">
      <c r="A116" s="4" t="n">
        <v>41791</v>
      </c>
      <c r="B116" s="10" t="n">
        <f aca="false">Returns!B116-'Risk-free'!$B116</f>
        <v>0.0205237720579972</v>
      </c>
      <c r="C116" s="10" t="n">
        <f aca="false">Returns!C116-'Risk-free'!$B116</f>
        <v>0.0494011976047903</v>
      </c>
      <c r="D116" s="10" t="n">
        <f aca="false">Returns!D116-'Risk-free'!$B116</f>
        <v>0.082737871380218</v>
      </c>
    </row>
    <row r="117" customFormat="false" ht="13.8" hidden="false" customHeight="false" outlineLevel="0" collapsed="false">
      <c r="A117" s="4" t="n">
        <v>41821</v>
      </c>
      <c r="B117" s="10" t="n">
        <f aca="false">Returns!B117-'Risk-free'!$B117</f>
        <v>-0.0138804401924461</v>
      </c>
      <c r="C117" s="10" t="n">
        <f aca="false">Returns!C117-'Risk-free'!$B117</f>
        <v>-0.0557151062607696</v>
      </c>
      <c r="D117" s="10" t="n">
        <f aca="false">Returns!D117-'Risk-free'!$B117</f>
        <v>-0.00972559916637705</v>
      </c>
    </row>
    <row r="118" customFormat="false" ht="13.8" hidden="false" customHeight="false" outlineLevel="0" collapsed="false">
      <c r="A118" s="4" t="n">
        <v>41852</v>
      </c>
      <c r="B118" s="10" t="n">
        <f aca="false">Returns!B118-'Risk-free'!$B118</f>
        <v>0.0398721399730821</v>
      </c>
      <c r="C118" s="10" t="n">
        <f aca="false">Returns!C118-'Risk-free'!$B118</f>
        <v>0.0468369829683697</v>
      </c>
      <c r="D118" s="10" t="n">
        <f aca="false">Returns!D118-'Risk-free'!$B118</f>
        <v>0.127043142756927</v>
      </c>
    </row>
    <row r="119" customFormat="false" ht="13.8" hidden="false" customHeight="false" outlineLevel="0" collapsed="false">
      <c r="A119" s="4" t="n">
        <v>41883</v>
      </c>
      <c r="B119" s="10" t="n">
        <f aca="false">Returns!B119-'Risk-free'!$B119</f>
        <v>-0.0140969638138382</v>
      </c>
      <c r="C119" s="10" t="n">
        <f aca="false">Returns!C119-'Risk-free'!$B119</f>
        <v>-0.0299244625217899</v>
      </c>
      <c r="D119" s="10" t="n">
        <f aca="false">Returns!D119-'Risk-free'!$B119</f>
        <v>-0.0194821361882236</v>
      </c>
    </row>
    <row r="120" customFormat="false" ht="13.8" hidden="false" customHeight="false" outlineLevel="0" collapsed="false">
      <c r="A120" s="4" t="n">
        <v>41913</v>
      </c>
      <c r="B120" s="10" t="n">
        <f aca="false">Returns!B120-'Risk-free'!$B120</f>
        <v>0.0242321006648716</v>
      </c>
      <c r="C120" s="10" t="n">
        <f aca="false">Returns!C120-'Risk-free'!$B120</f>
        <v>0.0717732207478892</v>
      </c>
      <c r="D120" s="10" t="n">
        <f aca="false">Returns!D120-'Risk-free'!$B120</f>
        <v>0.0824604837173872</v>
      </c>
    </row>
    <row r="121" customFormat="false" ht="13.8" hidden="false" customHeight="false" outlineLevel="0" collapsed="false">
      <c r="A121" s="4" t="n">
        <v>41944</v>
      </c>
      <c r="B121" s="10" t="n">
        <f aca="false">Returns!B121-'Risk-free'!$B121</f>
        <v>0.0268240343347639</v>
      </c>
      <c r="C121" s="10" t="n">
        <f aca="false">Returns!C121-'Risk-free'!$B121</f>
        <v>0.003939223410242</v>
      </c>
      <c r="D121" s="10" t="n">
        <f aca="false">Returns!D121-'Risk-free'!$B121</f>
        <v>0.0126084916725309</v>
      </c>
    </row>
    <row r="122" customFormat="false" ht="13.8" hidden="false" customHeight="false" outlineLevel="0" collapsed="false">
      <c r="A122" s="4" t="n">
        <v>41974</v>
      </c>
      <c r="B122" s="10" t="n">
        <f aca="false">Returns!B122-'Risk-free'!$B122</f>
        <v>-0.00276384535005236</v>
      </c>
      <c r="C122" s="10" t="n">
        <f aca="false">Returns!C122-'Risk-free'!$B122</f>
        <v>0.0256614349775783</v>
      </c>
      <c r="D122" s="10" t="n">
        <f aca="false">Returns!D122-'Risk-free'!$B122</f>
        <v>0.014872299762553</v>
      </c>
    </row>
    <row r="123" customFormat="false" ht="13.8" hidden="false" customHeight="false" outlineLevel="0" collapsed="false">
      <c r="A123" s="4" t="n">
        <v>42005</v>
      </c>
      <c r="B123" s="10" t="n">
        <f aca="false">Returns!B123-'Risk-free'!$B123</f>
        <v>-0.0301753646848175</v>
      </c>
      <c r="C123" s="10" t="n">
        <f aca="false">Returns!C123-'Risk-free'!$B123</f>
        <v>0.0185915492957744</v>
      </c>
      <c r="D123" s="10" t="n">
        <f aca="false">Returns!D123-'Risk-free'!$B123</f>
        <v>0.0550513139941864</v>
      </c>
    </row>
    <row r="124" customFormat="false" ht="13.8" hidden="false" customHeight="false" outlineLevel="0" collapsed="false">
      <c r="A124" s="4" t="n">
        <v>42036</v>
      </c>
      <c r="B124" s="10" t="n">
        <f aca="false">Returns!B124-'Risk-free'!$B124</f>
        <v>0.0573957428323197</v>
      </c>
      <c r="C124" s="10" t="n">
        <f aca="false">Returns!C124-'Risk-free'!$B124</f>
        <v>-0.0464601769911505</v>
      </c>
      <c r="D124" s="10" t="n">
        <f aca="false">Returns!D124-'Risk-free'!$B124</f>
        <v>0.0552150688782682</v>
      </c>
    </row>
    <row r="125" customFormat="false" ht="13.8" hidden="false" customHeight="false" outlineLevel="0" collapsed="false">
      <c r="A125" s="4" t="n">
        <v>42064</v>
      </c>
      <c r="B125" s="10" t="n">
        <f aca="false">Returns!B125-'Risk-free'!$B125</f>
        <v>-0.0158475838340265</v>
      </c>
      <c r="C125" s="10" t="n">
        <f aca="false">Returns!C125-'Risk-free'!$B125</f>
        <v>-0.0101508120649653</v>
      </c>
      <c r="D125" s="10" t="n">
        <f aca="false">Returns!D125-'Risk-free'!$B125</f>
        <v>0.0276016411786648</v>
      </c>
    </row>
    <row r="126" customFormat="false" ht="13.8" hidden="false" customHeight="false" outlineLevel="0" collapsed="false">
      <c r="A126" s="4" t="n">
        <v>42095</v>
      </c>
      <c r="B126" s="10" t="n">
        <f aca="false">Returns!B126-'Risk-free'!$B126</f>
        <v>0.00949084998164751</v>
      </c>
      <c r="C126" s="10" t="n">
        <f aca="false">Returns!C126-'Risk-free'!$B126</f>
        <v>0.00117994100294982</v>
      </c>
      <c r="D126" s="10" t="n">
        <f aca="false">Returns!D126-'Risk-free'!$B126</f>
        <v>-0.054705729841846</v>
      </c>
    </row>
    <row r="127" customFormat="false" ht="13.8" hidden="false" customHeight="false" outlineLevel="0" collapsed="false">
      <c r="A127" s="4" t="n">
        <v>42125</v>
      </c>
      <c r="B127" s="10" t="n">
        <f aca="false">Returns!B127-'Risk-free'!$B127</f>
        <v>0.0127259505505921</v>
      </c>
      <c r="C127" s="10" t="n">
        <f aca="false">Returns!C127-'Risk-free'!$B127</f>
        <v>-0.00117855038302883</v>
      </c>
      <c r="D127" s="10" t="n">
        <f aca="false">Returns!D127-'Risk-free'!$B127</f>
        <v>0.100109709270433</v>
      </c>
    </row>
    <row r="128" customFormat="false" ht="13.8" hidden="false" customHeight="false" outlineLevel="0" collapsed="false">
      <c r="A128" s="4" t="n">
        <v>42156</v>
      </c>
      <c r="B128" s="10" t="n">
        <f aca="false">Returns!B128-'Risk-free'!$B128</f>
        <v>-0.0192337282658869</v>
      </c>
      <c r="C128" s="10" t="n">
        <f aca="false">Returns!C128-'Risk-free'!$B128</f>
        <v>-0.05929203539823</v>
      </c>
      <c r="D128" s="10" t="n">
        <f aca="false">Returns!D128-'Risk-free'!$B128</f>
        <v>0.00553477935676883</v>
      </c>
    </row>
    <row r="129" customFormat="false" ht="13.8" hidden="false" customHeight="false" outlineLevel="0" collapsed="false">
      <c r="A129" s="4" t="n">
        <v>42186</v>
      </c>
      <c r="B129" s="10" t="n">
        <f aca="false">Returns!B129-'Risk-free'!$B129</f>
        <v>0.0208026896406808</v>
      </c>
      <c r="C129" s="10" t="n">
        <f aca="false">Returns!C129-'Risk-free'!$B129</f>
        <v>0.0467466835123185</v>
      </c>
      <c r="D129" s="10" t="n">
        <f aca="false">Returns!D129-'Risk-free'!$B129</f>
        <v>0.0206287811167312</v>
      </c>
    </row>
    <row r="130" customFormat="false" ht="13.8" hidden="false" customHeight="false" outlineLevel="0" collapsed="false">
      <c r="A130" s="4" t="n">
        <v>42217</v>
      </c>
      <c r="B130" s="10" t="n">
        <f aca="false">Returns!B130-'Risk-free'!$B130</f>
        <v>-0.0604158089748867</v>
      </c>
      <c r="C130" s="10" t="n">
        <f aca="false">Returns!C130-'Risk-free'!$B130</f>
        <v>-0.0422450211225106</v>
      </c>
      <c r="D130" s="10" t="n">
        <f aca="false">Returns!D130-'Risk-free'!$B130</f>
        <v>-0.101982314643863</v>
      </c>
    </row>
    <row r="131" customFormat="false" ht="13.8" hidden="false" customHeight="false" outlineLevel="0" collapsed="false">
      <c r="A131" s="4" t="n">
        <v>42248</v>
      </c>
      <c r="B131" s="10" t="n">
        <f aca="false">Returns!B131-'Risk-free'!$B131</f>
        <v>-0.0248055646839743</v>
      </c>
      <c r="C131" s="10" t="n">
        <f aca="false">Returns!C131-'Risk-free'!$B131</f>
        <v>0.0204788909892879</v>
      </c>
      <c r="D131" s="10" t="n">
        <f aca="false">Returns!D131-'Risk-free'!$B131</f>
        <v>-0.1245468809176</v>
      </c>
    </row>
    <row r="132" customFormat="false" ht="13.8" hidden="false" customHeight="false" outlineLevel="0" collapsed="false">
      <c r="A132" s="4" t="n">
        <v>42278</v>
      </c>
      <c r="B132" s="10" t="n">
        <f aca="false">Returns!B132-'Risk-free'!$B132</f>
        <v>0.0842271649542736</v>
      </c>
      <c r="C132" s="10" t="n">
        <f aca="false">Returns!C132-'Risk-free'!$B132</f>
        <v>0.0180348258706469</v>
      </c>
      <c r="D132" s="10" t="n">
        <f aca="false">Returns!D132-'Risk-free'!$B132</f>
        <v>0.0595760459798529</v>
      </c>
    </row>
    <row r="133" customFormat="false" ht="13.8" hidden="false" customHeight="false" outlineLevel="0" collapsed="false">
      <c r="A133" s="4" t="n">
        <v>42309</v>
      </c>
      <c r="B133" s="10" t="n">
        <f aca="false">Returns!B133-'Risk-free'!$B133</f>
        <v>0.00286368843069873</v>
      </c>
      <c r="C133" s="10" t="n">
        <f aca="false">Returns!C133-'Risk-free'!$B133</f>
        <v>-0.0238240684178376</v>
      </c>
      <c r="D133" s="10" t="n">
        <f aca="false">Returns!D133-'Risk-free'!$B133</f>
        <v>0.0428696412948384</v>
      </c>
    </row>
    <row r="134" customFormat="false" ht="13.8" hidden="false" customHeight="false" outlineLevel="0" collapsed="false">
      <c r="A134" s="4" t="n">
        <v>42339</v>
      </c>
      <c r="B134" s="10" t="n">
        <f aca="false">Returns!B134-'Risk-free'!$B134</f>
        <v>-0.0161323970718033</v>
      </c>
      <c r="C134" s="10" t="n">
        <f aca="false">Returns!C134-'Risk-free'!$B134</f>
        <v>0.00716533166458077</v>
      </c>
      <c r="D134" s="10" t="n">
        <f aca="false">Returns!D134-'Risk-free'!$B134</f>
        <v>-0.00839362416107404</v>
      </c>
    </row>
    <row r="135" customFormat="false" ht="13.8" hidden="false" customHeight="false" outlineLevel="0" collapsed="false">
      <c r="A135" s="4" t="n">
        <v>42370</v>
      </c>
      <c r="B135" s="10" t="n">
        <f aca="false">Returns!B135-'Risk-free'!$B135</f>
        <v>-0.0498665534804753</v>
      </c>
      <c r="C135" s="10" t="n">
        <f aca="false">Returns!C135-'Risk-free'!$B135</f>
        <v>0.0401075226977949</v>
      </c>
      <c r="D135" s="10" t="n">
        <f aca="false">Returns!D135-'Risk-free'!$B135</f>
        <v>-0.229279405649994</v>
      </c>
    </row>
    <row r="136" customFormat="false" ht="13.8" hidden="false" customHeight="false" outlineLevel="0" collapsed="false">
      <c r="A136" s="4" t="n">
        <v>42401</v>
      </c>
      <c r="B136" s="10" t="n">
        <f aca="false">Returns!B136-'Risk-free'!$B136</f>
        <v>-0.00165170295924058</v>
      </c>
      <c r="C136" s="10" t="n">
        <f aca="false">Returns!C136-'Risk-free'!$B136</f>
        <v>0.0216204488778055</v>
      </c>
      <c r="D136" s="10" t="n">
        <f aca="false">Returns!D136-'Risk-free'!$B136</f>
        <v>-0.0638998254799303</v>
      </c>
    </row>
    <row r="137" customFormat="false" ht="13.8" hidden="false" customHeight="false" outlineLevel="0" collapsed="false">
      <c r="A137" s="4" t="n">
        <v>42430</v>
      </c>
      <c r="B137" s="10" t="n">
        <f aca="false">Returns!B137-'Risk-free'!$B137</f>
        <v>0.0675253410870051</v>
      </c>
      <c r="C137" s="10" t="n">
        <f aca="false">Returns!C137-'Risk-free'!$B137</f>
        <v>0.078811592434411</v>
      </c>
      <c r="D137" s="10" t="n">
        <f aca="false">Returns!D137-'Risk-free'!$B137</f>
        <v>0.0458052529018045</v>
      </c>
    </row>
    <row r="138" customFormat="false" ht="13.8" hidden="false" customHeight="false" outlineLevel="0" collapsed="false">
      <c r="A138" s="4" t="n">
        <v>42461</v>
      </c>
      <c r="B138" s="10" t="n">
        <f aca="false">Returns!B138-'Risk-free'!$B138</f>
        <v>0.00363703879151521</v>
      </c>
      <c r="C138" s="10" t="n">
        <f aca="false">Returns!C138-'Risk-free'!$B138</f>
        <v>-0.0166054069436539</v>
      </c>
      <c r="D138" s="10" t="n">
        <f aca="false">Returns!D138-'Risk-free'!$B138</f>
        <v>0.0380500080997894</v>
      </c>
    </row>
    <row r="139" customFormat="false" ht="13.8" hidden="false" customHeight="false" outlineLevel="0" collapsed="false">
      <c r="A139" s="4" t="n">
        <v>42491</v>
      </c>
      <c r="B139" s="10" t="n">
        <f aca="false">Returns!B139-'Risk-free'!$B139</f>
        <v>0.0177290508652335</v>
      </c>
      <c r="C139" s="10" t="n">
        <f aca="false">Returns!C139-'Risk-free'!$B139</f>
        <v>0.0201546296296295</v>
      </c>
      <c r="D139" s="10" t="n">
        <f aca="false">Returns!D139-'Risk-free'!$B139</f>
        <v>0.0597423968167279</v>
      </c>
    </row>
    <row r="140" customFormat="false" ht="13.8" hidden="false" customHeight="false" outlineLevel="0" collapsed="false">
      <c r="A140" s="4" t="n">
        <v>42522</v>
      </c>
      <c r="B140" s="10" t="n">
        <f aca="false">Returns!B140-'Risk-free'!$B140</f>
        <v>0.00226264811952601</v>
      </c>
      <c r="C140" s="10" t="n">
        <f aca="false">Returns!C140-'Risk-free'!$B140</f>
        <v>0.0721199092456039</v>
      </c>
      <c r="D140" s="10" t="n">
        <f aca="false">Returns!D140-'Risk-free'!$B140</f>
        <v>-0.0745521790341579</v>
      </c>
    </row>
    <row r="141" customFormat="false" ht="13.8" hidden="false" customHeight="false" outlineLevel="0" collapsed="false">
      <c r="A141" s="4" t="n">
        <v>42552</v>
      </c>
      <c r="B141" s="10" t="n">
        <f aca="false">Returns!B141-'Risk-free'!$B141</f>
        <v>0.0365635668921362</v>
      </c>
      <c r="C141" s="10" t="n">
        <f aca="false">Returns!C141-'Risk-free'!$B141</f>
        <v>-0.00711857370941984</v>
      </c>
      <c r="D141" s="10" t="n">
        <f aca="false">Returns!D141-'Risk-free'!$B141</f>
        <v>0.100722538571656</v>
      </c>
    </row>
    <row r="142" customFormat="false" ht="13.8" hidden="false" customHeight="false" outlineLevel="0" collapsed="false">
      <c r="A142" s="4" t="n">
        <v>42583</v>
      </c>
      <c r="B142" s="10" t="n">
        <f aca="false">Returns!B142-'Risk-free'!$B142</f>
        <v>0.00109488520344645</v>
      </c>
      <c r="C142" s="10" t="n">
        <f aca="false">Returns!C142-'Risk-free'!$B142</f>
        <v>-0.0495033226152199</v>
      </c>
      <c r="D142" s="10" t="n">
        <f aca="false">Returns!D142-'Risk-free'!$B142</f>
        <v>-0.0150811673770136</v>
      </c>
    </row>
    <row r="143" customFormat="false" ht="13.8" hidden="false" customHeight="false" outlineLevel="0" collapsed="false">
      <c r="A143" s="4" t="n">
        <v>42614</v>
      </c>
      <c r="B143" s="10" t="n">
        <f aca="false">Returns!B143-'Risk-free'!$B143</f>
        <v>-0.000140313354886756</v>
      </c>
      <c r="C143" s="10" t="n">
        <f aca="false">Returns!C143-'Risk-free'!$B143</f>
        <v>0.0124832018038332</v>
      </c>
      <c r="D143" s="10" t="n">
        <f aca="false">Returns!D143-'Risk-free'!$B143</f>
        <v>0.0558973821221678</v>
      </c>
    </row>
    <row r="144" customFormat="false" ht="13.8" hidden="false" customHeight="false" outlineLevel="0" collapsed="false">
      <c r="A144" s="4" t="n">
        <v>42644</v>
      </c>
      <c r="B144" s="10" t="n">
        <f aca="false">Returns!B144-'Risk-free'!$B144</f>
        <v>-0.0185307527096549</v>
      </c>
      <c r="C144" s="10" t="n">
        <f aca="false">Returns!C144-'Risk-free'!$B144</f>
        <v>0.00148067226890734</v>
      </c>
      <c r="D144" s="10" t="n">
        <f aca="false">Returns!D144-'Risk-free'!$B144</f>
        <v>-0.107129593112068</v>
      </c>
    </row>
    <row r="145" customFormat="false" ht="13.8" hidden="false" customHeight="false" outlineLevel="0" collapsed="false">
      <c r="A145" s="4" t="n">
        <v>42675</v>
      </c>
      <c r="B145" s="10" t="n">
        <f aca="false">Returns!B145-'Risk-free'!$B145</f>
        <v>0.0368899257148674</v>
      </c>
      <c r="C145" s="10" t="n">
        <f aca="false">Returns!C145-'Risk-free'!$B145</f>
        <v>-0.0437241610738254</v>
      </c>
      <c r="D145" s="10" t="n">
        <f aca="false">Returns!D145-'Risk-free'!$B145</f>
        <v>0.0897771575182709</v>
      </c>
    </row>
    <row r="146" customFormat="false" ht="13.8" hidden="false" customHeight="false" outlineLevel="0" collapsed="false">
      <c r="A146" s="4" t="n">
        <v>42705</v>
      </c>
      <c r="B146" s="10" t="n">
        <f aca="false">Returns!B146-'Risk-free'!$B146</f>
        <v>0.019394813797164</v>
      </c>
      <c r="C146" s="10" t="n">
        <f aca="false">Returns!C146-'Risk-free'!$B146</f>
        <v>0.040156140350877</v>
      </c>
      <c r="D146" s="10" t="n">
        <f aca="false">Returns!D146-'Risk-free'!$B146</f>
        <v>-0.0330300613496933</v>
      </c>
    </row>
    <row r="147" customFormat="false" ht="13.8" hidden="false" customHeight="false" outlineLevel="0" collapsed="false">
      <c r="A147" s="4" t="n">
        <v>42736</v>
      </c>
      <c r="B147" s="10" t="n">
        <f aca="false">Returns!B147-'Risk-free'!$B147</f>
        <v>0.0184313888754419</v>
      </c>
      <c r="C147" s="10" t="n">
        <f aca="false">Returns!C147-'Risk-free'!$B147</f>
        <v>0.010931444759207</v>
      </c>
      <c r="D147" s="10" t="n">
        <f aca="false">Returns!D147-'Risk-free'!$B147</f>
        <v>0.0559782199598952</v>
      </c>
    </row>
    <row r="148" customFormat="false" ht="13.8" hidden="false" customHeight="false" outlineLevel="0" collapsed="false">
      <c r="A148" s="4" t="n">
        <v>42767</v>
      </c>
      <c r="B148" s="10" t="n">
        <f aca="false">Returns!B148-'Risk-free'!$B148</f>
        <v>0.0392274826570371</v>
      </c>
      <c r="C148" s="10" t="n">
        <f aca="false">Returns!C148-'Risk-free'!$B148</f>
        <v>0.0466588235294118</v>
      </c>
      <c r="D148" s="10" t="n">
        <f aca="false">Returns!D148-'Risk-free'!$B148</f>
        <v>0.0790334525808571</v>
      </c>
    </row>
    <row r="149" customFormat="false" ht="13.8" hidden="false" customHeight="false" outlineLevel="0" collapsed="false">
      <c r="A149" s="4" t="n">
        <v>42795</v>
      </c>
      <c r="B149" s="10" t="n">
        <f aca="false">Returns!B149-'Risk-free'!$B149</f>
        <v>0.000664351005484421</v>
      </c>
      <c r="C149" s="10" t="n">
        <f aca="false">Returns!C149-'Risk-free'!$B149</f>
        <v>0.00264275013376111</v>
      </c>
      <c r="D149" s="10" t="n">
        <f aca="false">Returns!D149-'Risk-free'!$B149</f>
        <v>-0.0109865065945214</v>
      </c>
    </row>
    <row r="150" customFormat="false" ht="13.8" hidden="false" customHeight="false" outlineLevel="0" collapsed="false">
      <c r="A150" s="4" t="n">
        <v>42826</v>
      </c>
      <c r="B150" s="10" t="n">
        <f aca="false">Returns!B150-'Risk-free'!$B150</f>
        <v>0.00968115111213014</v>
      </c>
      <c r="C150" s="10" t="n">
        <f aca="false">Returns!C150-'Risk-free'!$B150</f>
        <v>0.00701476113794958</v>
      </c>
      <c r="D150" s="10" t="n">
        <f aca="false">Returns!D150-'Risk-free'!$B150</f>
        <v>0.00599483831270925</v>
      </c>
    </row>
    <row r="151" customFormat="false" ht="13.8" hidden="false" customHeight="false" outlineLevel="0" collapsed="false">
      <c r="A151" s="4" t="n">
        <v>42856</v>
      </c>
      <c r="B151" s="10" t="n">
        <f aca="false">Returns!B151-'Risk-free'!$B151</f>
        <v>0.0133374404140373</v>
      </c>
      <c r="C151" s="10" t="n">
        <f aca="false">Returns!C151-'Risk-free'!$B151</f>
        <v>0.0334969632392116</v>
      </c>
      <c r="D151" s="10" t="n">
        <f aca="false">Returns!D151-'Risk-free'!$B151</f>
        <v>-0.0706991713082462</v>
      </c>
    </row>
    <row r="152" customFormat="false" ht="13.8" hidden="false" customHeight="false" outlineLevel="0" collapsed="false">
      <c r="A152" s="4" t="n">
        <v>42887</v>
      </c>
      <c r="B152" s="10" t="n">
        <f aca="false">Returns!B152-'Risk-free'!$B152</f>
        <v>0.00553414524939548</v>
      </c>
      <c r="C152" s="10" t="n">
        <f aca="false">Returns!C152-'Risk-free'!$B152</f>
        <v>-0.0253295208655333</v>
      </c>
      <c r="D152" s="10" t="n">
        <f aca="false">Returns!D152-'Risk-free'!$B152</f>
        <v>0.0896848794740685</v>
      </c>
    </row>
    <row r="153" customFormat="false" ht="13.8" hidden="false" customHeight="false" outlineLevel="0" collapsed="false">
      <c r="A153" s="4" t="n">
        <v>42917</v>
      </c>
      <c r="B153" s="10" t="n">
        <f aca="false">Returns!B153-'Risk-free'!$B153</f>
        <v>0.0197245810055865</v>
      </c>
      <c r="C153" s="10" t="n">
        <f aca="false">Returns!C153-'Risk-free'!$B153</f>
        <v>0.0210969165337586</v>
      </c>
      <c r="D153" s="10" t="n">
        <f aca="false">Returns!D153-'Risk-free'!$B153</f>
        <v>0.0271038322390459</v>
      </c>
    </row>
    <row r="154" customFormat="false" ht="13.8" hidden="false" customHeight="false" outlineLevel="0" collapsed="false">
      <c r="A154" s="4" t="n">
        <v>42948</v>
      </c>
      <c r="B154" s="10" t="n">
        <f aca="false">Returns!B154-'Risk-free'!$B154</f>
        <v>0.00203447792571833</v>
      </c>
      <c r="C154" s="10" t="n">
        <f aca="false">Returns!C154-'Risk-free'!$B154</f>
        <v>0.0297971904266389</v>
      </c>
      <c r="D154" s="10" t="n">
        <f aca="false">Returns!D154-'Risk-free'!$B154</f>
        <v>0.0508567303304869</v>
      </c>
    </row>
    <row r="155" customFormat="false" ht="13.8" hidden="false" customHeight="false" outlineLevel="0" collapsed="false">
      <c r="A155" s="4" t="n">
        <v>42979</v>
      </c>
      <c r="B155" s="10" t="n">
        <f aca="false">Returns!B155-'Risk-free'!$B155</f>
        <v>0.0196642167780251</v>
      </c>
      <c r="C155" s="10" t="n">
        <f aca="false">Returns!C155-'Risk-free'!$B155</f>
        <v>-0.0266445734477536</v>
      </c>
      <c r="D155" s="10" t="n">
        <f aca="false">Returns!D155-'Risk-free'!$B155</f>
        <v>0.00994598698481565</v>
      </c>
    </row>
    <row r="156" customFormat="false" ht="13.8" hidden="false" customHeight="false" outlineLevel="0" collapsed="false">
      <c r="A156" s="4" t="n">
        <v>43009</v>
      </c>
      <c r="B156" s="10" t="n">
        <f aca="false">Returns!B156-'Risk-free'!$B156</f>
        <v>0.0222758180332804</v>
      </c>
      <c r="C156" s="10" t="n">
        <f aca="false">Returns!C156-'Risk-free'!$B156</f>
        <v>0.0329894681960376</v>
      </c>
      <c r="D156" s="10" t="n">
        <f aca="false">Returns!D156-'Risk-free'!$B156</f>
        <v>-0.0787663396689148</v>
      </c>
    </row>
    <row r="157" customFormat="false" ht="13.8" hidden="false" customHeight="false" outlineLevel="0" collapsed="false">
      <c r="A157" s="4" t="n">
        <v>43040</v>
      </c>
      <c r="B157" s="10" t="n">
        <f aca="false">Returns!B157-'Risk-free'!$B157</f>
        <v>0.0297933770381577</v>
      </c>
      <c r="C157" s="10" t="n">
        <f aca="false">Returns!C157-'Risk-free'!$B157</f>
        <v>0.026431467473525</v>
      </c>
      <c r="D157" s="10" t="n">
        <f aca="false">Returns!D157-'Risk-free'!$B157</f>
        <v>-0.0113053191489363</v>
      </c>
    </row>
    <row r="158" customFormat="false" ht="13.8" hidden="false" customHeight="false" outlineLevel="0" collapsed="false">
      <c r="A158" s="4" t="n">
        <v>43070</v>
      </c>
      <c r="B158" s="10" t="n">
        <f aca="false">Returns!B158-'Risk-free'!$B158</f>
        <v>0.0101349045832654</v>
      </c>
      <c r="C158" s="10" t="n">
        <f aca="false">Returns!C158-'Risk-free'!$B158</f>
        <v>-0.059113058419244</v>
      </c>
      <c r="D158" s="10" t="n">
        <f aca="false">Returns!D158-'Risk-free'!$B158</f>
        <v>0.0336847332347804</v>
      </c>
    </row>
    <row r="159" customFormat="false" ht="13.8" hidden="false" customHeight="false" outlineLevel="0" collapsed="false">
      <c r="A159" s="4" t="n">
        <v>43101</v>
      </c>
      <c r="B159" s="10" t="n">
        <f aca="false">Returns!B159-'Risk-free'!$B159</f>
        <v>0.0560266510007293</v>
      </c>
      <c r="C159" s="10" t="n">
        <f aca="false">Returns!C159-'Risk-free'!$B159</f>
        <v>-0.0331855614973261</v>
      </c>
      <c r="D159" s="10" t="n">
        <f aca="false">Returns!D159-'Risk-free'!$B159</f>
        <v>0.0593508878100685</v>
      </c>
    </row>
    <row r="160" customFormat="false" ht="13.8" hidden="false" customHeight="false" outlineLevel="0" collapsed="false">
      <c r="A160" s="4" t="n">
        <v>43132</v>
      </c>
      <c r="B160" s="10" t="n">
        <f aca="false">Returns!B160-'Risk-free'!$B160</f>
        <v>-0.0380845163268435</v>
      </c>
      <c r="C160" s="10" t="n">
        <f aca="false">Returns!C160-'Risk-free'!$B160</f>
        <v>-0.0452988950276243</v>
      </c>
      <c r="D160" s="10" t="n">
        <f aca="false">Returns!D160-'Risk-free'!$B160</f>
        <v>-0.032894807475229</v>
      </c>
    </row>
    <row r="161" customFormat="false" ht="13.8" hidden="false" customHeight="false" outlineLevel="0" collapsed="false">
      <c r="A161" s="4" t="n">
        <v>43160</v>
      </c>
      <c r="B161" s="10" t="n">
        <f aca="false">Returns!B161-'Risk-free'!$B161</f>
        <v>-0.0267991562860668</v>
      </c>
      <c r="C161" s="10" t="n">
        <f aca="false">Returns!C161-'Risk-free'!$B161</f>
        <v>0.037528323699422</v>
      </c>
      <c r="D161" s="10" t="n">
        <f aca="false">Returns!D161-'Risk-free'!$B161</f>
        <v>-0.026525474447827</v>
      </c>
    </row>
    <row r="162" customFormat="false" ht="13.8" hidden="false" customHeight="false" outlineLevel="0" collapsed="false">
      <c r="A162" s="4" t="n">
        <v>43191</v>
      </c>
      <c r="B162" s="10" t="n">
        <f aca="false">Returns!B162-'Risk-free'!$B162</f>
        <v>0.00233241458512785</v>
      </c>
      <c r="C162" s="10" t="n">
        <f aca="false">Returns!C162-'Risk-free'!$B162</f>
        <v>0.0198885154061624</v>
      </c>
      <c r="D162" s="10" t="n">
        <f aca="false">Returns!D162-'Risk-free'!$B162</f>
        <v>-0.0302410419989368</v>
      </c>
    </row>
    <row r="163" customFormat="false" ht="13.8" hidden="false" customHeight="false" outlineLevel="0" collapsed="false">
      <c r="A163" s="4" t="n">
        <v>43221</v>
      </c>
      <c r="B163" s="10" t="n">
        <f aca="false">Returns!B163-'Risk-free'!$B163</f>
        <v>0.0225457338999674</v>
      </c>
      <c r="C163" s="10" t="n">
        <f aca="false">Returns!C163-'Risk-free'!$B163</f>
        <v>-0.00743400987383429</v>
      </c>
      <c r="D163" s="10" t="n">
        <f aca="false">Returns!D163-'Risk-free'!$B163</f>
        <v>0.049304803612974</v>
      </c>
    </row>
    <row r="164" customFormat="false" ht="13.8" hidden="false" customHeight="false" outlineLevel="0" collapsed="false">
      <c r="A164" s="4" t="n">
        <v>43252</v>
      </c>
      <c r="B164" s="10" t="n">
        <f aca="false">Returns!B164-'Risk-free'!$B164</f>
        <v>0.00461923537393234</v>
      </c>
      <c r="C164" s="10" t="n">
        <f aca="false">Returns!C164-'Risk-free'!$B164</f>
        <v>0.0261938189845475</v>
      </c>
      <c r="D164" s="10" t="n">
        <f aca="false">Returns!D164-'Risk-free'!$B164</f>
        <v>0.0107784435037446</v>
      </c>
    </row>
    <row r="165" customFormat="false" ht="13.8" hidden="false" customHeight="false" outlineLevel="0" collapsed="false">
      <c r="A165" s="4" t="n">
        <v>43282</v>
      </c>
      <c r="B165" s="10" t="n">
        <f aca="false">Returns!B165-'Risk-free'!$B165</f>
        <v>0.0354931112793338</v>
      </c>
      <c r="C165" s="10" t="n">
        <f aca="false">Returns!C165-'Risk-free'!$B165</f>
        <v>0.0140756756756757</v>
      </c>
      <c r="D165" s="10" t="n">
        <f aca="false">Returns!D165-'Risk-free'!$B165</f>
        <v>0.0210483078110926</v>
      </c>
    </row>
    <row r="166" customFormat="false" ht="13.8" hidden="false" customHeight="false" outlineLevel="0" collapsed="false">
      <c r="A166" s="4" t="n">
        <v>43313</v>
      </c>
      <c r="B166" s="10" t="n">
        <f aca="false">Returns!B166-'Risk-free'!$B166</f>
        <v>0.0308625432193622</v>
      </c>
      <c r="C166" s="10" t="n">
        <f aca="false">Returns!C166-'Risk-free'!$B166</f>
        <v>0.00797956359765832</v>
      </c>
      <c r="D166" s="10" t="n">
        <f aca="false">Returns!D166-'Risk-free'!$B166</f>
        <v>0.0413721907638103</v>
      </c>
    </row>
    <row r="167" customFormat="false" ht="13.8" hidden="false" customHeight="false" outlineLevel="0" collapsed="false">
      <c r="A167" s="4" t="n">
        <v>43344</v>
      </c>
      <c r="B167" s="10" t="n">
        <f aca="false">Returns!B167-'Risk-free'!$B167</f>
        <v>0.00404493023255809</v>
      </c>
      <c r="C167" s="10" t="n">
        <f aca="false">Returns!C167-'Risk-free'!$B167</f>
        <v>-0.0115158144438586</v>
      </c>
      <c r="D167" s="10" t="n">
        <f aca="false">Returns!D167-'Risk-free'!$B167</f>
        <v>-0.0173653556131991</v>
      </c>
    </row>
    <row r="168" customFormat="false" ht="13.8" hidden="false" customHeight="false" outlineLevel="0" collapsed="false">
      <c r="A168" s="4" t="n">
        <v>43374</v>
      </c>
      <c r="B168" s="10" t="n">
        <f aca="false">Returns!B168-'Risk-free'!$B168</f>
        <v>-0.0703900962503251</v>
      </c>
      <c r="C168" s="10" t="n">
        <f aca="false">Returns!C168-'Risk-free'!$B168</f>
        <v>0.010961736334405</v>
      </c>
      <c r="D168" s="10" t="n">
        <f aca="false">Returns!D168-'Risk-free'!$B168</f>
        <v>-0.149687176658085</v>
      </c>
    </row>
    <row r="169" customFormat="false" ht="13.8" hidden="false" customHeight="false" outlineLevel="0" collapsed="false">
      <c r="A169" s="4" t="n">
        <v>43405</v>
      </c>
      <c r="B169" s="10" t="n">
        <f aca="false">Returns!B169-'Risk-free'!$B169</f>
        <v>0.0184664964493737</v>
      </c>
      <c r="C169" s="10" t="n">
        <f aca="false">Returns!C169-'Risk-free'!$B169</f>
        <v>0.0394698412698413</v>
      </c>
      <c r="D169" s="10" t="n">
        <f aca="false">Returns!D169-'Risk-free'!$B169</f>
        <v>0.0351704380349565</v>
      </c>
    </row>
    <row r="170" customFormat="false" ht="13.8" hidden="false" customHeight="false" outlineLevel="0" collapsed="false">
      <c r="A170" s="4" t="n">
        <v>43435</v>
      </c>
      <c r="B170" s="10" t="n">
        <f aca="false">Returns!B170-'Risk-free'!$B170</f>
        <v>-0.0921330491905842</v>
      </c>
      <c r="C170" s="10" t="n">
        <f aca="false">Returns!C170-'Risk-free'!$B170</f>
        <v>-0.0722506097560975</v>
      </c>
      <c r="D170" s="10" t="n">
        <f aca="false">Returns!D170-'Risk-free'!$B170</f>
        <v>-0.121483824651453</v>
      </c>
    </row>
    <row r="171" customFormat="false" ht="13.8" hidden="false" customHeight="false" outlineLevel="0" collapsed="false">
      <c r="A171" s="4" t="n">
        <v>43466</v>
      </c>
      <c r="B171" s="10" t="n">
        <f aca="false">Returns!B171-'Risk-free'!$B171</f>
        <v>0.0779207397165573</v>
      </c>
      <c r="C171" s="10" t="n">
        <f aca="false">Returns!C171-'Risk-free'!$B171</f>
        <v>0.0525056260341976</v>
      </c>
      <c r="D171" s="10" t="n">
        <f aca="false">Returns!D171-'Risk-free'!$B171</f>
        <v>0.139017829710737</v>
      </c>
    </row>
    <row r="172" customFormat="false" ht="13.8" hidden="false" customHeight="false" outlineLevel="0" collapsed="false">
      <c r="A172" s="4" t="n">
        <v>43497</v>
      </c>
      <c r="B172" s="10" t="n">
        <f aca="false">Returns!B172-'Risk-free'!$B172</f>
        <v>0.030205120819331</v>
      </c>
      <c r="C172" s="10" t="n">
        <f aca="false">Returns!C172-'Risk-free'!$B172</f>
        <v>0.0348108786610879</v>
      </c>
      <c r="D172" s="10" t="n">
        <f aca="false">Returns!D172-'Risk-free'!$B172</f>
        <v>0.0476092373791621</v>
      </c>
    </row>
    <row r="173" customFormat="false" ht="13.8" hidden="false" customHeight="false" outlineLevel="0" collapsed="false">
      <c r="A173" s="4" t="n">
        <v>43525</v>
      </c>
      <c r="B173" s="10" t="n">
        <f aca="false">Returns!B173-'Risk-free'!$B173</f>
        <v>0.0174448596681656</v>
      </c>
      <c r="C173" s="10" t="n">
        <f aca="false">Returns!C173-'Risk-free'!$B173</f>
        <v>0.027363370332997</v>
      </c>
      <c r="D173" s="10" t="n">
        <f aca="false">Returns!D173-'Risk-free'!$B173</f>
        <v>-0.00497062436028671</v>
      </c>
    </row>
    <row r="174" customFormat="false" ht="13.8" hidden="false" customHeight="false" outlineLevel="0" collapsed="false">
      <c r="A174" s="4" t="n">
        <v>43556</v>
      </c>
      <c r="B174" s="10" t="n">
        <f aca="false">Returns!B174-'Risk-free'!$B174</f>
        <v>0.0383113778865269</v>
      </c>
      <c r="C174" s="10" t="n">
        <f aca="false">Returns!C174-'Risk-free'!$B174</f>
        <v>0.0072688362919131</v>
      </c>
      <c r="D174" s="10" t="n">
        <f aca="false">Returns!D174-'Risk-free'!$B174</f>
        <v>-0.0517235455167693</v>
      </c>
    </row>
    <row r="175" customFormat="false" ht="13.8" hidden="false" customHeight="false" outlineLevel="0" collapsed="false">
      <c r="A175" s="4" t="n">
        <v>43586</v>
      </c>
      <c r="B175" s="10" t="n">
        <f aca="false">Returns!B175-'Risk-free'!$B175</f>
        <v>-0.0657460515194943</v>
      </c>
      <c r="C175" s="10" t="n">
        <f aca="false">Returns!C175-'Risk-free'!$B175</f>
        <v>-0.00649667806546162</v>
      </c>
      <c r="D175" s="10" t="n">
        <f aca="false">Returns!D175-'Risk-free'!$B175</f>
        <v>-0.0286034209578683</v>
      </c>
    </row>
    <row r="176" customFormat="false" ht="13.8" hidden="false" customHeight="false" outlineLevel="0" collapsed="false">
      <c r="A176" s="4" t="n">
        <v>43617</v>
      </c>
      <c r="B176" s="10" t="n">
        <f aca="false">Returns!B176-'Risk-free'!$B176</f>
        <v>0.0684790314351871</v>
      </c>
      <c r="C176" s="10" t="n">
        <f aca="false">Returns!C176-'Risk-free'!$B176</f>
        <v>0.0330380765456331</v>
      </c>
      <c r="D176" s="10" t="n">
        <f aca="false">Returns!D176-'Risk-free'!$B176</f>
        <v>0.119898601760746</v>
      </c>
    </row>
    <row r="177" customFormat="false" ht="13.8" hidden="false" customHeight="false" outlineLevel="0" collapsed="false">
      <c r="A177" s="4" t="n">
        <v>43647</v>
      </c>
      <c r="B177" s="10" t="n">
        <f aca="false">Returns!B177-'Risk-free'!$B177</f>
        <v>0.0123588703437603</v>
      </c>
      <c r="C177" s="10" t="n">
        <f aca="false">Returns!C177-'Risk-free'!$B177</f>
        <v>-0.0057149737720552</v>
      </c>
      <c r="D177" s="10" t="n">
        <f aca="false">Returns!D177-'Risk-free'!$B177</f>
        <v>-0.0437150639757289</v>
      </c>
    </row>
    <row r="178" customFormat="false" ht="13.8" hidden="false" customHeight="false" outlineLevel="0" collapsed="false">
      <c r="A178" s="4" t="n">
        <v>43678</v>
      </c>
      <c r="B178" s="10" t="n">
        <f aca="false">Returns!B178-'Risk-free'!$B178</f>
        <v>-0.0175110723626853</v>
      </c>
      <c r="C178" s="10" t="n">
        <f aca="false">Returns!C178-'Risk-free'!$B178</f>
        <v>0.0453123982766875</v>
      </c>
      <c r="D178" s="10" t="n">
        <f aca="false">Returns!D178-'Risk-free'!$B178</f>
        <v>-0.0532244493392071</v>
      </c>
    </row>
    <row r="179" customFormat="false" ht="13.8" hidden="false" customHeight="false" outlineLevel="0" collapsed="false">
      <c r="A179" s="4" t="n">
        <v>43709</v>
      </c>
      <c r="B179" s="10" t="n">
        <f aca="false">Returns!B179-'Risk-free'!$B179</f>
        <v>0.0167998523440385</v>
      </c>
      <c r="C179" s="10" t="n">
        <f aca="false">Returns!C179-'Risk-free'!$B179</f>
        <v>0.0343225422953817</v>
      </c>
      <c r="D179" s="10" t="n">
        <f aca="false">Returns!D179-'Risk-free'!$B179</f>
        <v>-0.0584119901291915</v>
      </c>
    </row>
    <row r="180" customFormat="false" ht="13.8" hidden="false" customHeight="false" outlineLevel="0" collapsed="false">
      <c r="A180" s="4" t="n">
        <v>43739</v>
      </c>
      <c r="B180" s="10" t="n">
        <f aca="false">Returns!B180-'Risk-free'!$B180</f>
        <v>0.0200499981798988</v>
      </c>
      <c r="C180" s="10" t="n">
        <f aca="false">Returns!C180-'Risk-free'!$B180</f>
        <v>-0.0156969831410825</v>
      </c>
      <c r="D180" s="10" t="n">
        <f aca="false">Returns!D180-'Risk-free'!$B180</f>
        <v>0.111363517464225</v>
      </c>
    </row>
    <row r="181" customFormat="false" ht="13.8" hidden="false" customHeight="false" outlineLevel="0" collapsed="false">
      <c r="A181" s="4" t="n">
        <v>43770</v>
      </c>
      <c r="B181" s="10" t="n">
        <f aca="false">Returns!B181-'Risk-free'!$B181</f>
        <v>0.0350042547126109</v>
      </c>
      <c r="C181" s="10" t="n">
        <f aca="false">Returns!C181-'Risk-free'!$B181</f>
        <v>-0.0219020702070205</v>
      </c>
      <c r="D181" s="10" t="n">
        <f aca="false">Returns!D181-'Risk-free'!$B181</f>
        <v>0.102360318008987</v>
      </c>
    </row>
    <row r="182" customFormat="false" ht="13.8" hidden="false" customHeight="false" outlineLevel="0" collapsed="false">
      <c r="A182" s="4" t="n">
        <v>43800</v>
      </c>
      <c r="B182" s="10" t="n">
        <f aca="false">Returns!B182-'Risk-free'!$B182</f>
        <v>0.0286392035489527</v>
      </c>
      <c r="C182" s="10" t="n">
        <f aca="false">Returns!C182-'Risk-free'!$B182</f>
        <v>0.0358794117647057</v>
      </c>
      <c r="D182" s="10" t="n">
        <f aca="false">Returns!D182-'Risk-free'!$B182</f>
        <v>0.0326430996679824</v>
      </c>
    </row>
    <row r="183" customFormat="false" ht="13.8" hidden="false" customHeight="false" outlineLevel="0" collapsed="false">
      <c r="A183" s="4" t="n">
        <v>43831</v>
      </c>
      <c r="B183" s="10" t="n">
        <f aca="false">Returns!B183-'Risk-free'!$B183</f>
        <v>-0.00180308559162882</v>
      </c>
      <c r="C183" s="10" t="n">
        <f aca="false">Returns!C183-'Risk-free'!$B183</f>
        <v>0.0598967361740708</v>
      </c>
      <c r="D183" s="10" t="n">
        <f aca="false">Returns!D183-'Risk-free'!$B183</f>
        <v>-0.046959377070908</v>
      </c>
    </row>
    <row r="184" customFormat="false" ht="13.8" hidden="false" customHeight="false" outlineLevel="0" collapsed="false">
      <c r="A184" s="4" t="n">
        <v>43862</v>
      </c>
      <c r="B184" s="10" t="n">
        <f aca="false">Returns!B184-'Risk-free'!$B184</f>
        <v>-0.0836133418341666</v>
      </c>
      <c r="C184" s="10" t="n">
        <f aca="false">Returns!C184-'Risk-free'!$B184</f>
        <v>-0.100302947458351</v>
      </c>
      <c r="D184" s="10" t="n">
        <f aca="false">Returns!D184-'Risk-free'!$B184</f>
        <v>0.00671611693632399</v>
      </c>
    </row>
    <row r="185" customFormat="false" ht="13.8" hidden="false" customHeight="false" outlineLevel="0" collapsed="false">
      <c r="A185" s="4" t="n">
        <v>43891</v>
      </c>
      <c r="B185" s="10" t="n">
        <f aca="false">Returns!B185-'Risk-free'!$B185</f>
        <v>-0.124685463521668</v>
      </c>
      <c r="C185" s="10" t="n">
        <f aca="false">Returns!C185-'Risk-free'!$B185</f>
        <v>-0.108833949739213</v>
      </c>
      <c r="D185" s="10" t="n">
        <f aca="false">Returns!D185-'Risk-free'!$B185</f>
        <v>-0.0909003100241131</v>
      </c>
    </row>
    <row r="186" customFormat="false" ht="13.8" hidden="false" customHeight="false" outlineLevel="0" collapsed="false">
      <c r="A186" s="4" t="n">
        <v>43922</v>
      </c>
      <c r="B186" s="10" t="n">
        <f aca="false">Returns!B186-'Risk-free'!$B186</f>
        <v>0.128138491847257</v>
      </c>
      <c r="C186" s="10" t="n">
        <f aca="false">Returns!C186-'Risk-free'!$B186</f>
        <v>0.0358288770053477</v>
      </c>
      <c r="D186" s="10" t="n">
        <f aca="false">Returns!D186-'Risk-free'!$B186</f>
        <v>0.138878377355635</v>
      </c>
    </row>
    <row r="187" customFormat="false" ht="13.8" hidden="false" customHeight="false" outlineLevel="0" collapsed="false">
      <c r="A187" s="4" t="n">
        <v>43952</v>
      </c>
      <c r="B187" s="10" t="n">
        <f aca="false">Returns!B187-'Risk-free'!$B187</f>
        <v>0.0474217358995319</v>
      </c>
      <c r="C187" s="10" t="n">
        <f aca="false">Returns!C187-'Risk-free'!$B187</f>
        <v>0.0386196695921528</v>
      </c>
      <c r="D187" s="10" t="n">
        <f aca="false">Returns!D187-'Risk-free'!$B187</f>
        <v>0.0984513024986711</v>
      </c>
    </row>
    <row r="188" customFormat="false" ht="13.8" hidden="false" customHeight="false" outlineLevel="0" collapsed="false">
      <c r="A188" s="4" t="n">
        <v>43983</v>
      </c>
      <c r="B188" s="10" t="n">
        <f aca="false">Returns!B188-'Risk-free'!$B188</f>
        <v>0.0195665839038059</v>
      </c>
      <c r="C188" s="10" t="n">
        <f aca="false">Returns!C188-'Risk-free'!$B188</f>
        <v>-0.0398614314115309</v>
      </c>
      <c r="D188" s="10" t="n">
        <f aca="false">Returns!D188-'Risk-free'!$B188</f>
        <v>0.0314770370818462</v>
      </c>
    </row>
    <row r="189" customFormat="false" ht="13.8" hidden="false" customHeight="false" outlineLevel="0" collapsed="false">
      <c r="A189" s="4" t="n">
        <v>44013</v>
      </c>
      <c r="B189" s="10" t="n">
        <f aca="false">Returns!B189-'Risk-free'!$B189</f>
        <v>0.0561700964630225</v>
      </c>
      <c r="C189" s="10" t="n">
        <f aca="false">Returns!C189-'Risk-free'!$B189</f>
        <v>0.0702125</v>
      </c>
      <c r="D189" s="10" t="n">
        <f aca="false">Returns!D189-'Risk-free'!$B189</f>
        <v>0.0047671787955199</v>
      </c>
    </row>
    <row r="190" customFormat="false" ht="13.8" hidden="false" customHeight="false" outlineLevel="0" collapsed="false">
      <c r="A190" s="4" t="n">
        <v>44044</v>
      </c>
      <c r="B190" s="10" t="n">
        <f aca="false">Returns!B190-'Risk-free'!$B190</f>
        <v>0.0716689100655152</v>
      </c>
      <c r="C190" s="10" t="n">
        <f aca="false">Returns!C190-'Risk-free'!$B190</f>
        <v>-0.0283238442822386</v>
      </c>
      <c r="D190" s="10" t="n">
        <f aca="false">Returns!D190-'Risk-free'!$B190</f>
        <v>0.000892063492063489</v>
      </c>
    </row>
    <row r="191" customFormat="false" ht="13.8" hidden="false" customHeight="false" outlineLevel="0" collapsed="false">
      <c r="A191" s="4" t="n">
        <v>44075</v>
      </c>
      <c r="B191" s="10" t="n">
        <f aca="false">Returns!B191-'Risk-free'!$B191</f>
        <v>-0.0382192306504895</v>
      </c>
      <c r="C191" s="10" t="n">
        <f aca="false">Returns!C191-'Risk-free'!$B191</f>
        <v>-0.00410600901352022</v>
      </c>
      <c r="D191" s="10" t="n">
        <f aca="false">Returns!D191-'Risk-free'!$B191</f>
        <v>0.0309149828018422</v>
      </c>
    </row>
    <row r="192" customFormat="false" ht="13.8" hidden="false" customHeight="false" outlineLevel="0" collapsed="false">
      <c r="A192" s="4" t="n">
        <v>44105</v>
      </c>
      <c r="B192" s="10" t="n">
        <f aca="false">Returns!B192-'Risk-free'!$B192</f>
        <v>-0.0268134985338188</v>
      </c>
      <c r="C192" s="10" t="n">
        <f aca="false">Returns!C192-'Risk-free'!$B192</f>
        <v>0.0519991401112798</v>
      </c>
      <c r="D192" s="10" t="n">
        <f aca="false">Returns!D192-'Risk-free'!$B192</f>
        <v>-0.0423957308453491</v>
      </c>
    </row>
    <row r="193" customFormat="false" ht="13.8" hidden="false" customHeight="false" outlineLevel="0" collapsed="false">
      <c r="A193" s="4" t="n">
        <v>44136</v>
      </c>
      <c r="B193" s="10" t="n">
        <f aca="false">Returns!B193-'Risk-free'!$B193</f>
        <v>0.109256376638856</v>
      </c>
      <c r="C193" s="10" t="n">
        <f aca="false">Returns!C193-'Risk-free'!$B193</f>
        <v>0.0196115384615385</v>
      </c>
      <c r="D193" s="10" t="n">
        <f aca="false">Returns!D193-'Risk-free'!$B193</f>
        <v>0.117276158705792</v>
      </c>
    </row>
    <row r="194" customFormat="false" ht="13.8" hidden="false" customHeight="false" outlineLevel="0" collapsed="false">
      <c r="A194" s="4" t="n">
        <v>44166</v>
      </c>
      <c r="B194" s="10" t="n">
        <f aca="false">Returns!B194-'Risk-free'!$B194</f>
        <v>0.038223335422449</v>
      </c>
      <c r="C194" s="10" t="n">
        <f aca="false">Returns!C194-'Risk-free'!$B194</f>
        <v>0.0024412541254124</v>
      </c>
      <c r="D194" s="10" t="n">
        <f aca="false">Returns!D194-'Risk-free'!$B194</f>
        <v>0.0367998678996035</v>
      </c>
    </row>
    <row r="195" customFormat="false" ht="13.8" hidden="false" customHeight="false" outlineLevel="0" collapsed="false">
      <c r="A195" s="4" t="n">
        <v>44197</v>
      </c>
      <c r="B195" s="10" t="n">
        <f aca="false">Returns!B195-'Risk-free'!$B195</f>
        <v>-0.0102135025966532</v>
      </c>
      <c r="C195" s="10" t="n">
        <f aca="false">Returns!C195-'Risk-free'!$B195</f>
        <v>-0.0193089430894309</v>
      </c>
      <c r="D195" s="10" t="n">
        <f aca="false">Returns!D195-'Risk-free'!$B195</f>
        <v>0.00315070890950486</v>
      </c>
    </row>
    <row r="196" customFormat="false" ht="13.8" hidden="false" customHeight="false" outlineLevel="0" collapsed="false">
      <c r="A196" s="4" t="n">
        <v>44228</v>
      </c>
      <c r="B196" s="10" t="n">
        <f aca="false">Returns!B196-'Risk-free'!$B196</f>
        <v>0.0275462018305834</v>
      </c>
      <c r="C196" s="10" t="n">
        <f aca="false">Returns!C196-'Risk-free'!$B196</f>
        <v>-0.0507772020725389</v>
      </c>
      <c r="D196" s="10" t="n">
        <f aca="false">Returns!D196-'Risk-free'!$B196</f>
        <v>0.010004071424417</v>
      </c>
    </row>
    <row r="197" customFormat="false" ht="13.8" hidden="false" customHeight="false" outlineLevel="0" collapsed="false">
      <c r="A197" s="4" t="n">
        <v>44256</v>
      </c>
      <c r="B197" s="10" t="n">
        <f aca="false">Returns!B197-'Risk-free'!$B197</f>
        <v>0.0436481234574906</v>
      </c>
      <c r="C197" s="10" t="n">
        <f aca="false">Returns!C197-'Risk-free'!$B197</f>
        <v>0.108624454148472</v>
      </c>
      <c r="D197" s="10" t="n">
        <f aca="false">Returns!D197-'Risk-free'!$B197</f>
        <v>-0.0670313849697669</v>
      </c>
    </row>
    <row r="198" customFormat="false" ht="13.8" hidden="false" customHeight="false" outlineLevel="0" collapsed="false">
      <c r="A198" s="4" t="n">
        <v>44287</v>
      </c>
      <c r="B198" s="10" t="n">
        <f aca="false">Returns!B198-'Risk-free'!$B198</f>
        <v>0.05322716985248</v>
      </c>
      <c r="C198" s="10" t="n">
        <f aca="false">Returns!C198-'Risk-free'!$B198</f>
        <v>0.0421000495294699</v>
      </c>
      <c r="D198" s="10" t="n">
        <f aca="false">Returns!D198-'Risk-free'!$B198</f>
        <v>0.00919696315042295</v>
      </c>
    </row>
    <row r="199" customFormat="false" ht="13.8" hidden="false" customHeight="false" outlineLevel="0" collapsed="false">
      <c r="A199" s="4" t="n">
        <v>44317</v>
      </c>
      <c r="B199" s="10" t="n">
        <f aca="false">Returns!B199-'Risk-free'!$B199</f>
        <v>0.00686084142394816</v>
      </c>
      <c r="C199" s="10" t="n">
        <f aca="false">Returns!C199-'Risk-free'!$B199</f>
        <v>-0.0166349809885931</v>
      </c>
      <c r="D199" s="10" t="n">
        <f aca="false">Returns!D199-'Risk-free'!$B199</f>
        <v>-0.056697247706422</v>
      </c>
    </row>
    <row r="200" customFormat="false" ht="13.8" hidden="false" customHeight="false" outlineLevel="0" collapsed="false">
      <c r="A200" s="4" t="n">
        <v>44348</v>
      </c>
      <c r="B200" s="10" t="n">
        <f aca="false">Returns!B200-'Risk-free'!$B200</f>
        <v>0.023227307791206</v>
      </c>
      <c r="C200" s="10" t="n">
        <f aca="false">Returns!C200-'Risk-free'!$B200</f>
        <v>-0.0222329627839536</v>
      </c>
      <c r="D200" s="10" t="n">
        <f aca="false">Returns!D200-'Risk-free'!$B200</f>
        <v>0.059910523244505</v>
      </c>
    </row>
    <row r="201" customFormat="false" ht="13.8" hidden="false" customHeight="false" outlineLevel="0" collapsed="false">
      <c r="A201" s="4" t="n">
        <v>44378</v>
      </c>
      <c r="B201" s="10" t="n">
        <f aca="false">Returns!B201-'Risk-free'!$B201</f>
        <v>0.0236198638769851</v>
      </c>
      <c r="C201" s="10" t="n">
        <f aca="false">Returns!C201-'Risk-free'!$B201</f>
        <v>0.0358030830432621</v>
      </c>
      <c r="D201" s="10" t="n">
        <f aca="false">Returns!D201-'Risk-free'!$B201</f>
        <v>-0.0534042943659386</v>
      </c>
    </row>
    <row r="202" customFormat="false" ht="13.8" hidden="false" customHeight="false" outlineLevel="0" collapsed="false">
      <c r="A202" s="4" t="n">
        <v>44409</v>
      </c>
      <c r="B202" s="10" t="n">
        <f aca="false">Returns!B202-'Risk-free'!$B202</f>
        <v>0.0302903440293545</v>
      </c>
      <c r="C202" s="10" t="n">
        <f aca="false">Returns!C202-'Risk-free'!$B202</f>
        <v>0.0355256841094576</v>
      </c>
      <c r="D202" s="10" t="n">
        <f aca="false">Returns!D202-'Risk-free'!$B202</f>
        <v>0.0506656326741632</v>
      </c>
    </row>
    <row r="203" customFormat="false" ht="13.8" hidden="false" customHeight="false" outlineLevel="0" collapsed="false">
      <c r="A203" s="4" t="n">
        <v>44440</v>
      </c>
      <c r="B203" s="10" t="n">
        <f aca="false">Returns!B203-'Risk-free'!$B203</f>
        <v>-0.0466015727705141</v>
      </c>
      <c r="C203" s="10" t="n">
        <f aca="false">Returns!C203-'Risk-free'!$B203</f>
        <v>-0.0574872508113119</v>
      </c>
      <c r="D203" s="10" t="n">
        <f aca="false">Returns!D203-'Risk-free'!$B203</f>
        <v>-0.0487759872062985</v>
      </c>
    </row>
    <row r="204" customFormat="false" ht="13.8" hidden="false" customHeight="false" outlineLevel="0" collapsed="false">
      <c r="A204" s="4" t="n">
        <v>44470</v>
      </c>
      <c r="B204" s="10" t="n">
        <f aca="false">Returns!B204-'Risk-free'!$B204</f>
        <v>0.0699323559735459</v>
      </c>
      <c r="C204" s="10" t="n">
        <f aca="false">Returns!C204-'Risk-free'!$B204</f>
        <v>0.0475012370113805</v>
      </c>
      <c r="D204" s="10" t="n">
        <f aca="false">Returns!D204-'Risk-free'!$B204</f>
        <v>-0.0151956029744584</v>
      </c>
    </row>
    <row r="205" customFormat="false" ht="13.8" hidden="false" customHeight="false" outlineLevel="0" collapsed="false">
      <c r="A205" s="4" t="n">
        <v>44501</v>
      </c>
      <c r="B205" s="10" t="n">
        <f aca="false">Returns!B205-'Risk-free'!$B205</f>
        <v>-0.00705086020494505</v>
      </c>
      <c r="C205" s="10" t="n">
        <f aca="false">Returns!C205-'Risk-free'!$B205</f>
        <v>-0.0127538970240908</v>
      </c>
      <c r="D205" s="10" t="n">
        <f aca="false">Returns!D205-'Risk-free'!$B205</f>
        <v>-0.0787261982928431</v>
      </c>
    </row>
    <row r="206" customFormat="false" ht="13.8" hidden="false" customHeight="false" outlineLevel="0" collapsed="false">
      <c r="A206" s="4" t="n">
        <v>44531</v>
      </c>
      <c r="B206" s="10" t="n">
        <f aca="false">Returns!B206-'Risk-free'!$B206</f>
        <v>0.044437256201477</v>
      </c>
      <c r="C206" s="10" t="n">
        <f aca="false">Returns!C206-'Risk-free'!$B206</f>
        <v>0.0880291866028708</v>
      </c>
      <c r="D206" s="10" t="n">
        <f aca="false">Returns!D206-'Risk-free'!$B206</f>
        <v>0.00270165348157646</v>
      </c>
    </row>
    <row r="207" customFormat="false" ht="13.8" hidden="false" customHeight="false" outlineLevel="0" collapsed="false">
      <c r="A207" s="4" t="n">
        <v>44562</v>
      </c>
      <c r="B207" s="10" t="n">
        <f aca="false">Returns!B207-'Risk-free'!$B207</f>
        <v>-0.0518574091756469</v>
      </c>
      <c r="C207" s="10" t="n">
        <f aca="false">Returns!C207-'Risk-free'!$B207</f>
        <v>-0.0227169468423444</v>
      </c>
      <c r="D207" s="10" t="n">
        <f aca="false">Returns!D207-'Risk-free'!$B207</f>
        <v>-0.100146317671923</v>
      </c>
    </row>
    <row r="208" customFormat="false" ht="13.8" hidden="false" customHeight="false" outlineLevel="0" collapsed="false">
      <c r="A208" s="4" t="n">
        <v>44593</v>
      </c>
      <c r="B208" s="10" t="n">
        <f aca="false">Returns!B208-'Risk-free'!$B208</f>
        <v>-0.0299964033089557</v>
      </c>
      <c r="C208" s="10" t="n">
        <f aca="false">Returns!C208-'Risk-free'!$B208</f>
        <v>-0.00976290097629018</v>
      </c>
      <c r="D208" s="10" t="n">
        <f aca="false">Returns!D208-'Risk-free'!$B208</f>
        <v>-0.0370370370370371</v>
      </c>
    </row>
    <row r="209" customFormat="false" ht="13.8" hidden="false" customHeight="false" outlineLevel="0" collapsed="false">
      <c r="A209" s="4" t="n">
        <v>44621</v>
      </c>
      <c r="B209" s="10" t="n">
        <f aca="false">Returns!B209-'Risk-free'!$B209</f>
        <v>0.0368804073762792</v>
      </c>
      <c r="C209" s="10" t="n">
        <f aca="false">Returns!C209-'Risk-free'!$B209</f>
        <v>0.0896713615023475</v>
      </c>
      <c r="D209" s="10" t="n">
        <f aca="false">Returns!D209-'Risk-free'!$B209</f>
        <v>0.0467166979362101</v>
      </c>
    </row>
    <row r="210" customFormat="false" ht="13.8" hidden="false" customHeight="false" outlineLevel="0" collapsed="false">
      <c r="A210" s="4" t="n">
        <v>44652</v>
      </c>
      <c r="B210" s="10" t="n">
        <f aca="false">Returns!B210-'Risk-free'!$B210</f>
        <v>-0.0873027259684361</v>
      </c>
      <c r="C210" s="10" t="n">
        <f aca="false">Returns!C210-'Risk-free'!$B210</f>
        <v>-0.0342139454309225</v>
      </c>
      <c r="D210" s="10" t="n">
        <f aca="false">Returns!D210-'Risk-free'!$B210</f>
        <v>-0.0870227639361892</v>
      </c>
    </row>
    <row r="211" customFormat="false" ht="13.8" hidden="false" customHeight="false" outlineLevel="0" collapsed="false">
      <c r="A211" s="4" t="n">
        <v>44682</v>
      </c>
      <c r="B211" s="10" t="n">
        <f aca="false">Returns!B211-'Risk-free'!$B211</f>
        <v>0.00140295265791598</v>
      </c>
      <c r="C211" s="10" t="n">
        <f aca="false">Returns!C211-'Risk-free'!$B211</f>
        <v>0.0405071748878924</v>
      </c>
      <c r="D211" s="10" t="n">
        <f aca="false">Returns!D211-'Risk-free'!$B211</f>
        <v>-0.0675425640522235</v>
      </c>
    </row>
    <row r="212" customFormat="false" ht="13.8" hidden="false" customHeight="false" outlineLevel="0" collapsed="false">
      <c r="A212" s="4" t="n">
        <v>44713</v>
      </c>
      <c r="B212" s="10" t="n">
        <f aca="false">Returns!B212-'Risk-free'!$B212</f>
        <v>-0.0832220118219384</v>
      </c>
      <c r="C212" s="10" t="n">
        <f aca="false">Returns!C212-'Risk-free'!$B212</f>
        <v>-0.059195433003016</v>
      </c>
      <c r="D212" s="10" t="n">
        <f aca="false">Returns!D212-'Risk-free'!$B212</f>
        <v>0.0349714586402864</v>
      </c>
    </row>
    <row r="213" customFormat="false" ht="13.8" hidden="false" customHeight="false" outlineLevel="0" collapsed="false">
      <c r="A213" s="4" t="n">
        <v>44743</v>
      </c>
      <c r="B213" s="10" t="n">
        <f aca="false">Returns!B213-'Risk-free'!$B213</f>
        <v>0.0912954724972811</v>
      </c>
      <c r="C213" s="10" t="n">
        <f aca="false">Returns!C213-'Risk-free'!$B213</f>
        <v>0.053042613897837</v>
      </c>
      <c r="D213" s="10" t="n">
        <f aca="false">Returns!D213-'Risk-free'!$B213</f>
        <v>0.0311105691056911</v>
      </c>
    </row>
    <row r="214" customFormat="false" ht="13.8" hidden="false" customHeight="false" outlineLevel="0" collapsed="false">
      <c r="A214" s="4" t="n">
        <v>44774</v>
      </c>
      <c r="B214" s="10" t="n">
        <f aca="false">Returns!B214-'Risk-free'!$B214</f>
        <v>-0.0428067085953879</v>
      </c>
      <c r="C214" s="10" t="n">
        <f aca="false">Returns!C214-'Risk-free'!$B214</f>
        <v>-0.00102663755458508</v>
      </c>
      <c r="D214" s="10" t="n">
        <f aca="false">Returns!D214-'Risk-free'!$B214</f>
        <v>-0.00111213314949786</v>
      </c>
    </row>
    <row r="215" customFormat="false" ht="13.8" hidden="false" customHeight="false" outlineLevel="0" collapsed="false">
      <c r="A215" s="4" t="n">
        <v>44805</v>
      </c>
      <c r="B215" s="10" t="n">
        <f aca="false">Returns!B215-'Risk-free'!$B215</f>
        <v>-0.0940385830213941</v>
      </c>
      <c r="C215" s="10" t="n">
        <f aca="false">Returns!C215-'Risk-free'!$B215</f>
        <v>-0.112584991273997</v>
      </c>
      <c r="D215" s="10" t="n">
        <f aca="false">Returns!D215-'Risk-free'!$B215</f>
        <v>-0.0157752214131077</v>
      </c>
    </row>
    <row r="216" customFormat="false" ht="13.8" hidden="false" customHeight="false" outlineLevel="0" collapsed="false">
      <c r="A216" s="4" t="n">
        <v>44835</v>
      </c>
      <c r="B216" s="10" t="n">
        <f aca="false">Returns!B216-'Risk-free'!$B216</f>
        <v>0.078512354558917</v>
      </c>
      <c r="C216" s="10" t="n">
        <f aca="false">Returns!C216-'Risk-free'!$B216</f>
        <v>0.0218736556487422</v>
      </c>
      <c r="D216" s="10" t="n">
        <f aca="false">Returns!D216-'Risk-free'!$B216</f>
        <v>0.0403105179123841</v>
      </c>
    </row>
    <row r="217" customFormat="false" ht="13.8" hidden="false" customHeight="false" outlineLevel="0" collapsed="false">
      <c r="A217" s="4" t="n">
        <v>44866</v>
      </c>
      <c r="B217" s="10" t="n">
        <f aca="false">Returns!B217-'Risk-free'!$B217</f>
        <v>0.0528559488857198</v>
      </c>
      <c r="C217" s="10" t="n">
        <f aca="false">Returns!C217-'Risk-free'!$B217</f>
        <v>0.0679092485549132</v>
      </c>
      <c r="D217" s="10" t="n">
        <f aca="false">Returns!D217-'Risk-free'!$B217</f>
        <v>0.0653427258805514</v>
      </c>
    </row>
    <row r="218" customFormat="false" ht="13.8" hidden="false" customHeight="false" outlineLevel="0" collapsed="false">
      <c r="A218" s="4" t="n">
        <v>44896</v>
      </c>
      <c r="B218" s="10" t="n">
        <f aca="false">Returns!B218-'Risk-free'!$B218</f>
        <v>-0.061052734592261</v>
      </c>
      <c r="C218" s="10" t="n">
        <f aca="false">Returns!C218-'Risk-free'!$B218</f>
        <v>-0.0130165991902834</v>
      </c>
      <c r="D218" s="10" t="n">
        <f aca="false">Returns!D218-'Risk-free'!$B218</f>
        <v>-0.0405627900725742</v>
      </c>
    </row>
    <row r="219" customFormat="false" ht="13.8" hidden="false" customHeight="false" outlineLevel="0" collapsed="false">
      <c r="A219" s="4" t="n">
        <v>44927</v>
      </c>
      <c r="B219" s="10" t="n">
        <f aca="false">Returns!B219-'Risk-free'!$B219</f>
        <v>0.0591817629951717</v>
      </c>
      <c r="C219" s="10" t="n">
        <f aca="false">Returns!C219-'Risk-free'!$B219</f>
        <v>-0.0132357440890126</v>
      </c>
      <c r="D219" s="10" t="n">
        <f aca="false">Returns!D219-'Risk-free'!$B219</f>
        <v>0.0499898891063273</v>
      </c>
    </row>
    <row r="220" customFormat="false" ht="13.8" hidden="false" customHeight="false" outlineLevel="0" collapsed="false">
      <c r="A220" s="4" t="n">
        <v>44958</v>
      </c>
      <c r="B220" s="10" t="n">
        <f aca="false">Returns!B220-'Risk-free'!$B220</f>
        <v>-0.0278971703376997</v>
      </c>
      <c r="C220" s="10" t="n">
        <f aca="false">Returns!C220-'Risk-free'!$B220</f>
        <v>-0.0539617977528089</v>
      </c>
      <c r="D220" s="10" t="n">
        <f aca="false">Returns!D220-'Risk-free'!$B220</f>
        <v>-0.0509895621406457</v>
      </c>
    </row>
    <row r="221" customFormat="false" ht="13.8" hidden="false" customHeight="false" outlineLevel="0" collapsed="false">
      <c r="A221" s="4" t="n">
        <v>44986</v>
      </c>
      <c r="B221" s="10" t="n">
        <f aca="false">Returns!B221-'Risk-free'!$B221</f>
        <v>0.0328183576195016</v>
      </c>
      <c r="C221" s="10" t="n">
        <f aca="false">Returns!C221-'Risk-free'!$B221</f>
        <v>0.0417648915187377</v>
      </c>
      <c r="D221" s="10" t="n">
        <f aca="false">Returns!D221-'Risk-free'!$B221</f>
        <v>0.00160107736602582</v>
      </c>
    </row>
    <row r="222" customFormat="false" ht="13.8" hidden="false" customHeight="false" outlineLevel="0" collapsed="false">
      <c r="A222" s="4" t="n">
        <v>45017</v>
      </c>
      <c r="B222" s="10" t="n">
        <f aca="false">Returns!B222-'Risk-free'!$B222</f>
        <v>0.0120091920976973</v>
      </c>
      <c r="C222" s="10" t="n">
        <f aca="false">Returns!C222-'Risk-free'!$B222</f>
        <v>0.0145265654648957</v>
      </c>
      <c r="D222" s="10" t="n">
        <f aca="false">Returns!D222-'Risk-free'!$B222</f>
        <v>0.035953016723644</v>
      </c>
    </row>
    <row r="223" customFormat="false" ht="13.8" hidden="false" customHeight="false" outlineLevel="0" collapsed="false">
      <c r="A223" s="4" t="n">
        <v>45047</v>
      </c>
      <c r="B223" s="10" t="n">
        <f aca="false">Returns!B223-'Risk-free'!$B223</f>
        <v>0.000607682917326761</v>
      </c>
      <c r="C223" s="10" t="n">
        <f aca="false">Returns!C223-'Risk-free'!$B223</f>
        <v>-0.0632458527493011</v>
      </c>
      <c r="D223" s="10" t="n">
        <f aca="false">Returns!D223-'Risk-free'!$B223</f>
        <v>-0.038</v>
      </c>
    </row>
    <row r="224" customFormat="false" ht="13.8" hidden="false" customHeight="false" outlineLevel="0" collapsed="false">
      <c r="A224" s="4" t="n">
        <v>45078</v>
      </c>
      <c r="B224" s="10" t="n">
        <f aca="false">Returns!B224-'Risk-free'!$B224</f>
        <v>0.0618877997051444</v>
      </c>
      <c r="C224" s="10" t="n">
        <f aca="false">Returns!C224-'Risk-free'!$B224</f>
        <v>0.0182993062438059</v>
      </c>
      <c r="D224" s="10" t="n">
        <f aca="false">Returns!D224-'Risk-free'!$B224</f>
        <v>0.0102686182454204</v>
      </c>
    </row>
    <row r="225" customFormat="false" ht="13.8" hidden="false" customHeight="false" outlineLevel="0" collapsed="false">
      <c r="A225" s="4" t="n">
        <v>45108</v>
      </c>
      <c r="B225" s="10" t="n">
        <f aca="false">Returns!B225-'Risk-free'!$B225</f>
        <v>0.0275239631785304</v>
      </c>
      <c r="C225" s="10" t="n">
        <f aca="false">Returns!C225-'Risk-free'!$B225</f>
        <v>0.0213410531448072</v>
      </c>
      <c r="D225" s="10" t="n">
        <f aca="false">Returns!D225-'Risk-free'!$B225</f>
        <v>0.0232727355236883</v>
      </c>
    </row>
    <row r="226" customFormat="false" ht="13.8" hidden="false" customHeight="false" outlineLevel="0" collapsed="false">
      <c r="A226" s="4" t="n">
        <v>45139</v>
      </c>
      <c r="B226" s="10" t="n">
        <f aca="false">Returns!B226-'Risk-free'!$B226</f>
        <v>-0.02052246448629</v>
      </c>
      <c r="C226" s="10" t="n">
        <f aca="false">Returns!C226-'Risk-free'!$B226</f>
        <v>-0.0639106463878327</v>
      </c>
      <c r="D226" s="10" t="n">
        <f aca="false">Returns!D226-'Risk-free'!$B226</f>
        <v>-0.0137723419286471</v>
      </c>
    </row>
    <row r="227" customFormat="false" ht="13.8" hidden="false" customHeight="false" outlineLevel="0" collapsed="false">
      <c r="A227" s="4" t="n">
        <v>45170</v>
      </c>
      <c r="B227" s="10" t="n">
        <f aca="false">Returns!B227-'Risk-free'!$B227</f>
        <v>-0.0520941917072351</v>
      </c>
      <c r="C227" s="10" t="n">
        <f aca="false">Returns!C227-'Risk-free'!$B227</f>
        <v>-0.0558411824153613</v>
      </c>
      <c r="D227" s="10" t="n">
        <f aca="false">Returns!D227-'Risk-free'!$B227</f>
        <v>-0.0390624565469292</v>
      </c>
    </row>
    <row r="228" customFormat="false" ht="13.8" hidden="false" customHeight="false" outlineLevel="0" collapsed="false">
      <c r="A228" s="4" t="n">
        <v>45200</v>
      </c>
      <c r="B228" s="10" t="n">
        <f aca="false">Returns!B228-'Risk-free'!$B228</f>
        <v>-0.0258539919629995</v>
      </c>
      <c r="C228" s="10" t="n">
        <f aca="false">Returns!C228-'Risk-free'!$B228</f>
        <v>0.00441528150134067</v>
      </c>
      <c r="D228" s="10" t="n">
        <f aca="false">Returns!D228-'Risk-free'!$B228</f>
        <v>-0.0617689814387294</v>
      </c>
    </row>
    <row r="229" customFormat="false" ht="13.8" hidden="false" customHeight="false" outlineLevel="0" collapsed="false">
      <c r="A229" s="4" t="n">
        <v>45231</v>
      </c>
      <c r="B229" s="10" t="n">
        <f aca="false">Returns!B229-'Risk-free'!$B229</f>
        <v>0.0867954557190808</v>
      </c>
      <c r="C229" s="10" t="n">
        <f aca="false">Returns!C229-'Risk-free'!$B229</f>
        <v>0.0466095642933051</v>
      </c>
      <c r="D229" s="10" t="n">
        <f aca="false">Returns!D229-'Risk-free'!$B229</f>
        <v>0.0374176476349035</v>
      </c>
    </row>
    <row r="230" customFormat="false" ht="13.8" hidden="false" customHeight="false" outlineLevel="0" collapsed="false">
      <c r="A230" s="4" t="n">
        <v>45261</v>
      </c>
      <c r="B230" s="10" t="n">
        <f aca="false">Returns!B230-'Risk-free'!$B230</f>
        <v>0.041000033126686</v>
      </c>
      <c r="C230" s="10" t="n">
        <f aca="false">Returns!C230-'Risk-free'!$B230</f>
        <v>0.014693933265925</v>
      </c>
      <c r="D230" s="10" t="n">
        <f aca="false">Returns!D230-'Risk-free'!$B230</f>
        <v>0.190097443128408</v>
      </c>
    </row>
    <row r="231" customFormat="false" ht="13.8" hidden="false" customHeight="false" outlineLevel="0" collapsed="false">
      <c r="A231" s="4" t="n">
        <v>45292</v>
      </c>
      <c r="B231" s="10" t="n">
        <f aca="false">Returns!B231-'Risk-free'!$B231</f>
        <v>0.0119799227360526</v>
      </c>
      <c r="C231" s="10" t="n">
        <f aca="false">Returns!C231-'Risk-free'!$B231</f>
        <v>-0.0342796574987026</v>
      </c>
      <c r="D231" s="10" t="n">
        <f aca="false">Returns!D231-'Risk-free'!$B231</f>
        <v>0.0436236266330866</v>
      </c>
    </row>
    <row r="232" customFormat="false" ht="13.8" hidden="false" customHeight="false" outlineLevel="0" collapsed="false">
      <c r="A232" s="4" t="n">
        <v>45323</v>
      </c>
      <c r="B232" s="10" t="n">
        <f aca="false">Returns!B232-'Risk-free'!$B232</f>
        <v>0.0490868414582357</v>
      </c>
      <c r="C232" s="10" t="n">
        <f aca="false">Returns!C232-'Risk-free'!$B232</f>
        <v>0.00649518716577544</v>
      </c>
      <c r="D232" s="10" t="n">
        <f aca="false">Returns!D232-'Risk-free'!$B232</f>
        <v>0.0759051051051052</v>
      </c>
    </row>
    <row r="233" customFormat="false" ht="13.8" hidden="false" customHeight="false" outlineLevel="0" collapsed="false">
      <c r="A233" s="4" t="n">
        <v>45352</v>
      </c>
      <c r="B233" s="10" t="n">
        <f aca="false">Returns!B233-'Risk-free'!$B233</f>
        <v>0.027741041529614</v>
      </c>
      <c r="C233" s="10" t="n">
        <f aca="false">Returns!C233-'Risk-free'!$B233</f>
        <v>0.0676576719576722</v>
      </c>
      <c r="D233" s="10" t="n">
        <f aca="false">Returns!D233-'Risk-free'!$B233</f>
        <v>-0.0198001042607911</v>
      </c>
    </row>
    <row r="234" customFormat="false" ht="13.8" hidden="false" customHeight="false" outlineLevel="0" collapsed="false">
      <c r="A234" s="4" t="n">
        <v>45383</v>
      </c>
      <c r="B234" s="10" t="n">
        <f aca="false">Returns!B234-'Risk-free'!$B234</f>
        <v>-0.0456560537006868</v>
      </c>
      <c r="C234" s="10" t="n">
        <f aca="false">Returns!C234-'Risk-free'!$B234</f>
        <v>0.00820963257199596</v>
      </c>
      <c r="D234" s="10" t="n">
        <f aca="false">Returns!D234-'Risk-free'!$B234</f>
        <v>-0.0700770121434623</v>
      </c>
    </row>
    <row r="235" customFormat="false" ht="13.8" hidden="false" customHeight="false" outlineLevel="0" collapsed="false">
      <c r="A235" s="4" t="n">
        <v>45413</v>
      </c>
      <c r="B235" s="10" t="n">
        <f aca="false">Returns!B235-'Risk-free'!$B235</f>
        <v>0.0450570476292873</v>
      </c>
      <c r="C235" s="10" t="n">
        <f aca="false">Returns!C235-'Risk-free'!$B235</f>
        <v>0.0764823529411766</v>
      </c>
      <c r="D235" s="10" t="n">
        <f aca="false">Returns!D235-'Risk-free'!$B235</f>
        <v>0.0196972956639975</v>
      </c>
    </row>
    <row r="236" customFormat="false" ht="13.8" hidden="false" customHeight="false" outlineLevel="0" collapsed="false">
      <c r="A236" s="4" t="n">
        <v>45444</v>
      </c>
      <c r="B236" s="10" t="n">
        <f aca="false">Returns!B236-'Risk-free'!$B236</f>
        <v>0.0316574019055424</v>
      </c>
      <c r="C236" s="10" t="n">
        <f aca="false">Returns!C236-'Risk-free'!$B236</f>
        <v>-0.0476374149659864</v>
      </c>
      <c r="D236" s="10" t="n">
        <f aca="false">Returns!D236-'Risk-free'!$B236</f>
        <v>0.0209792948292395</v>
      </c>
    </row>
    <row r="237" customFormat="false" ht="13.8" hidden="false" customHeight="false" outlineLevel="0" collapsed="false">
      <c r="A237" s="4" t="n">
        <v>45474</v>
      </c>
      <c r="B237" s="10" t="n">
        <f aca="false">Returns!B237-'Risk-free'!$B237</f>
        <v>0.00754723628063897</v>
      </c>
      <c r="C237" s="10" t="n">
        <f aca="false">Returns!C237-'Risk-free'!$B237</f>
        <v>0.0694151168335719</v>
      </c>
      <c r="D237" s="10" t="n">
        <f aca="false">Returns!D237-'Risk-free'!$B237</f>
        <v>0.0580314816147369</v>
      </c>
    </row>
    <row r="238" customFormat="false" ht="13.8" hidden="false" customHeight="false" outlineLevel="0" collapsed="false">
      <c r="A238" s="4" t="n">
        <v>45505</v>
      </c>
      <c r="B238" s="10" t="n">
        <f aca="false">Returns!B238-'Risk-free'!$B238</f>
        <v>0.0193410417320365</v>
      </c>
      <c r="C238" s="10" t="n">
        <f aca="false">Returns!C238-'Risk-free'!$B238</f>
        <v>0.0400490230905863</v>
      </c>
      <c r="D238" s="10" t="n">
        <f aca="false">Returns!D238-'Risk-free'!$B238</f>
        <v>0.0134175267506433</v>
      </c>
    </row>
    <row r="239" customFormat="false" ht="13.8" hidden="false" customHeight="false" outlineLevel="0" collapsed="false">
      <c r="A239" s="4" t="n">
        <v>45536</v>
      </c>
      <c r="B239" s="10" t="n">
        <f aca="false">Returns!B239-'Risk-free'!$B239</f>
        <v>0.0172138329854661</v>
      </c>
      <c r="C239" s="10" t="n">
        <f aca="false">Returns!C239-'Risk-free'!$B239</f>
        <v>0.0499736506587336</v>
      </c>
      <c r="D239" s="10" t="n">
        <f aca="false">Returns!D239-'Risk-free'!$B239</f>
        <v>-0.0202953109411372</v>
      </c>
    </row>
    <row r="240" customFormat="false" ht="13.8" hidden="false" customHeight="false" outlineLevel="0" collapsed="false">
      <c r="A240" s="4" t="n">
        <v>45566</v>
      </c>
      <c r="B240" s="10" t="n">
        <f aca="false">Returns!B240-'Risk-free'!$B240</f>
        <v>-0.013057578036856</v>
      </c>
      <c r="C240" s="10" t="n">
        <f aca="false">Returns!C240-'Risk-free'!$B240</f>
        <v>-0.00916742301458672</v>
      </c>
      <c r="D240" s="10" t="n">
        <f aca="false">Returns!D240-'Risk-free'!$B240</f>
        <v>-0.0263475997295469</v>
      </c>
    </row>
    <row r="241" customFormat="false" ht="13.8" hidden="false" customHeight="false" outlineLevel="0" collapsed="false">
      <c r="A241" s="4" t="n">
        <v>45597</v>
      </c>
      <c r="B241" s="10" t="n">
        <f aca="false">Returns!B241-'Risk-free'!$B241</f>
        <v>0.0545656538819199</v>
      </c>
      <c r="C241" s="10" t="n">
        <f aca="false">Returns!C241-'Risk-free'!$B241</f>
        <v>0.0542484725050916</v>
      </c>
      <c r="D241" s="10" t="n">
        <f aca="false">Returns!D241-'Risk-free'!$B241</f>
        <v>-0.0265480702725136</v>
      </c>
    </row>
    <row r="242" customFormat="false" ht="13.8" hidden="false" customHeight="false" outlineLevel="0" collapsed="false">
      <c r="A242" s="4" t="n">
        <v>45627</v>
      </c>
      <c r="B242" s="10" t="n">
        <f aca="false">Returns!B242-'Risk-free'!$B242</f>
        <v>-0.0276122250309256</v>
      </c>
      <c r="C242" s="10" t="n">
        <f aca="false">Returns!C242-'Risk-free'!$B242</f>
        <v>-0.0730610469591995</v>
      </c>
      <c r="D242" s="10" t="n">
        <f aca="false">Returns!D242-'Risk-free'!$B242</f>
        <v>-0.0684417209170675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18.2"/>
    <col collapsed="false" customWidth="true" hidden="false" outlineLevel="0" max="2" min="2" style="8" width="13.25"/>
    <col collapsed="false" customWidth="true" hidden="false" outlineLevel="0" max="3" min="3" style="8" width="12.7"/>
    <col collapsed="false" customWidth="true" hidden="false" outlineLevel="0" max="4" min="4" style="1" width="17.98"/>
    <col collapsed="false" customWidth="true" hidden="false" outlineLevel="0" max="5" min="5" style="1" width="16.18"/>
    <col collapsed="false" customWidth="true" hidden="false" outlineLevel="0" max="6" min="6" style="11" width="11.73"/>
  </cols>
  <sheetData>
    <row r="1" customFormat="false" ht="13.8" hidden="false" customHeight="false" outlineLevel="0" collapsed="false">
      <c r="A1" s="12" t="s">
        <v>7</v>
      </c>
    </row>
    <row r="2" customFormat="false" ht="13.8" hidden="false" customHeight="false" outlineLevel="0" collapsed="false">
      <c r="B2" s="8" t="s">
        <v>5</v>
      </c>
      <c r="C2" s="8" t="s">
        <v>6</v>
      </c>
    </row>
    <row r="3" customFormat="false" ht="13.8" hidden="false" customHeight="false" outlineLevel="0" collapsed="false">
      <c r="A3" s="8" t="s">
        <v>8</v>
      </c>
      <c r="B3" s="10" t="n">
        <f aca="false">AVERAGE('Excess returns'!C3:C242)</f>
        <v>0.00669816391173209</v>
      </c>
      <c r="C3" s="10" t="n">
        <f aca="false">AVERAGE('Excess returns'!D3:D242)</f>
        <v>0.00765406682419694</v>
      </c>
    </row>
    <row r="4" customFormat="false" ht="13.8" hidden="false" customHeight="false" outlineLevel="0" collapsed="false">
      <c r="A4" s="8" t="s">
        <v>9</v>
      </c>
      <c r="B4" s="10" t="n">
        <f aca="false">STDEV('Excess returns'!C3:C242)</f>
        <v>0.039319420304745</v>
      </c>
      <c r="C4" s="10" t="n">
        <f aca="false">STDEV('Excess returns'!D3:D242)</f>
        <v>0.0609764265511527</v>
      </c>
    </row>
    <row r="5" customFormat="false" ht="13.8" hidden="false" customHeight="false" outlineLevel="0" collapsed="false">
      <c r="A5" s="8" t="s">
        <v>10</v>
      </c>
      <c r="B5" s="13" t="n">
        <f aca="false">CORREL('Excess returns'!C3:C242,'Excess returns'!D3:D242)</f>
        <v>0.241426381441205</v>
      </c>
    </row>
    <row r="6" customFormat="false" ht="13.8" hidden="false" customHeight="false" outlineLevel="0" collapsed="false">
      <c r="A6" s="8" t="s">
        <v>11</v>
      </c>
      <c r="B6" s="13" t="n">
        <f aca="false">B5*B4*C4</f>
        <v>0.000578833690489693</v>
      </c>
    </row>
    <row r="8" customFormat="false" ht="13.8" hidden="false" customHeight="false" outlineLevel="0" collapsed="false">
      <c r="A8" s="12" t="s">
        <v>12</v>
      </c>
    </row>
    <row r="9" customFormat="false" ht="13.8" hidden="false" customHeight="false" outlineLevel="0" collapsed="false">
      <c r="A9" s="12"/>
    </row>
    <row r="10" customFormat="false" ht="13.8" hidden="false" customHeight="false" outlineLevel="0" collapsed="false">
      <c r="B10" s="8" t="s">
        <v>13</v>
      </c>
      <c r="C10" s="8" t="s">
        <v>14</v>
      </c>
      <c r="D10" s="14" t="s">
        <v>15</v>
      </c>
      <c r="E10" s="14" t="s">
        <v>16</v>
      </c>
      <c r="F10" s="15" t="s">
        <v>17</v>
      </c>
    </row>
    <row r="11" customFormat="false" ht="13.8" hidden="false" customHeight="false" outlineLevel="0" collapsed="false">
      <c r="B11" s="14" t="n">
        <v>0</v>
      </c>
      <c r="C11" s="14" t="n">
        <f aca="false">1-B11</f>
        <v>1</v>
      </c>
      <c r="D11" s="10" t="n">
        <f aca="false">SQRT( B11^2*B$4^2 + C11^2*C$4^2 + 2*B11*C11*B$6)</f>
        <v>0.0609764265511527</v>
      </c>
      <c r="E11" s="10" t="n">
        <f aca="false">B11*B$3 + C11*C$3</f>
        <v>0.00765406682419694</v>
      </c>
      <c r="F11" s="16" t="n">
        <f aca="false">E11/D11</f>
        <v>0.125525014454168</v>
      </c>
    </row>
    <row r="12" customFormat="false" ht="13.8" hidden="false" customHeight="false" outlineLevel="0" collapsed="false">
      <c r="B12" s="1" t="n">
        <f aca="false">B11+0.02</f>
        <v>0.02</v>
      </c>
      <c r="C12" s="14" t="n">
        <f aca="false">1-B12</f>
        <v>0.98</v>
      </c>
      <c r="D12" s="10" t="n">
        <f aca="false">SQRT( B12^2*B$4^2 + C12^2*C$4^2 + 2*B12*C12*B$6)</f>
        <v>0.0599516100566165</v>
      </c>
      <c r="E12" s="10" t="n">
        <f aca="false">B12*B$3 + C12*C$3</f>
        <v>0.00763494876594765</v>
      </c>
      <c r="F12" s="16" t="n">
        <f aca="false">E12/D12</f>
        <v>0.127351855250216</v>
      </c>
    </row>
    <row r="13" customFormat="false" ht="13.8" hidden="false" customHeight="false" outlineLevel="0" collapsed="false">
      <c r="B13" s="1" t="n">
        <f aca="false">B12+0.02</f>
        <v>0.04</v>
      </c>
      <c r="C13" s="14" t="n">
        <f aca="false">1-B13</f>
        <v>0.96</v>
      </c>
      <c r="D13" s="10" t="n">
        <f aca="false">SQRT( B13^2*B$4^2 + C13^2*C$4^2 + 2*B13*C13*B$6)</f>
        <v>0.0589368448513725</v>
      </c>
      <c r="E13" s="10" t="n">
        <f aca="false">B13*B$3 + C13*C$3</f>
        <v>0.00761583070769835</v>
      </c>
      <c r="F13" s="16" t="n">
        <f aca="false">E13/D13</f>
        <v>0.129220197092397</v>
      </c>
    </row>
    <row r="14" customFormat="false" ht="13.8" hidden="false" customHeight="false" outlineLevel="0" collapsed="false">
      <c r="B14" s="1" t="n">
        <f aca="false">B13+0.02</f>
        <v>0.06</v>
      </c>
      <c r="C14" s="14" t="n">
        <f aca="false">1-B14</f>
        <v>0.94</v>
      </c>
      <c r="D14" s="10" t="n">
        <f aca="false">SQRT( B14^2*B$4^2 + C14^2*C$4^2 + 2*B14*C14*B$6)</f>
        <v>0.0579326591216954</v>
      </c>
      <c r="E14" s="10" t="n">
        <f aca="false">B14*B$3 + C14*C$3</f>
        <v>0.00759671264944905</v>
      </c>
      <c r="F14" s="16" t="n">
        <f aca="false">E14/D14</f>
        <v>0.131130052799598</v>
      </c>
    </row>
    <row r="15" customFormat="false" ht="13.8" hidden="false" customHeight="false" outlineLevel="0" collapsed="false">
      <c r="B15" s="1" t="n">
        <f aca="false">B14+0.02</f>
        <v>0.08</v>
      </c>
      <c r="C15" s="14" t="n">
        <f aca="false">1-B15</f>
        <v>0.92</v>
      </c>
      <c r="D15" s="10" t="n">
        <f aca="false">SQRT( B15^2*B$4^2 + C15^2*C$4^2 + 2*B15*C15*B$6)</f>
        <v>0.0569396126085172</v>
      </c>
      <c r="E15" s="10" t="n">
        <f aca="false">B15*B$3 + C15*C$3</f>
        <v>0.00757759459119976</v>
      </c>
      <c r="F15" s="16" t="n">
        <f aca="false">E15/D15</f>
        <v>0.133081245973673</v>
      </c>
    </row>
    <row r="16" customFormat="false" ht="13.8" hidden="false" customHeight="false" outlineLevel="0" collapsed="false">
      <c r="B16" s="1" t="n">
        <f aca="false">B15+0.02</f>
        <v>0.1</v>
      </c>
      <c r="C16" s="14" t="n">
        <f aca="false">1-B16</f>
        <v>0.9</v>
      </c>
      <c r="D16" s="10" t="n">
        <f aca="false">SQRT( B16^2*B$4^2 + C16^2*C$4^2 + 2*B16*C16*B$6)</f>
        <v>0.0559582983508892</v>
      </c>
      <c r="E16" s="10" t="n">
        <f aca="false">B16*B$3 + C16*C$3</f>
        <v>0.00755847653295046</v>
      </c>
      <c r="F16" s="16" t="n">
        <f aca="false">E16/D16</f>
        <v>0.135073380637036</v>
      </c>
    </row>
    <row r="17" customFormat="false" ht="13.8" hidden="false" customHeight="false" outlineLevel="0" collapsed="false">
      <c r="B17" s="1" t="n">
        <f aca="false">B16+0.02</f>
        <v>0.12</v>
      </c>
      <c r="C17" s="14" t="n">
        <f aca="false">1-B17</f>
        <v>0.88</v>
      </c>
      <c r="D17" s="10" t="n">
        <f aca="false">SQRT( B17^2*B$4^2 + C17^2*C$4^2 + 2*B17*C17*B$6)</f>
        <v>0.054989344457521</v>
      </c>
      <c r="E17" s="10" t="n">
        <f aca="false">B17*B$3 + C17*C$3</f>
        <v>0.00753935847470116</v>
      </c>
      <c r="F17" s="16" t="n">
        <f aca="false">E17/D17</f>
        <v>0.137105807481034</v>
      </c>
    </row>
    <row r="18" customFormat="false" ht="13.8" hidden="false" customHeight="false" outlineLevel="0" collapsed="false">
      <c r="B18" s="1" t="n">
        <f aca="false">B17+0.02</f>
        <v>0.14</v>
      </c>
      <c r="C18" s="14" t="n">
        <f aca="false">1-B18</f>
        <v>0.86</v>
      </c>
      <c r="D18" s="10" t="n">
        <f aca="false">SQRT( B18^2*B$4^2 + C18^2*C$4^2 + 2*B18*C18*B$6)</f>
        <v>0.0540334158889694</v>
      </c>
      <c r="E18" s="10" t="n">
        <f aca="false">B18*B$3 + C18*C$3</f>
        <v>0.00752024041645186</v>
      </c>
      <c r="F18" s="16" t="n">
        <f aca="false">E18/D18</f>
        <v>0.139177586549494</v>
      </c>
    </row>
    <row r="19" customFormat="false" ht="13.8" hidden="false" customHeight="false" outlineLevel="0" collapsed="false">
      <c r="B19" s="1" t="n">
        <f aca="false">B18+0.02</f>
        <v>0.16</v>
      </c>
      <c r="C19" s="14" t="n">
        <f aca="false">1-B19</f>
        <v>0.84</v>
      </c>
      <c r="D19" s="10" t="n">
        <f aca="false">SQRT( B19^2*B$4^2 + C19^2*C$4^2 + 2*B19*C19*B$6)</f>
        <v>0.0530912162284347</v>
      </c>
      <c r="E19" s="10" t="n">
        <f aca="false">B19*B$3 + C19*C$3</f>
        <v>0.00750112235820257</v>
      </c>
      <c r="F19" s="16" t="n">
        <f aca="false">E19/D19</f>
        <v>0.141287446230797</v>
      </c>
    </row>
    <row r="20" customFormat="false" ht="13.8" hidden="false" customHeight="false" outlineLevel="0" collapsed="false">
      <c r="B20" s="1" t="n">
        <f aca="false">B19+0.02</f>
        <v>0.18</v>
      </c>
      <c r="C20" s="14" t="n">
        <f aca="false">1-B20</f>
        <v>0.82</v>
      </c>
      <c r="D20" s="10" t="n">
        <f aca="false">SQRT( B20^2*B$4^2 + C20^2*C$4^2 + 2*B20*C20*B$6)</f>
        <v>0.0521634894137667</v>
      </c>
      <c r="E20" s="10" t="n">
        <f aca="false">B20*B$3 + C20*C$3</f>
        <v>0.00748200429995327</v>
      </c>
      <c r="F20" s="16" t="n">
        <f aca="false">E20/D20</f>
        <v>0.143433738502522</v>
      </c>
    </row>
    <row r="21" customFormat="false" ht="13.8" hidden="false" customHeight="false" outlineLevel="0" collapsed="false">
      <c r="B21" s="1" t="n">
        <f aca="false">B20+0.02</f>
        <v>0.2</v>
      </c>
      <c r="C21" s="14" t="n">
        <f aca="false">1-B21</f>
        <v>0.8</v>
      </c>
      <c r="D21" s="10" t="n">
        <f aca="false">SQRT( B21^2*B$4^2 + C21^2*C$4^2 + 2*B21*C21*B$6)</f>
        <v>0.051251021397115</v>
      </c>
      <c r="E21" s="10" t="n">
        <f aca="false">B21*B$3 + C21*C$3</f>
        <v>0.00746288624170397</v>
      </c>
      <c r="F21" s="16" t="n">
        <f aca="false">E21/D21</f>
        <v>0.145614390469964</v>
      </c>
    </row>
    <row r="22" customFormat="false" ht="13.8" hidden="false" customHeight="false" outlineLevel="0" collapsed="false">
      <c r="B22" s="1" t="n">
        <f aca="false">B21+0.02</f>
        <v>0.22</v>
      </c>
      <c r="C22" s="14" t="n">
        <f aca="false">1-B22</f>
        <v>0.78</v>
      </c>
      <c r="D22" s="10" t="n">
        <f aca="false">SQRT( B22^2*B$4^2 + C22^2*C$4^2 + 2*B22*C22*B$6)</f>
        <v>0.0503546416916712</v>
      </c>
      <c r="E22" s="10" t="n">
        <f aca="false">B22*B$3 + C22*C$3</f>
        <v>0.00744376818345468</v>
      </c>
      <c r="F22" s="16" t="n">
        <f aca="false">E22/D22</f>
        <v>0.147826852369121</v>
      </c>
    </row>
    <row r="23" customFormat="false" ht="13.8" hidden="false" customHeight="false" outlineLevel="0" collapsed="false">
      <c r="B23" s="1" t="n">
        <f aca="false">B22+0.02</f>
        <v>0.24</v>
      </c>
      <c r="C23" s="14" t="n">
        <f aca="false">1-B23</f>
        <v>0.76</v>
      </c>
      <c r="D23" s="10" t="n">
        <f aca="false">SQRT( B23^2*B$4^2 + C23^2*C$4^2 + 2*B23*C23*B$6)</f>
        <v>0.0494752247571176</v>
      </c>
      <c r="E23" s="10" t="n">
        <f aca="false">B23*B$3 + C23*C$3</f>
        <v>0.00742465012520538</v>
      </c>
      <c r="F23" s="16" t="n">
        <f aca="false">E23/D23</f>
        <v>0.150068042371799</v>
      </c>
    </row>
    <row r="24" customFormat="false" ht="13.8" hidden="false" customHeight="false" outlineLevel="0" collapsed="false">
      <c r="B24" s="1" t="n">
        <f aca="false">B23+0.02</f>
        <v>0.26</v>
      </c>
      <c r="C24" s="14" t="n">
        <f aca="false">1-B24</f>
        <v>0.74</v>
      </c>
      <c r="D24" s="10" t="n">
        <f aca="false">SQRT( B24^2*B$4^2 + C24^2*C$4^2 + 2*B24*C24*B$6)</f>
        <v>0.0486136911667862</v>
      </c>
      <c r="E24" s="10" t="n">
        <f aca="false">B24*B$3 + C24*C$3</f>
        <v>0.00740553206695608</v>
      </c>
      <c r="F24" s="16" t="n">
        <f aca="false">E24/D24</f>
        <v>0.152334288740775</v>
      </c>
    </row>
    <row r="25" customFormat="false" ht="13.8" hidden="false" customHeight="false" outlineLevel="0" collapsed="false">
      <c r="B25" s="1" t="n">
        <f aca="false">B24+0.02</f>
        <v>0.28</v>
      </c>
      <c r="C25" s="14" t="n">
        <f aca="false">1-B25</f>
        <v>0.72</v>
      </c>
      <c r="D25" s="10" t="n">
        <f aca="false">SQRT( B25^2*B$4^2 + C25^2*C$4^2 + 2*B25*C25*B$6)</f>
        <v>0.0477710084902306</v>
      </c>
      <c r="E25" s="10" t="n">
        <f aca="false">B25*B$3 + C25*C$3</f>
        <v>0.00738641400870678</v>
      </c>
      <c r="F25" s="16" t="n">
        <f aca="false">E25/D25</f>
        <v>0.154621270141646</v>
      </c>
    </row>
    <row r="26" customFormat="false" ht="13.8" hidden="false" customHeight="false" outlineLevel="0" collapsed="false">
      <c r="B26" s="1" t="n">
        <f aca="false">B25+0.02</f>
        <v>0.3</v>
      </c>
      <c r="C26" s="14" t="n">
        <f aca="false">1-B26</f>
        <v>0.7</v>
      </c>
      <c r="D26" s="10" t="n">
        <f aca="false">SQRT( B26^2*B$4^2 + C26^2*C$4^2 + 2*B26*C26*B$6)</f>
        <v>0.0469481918151206</v>
      </c>
      <c r="E26" s="10" t="n">
        <f aca="false">B26*B$3 + C26*C$3</f>
        <v>0.00736729595045749</v>
      </c>
      <c r="F26" s="16" t="n">
        <f aca="false">E26/D26</f>
        <v>0.156923955228553</v>
      </c>
    </row>
    <row r="27" customFormat="false" ht="13.8" hidden="false" customHeight="false" outlineLevel="0" collapsed="false">
      <c r="B27" s="1" t="n">
        <f aca="false">B26+0.02</f>
        <v>0.32</v>
      </c>
      <c r="C27" s="14" t="n">
        <f aca="false">1-B27</f>
        <v>0.68</v>
      </c>
      <c r="D27" s="10" t="n">
        <f aca="false">SQRT( B27^2*B$4^2 + C27^2*C$4^2 + 2*B27*C27*B$6)</f>
        <v>0.0461463038223722</v>
      </c>
      <c r="E27" s="10" t="n">
        <f aca="false">B27*B$3 + C27*C$3</f>
        <v>0.00734817789220819</v>
      </c>
      <c r="F27" s="16" t="n">
        <f aca="false">E27/D27</f>
        <v>0.15923654298496</v>
      </c>
    </row>
    <row r="28" customFormat="false" ht="13.8" hidden="false" customHeight="false" outlineLevel="0" collapsed="false">
      <c r="B28" s="1" t="n">
        <f aca="false">B27+0.02</f>
        <v>0.34</v>
      </c>
      <c r="C28" s="14" t="n">
        <f aca="false">1-B28</f>
        <v>0.66</v>
      </c>
      <c r="D28" s="10" t="n">
        <f aca="false">SQRT( B28^2*B$4^2 + C28^2*C$4^2 + 2*B28*C28*B$6)</f>
        <v>0.0453664543186446</v>
      </c>
      <c r="E28" s="10" t="n">
        <f aca="false">B28*B$3 + C28*C$3</f>
        <v>0.00732905983395889</v>
      </c>
      <c r="F28" s="16" t="n">
        <f aca="false">E28/D28</f>
        <v>0.161552405715489</v>
      </c>
    </row>
    <row r="29" customFormat="false" ht="13.8" hidden="false" customHeight="false" outlineLevel="0" collapsed="false">
      <c r="B29" s="1" t="n">
        <f aca="false">B28+0.02</f>
        <v>0.36</v>
      </c>
      <c r="C29" s="14" t="n">
        <f aca="false">1-B29</f>
        <v>0.64</v>
      </c>
      <c r="D29" s="10" t="n">
        <f aca="false">SQRT( B29^2*B$4^2 + C29^2*C$4^2 + 2*B29*C29*B$6)</f>
        <v>0.0446097991213401</v>
      </c>
      <c r="E29" s="10" t="n">
        <f aca="false">B29*B$3 + C29*C$3</f>
        <v>0.0073099417757096</v>
      </c>
      <c r="F29" s="16" t="n">
        <f aca="false">E29/D29</f>
        <v>0.163864037043214</v>
      </c>
    </row>
    <row r="30" customFormat="false" ht="13.8" hidden="false" customHeight="false" outlineLevel="0" collapsed="false">
      <c r="B30" s="1" t="n">
        <f aca="false">B29+0.02</f>
        <v>0.38</v>
      </c>
      <c r="C30" s="14" t="n">
        <f aca="false">1-B30</f>
        <v>0.62</v>
      </c>
      <c r="D30" s="10" t="n">
        <f aca="false">SQRT( B30^2*B$4^2 + C30^2*C$4^2 + 2*B30*C30*B$6)</f>
        <v>0.0438775381837747</v>
      </c>
      <c r="E30" s="10" t="n">
        <f aca="false">B30*B$3 + C30*C$3</f>
        <v>0.0072908237174603</v>
      </c>
      <c r="F30" s="16" t="n">
        <f aca="false">E30/D30</f>
        <v>0.166163007754075</v>
      </c>
    </row>
    <row r="31" customFormat="false" ht="13.8" hidden="false" customHeight="false" outlineLevel="0" collapsed="false">
      <c r="B31" s="1" t="n">
        <f aca="false">B30+0.02</f>
        <v>0.4</v>
      </c>
      <c r="C31" s="14" t="n">
        <f aca="false">1-B31</f>
        <v>0.6</v>
      </c>
      <c r="D31" s="10" t="n">
        <f aca="false">SQRT( B31^2*B$4^2 + C31^2*C$4^2 + 2*B31*C31*B$6)</f>
        <v>0.0431709128431698</v>
      </c>
      <c r="E31" s="10" t="n">
        <f aca="false">B31*B$3 + C31*C$3</f>
        <v>0.007271705659211</v>
      </c>
      <c r="F31" s="16" t="n">
        <f aca="false">E31/D31</f>
        <v>0.168439932822997</v>
      </c>
    </row>
    <row r="32" customFormat="false" ht="13.8" hidden="false" customHeight="false" outlineLevel="0" collapsed="false">
      <c r="B32" s="1" t="n">
        <f aca="false">B31+0.02</f>
        <v>0.42</v>
      </c>
      <c r="C32" s="14" t="n">
        <f aca="false">1-B32</f>
        <v>0.58</v>
      </c>
      <c r="D32" s="10" t="n">
        <f aca="false">SQRT( B32^2*B$4^2 + C32^2*C$4^2 + 2*B32*C32*B$6)</f>
        <v>0.0424912020726429</v>
      </c>
      <c r="E32" s="10" t="n">
        <f aca="false">B32*B$3 + C32*C$3</f>
        <v>0.0072525876009617</v>
      </c>
      <c r="F32" s="16" t="n">
        <f aca="false">E32/D32</f>
        <v>0.170684453420797</v>
      </c>
    </row>
    <row r="33" customFormat="false" ht="13.8" hidden="false" customHeight="false" outlineLevel="0" collapsed="false">
      <c r="B33" s="1" t="n">
        <f aca="false">B32+0.02</f>
        <v>0.44</v>
      </c>
      <c r="C33" s="14" t="n">
        <f aca="false">1-B33</f>
        <v>0.56</v>
      </c>
      <c r="D33" s="10" t="n">
        <f aca="false">SQRT( B33^2*B$4^2 + C33^2*C$4^2 + 2*B33*C33*B$6)</f>
        <v>0.0418397176217221</v>
      </c>
      <c r="E33" s="10" t="n">
        <f aca="false">B33*B$3 + C33*C$3</f>
        <v>0.00723346954271241</v>
      </c>
      <c r="F33" s="16" t="n">
        <f aca="false">E33/D33</f>
        <v>0.172885238091497</v>
      </c>
    </row>
    <row r="34" customFormat="false" ht="13.8" hidden="false" customHeight="false" outlineLevel="0" collapsed="false">
      <c r="B34" s="1" t="n">
        <f aca="false">B33+0.02</f>
        <v>0.46</v>
      </c>
      <c r="C34" s="14" t="n">
        <f aca="false">1-B34</f>
        <v>0.54</v>
      </c>
      <c r="D34" s="10" t="n">
        <f aca="false">SQRT( B34^2*B$4^2 + C34^2*C$4^2 + 2*B34*C34*B$6)</f>
        <v>0.041217797939414</v>
      </c>
      <c r="E34" s="10" t="n">
        <f aca="false">B34*B$3 + C34*C$3</f>
        <v>0.00721435148446311</v>
      </c>
      <c r="F34" s="16" t="n">
        <f aca="false">E34/D34</f>
        <v>0.175030007548377</v>
      </c>
    </row>
    <row r="35" customFormat="false" ht="13.8" hidden="false" customHeight="false" outlineLevel="0" collapsed="false">
      <c r="B35" s="1" t="n">
        <f aca="false">B34+0.02</f>
        <v>0.48</v>
      </c>
      <c r="C35" s="14" t="n">
        <f aca="false">1-B35</f>
        <v>0.52</v>
      </c>
      <c r="D35" s="10" t="n">
        <f aca="false">SQRT( B35^2*B$4^2 + C35^2*C$4^2 + 2*B35*C35*B$6)</f>
        <v>0.040626800790918</v>
      </c>
      <c r="E35" s="10" t="n">
        <f aca="false">B35*B$3 + C35*C$3</f>
        <v>0.00719523342621381</v>
      </c>
      <c r="F35" s="16" t="n">
        <f aca="false">E35/D35</f>
        <v>0.177105587595819</v>
      </c>
    </row>
    <row r="36" customFormat="false" ht="13.8" hidden="false" customHeight="false" outlineLevel="0" collapsed="false">
      <c r="B36" s="1" t="n">
        <f aca="false">B35+0.02</f>
        <v>0.5</v>
      </c>
      <c r="C36" s="14" t="n">
        <f aca="false">1-B36</f>
        <v>0.5</v>
      </c>
      <c r="D36" s="10" t="n">
        <f aca="false">SQRT( B36^2*B$4^2 + C36^2*C$4^2 + 2*B36*C36*B$6)</f>
        <v>0.0400680945049446</v>
      </c>
      <c r="E36" s="10" t="n">
        <f aca="false">B36*B$3 + C36*C$3</f>
        <v>0.00717611536796452</v>
      </c>
      <c r="F36" s="16" t="n">
        <f aca="false">E36/D36</f>
        <v>0.179097994467367</v>
      </c>
    </row>
    <row r="37" customFormat="false" ht="13.8" hidden="false" customHeight="false" outlineLevel="0" collapsed="false">
      <c r="B37" s="1" t="n">
        <f aca="false">B36+0.02</f>
        <v>0.52</v>
      </c>
      <c r="C37" s="14" t="n">
        <f aca="false">1-B37</f>
        <v>0.48</v>
      </c>
      <c r="D37" s="10" t="n">
        <f aca="false">SQRT( B37^2*B$4^2 + C37^2*C$4^2 + 2*B37*C37*B$6)</f>
        <v>0.0395430478242518</v>
      </c>
      <c r="E37" s="10" t="n">
        <f aca="false">B37*B$3 + C37*C$3</f>
        <v>0.00715699730971522</v>
      </c>
      <c r="F37" s="16" t="n">
        <f aca="false">E37/D37</f>
        <v>0.1809925563028</v>
      </c>
    </row>
    <row r="38" customFormat="false" ht="13.8" hidden="false" customHeight="false" outlineLevel="0" collapsed="false">
      <c r="B38" s="1" t="n">
        <f aca="false">B37+0.02</f>
        <v>0.54</v>
      </c>
      <c r="C38" s="14" t="n">
        <f aca="false">1-B38</f>
        <v>0.46</v>
      </c>
      <c r="D38" s="10" t="n">
        <f aca="false">SQRT( B38^2*B$4^2 + C38^2*C$4^2 + 2*B38*C38*B$6)</f>
        <v>0.0390530183779258</v>
      </c>
      <c r="E38" s="10" t="n">
        <f aca="false">B38*B$3 + C38*C$3</f>
        <v>0.00713787925146592</v>
      </c>
      <c r="F38" s="16" t="n">
        <f aca="false">E38/D38</f>
        <v>0.182774073501589</v>
      </c>
    </row>
    <row r="39" customFormat="false" ht="13.8" hidden="false" customHeight="false" outlineLevel="0" collapsed="false">
      <c r="B39" s="1" t="n">
        <f aca="false">B38+0.02</f>
        <v>0.56</v>
      </c>
      <c r="C39" s="14" t="n">
        <f aca="false">1-B39</f>
        <v>0.44</v>
      </c>
      <c r="D39" s="10" t="n">
        <f aca="false">SQRT( B39^2*B$4^2 + C39^2*C$4^2 + 2*B39*C39*B$6)</f>
        <v>0.0385993398498447</v>
      </c>
      <c r="E39" s="10" t="n">
        <f aca="false">B39*B$3 + C39*C$3</f>
        <v>0.00711876119321663</v>
      </c>
      <c r="F39" s="16" t="n">
        <f aca="false">E39/D39</f>
        <v>0.184427019242021</v>
      </c>
    </row>
    <row r="40" customFormat="false" ht="13.8" hidden="false" customHeight="false" outlineLevel="0" collapsed="false">
      <c r="B40" s="1" t="n">
        <f aca="false">B39+0.02</f>
        <v>0.58</v>
      </c>
      <c r="C40" s="14" t="n">
        <f aca="false">1-B40</f>
        <v>0.42</v>
      </c>
      <c r="D40" s="10" t="n">
        <f aca="false">SQRT( B40^2*B$4^2 + C40^2*C$4^2 + 2*B40*C40*B$6)</f>
        <v>0.0381833079824505</v>
      </c>
      <c r="E40" s="10" t="n">
        <f aca="false">B40*B$3 + C40*C$3</f>
        <v>0.00709964313496733</v>
      </c>
      <c r="F40" s="16" t="n">
        <f aca="false">E40/D40</f>
        <v>0.185935779535665</v>
      </c>
    </row>
    <row r="41" customFormat="false" ht="13.8" hidden="false" customHeight="false" outlineLevel="0" collapsed="false">
      <c r="B41" s="1" t="n">
        <f aca="false">B40+0.02</f>
        <v>0.6</v>
      </c>
      <c r="C41" s="14" t="n">
        <f aca="false">1-B41</f>
        <v>0.4</v>
      </c>
      <c r="D41" s="10" t="n">
        <f aca="false">SQRT( B41^2*B$4^2 + C41^2*C$4^2 + 2*B41*C41*B$6)</f>
        <v>0.0378061656260349</v>
      </c>
      <c r="E41" s="10" t="n">
        <f aca="false">B41*B$3 + C41*C$3</f>
        <v>0.00708052507671803</v>
      </c>
      <c r="F41" s="16" t="n">
        <f aca="false">E41/D41</f>
        <v>0.18728492983806</v>
      </c>
    </row>
    <row r="42" customFormat="false" ht="13.8" hidden="false" customHeight="false" outlineLevel="0" collapsed="false">
      <c r="B42" s="1" t="n">
        <f aca="false">B41+0.02</f>
        <v>0.62</v>
      </c>
      <c r="C42" s="14" t="n">
        <f aca="false">1-B42</f>
        <v>0.38</v>
      </c>
      <c r="D42" s="10" t="n">
        <f aca="false">SQRT( B42^2*B$4^2 + C42^2*C$4^2 + 2*B42*C42*B$6)</f>
        <v>0.0374690871175873</v>
      </c>
      <c r="E42" s="10" t="n">
        <f aca="false">B42*B$3 + C42*C$3</f>
        <v>0.00706140701846873</v>
      </c>
      <c r="F42" s="16" t="n">
        <f aca="false">E42/D42</f>
        <v>0.188459542563935</v>
      </c>
    </row>
    <row r="43" customFormat="false" ht="13.8" hidden="false" customHeight="false" outlineLevel="0" collapsed="false">
      <c r="B43" s="1" t="n">
        <f aca="false">B42+0.02</f>
        <v>0.64</v>
      </c>
      <c r="C43" s="14" t="n">
        <f aca="false">1-B43</f>
        <v>0.36</v>
      </c>
      <c r="D43" s="10" t="n">
        <f aca="false">SQRT( B43^2*B$4^2 + C43^2*C$4^2 + 2*B43*C43*B$6)</f>
        <v>0.0371731623450195</v>
      </c>
      <c r="E43" s="10" t="n">
        <f aca="false">B43*B$3 + C43*C$3</f>
        <v>0.00704228896021944</v>
      </c>
      <c r="F43" s="16" t="n">
        <f aca="false">E43/D43</f>
        <v>0.189445517033419</v>
      </c>
    </row>
    <row r="44" customFormat="false" ht="13.8" hidden="false" customHeight="false" outlineLevel="0" collapsed="false">
      <c r="B44" s="1" t="n">
        <f aca="false">B43+0.02</f>
        <v>0.66</v>
      </c>
      <c r="C44" s="14" t="n">
        <f aca="false">1-B44</f>
        <v>0.34</v>
      </c>
      <c r="D44" s="10" t="n">
        <f aca="false">SQRT( B44^2*B$4^2 + C44^2*C$4^2 + 2*B44*C44*B$6)</f>
        <v>0.0369193809164598</v>
      </c>
      <c r="E44" s="10" t="n">
        <f aca="false">B44*B$3 + C44*C$3</f>
        <v>0.00702317090197014</v>
      </c>
      <c r="F44" s="16" t="n">
        <f aca="false">E44/D44</f>
        <v>0.190229920644173</v>
      </c>
    </row>
    <row r="45" customFormat="false" ht="13.8" hidden="false" customHeight="false" outlineLevel="0" collapsed="false">
      <c r="B45" s="1" t="n">
        <f aca="false">B44+0.02</f>
        <v>0.68</v>
      </c>
      <c r="C45" s="14" t="n">
        <f aca="false">1-B45</f>
        <v>0.32</v>
      </c>
      <c r="D45" s="10" t="n">
        <f aca="false">SQRT( B45^2*B$4^2 + C45^2*C$4^2 + 2*B45*C45*B$6)</f>
        <v>0.0367086169039613</v>
      </c>
      <c r="E45" s="10" t="n">
        <f aca="false">B45*B$3 + C45*C$3</f>
        <v>0.00700405284372084</v>
      </c>
      <c r="F45" s="16" t="n">
        <f aca="false">E45/D45</f>
        <v>0.190801327711288</v>
      </c>
    </row>
    <row r="46" customFormat="false" ht="13.8" hidden="false" customHeight="false" outlineLevel="0" collapsed="false">
      <c r="B46" s="1" t="n">
        <f aca="false">B45+0.02</f>
        <v>0.7</v>
      </c>
      <c r="C46" s="14" t="n">
        <f aca="false">1-B46</f>
        <v>0.3</v>
      </c>
      <c r="D46" s="10" t="n">
        <f aca="false">SQRT( B46^2*B$4^2 + C46^2*C$4^2 + 2*B46*C46*B$6)</f>
        <v>0.0365416146601458</v>
      </c>
      <c r="E46" s="10" t="n">
        <f aca="false">B46*B$3 + C46*C$3</f>
        <v>0.00698493478547155</v>
      </c>
      <c r="F46" s="16" t="n">
        <f aca="false">E46/D46</f>
        <v>0.191150140748698</v>
      </c>
    </row>
    <row r="47" customFormat="false" ht="13.8" hidden="false" customHeight="false" outlineLevel="0" collapsed="false">
      <c r="B47" s="17" t="n">
        <f aca="false">B46+0.02</f>
        <v>0.72</v>
      </c>
      <c r="C47" s="18" t="n">
        <f aca="false">1-B47</f>
        <v>0.28</v>
      </c>
      <c r="D47" s="17" t="n">
        <f aca="false">SQRT( B47^2*B$4^2 + C47^2*C$4^2 + 2*B47*C47*B$6)</f>
        <v>0.0364189762096772</v>
      </c>
      <c r="E47" s="17" t="n">
        <f aca="false">B47*B$3 + C47*C$3</f>
        <v>0.00696581672722225</v>
      </c>
      <c r="F47" s="19" t="n">
        <f aca="false">E47/D47</f>
        <v>0.191268878266032</v>
      </c>
    </row>
    <row r="48" customFormat="false" ht="13.8" hidden="false" customHeight="false" outlineLevel="0" collapsed="false">
      <c r="B48" s="1" t="n">
        <f aca="false">B47+0.02</f>
        <v>0.74</v>
      </c>
      <c r="C48" s="14" t="n">
        <f aca="false">1-B48</f>
        <v>0.26</v>
      </c>
      <c r="D48" s="10" t="n">
        <f aca="false">SQRT( B48^2*B$4^2 + C48^2*C$4^2 + 2*B48*C48*B$6)</f>
        <v>0.0363411506913738</v>
      </c>
      <c r="E48" s="10" t="n">
        <f aca="false">B48*B$3 + C48*C$3</f>
        <v>0.00694669866897295</v>
      </c>
      <c r="F48" s="16" t="n">
        <f aca="false">E48/D48</f>
        <v>0.1911524136362</v>
      </c>
    </row>
    <row r="49" customFormat="false" ht="13.8" hidden="false" customHeight="false" outlineLevel="0" collapsed="false">
      <c r="B49" s="1" t="n">
        <f aca="false">B48+0.02</f>
        <v>0.76</v>
      </c>
      <c r="C49" s="14" t="n">
        <f aca="false">1-B49</f>
        <v>0.24</v>
      </c>
      <c r="D49" s="10" t="n">
        <f aca="false">SQRT( B49^2*B$4^2 + C49^2*C$4^2 + 2*B49*C49*B$6)</f>
        <v>0.0363084262700396</v>
      </c>
      <c r="E49" s="10" t="n">
        <f aca="false">B49*B$3 + C49*C$3</f>
        <v>0.00692758061072366</v>
      </c>
      <c r="F49" s="16" t="n">
        <f aca="false">E49/D49</f>
        <v>0.190798151349238</v>
      </c>
    </row>
    <row r="50" customFormat="false" ht="13.8" hidden="false" customHeight="false" outlineLevel="0" collapsed="false">
      <c r="B50" s="1" t="n">
        <f aca="false">B49+0.02</f>
        <v>0.78</v>
      </c>
      <c r="C50" s="14" t="n">
        <f aca="false">1-B50</f>
        <v>0.22</v>
      </c>
      <c r="D50" s="10" t="n">
        <f aca="false">SQRT( B50^2*B$4^2 + C50^2*C$4^2 + 2*B50*C50*B$6)</f>
        <v>0.0363209248514175</v>
      </c>
      <c r="E50" s="10" t="n">
        <f aca="false">B50*B$3 + C50*C$3</f>
        <v>0.00690846255247436</v>
      </c>
      <c r="F50" s="16" t="n">
        <f aca="false">E50/D50</f>
        <v>0.190206129957749</v>
      </c>
    </row>
    <row r="51" customFormat="false" ht="13.8" hidden="false" customHeight="false" outlineLevel="0" collapsed="false">
      <c r="B51" s="1" t="n">
        <f aca="false">B50+0.02</f>
        <v>0.8</v>
      </c>
      <c r="C51" s="14" t="n">
        <f aca="false">1-B51</f>
        <v>0.2</v>
      </c>
      <c r="D51" s="10" t="n">
        <f aca="false">SQRT( B51^2*B$4^2 + C51^2*C$4^2 + 2*B51*C51*B$6)</f>
        <v>0.0363785998237891</v>
      </c>
      <c r="E51" s="10" t="n">
        <f aca="false">B51*B$3 + C51*C$3</f>
        <v>0.00688934449422506</v>
      </c>
      <c r="F51" s="16" t="n">
        <f aca="false">E51/D51</f>
        <v>0.189379045031851</v>
      </c>
    </row>
    <row r="52" customFormat="false" ht="13.8" hidden="false" customHeight="false" outlineLevel="0" collapsed="false">
      <c r="B52" s="1" t="n">
        <f aca="false">B51+0.02</f>
        <v>0.82</v>
      </c>
      <c r="C52" s="14" t="n">
        <f aca="false">1-B52</f>
        <v>0.18</v>
      </c>
      <c r="D52" s="10" t="n">
        <f aca="false">SQRT( B52^2*B$4^2 + C52^2*C$4^2 + 2*B52*C52*B$6)</f>
        <v>0.0364812369230831</v>
      </c>
      <c r="E52" s="10" t="n">
        <f aca="false">B52*B$3 + C52*C$3</f>
        <v>0.00687022643597576</v>
      </c>
      <c r="F52" s="16" t="n">
        <f aca="false">E52/D52</f>
        <v>0.18832219012916</v>
      </c>
    </row>
    <row r="53" customFormat="false" ht="13.8" hidden="false" customHeight="false" outlineLevel="0" collapsed="false">
      <c r="B53" s="1" t="n">
        <f aca="false">B52+0.02</f>
        <v>0.84</v>
      </c>
      <c r="C53" s="14" t="n">
        <f aca="false">1-B53</f>
        <v>0.16</v>
      </c>
      <c r="D53" s="10" t="n">
        <f aca="false">SQRT( B53^2*B$4^2 + C53^2*C$4^2 + 2*B53*C53*B$6)</f>
        <v>0.036628458184293</v>
      </c>
      <c r="E53" s="10" t="n">
        <f aca="false">B53*B$3 + C53*C$3</f>
        <v>0.00685110837772647</v>
      </c>
      <c r="F53" s="16" t="n">
        <f aca="false">E53/D53</f>
        <v>0.187043318701969</v>
      </c>
    </row>
    <row r="54" customFormat="false" ht="13.8" hidden="false" customHeight="false" outlineLevel="0" collapsed="false">
      <c r="B54" s="1" t="n">
        <f aca="false">B53+0.02</f>
        <v>0.86</v>
      </c>
      <c r="C54" s="14" t="n">
        <f aca="false">1-B54</f>
        <v>0.14</v>
      </c>
      <c r="D54" s="10" t="n">
        <f aca="false">SQRT( B54^2*B$4^2 + C54^2*C$4^2 + 2*B54*C54*B$6)</f>
        <v>0.0368197288107958</v>
      </c>
      <c r="E54" s="10" t="n">
        <f aca="false">B54*B$3 + C54*C$3</f>
        <v>0.00683199031947717</v>
      </c>
      <c r="F54" s="16" t="n">
        <f aca="false">E54/D54</f>
        <v>0.185552434527274</v>
      </c>
    </row>
    <row r="55" customFormat="false" ht="13.8" hidden="false" customHeight="false" outlineLevel="0" collapsed="false">
      <c r="B55" s="1" t="n">
        <f aca="false">B54+0.02</f>
        <v>0.88</v>
      </c>
      <c r="C55" s="14" t="n">
        <f aca="false">1-B55</f>
        <v>0.12</v>
      </c>
      <c r="D55" s="10" t="n">
        <f aca="false">SQRT( B55^2*B$4^2 + C55^2*C$4^2 + 2*B55*C55*B$6)</f>
        <v>0.0370543666747151</v>
      </c>
      <c r="E55" s="10" t="n">
        <f aca="false">B55*B$3 + C55*C$3</f>
        <v>0.00681287226122787</v>
      </c>
      <c r="F55" s="16" t="n">
        <f aca="false">E55/D55</f>
        <v>0.183861522206957</v>
      </c>
    </row>
    <row r="56" customFormat="false" ht="13.8" hidden="false" customHeight="false" outlineLevel="0" collapsed="false">
      <c r="B56" s="1" t="n">
        <f aca="false">B55+0.02</f>
        <v>0.900000000000001</v>
      </c>
      <c r="C56" s="14" t="n">
        <f aca="false">1-B56</f>
        <v>0.0999999999999995</v>
      </c>
      <c r="D56" s="10" t="n">
        <f aca="false">SQRT( B56^2*B$4^2 + C56^2*C$4^2 + 2*B56*C56*B$6)</f>
        <v>0.0373315540642175</v>
      </c>
      <c r="E56" s="10" t="n">
        <f aca="false">B56*B$3 + C56*C$3</f>
        <v>0.00679375420297858</v>
      </c>
      <c r="F56" s="16" t="n">
        <f aca="false">E56/D56</f>
        <v>0.181984232193817</v>
      </c>
    </row>
    <row r="57" customFormat="false" ht="13.8" hidden="false" customHeight="false" outlineLevel="0" collapsed="false">
      <c r="B57" s="1" t="n">
        <f aca="false">B56+0.02</f>
        <v>0.920000000000001</v>
      </c>
      <c r="C57" s="14" t="n">
        <f aca="false">1-B57</f>
        <v>0.0799999999999995</v>
      </c>
      <c r="D57" s="10" t="n">
        <f aca="false">SQRT( B57^2*B$4^2 + C57^2*C$4^2 + 2*B57*C57*B$6)</f>
        <v>0.037650351223549</v>
      </c>
      <c r="E57" s="10" t="n">
        <f aca="false">B57*B$3 + C57*C$3</f>
        <v>0.00677463614472928</v>
      </c>
      <c r="F57" s="16" t="n">
        <f aca="false">E57/D57</f>
        <v>0.179935536444398</v>
      </c>
    </row>
    <row r="58" customFormat="false" ht="13.8" hidden="false" customHeight="false" outlineLevel="0" collapsed="false">
      <c r="B58" s="1" t="n">
        <f aca="false">B57+0.02</f>
        <v>0.940000000000001</v>
      </c>
      <c r="C58" s="14" t="n">
        <f aca="false">1-B58</f>
        <v>0.0599999999999995</v>
      </c>
      <c r="D58" s="10" t="n">
        <f aca="false">SQRT( B58^2*B$4^2 + C58^2*C$4^2 + 2*B58*C58*B$6)</f>
        <v>0.038009711191816</v>
      </c>
      <c r="E58" s="10" t="n">
        <f aca="false">B58*B$3 + C58*C$3</f>
        <v>0.00675551808647998</v>
      </c>
      <c r="F58" s="16" t="n">
        <f aca="false">E58/D58</f>
        <v>0.177731371132715</v>
      </c>
    </row>
    <row r="59" customFormat="false" ht="13.8" hidden="false" customHeight="false" outlineLevel="0" collapsed="false">
      <c r="B59" s="1" t="n">
        <f aca="false">B58+0.02</f>
        <v>0.960000000000001</v>
      </c>
      <c r="C59" s="14" t="n">
        <f aca="false">1-B59</f>
        <v>0.0399999999999995</v>
      </c>
      <c r="D59" s="10" t="n">
        <f aca="false">SQRT( B59^2*B$4^2 + C59^2*C$4^2 + 2*B59*C59*B$6)</f>
        <v>0.03840849543702</v>
      </c>
      <c r="E59" s="10" t="n">
        <f aca="false">B59*B$3 + C59*C$3</f>
        <v>0.00673640002823068</v>
      </c>
      <c r="F59" s="16" t="n">
        <f aca="false">E59/D59</f>
        <v>0.175388281982475</v>
      </c>
    </row>
    <row r="60" customFormat="false" ht="13.8" hidden="false" customHeight="false" outlineLevel="0" collapsed="false">
      <c r="B60" s="1" t="n">
        <f aca="false">B59+0.02</f>
        <v>0.980000000000001</v>
      </c>
      <c r="C60" s="14" t="n">
        <f aca="false">1-B60</f>
        <v>0.0199999999999995</v>
      </c>
      <c r="D60" s="10" t="n">
        <f aca="false">SQRT( B60^2*B$4^2 + C60^2*C$4^2 + 2*B60*C60*B$6)</f>
        <v>0.0388454898000728</v>
      </c>
      <c r="E60" s="10" t="n">
        <f aca="false">B60*B$3 + C60*C$3</f>
        <v>0.00671728196998139</v>
      </c>
      <c r="F60" s="16" t="n">
        <f aca="false">E60/D60</f>
        <v>0.172923085911734</v>
      </c>
    </row>
    <row r="61" customFormat="false" ht="13.8" hidden="false" customHeight="false" outlineLevel="0" collapsed="false">
      <c r="B61" s="1" t="n">
        <f aca="false">B60+0.02</f>
        <v>1</v>
      </c>
      <c r="C61" s="14" t="n">
        <f aca="false">1-B61</f>
        <v>0</v>
      </c>
      <c r="D61" s="10" t="n">
        <f aca="false">SQRT( B61^2*B$4^2 + C61^2*C$4^2 + 2*B61*C61*B$6)</f>
        <v>0.039319420304745</v>
      </c>
      <c r="E61" s="10" t="n">
        <f aca="false">B61*B$3 + C61*C$3</f>
        <v>0.00669816391173209</v>
      </c>
      <c r="F61" s="16" t="n">
        <f aca="false">E61/D61</f>
        <v>0.170352560129778</v>
      </c>
    </row>
    <row r="62" customFormat="false" ht="13.8" hidden="false" customHeight="false" outlineLevel="0" collapsed="false">
      <c r="B62" s="1" t="n">
        <f aca="false">B61+0.02</f>
        <v>1.02</v>
      </c>
      <c r="C62" s="14" t="n">
        <f aca="false">1-B62</f>
        <v>-0.0200000000000005</v>
      </c>
      <c r="D62" s="10" t="n">
        <f aca="false">SQRT( B62^2*B$4^2 + C62^2*C$4^2 + 2*B62*C62*B$6)</f>
        <v>0.039828968447808</v>
      </c>
      <c r="E62" s="10" t="n">
        <f aca="false">B62*B$3 + C62*C$3</f>
        <v>0.00667904585348279</v>
      </c>
      <c r="F62" s="16" t="n">
        <f aca="false">E62/D62</f>
        <v>0.167693166902754</v>
      </c>
    </row>
    <row r="65" customFormat="false" ht="13.8" hidden="false" customHeight="false" outlineLevel="0" collapsed="false">
      <c r="A65" s="12" t="s">
        <v>18</v>
      </c>
    </row>
    <row r="67" customFormat="false" ht="13.8" hidden="false" customHeight="false" outlineLevel="0" collapsed="false">
      <c r="B67" s="8" t="s">
        <v>19</v>
      </c>
      <c r="C67" s="8" t="s">
        <v>20</v>
      </c>
      <c r="D67" s="14" t="s">
        <v>15</v>
      </c>
      <c r="E67" s="14" t="s">
        <v>16</v>
      </c>
      <c r="F67" s="15" t="s">
        <v>17</v>
      </c>
      <c r="G67" s="20" t="s">
        <v>21</v>
      </c>
    </row>
    <row r="68" customFormat="false" ht="13.8" hidden="false" customHeight="false" outlineLevel="0" collapsed="false">
      <c r="B68" s="14" t="n">
        <v>0</v>
      </c>
      <c r="C68" s="10" t="n">
        <f aca="false">1-B68</f>
        <v>1</v>
      </c>
      <c r="D68" s="10" t="n">
        <f aca="false">B68*D$47</f>
        <v>0</v>
      </c>
      <c r="E68" s="10" t="n">
        <f aca="false">B68*E$47</f>
        <v>0</v>
      </c>
      <c r="F68" s="16" t="e">
        <f aca="false">E68/D68</f>
        <v>#DIV/0!</v>
      </c>
      <c r="G68" s="20" t="n">
        <f aca="false">E68-0.5*8*D68^2</f>
        <v>0</v>
      </c>
    </row>
    <row r="69" customFormat="false" ht="13.8" hidden="false" customHeight="false" outlineLevel="0" collapsed="false">
      <c r="B69" s="10" t="n">
        <f aca="false">B68+0.02</f>
        <v>0.02</v>
      </c>
      <c r="C69" s="10" t="n">
        <f aca="false">1-B69</f>
        <v>0.98</v>
      </c>
      <c r="D69" s="10" t="n">
        <f aca="false">B69*D$47</f>
        <v>0.000728379524193544</v>
      </c>
      <c r="E69" s="10" t="n">
        <f aca="false">B69*E$47</f>
        <v>0.000139316334544445</v>
      </c>
      <c r="F69" s="16" t="n">
        <f aca="false">E69/D69</f>
        <v>0.191268878266032</v>
      </c>
      <c r="G69" s="20" t="n">
        <f aca="false">E69-0.5*8*D69^2</f>
        <v>0.000137194187619387</v>
      </c>
    </row>
    <row r="70" customFormat="false" ht="13.8" hidden="false" customHeight="false" outlineLevel="0" collapsed="false">
      <c r="B70" s="10" t="n">
        <f aca="false">B69+0.02</f>
        <v>0.04</v>
      </c>
      <c r="C70" s="10" t="n">
        <f aca="false">1-B70</f>
        <v>0.96</v>
      </c>
      <c r="D70" s="10" t="n">
        <f aca="false">B70*D$47</f>
        <v>0.00145675904838709</v>
      </c>
      <c r="E70" s="10" t="n">
        <f aca="false">B70*E$47</f>
        <v>0.00027863266908889</v>
      </c>
      <c r="F70" s="16" t="n">
        <f aca="false">E70/D70</f>
        <v>0.191268878266032</v>
      </c>
      <c r="G70" s="20" t="n">
        <f aca="false">E70-0.5*8*D70^2</f>
        <v>0.000270144081388659</v>
      </c>
    </row>
    <row r="71" customFormat="false" ht="13.8" hidden="false" customHeight="false" outlineLevel="0" collapsed="false">
      <c r="B71" s="10" t="n">
        <f aca="false">B70+0.02</f>
        <v>0.06</v>
      </c>
      <c r="C71" s="10" t="n">
        <f aca="false">1-B71</f>
        <v>0.94</v>
      </c>
      <c r="D71" s="10" t="n">
        <f aca="false">B71*D$47</f>
        <v>0.00218513857258063</v>
      </c>
      <c r="E71" s="10" t="n">
        <f aca="false">B71*E$47</f>
        <v>0.000417949003633335</v>
      </c>
      <c r="F71" s="16" t="n">
        <f aca="false">E71/D71</f>
        <v>0.191268878266032</v>
      </c>
      <c r="G71" s="20" t="n">
        <f aca="false">E71-0.5*8*D71^2</f>
        <v>0.000398849681307816</v>
      </c>
    </row>
    <row r="72" customFormat="false" ht="13.8" hidden="false" customHeight="false" outlineLevel="0" collapsed="false">
      <c r="B72" s="10" t="n">
        <f aca="false">B71+0.02</f>
        <v>0.08</v>
      </c>
      <c r="C72" s="10" t="n">
        <f aca="false">1-B72</f>
        <v>0.92</v>
      </c>
      <c r="D72" s="10" t="n">
        <f aca="false">B72*D$47</f>
        <v>0.00291351809677418</v>
      </c>
      <c r="E72" s="10" t="n">
        <f aca="false">B72*E$47</f>
        <v>0.00055726533817778</v>
      </c>
      <c r="F72" s="16" t="n">
        <f aca="false">E72/D72</f>
        <v>0.191268878266032</v>
      </c>
      <c r="G72" s="20" t="n">
        <f aca="false">E72-0.5*8*D72^2</f>
        <v>0.000523310987376858</v>
      </c>
    </row>
    <row r="73" customFormat="false" ht="13.8" hidden="false" customHeight="false" outlineLevel="0" collapsed="false">
      <c r="B73" s="10" t="n">
        <f aca="false">B72+0.02</f>
        <v>0.1</v>
      </c>
      <c r="C73" s="10" t="n">
        <f aca="false">1-B73</f>
        <v>0.9</v>
      </c>
      <c r="D73" s="10" t="n">
        <f aca="false">B73*D$47</f>
        <v>0.00364189762096772</v>
      </c>
      <c r="E73" s="10" t="n">
        <f aca="false">B73*E$47</f>
        <v>0.000696581672722225</v>
      </c>
      <c r="F73" s="16" t="n">
        <f aca="false">E73/D73</f>
        <v>0.191268878266032</v>
      </c>
      <c r="G73" s="20" t="n">
        <f aca="false">E73-0.5*8*D73^2</f>
        <v>0.000643527999595784</v>
      </c>
    </row>
    <row r="74" customFormat="false" ht="13.8" hidden="false" customHeight="false" outlineLevel="0" collapsed="false">
      <c r="B74" s="10" t="n">
        <f aca="false">B73+0.02</f>
        <v>0.12</v>
      </c>
      <c r="C74" s="10" t="n">
        <f aca="false">1-B74</f>
        <v>0.88</v>
      </c>
      <c r="D74" s="10" t="n">
        <f aca="false">B74*D$47</f>
        <v>0.00437027714516127</v>
      </c>
      <c r="E74" s="10" t="n">
        <f aca="false">B74*E$47</f>
        <v>0.00083589800726667</v>
      </c>
      <c r="F74" s="16" t="n">
        <f aca="false">E74/D74</f>
        <v>0.191268878266032</v>
      </c>
      <c r="G74" s="20" t="n">
        <f aca="false">E74-0.5*8*D74^2</f>
        <v>0.000759500717964594</v>
      </c>
    </row>
    <row r="75" customFormat="false" ht="13.8" hidden="false" customHeight="false" outlineLevel="0" collapsed="false">
      <c r="B75" s="10" t="n">
        <f aca="false">B74+0.02</f>
        <v>0.14</v>
      </c>
      <c r="C75" s="10" t="n">
        <f aca="false">1-B75</f>
        <v>0.86</v>
      </c>
      <c r="D75" s="10" t="n">
        <f aca="false">B75*D$47</f>
        <v>0.00509865666935481</v>
      </c>
      <c r="E75" s="10" t="n">
        <f aca="false">B75*E$47</f>
        <v>0.000975214341811115</v>
      </c>
      <c r="F75" s="16" t="n">
        <f aca="false">E75/D75</f>
        <v>0.191268878266032</v>
      </c>
      <c r="G75" s="20" t="n">
        <f aca="false">E75-0.5*8*D75^2</f>
        <v>0.00087122914248329</v>
      </c>
    </row>
    <row r="76" customFormat="false" ht="13.8" hidden="false" customHeight="false" outlineLevel="0" collapsed="false">
      <c r="B76" s="10" t="n">
        <f aca="false">B75+0.02</f>
        <v>0.16</v>
      </c>
      <c r="C76" s="10" t="n">
        <f aca="false">1-B76</f>
        <v>0.84</v>
      </c>
      <c r="D76" s="10" t="n">
        <f aca="false">B76*D$47</f>
        <v>0.00582703619354835</v>
      </c>
      <c r="E76" s="10" t="n">
        <f aca="false">B76*E$47</f>
        <v>0.00111453067635556</v>
      </c>
      <c r="F76" s="16" t="n">
        <f aca="false">E76/D76</f>
        <v>0.191268878266032</v>
      </c>
      <c r="G76" s="20" t="n">
        <f aca="false">E76-0.5*8*D76^2</f>
        <v>0.00097871327315187</v>
      </c>
    </row>
    <row r="77" customFormat="false" ht="13.8" hidden="false" customHeight="false" outlineLevel="0" collapsed="false">
      <c r="B77" s="10" t="n">
        <f aca="false">B76+0.02</f>
        <v>0.18</v>
      </c>
      <c r="C77" s="10" t="n">
        <f aca="false">1-B77</f>
        <v>0.82</v>
      </c>
      <c r="D77" s="10" t="n">
        <f aca="false">B77*D$47</f>
        <v>0.0065554157177419</v>
      </c>
      <c r="E77" s="10" t="n">
        <f aca="false">B77*E$47</f>
        <v>0.0012538470109</v>
      </c>
      <c r="F77" s="16" t="n">
        <f aca="false">E77/D77</f>
        <v>0.191268878266032</v>
      </c>
      <c r="G77" s="20" t="n">
        <f aca="false">E77-0.5*8*D77^2</f>
        <v>0.00108195310997033</v>
      </c>
    </row>
    <row r="78" customFormat="false" ht="13.8" hidden="false" customHeight="false" outlineLevel="0" collapsed="false">
      <c r="B78" s="10" t="n">
        <f aca="false">B77+0.02</f>
        <v>0.2</v>
      </c>
      <c r="C78" s="10" t="n">
        <f aca="false">1-B78</f>
        <v>0.8</v>
      </c>
      <c r="D78" s="10" t="n">
        <f aca="false">B78*D$47</f>
        <v>0.00728379524193544</v>
      </c>
      <c r="E78" s="10" t="n">
        <f aca="false">B78*E$47</f>
        <v>0.00139316334544445</v>
      </c>
      <c r="F78" s="16" t="n">
        <f aca="false">E78/D78</f>
        <v>0.191268878266032</v>
      </c>
      <c r="G78" s="20" t="n">
        <f aca="false">E78-0.5*8*D78^2</f>
        <v>0.00118094865293868</v>
      </c>
    </row>
    <row r="79" customFormat="false" ht="13.8" hidden="false" customHeight="false" outlineLevel="0" collapsed="false">
      <c r="B79" s="10" t="n">
        <f aca="false">B78+0.02</f>
        <v>0.22</v>
      </c>
      <c r="C79" s="10" t="n">
        <f aca="false">1-B79</f>
        <v>0.78</v>
      </c>
      <c r="D79" s="10" t="n">
        <f aca="false">B79*D$47</f>
        <v>0.00801217476612899</v>
      </c>
      <c r="E79" s="10" t="n">
        <f aca="false">B79*E$47</f>
        <v>0.00153247967998889</v>
      </c>
      <c r="F79" s="16" t="n">
        <f aca="false">E79/D79</f>
        <v>0.191268878266032</v>
      </c>
      <c r="G79" s="20" t="n">
        <f aca="false">E79-0.5*8*D79^2</f>
        <v>0.00127569990205692</v>
      </c>
    </row>
    <row r="80" customFormat="false" ht="13.8" hidden="false" customHeight="false" outlineLevel="0" collapsed="false">
      <c r="B80" s="10" t="n">
        <f aca="false">B79+0.02</f>
        <v>0.24</v>
      </c>
      <c r="C80" s="10" t="n">
        <f aca="false">1-B80</f>
        <v>0.76</v>
      </c>
      <c r="D80" s="10" t="n">
        <f aca="false">B80*D$47</f>
        <v>0.00874055429032253</v>
      </c>
      <c r="E80" s="10" t="n">
        <f aca="false">B80*E$47</f>
        <v>0.00167179601453334</v>
      </c>
      <c r="F80" s="16" t="n">
        <f aca="false">E80/D80</f>
        <v>0.191268878266032</v>
      </c>
      <c r="G80" s="20" t="n">
        <f aca="false">E80-0.5*8*D80^2</f>
        <v>0.00136620685732504</v>
      </c>
    </row>
    <row r="81" customFormat="false" ht="13.8" hidden="false" customHeight="false" outlineLevel="0" collapsed="false">
      <c r="B81" s="10" t="n">
        <f aca="false">B80+0.02</f>
        <v>0.26</v>
      </c>
      <c r="C81" s="10" t="n">
        <f aca="false">1-B81</f>
        <v>0.74</v>
      </c>
      <c r="D81" s="10" t="n">
        <f aca="false">B81*D$47</f>
        <v>0.00946893381451607</v>
      </c>
      <c r="E81" s="10" t="n">
        <f aca="false">B81*E$47</f>
        <v>0.00181111234907778</v>
      </c>
      <c r="F81" s="16" t="n">
        <f aca="false">E81/D81</f>
        <v>0.191268878266032</v>
      </c>
      <c r="G81" s="20" t="n">
        <f aca="false">E81-0.5*8*D81^2</f>
        <v>0.00145246951874304</v>
      </c>
    </row>
    <row r="82" customFormat="false" ht="13.8" hidden="false" customHeight="false" outlineLevel="0" collapsed="false">
      <c r="B82" s="10" t="n">
        <f aca="false">B81+0.02</f>
        <v>0.28</v>
      </c>
      <c r="C82" s="10" t="n">
        <f aca="false">1-B82</f>
        <v>0.72</v>
      </c>
      <c r="D82" s="10" t="n">
        <f aca="false">B82*D$47</f>
        <v>0.0101973133387096</v>
      </c>
      <c r="E82" s="10" t="n">
        <f aca="false">B82*E$47</f>
        <v>0.00195042868362223</v>
      </c>
      <c r="F82" s="16" t="n">
        <f aca="false">E82/D82</f>
        <v>0.191268878266032</v>
      </c>
      <c r="G82" s="20" t="n">
        <f aca="false">E82-0.5*8*D82^2</f>
        <v>0.00153448788631093</v>
      </c>
    </row>
    <row r="83" customFormat="false" ht="13.8" hidden="false" customHeight="false" outlineLevel="0" collapsed="false">
      <c r="B83" s="10" t="n">
        <f aca="false">B82+0.02</f>
        <v>0.3</v>
      </c>
      <c r="C83" s="10" t="n">
        <f aca="false">1-B83</f>
        <v>0.7</v>
      </c>
      <c r="D83" s="10" t="n">
        <f aca="false">B83*D$47</f>
        <v>0.0109256928629032</v>
      </c>
      <c r="E83" s="10" t="n">
        <f aca="false">B83*E$47</f>
        <v>0.00208974501816668</v>
      </c>
      <c r="F83" s="16" t="n">
        <f aca="false">E83/D83</f>
        <v>0.191268878266032</v>
      </c>
      <c r="G83" s="20" t="n">
        <f aca="false">E83-0.5*8*D83^2</f>
        <v>0.0016122619600287</v>
      </c>
    </row>
    <row r="84" customFormat="false" ht="13.8" hidden="false" customHeight="false" outlineLevel="0" collapsed="false">
      <c r="B84" s="10" t="n">
        <f aca="false">B83+0.02</f>
        <v>0.32</v>
      </c>
      <c r="C84" s="10" t="n">
        <f aca="false">1-B84</f>
        <v>0.68</v>
      </c>
      <c r="D84" s="10" t="n">
        <f aca="false">B84*D$47</f>
        <v>0.0116540723870967</v>
      </c>
      <c r="E84" s="10" t="n">
        <f aca="false">B84*E$47</f>
        <v>0.00222906135271112</v>
      </c>
      <c r="F84" s="16" t="n">
        <f aca="false">E84/D84</f>
        <v>0.191268878266032</v>
      </c>
      <c r="G84" s="20" t="n">
        <f aca="false">E84-0.5*8*D84^2</f>
        <v>0.00168579173989636</v>
      </c>
    </row>
    <row r="85" customFormat="false" ht="13.8" hidden="false" customHeight="false" outlineLevel="0" collapsed="false">
      <c r="B85" s="10" t="n">
        <f aca="false">B84+0.02</f>
        <v>0.34</v>
      </c>
      <c r="C85" s="10" t="n">
        <f aca="false">1-B85</f>
        <v>0.66</v>
      </c>
      <c r="D85" s="10" t="n">
        <f aca="false">B85*D$47</f>
        <v>0.0123824519112903</v>
      </c>
      <c r="E85" s="10" t="n">
        <f aca="false">B85*E$47</f>
        <v>0.00236837768725557</v>
      </c>
      <c r="F85" s="16" t="n">
        <f aca="false">E85/D85</f>
        <v>0.191268878266032</v>
      </c>
      <c r="G85" s="20" t="n">
        <f aca="false">E85-0.5*8*D85^2</f>
        <v>0.0017550772259139</v>
      </c>
    </row>
    <row r="86" customFormat="false" ht="13.8" hidden="false" customHeight="false" outlineLevel="0" collapsed="false">
      <c r="B86" s="10" t="n">
        <f aca="false">B85+0.02</f>
        <v>0.36</v>
      </c>
      <c r="C86" s="10" t="n">
        <f aca="false">1-B86</f>
        <v>0.64</v>
      </c>
      <c r="D86" s="10" t="n">
        <f aca="false">B86*D$47</f>
        <v>0.0131108314354838</v>
      </c>
      <c r="E86" s="10" t="n">
        <f aca="false">B86*E$47</f>
        <v>0.00250769402180001</v>
      </c>
      <c r="F86" s="16" t="n">
        <f aca="false">E86/D86</f>
        <v>0.191268878266032</v>
      </c>
      <c r="G86" s="20" t="n">
        <f aca="false">E86-0.5*8*D86^2</f>
        <v>0.00182011841808133</v>
      </c>
    </row>
    <row r="87" customFormat="false" ht="13.8" hidden="false" customHeight="false" outlineLevel="0" collapsed="false">
      <c r="B87" s="10" t="n">
        <f aca="false">B86+0.02</f>
        <v>0.38</v>
      </c>
      <c r="C87" s="10" t="n">
        <f aca="false">1-B87</f>
        <v>0.62</v>
      </c>
      <c r="D87" s="10" t="n">
        <f aca="false">B87*D$47</f>
        <v>0.0138392109596773</v>
      </c>
      <c r="E87" s="10" t="n">
        <f aca="false">B87*E$47</f>
        <v>0.00264701035634446</v>
      </c>
      <c r="F87" s="16" t="n">
        <f aca="false">E87/D87</f>
        <v>0.191268878266032</v>
      </c>
      <c r="G87" s="20" t="n">
        <f aca="false">E87-0.5*8*D87^2</f>
        <v>0.00188091531639864</v>
      </c>
    </row>
    <row r="88" customFormat="false" ht="13.8" hidden="false" customHeight="false" outlineLevel="0" collapsed="false">
      <c r="B88" s="10" t="n">
        <f aca="false">B87+0.02</f>
        <v>0.4</v>
      </c>
      <c r="C88" s="10" t="n">
        <f aca="false">1-B88</f>
        <v>0.6</v>
      </c>
      <c r="D88" s="10" t="n">
        <f aca="false">B88*D$47</f>
        <v>0.0145675904838709</v>
      </c>
      <c r="E88" s="10" t="n">
        <f aca="false">B88*E$47</f>
        <v>0.0027863266908889</v>
      </c>
      <c r="F88" s="16" t="n">
        <f aca="false">E88/D88</f>
        <v>0.191268878266032</v>
      </c>
      <c r="G88" s="20" t="n">
        <f aca="false">E88-0.5*8*D88^2</f>
        <v>0.00193746792086584</v>
      </c>
    </row>
    <row r="89" customFormat="false" ht="13.8" hidden="false" customHeight="false" outlineLevel="0" collapsed="false">
      <c r="B89" s="10" t="n">
        <f aca="false">B88+0.02</f>
        <v>0.42</v>
      </c>
      <c r="C89" s="10" t="n">
        <f aca="false">1-B89</f>
        <v>0.58</v>
      </c>
      <c r="D89" s="10" t="n">
        <f aca="false">B89*D$47</f>
        <v>0.0152959700080644</v>
      </c>
      <c r="E89" s="10" t="n">
        <f aca="false">B89*E$47</f>
        <v>0.00292564302543335</v>
      </c>
      <c r="F89" s="16" t="n">
        <f aca="false">E89/D89</f>
        <v>0.191268878266032</v>
      </c>
      <c r="G89" s="20" t="n">
        <f aca="false">E89-0.5*8*D89^2</f>
        <v>0.00198977623148292</v>
      </c>
    </row>
    <row r="90" customFormat="false" ht="13.8" hidden="false" customHeight="false" outlineLevel="0" collapsed="false">
      <c r="B90" s="10" t="n">
        <f aca="false">B89+0.02</f>
        <v>0.44</v>
      </c>
      <c r="C90" s="10" t="n">
        <f aca="false">1-B90</f>
        <v>0.56</v>
      </c>
      <c r="D90" s="10" t="n">
        <f aca="false">B90*D$47</f>
        <v>0.016024349532258</v>
      </c>
      <c r="E90" s="10" t="n">
        <f aca="false">B90*E$47</f>
        <v>0.00306495935997779</v>
      </c>
      <c r="F90" s="16" t="n">
        <f aca="false">E90/D90</f>
        <v>0.191268878266032</v>
      </c>
      <c r="G90" s="20" t="n">
        <f aca="false">E90-0.5*8*D90^2</f>
        <v>0.00203784024824988</v>
      </c>
    </row>
    <row r="91" customFormat="false" ht="13.8" hidden="false" customHeight="false" outlineLevel="0" collapsed="false">
      <c r="B91" s="10" t="n">
        <f aca="false">B90+0.02</f>
        <v>0.46</v>
      </c>
      <c r="C91" s="10" t="n">
        <f aca="false">1-B91</f>
        <v>0.54</v>
      </c>
      <c r="D91" s="10" t="n">
        <f aca="false">B91*D$47</f>
        <v>0.0167527290564515</v>
      </c>
      <c r="E91" s="10" t="n">
        <f aca="false">B91*E$47</f>
        <v>0.00320427569452224</v>
      </c>
      <c r="F91" s="16" t="n">
        <f aca="false">E91/D91</f>
        <v>0.191268878266032</v>
      </c>
      <c r="G91" s="20" t="n">
        <f aca="false">E91-0.5*8*D91^2</f>
        <v>0.00208165997116674</v>
      </c>
    </row>
    <row r="92" customFormat="false" ht="13.8" hidden="false" customHeight="false" outlineLevel="0" collapsed="false">
      <c r="B92" s="10" t="n">
        <f aca="false">B91+0.02</f>
        <v>0.48</v>
      </c>
      <c r="C92" s="10" t="n">
        <f aca="false">1-B92</f>
        <v>0.52</v>
      </c>
      <c r="D92" s="10" t="n">
        <f aca="false">B92*D$47</f>
        <v>0.0174811085806451</v>
      </c>
      <c r="E92" s="10" t="n">
        <f aca="false">B92*E$47</f>
        <v>0.00334359202906668</v>
      </c>
      <c r="F92" s="16" t="n">
        <f aca="false">E92/D92</f>
        <v>0.191268878266032</v>
      </c>
      <c r="G92" s="20" t="n">
        <f aca="false">E92-0.5*8*D92^2</f>
        <v>0.00212123540023347</v>
      </c>
    </row>
    <row r="93" customFormat="false" ht="13.8" hidden="false" customHeight="false" outlineLevel="0" collapsed="false">
      <c r="B93" s="10" t="n">
        <f aca="false">B92+0.02</f>
        <v>0.5</v>
      </c>
      <c r="C93" s="10" t="n">
        <f aca="false">1-B93</f>
        <v>0.5</v>
      </c>
      <c r="D93" s="10" t="n">
        <f aca="false">B93*D$47</f>
        <v>0.0182094881048386</v>
      </c>
      <c r="E93" s="10" t="n">
        <f aca="false">B93*E$47</f>
        <v>0.00348290836361113</v>
      </c>
      <c r="F93" s="16" t="n">
        <f aca="false">E93/D93</f>
        <v>0.191268878266032</v>
      </c>
      <c r="G93" s="20" t="n">
        <f aca="false">E93-0.5*8*D93^2</f>
        <v>0.00215656653545009</v>
      </c>
    </row>
    <row r="94" customFormat="false" ht="13.8" hidden="false" customHeight="false" outlineLevel="0" collapsed="false">
      <c r="B94" s="10" t="n">
        <f aca="false">B93+0.02</f>
        <v>0.52</v>
      </c>
      <c r="C94" s="10" t="n">
        <f aca="false">1-B94</f>
        <v>0.48</v>
      </c>
      <c r="D94" s="10" t="n">
        <f aca="false">B94*D$47</f>
        <v>0.0189378676290322</v>
      </c>
      <c r="E94" s="10" t="n">
        <f aca="false">B94*E$47</f>
        <v>0.00362222469815557</v>
      </c>
      <c r="F94" s="16" t="n">
        <f aca="false">E94/D94</f>
        <v>0.191268878266032</v>
      </c>
      <c r="G94" s="20" t="n">
        <f aca="false">E94-0.5*8*D94^2</f>
        <v>0.00218765337681659</v>
      </c>
    </row>
    <row r="95" customFormat="false" ht="13.8" hidden="false" customHeight="false" outlineLevel="0" collapsed="false">
      <c r="B95" s="10" t="n">
        <f aca="false">B94+0.02</f>
        <v>0.54</v>
      </c>
      <c r="C95" s="10" t="n">
        <f aca="false">1-B95</f>
        <v>0.46</v>
      </c>
      <c r="D95" s="10" t="n">
        <f aca="false">B95*D$47</f>
        <v>0.0196662471532257</v>
      </c>
      <c r="E95" s="10" t="n">
        <f aca="false">B95*E$47</f>
        <v>0.00376154103270002</v>
      </c>
      <c r="F95" s="16" t="n">
        <f aca="false">E95/D95</f>
        <v>0.191268878266032</v>
      </c>
      <c r="G95" s="20" t="n">
        <f aca="false">E95-0.5*8*D95^2</f>
        <v>0.00221449592433298</v>
      </c>
    </row>
    <row r="96" customFormat="false" ht="13.8" hidden="false" customHeight="false" outlineLevel="0" collapsed="false">
      <c r="B96" s="10" t="n">
        <f aca="false">B95+0.02</f>
        <v>0.56</v>
      </c>
      <c r="C96" s="10" t="n">
        <f aca="false">1-B96</f>
        <v>0.44</v>
      </c>
      <c r="D96" s="10" t="n">
        <f aca="false">B96*D$47</f>
        <v>0.0203946266774192</v>
      </c>
      <c r="E96" s="10" t="n">
        <f aca="false">B96*E$47</f>
        <v>0.00390085736724446</v>
      </c>
      <c r="F96" s="16" t="n">
        <f aca="false">E96/D96</f>
        <v>0.191268878266032</v>
      </c>
      <c r="G96" s="20" t="n">
        <f aca="false">E96-0.5*8*D96^2</f>
        <v>0.00223709417799926</v>
      </c>
    </row>
    <row r="97" customFormat="false" ht="13.8" hidden="false" customHeight="false" outlineLevel="0" collapsed="false">
      <c r="B97" s="10" t="n">
        <f aca="false">B96+0.02</f>
        <v>0.58</v>
      </c>
      <c r="C97" s="10" t="n">
        <f aca="false">1-B97</f>
        <v>0.42</v>
      </c>
      <c r="D97" s="10" t="n">
        <f aca="false">B97*D$47</f>
        <v>0.0211230062016128</v>
      </c>
      <c r="E97" s="10" t="n">
        <f aca="false">B97*E$47</f>
        <v>0.00404017370178891</v>
      </c>
      <c r="F97" s="16" t="n">
        <f aca="false">E97/D97</f>
        <v>0.191268878266032</v>
      </c>
      <c r="G97" s="20" t="n">
        <f aca="false">E97-0.5*8*D97^2</f>
        <v>0.00225544813781542</v>
      </c>
    </row>
    <row r="98" customFormat="false" ht="13.8" hidden="false" customHeight="false" outlineLevel="0" collapsed="false">
      <c r="B98" s="10" t="n">
        <f aca="false">B97+0.02</f>
        <v>0.6</v>
      </c>
      <c r="C98" s="10" t="n">
        <f aca="false">1-B98</f>
        <v>0.4</v>
      </c>
      <c r="D98" s="10" t="n">
        <f aca="false">B98*D$47</f>
        <v>0.0218513857258063</v>
      </c>
      <c r="E98" s="10" t="n">
        <f aca="false">B98*E$47</f>
        <v>0.00417949003633335</v>
      </c>
      <c r="F98" s="16" t="n">
        <f aca="false">E98/D98</f>
        <v>0.191268878266032</v>
      </c>
      <c r="G98" s="20" t="n">
        <f aca="false">E98-0.5*8*D98^2</f>
        <v>0.00226955780378146</v>
      </c>
    </row>
    <row r="99" customFormat="false" ht="13.8" hidden="false" customHeight="false" outlineLevel="0" collapsed="false">
      <c r="B99" s="10" t="n">
        <f aca="false">B98+0.02</f>
        <v>0.62</v>
      </c>
      <c r="C99" s="10" t="n">
        <f aca="false">1-B99</f>
        <v>0.38</v>
      </c>
      <c r="D99" s="10" t="n">
        <f aca="false">B99*D$47</f>
        <v>0.0225797652499999</v>
      </c>
      <c r="E99" s="10" t="n">
        <f aca="false">B99*E$47</f>
        <v>0.0043188063708778</v>
      </c>
      <c r="F99" s="16" t="n">
        <f aca="false">E99/D99</f>
        <v>0.191268878266032</v>
      </c>
      <c r="G99" s="20" t="n">
        <f aca="false">E99-0.5*8*D99^2</f>
        <v>0.00227942317589739</v>
      </c>
    </row>
    <row r="100" customFormat="false" ht="13.8" hidden="false" customHeight="false" outlineLevel="0" collapsed="false">
      <c r="B100" s="10" t="n">
        <f aca="false">B99+0.02</f>
        <v>0.64</v>
      </c>
      <c r="C100" s="10" t="n">
        <f aca="false">1-B100</f>
        <v>0.36</v>
      </c>
      <c r="D100" s="10" t="n">
        <f aca="false">B100*D$47</f>
        <v>0.0233081447741934</v>
      </c>
      <c r="E100" s="10" t="n">
        <f aca="false">B100*E$47</f>
        <v>0.00445812270542224</v>
      </c>
      <c r="F100" s="16" t="n">
        <f aca="false">E100/D100</f>
        <v>0.191268878266032</v>
      </c>
      <c r="G100" s="20" t="n">
        <f aca="false">E100-0.5*8*D100^2</f>
        <v>0.0022850442541632</v>
      </c>
    </row>
    <row r="101" customFormat="false" ht="13.8" hidden="false" customHeight="false" outlineLevel="0" collapsed="false">
      <c r="B101" s="17" t="n">
        <f aca="false">B100+0.02</f>
        <v>0.66</v>
      </c>
      <c r="C101" s="17" t="n">
        <f aca="false">1-B101</f>
        <v>0.34</v>
      </c>
      <c r="D101" s="17" t="n">
        <f aca="false">B101*D$47</f>
        <v>0.024036524298387</v>
      </c>
      <c r="E101" s="17" t="n">
        <f aca="false">B101*E$47</f>
        <v>0.00459743903996669</v>
      </c>
      <c r="F101" s="19" t="n">
        <f aca="false">E101/D101</f>
        <v>0.191268878266032</v>
      </c>
      <c r="G101" s="21" t="n">
        <f aca="false">E101-0.5*8*D101^2</f>
        <v>0.0022864210385789</v>
      </c>
    </row>
    <row r="102" customFormat="false" ht="13.8" hidden="false" customHeight="false" outlineLevel="0" collapsed="false">
      <c r="B102" s="10" t="n">
        <f aca="false">B101+0.02</f>
        <v>0.68</v>
      </c>
      <c r="C102" s="10" t="n">
        <f aca="false">1-B102</f>
        <v>0.32</v>
      </c>
      <c r="D102" s="10" t="n">
        <f aca="false">B102*D$47</f>
        <v>0.0247649038225805</v>
      </c>
      <c r="E102" s="10" t="n">
        <f aca="false">B102*E$47</f>
        <v>0.00473675537451113</v>
      </c>
      <c r="F102" s="16" t="n">
        <f aca="false">E102/D102</f>
        <v>0.191268878266032</v>
      </c>
      <c r="G102" s="20" t="n">
        <f aca="false">E102-0.5*8*D102^2</f>
        <v>0.00228355352914448</v>
      </c>
    </row>
    <row r="103" customFormat="false" ht="13.8" hidden="false" customHeight="false" outlineLevel="0" collapsed="false">
      <c r="B103" s="10" t="n">
        <f aca="false">B102+0.02</f>
        <v>0.7</v>
      </c>
      <c r="C103" s="10" t="n">
        <f aca="false">1-B103</f>
        <v>0.3</v>
      </c>
      <c r="D103" s="10" t="n">
        <f aca="false">B103*D$47</f>
        <v>0.0254932833467741</v>
      </c>
      <c r="E103" s="10" t="n">
        <f aca="false">B103*E$47</f>
        <v>0.00487607170905558</v>
      </c>
      <c r="F103" s="16" t="n">
        <f aca="false">E103/D103</f>
        <v>0.191268878266032</v>
      </c>
      <c r="G103" s="20" t="n">
        <f aca="false">E103-0.5*8*D103^2</f>
        <v>0.00227644172585995</v>
      </c>
    </row>
    <row r="104" customFormat="false" ht="13.8" hidden="false" customHeight="false" outlineLevel="0" collapsed="false">
      <c r="B104" s="10" t="n">
        <f aca="false">B103+0.02</f>
        <v>0.72</v>
      </c>
      <c r="C104" s="10" t="n">
        <f aca="false">1-B104</f>
        <v>0.28</v>
      </c>
      <c r="D104" s="10" t="n">
        <f aca="false">B104*D$47</f>
        <v>0.0262216628709676</v>
      </c>
      <c r="E104" s="10" t="n">
        <f aca="false">B104*E$47</f>
        <v>0.00501538804360002</v>
      </c>
      <c r="F104" s="16" t="n">
        <f aca="false">E104/D104</f>
        <v>0.191268878266032</v>
      </c>
      <c r="G104" s="20" t="n">
        <f aca="false">E104-0.5*8*D104^2</f>
        <v>0.0022650856287253</v>
      </c>
    </row>
    <row r="105" customFormat="false" ht="13.8" hidden="false" customHeight="false" outlineLevel="0" collapsed="false">
      <c r="B105" s="10" t="n">
        <f aca="false">B104+0.02</f>
        <v>0.74</v>
      </c>
      <c r="C105" s="10" t="n">
        <f aca="false">1-B105</f>
        <v>0.26</v>
      </c>
      <c r="D105" s="10" t="n">
        <f aca="false">B105*D$47</f>
        <v>0.0269500423951611</v>
      </c>
      <c r="E105" s="10" t="n">
        <f aca="false">B105*E$47</f>
        <v>0.00515470437814447</v>
      </c>
      <c r="F105" s="16" t="n">
        <f aca="false">E105/D105</f>
        <v>0.191268878266032</v>
      </c>
      <c r="G105" s="20" t="n">
        <f aca="false">E105-0.5*8*D105^2</f>
        <v>0.00224948523774053</v>
      </c>
    </row>
    <row r="106" customFormat="false" ht="13.8" hidden="false" customHeight="false" outlineLevel="0" collapsed="false">
      <c r="B106" s="10" t="n">
        <f aca="false">B105+0.02</f>
        <v>0.76</v>
      </c>
      <c r="C106" s="10" t="n">
        <f aca="false">1-B106</f>
        <v>0.24</v>
      </c>
      <c r="D106" s="10" t="n">
        <f aca="false">B106*D$47</f>
        <v>0.0276784219193547</v>
      </c>
      <c r="E106" s="10" t="n">
        <f aca="false">B106*E$47</f>
        <v>0.00529402071268891</v>
      </c>
      <c r="F106" s="16" t="n">
        <f aca="false">E106/D106</f>
        <v>0.191268878266032</v>
      </c>
      <c r="G106" s="20" t="n">
        <f aca="false">E106-0.5*8*D106^2</f>
        <v>0.00222964055290565</v>
      </c>
    </row>
    <row r="107" customFormat="false" ht="13.8" hidden="false" customHeight="false" outlineLevel="0" collapsed="false">
      <c r="B107" s="10" t="n">
        <f aca="false">B106+0.02</f>
        <v>0.78</v>
      </c>
      <c r="C107" s="10" t="n">
        <f aca="false">1-B107</f>
        <v>0.22</v>
      </c>
      <c r="D107" s="10" t="n">
        <f aca="false">B107*D$47</f>
        <v>0.0284068014435482</v>
      </c>
      <c r="E107" s="10" t="n">
        <f aca="false">B107*E$47</f>
        <v>0.00543333704723336</v>
      </c>
      <c r="F107" s="16" t="n">
        <f aca="false">E107/D107</f>
        <v>0.191268878266032</v>
      </c>
      <c r="G107" s="20" t="n">
        <f aca="false">E107-0.5*8*D107^2</f>
        <v>0.00220555157422066</v>
      </c>
    </row>
    <row r="108" customFormat="false" ht="13.8" hidden="false" customHeight="false" outlineLevel="0" collapsed="false">
      <c r="B108" s="10" t="n">
        <f aca="false">B107+0.02</f>
        <v>0.8</v>
      </c>
      <c r="C108" s="10" t="n">
        <f aca="false">1-B108</f>
        <v>0.2</v>
      </c>
      <c r="D108" s="10" t="n">
        <f aca="false">B108*D$47</f>
        <v>0.0291351809677418</v>
      </c>
      <c r="E108" s="10" t="n">
        <f aca="false">B108*E$47</f>
        <v>0.0055726533817778</v>
      </c>
      <c r="F108" s="16" t="n">
        <f aca="false">E108/D108</f>
        <v>0.191268878266032</v>
      </c>
      <c r="G108" s="20" t="n">
        <f aca="false">E108-0.5*8*D108^2</f>
        <v>0.00217721830168555</v>
      </c>
    </row>
    <row r="109" customFormat="false" ht="13.8" hidden="false" customHeight="false" outlineLevel="0" collapsed="false">
      <c r="B109" s="10" t="n">
        <f aca="false">B108+0.02</f>
        <v>0.82</v>
      </c>
      <c r="C109" s="10" t="n">
        <f aca="false">1-B109</f>
        <v>0.18</v>
      </c>
      <c r="D109" s="10" t="n">
        <f aca="false">B109*D$47</f>
        <v>0.0298635604919353</v>
      </c>
      <c r="E109" s="10" t="n">
        <f aca="false">B109*E$47</f>
        <v>0.00571196971632225</v>
      </c>
      <c r="F109" s="16" t="n">
        <f aca="false">E109/D109</f>
        <v>0.191268878266032</v>
      </c>
      <c r="G109" s="20" t="n">
        <f aca="false">E109-0.5*8*D109^2</f>
        <v>0.00214464073530033</v>
      </c>
    </row>
    <row r="110" customFormat="false" ht="13.8" hidden="false" customHeight="false" outlineLevel="0" collapsed="false">
      <c r="B110" s="10" t="n">
        <f aca="false">B109+0.02</f>
        <v>0.84</v>
      </c>
      <c r="C110" s="10" t="n">
        <f aca="false">1-B110</f>
        <v>0.16</v>
      </c>
      <c r="D110" s="10" t="n">
        <f aca="false">B110*D$47</f>
        <v>0.0305919400161289</v>
      </c>
      <c r="E110" s="10" t="n">
        <f aca="false">B110*E$47</f>
        <v>0.00585128605086669</v>
      </c>
      <c r="F110" s="16" t="n">
        <f aca="false">E110/D110</f>
        <v>0.191268878266032</v>
      </c>
      <c r="G110" s="20" t="n">
        <f aca="false">E110-0.5*8*D110^2</f>
        <v>0.00210781887506498</v>
      </c>
    </row>
    <row r="111" customFormat="false" ht="13.8" hidden="false" customHeight="false" outlineLevel="0" collapsed="false">
      <c r="B111" s="10" t="n">
        <f aca="false">B110+0.02</f>
        <v>0.86</v>
      </c>
      <c r="C111" s="10" t="n">
        <f aca="false">1-B111</f>
        <v>0.14</v>
      </c>
      <c r="D111" s="10" t="n">
        <f aca="false">B111*D$47</f>
        <v>0.0313203195403224</v>
      </c>
      <c r="E111" s="10" t="n">
        <f aca="false">B111*E$47</f>
        <v>0.00599060238541114</v>
      </c>
      <c r="F111" s="16" t="n">
        <f aca="false">E111/D111</f>
        <v>0.191268878266032</v>
      </c>
      <c r="G111" s="20" t="n">
        <f aca="false">E111-0.5*8*D111^2</f>
        <v>0.00206675272097953</v>
      </c>
    </row>
    <row r="112" customFormat="false" ht="13.8" hidden="false" customHeight="false" outlineLevel="0" collapsed="false">
      <c r="B112" s="10" t="n">
        <f aca="false">B111+0.02</f>
        <v>0.88</v>
      </c>
      <c r="C112" s="10" t="n">
        <f aca="false">1-B112</f>
        <v>0.12</v>
      </c>
      <c r="D112" s="10" t="n">
        <f aca="false">B112*D$47</f>
        <v>0.032048699064516</v>
      </c>
      <c r="E112" s="10" t="n">
        <f aca="false">B112*E$47</f>
        <v>0.00612991871995558</v>
      </c>
      <c r="F112" s="16" t="n">
        <f aca="false">E112/D112</f>
        <v>0.191268878266032</v>
      </c>
      <c r="G112" s="20" t="n">
        <f aca="false">E112-0.5*8*D112^2</f>
        <v>0.00202144227304396</v>
      </c>
    </row>
    <row r="113" customFormat="false" ht="13.8" hidden="false" customHeight="false" outlineLevel="0" collapsed="false">
      <c r="B113" s="10" t="n">
        <f aca="false">B112+0.02</f>
        <v>0.900000000000001</v>
      </c>
      <c r="C113" s="10" t="n">
        <f aca="false">1-B113</f>
        <v>0.0999999999999995</v>
      </c>
      <c r="D113" s="10" t="n">
        <f aca="false">B113*D$47</f>
        <v>0.0327770785887095</v>
      </c>
      <c r="E113" s="10" t="n">
        <f aca="false">B113*E$47</f>
        <v>0.00626923505450003</v>
      </c>
      <c r="F113" s="16" t="n">
        <f aca="false">E113/D113</f>
        <v>0.191268878266032</v>
      </c>
      <c r="G113" s="20" t="n">
        <f aca="false">E113-0.5*8*D113^2</f>
        <v>0.00197188753125827</v>
      </c>
    </row>
    <row r="114" customFormat="false" ht="13.8" hidden="false" customHeight="false" outlineLevel="0" collapsed="false">
      <c r="B114" s="10" t="n">
        <f aca="false">B113+0.02</f>
        <v>0.920000000000001</v>
      </c>
      <c r="C114" s="10" t="n">
        <f aca="false">1-B114</f>
        <v>0.0799999999999995</v>
      </c>
      <c r="D114" s="10" t="n">
        <f aca="false">B114*D$47</f>
        <v>0.0335054581129031</v>
      </c>
      <c r="E114" s="10" t="n">
        <f aca="false">B114*E$47</f>
        <v>0.00640855138904447</v>
      </c>
      <c r="F114" s="16" t="n">
        <f aca="false">E114/D114</f>
        <v>0.191268878266032</v>
      </c>
      <c r="G114" s="20" t="n">
        <f aca="false">E114-0.5*8*D114^2</f>
        <v>0.00191808849562247</v>
      </c>
    </row>
    <row r="115" customFormat="false" ht="13.8" hidden="false" customHeight="false" outlineLevel="0" collapsed="false">
      <c r="B115" s="10" t="n">
        <f aca="false">B114+0.02</f>
        <v>0.940000000000001</v>
      </c>
      <c r="C115" s="10" t="n">
        <f aca="false">1-B115</f>
        <v>0.0599999999999995</v>
      </c>
      <c r="D115" s="10" t="n">
        <f aca="false">B115*D$47</f>
        <v>0.0342338376370966</v>
      </c>
      <c r="E115" s="10" t="n">
        <f aca="false">B115*E$47</f>
        <v>0.00654786772358892</v>
      </c>
      <c r="F115" s="16" t="n">
        <f aca="false">E115/D115</f>
        <v>0.191268878266032</v>
      </c>
      <c r="G115" s="20" t="n">
        <f aca="false">E115-0.5*8*D115^2</f>
        <v>0.00186004516613655</v>
      </c>
    </row>
    <row r="116" customFormat="false" ht="13.8" hidden="false" customHeight="false" outlineLevel="0" collapsed="false">
      <c r="B116" s="10" t="n">
        <f aca="false">B115+0.02</f>
        <v>0.960000000000001</v>
      </c>
      <c r="C116" s="10" t="n">
        <f aca="false">1-B116</f>
        <v>0.0399999999999995</v>
      </c>
      <c r="D116" s="10" t="n">
        <f aca="false">B116*D$47</f>
        <v>0.0349622171612901</v>
      </c>
      <c r="E116" s="10" t="n">
        <f aca="false">B116*E$47</f>
        <v>0.00668718405813336</v>
      </c>
      <c r="F116" s="16" t="n">
        <f aca="false">E116/D116</f>
        <v>0.191268878266032</v>
      </c>
      <c r="G116" s="20" t="n">
        <f aca="false">E116-0.5*8*D116^2</f>
        <v>0.00179775754280052</v>
      </c>
    </row>
    <row r="117" customFormat="false" ht="13.8" hidden="false" customHeight="false" outlineLevel="0" collapsed="false">
      <c r="B117" s="10" t="n">
        <f aca="false">B116+0.02</f>
        <v>0.980000000000001</v>
      </c>
      <c r="C117" s="10" t="n">
        <f aca="false">1-B117</f>
        <v>0.0199999999999995</v>
      </c>
      <c r="D117" s="10" t="n">
        <f aca="false">B117*D$47</f>
        <v>0.0356905966854837</v>
      </c>
      <c r="E117" s="10" t="n">
        <f aca="false">B117*E$47</f>
        <v>0.00682650039267781</v>
      </c>
      <c r="F117" s="16" t="n">
        <f aca="false">E117/D117</f>
        <v>0.191268878266032</v>
      </c>
      <c r="G117" s="20" t="n">
        <f aca="false">E117-0.5*8*D117^2</f>
        <v>0.00173122562561437</v>
      </c>
    </row>
    <row r="118" customFormat="false" ht="13.8" hidden="false" customHeight="false" outlineLevel="0" collapsed="false">
      <c r="B118" s="10" t="n">
        <f aca="false">B117+0.02</f>
        <v>1</v>
      </c>
      <c r="C118" s="10" t="n">
        <f aca="false">1-B118</f>
        <v>0</v>
      </c>
      <c r="D118" s="10" t="n">
        <f aca="false">B118*D$47</f>
        <v>0.0364189762096772</v>
      </c>
      <c r="E118" s="10" t="n">
        <f aca="false">B118*E$47</f>
        <v>0.00696581672722225</v>
      </c>
      <c r="F118" s="16" t="n">
        <f aca="false">E118/D118</f>
        <v>0.191268878266032</v>
      </c>
      <c r="G118" s="20" t="n">
        <f aca="false">E118-0.5*8*D118^2</f>
        <v>0.00166044941457811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1.16"/>
    <col collapsed="false" customWidth="true" hidden="false" outlineLevel="0" max="5" min="5" style="8" width="17.95"/>
  </cols>
  <sheetData>
    <row r="1" customFormat="false" ht="13.8" hidden="false" customHeight="false" outlineLevel="0" collapsed="false">
      <c r="A1" s="12" t="s">
        <v>7</v>
      </c>
    </row>
    <row r="2" customFormat="false" ht="13.8" hidden="false" customHeight="false" outlineLevel="0" collapsed="false">
      <c r="B2" s="8" t="s">
        <v>5</v>
      </c>
      <c r="C2" s="8" t="s">
        <v>6</v>
      </c>
      <c r="E2" s="8" t="s">
        <v>22</v>
      </c>
      <c r="F2" s="8" t="s">
        <v>5</v>
      </c>
      <c r="G2" s="8" t="s">
        <v>6</v>
      </c>
    </row>
    <row r="3" customFormat="false" ht="13.8" hidden="false" customHeight="false" outlineLevel="0" collapsed="false">
      <c r="A3" s="8" t="s">
        <v>8</v>
      </c>
      <c r="B3" s="10" t="n">
        <f aca="false">AVERAGE('Excess returns'!C3:C242)</f>
        <v>0.00669816391173209</v>
      </c>
      <c r="C3" s="10" t="n">
        <f aca="false">AVERAGE('Excess returns'!D3:D242)</f>
        <v>0.00765406682419694</v>
      </c>
      <c r="E3" s="8" t="s">
        <v>5</v>
      </c>
      <c r="F3" s="8" t="n">
        <f aca="false">B4^2</f>
        <v>0.00154601681310119</v>
      </c>
      <c r="G3" s="22" t="n">
        <f aca="false">B6</f>
        <v>0.000578833690489693</v>
      </c>
    </row>
    <row r="4" customFormat="false" ht="13.8" hidden="false" customHeight="false" outlineLevel="0" collapsed="false">
      <c r="A4" s="8" t="s">
        <v>9</v>
      </c>
      <c r="B4" s="10" t="n">
        <f aca="false">STDEV('Excess returns'!C3:C242)</f>
        <v>0.039319420304745</v>
      </c>
      <c r="C4" s="10" t="n">
        <f aca="false">STDEV('Excess returns'!D3:D242)</f>
        <v>0.0609764265511527</v>
      </c>
      <c r="E4" s="8" t="s">
        <v>6</v>
      </c>
      <c r="F4" s="22" t="n">
        <f aca="false">B6</f>
        <v>0.000578833690489693</v>
      </c>
      <c r="G4" s="8" t="n">
        <f aca="false">C4^2</f>
        <v>0.00371812459494812</v>
      </c>
    </row>
    <row r="5" customFormat="false" ht="13.8" hidden="false" customHeight="false" outlineLevel="0" collapsed="false">
      <c r="A5" s="8" t="s">
        <v>10</v>
      </c>
      <c r="B5" s="13" t="n">
        <f aca="false">CORREL('Excess returns'!C3:C242,'Excess returns'!D3:D242)</f>
        <v>0.241426381441205</v>
      </c>
    </row>
    <row r="6" customFormat="false" ht="13.8" hidden="false" customHeight="false" outlineLevel="0" collapsed="false">
      <c r="A6" s="8" t="s">
        <v>11</v>
      </c>
      <c r="B6" s="13" t="n">
        <f aca="false">B5*B4*C4</f>
        <v>0.000578833690489693</v>
      </c>
    </row>
    <row r="8" customFormat="false" ht="13.8" hidden="false" customHeight="false" outlineLevel="0" collapsed="false">
      <c r="A8" s="23" t="s">
        <v>23</v>
      </c>
    </row>
    <row r="10" customFormat="false" ht="13.8" hidden="false" customHeight="false" outlineLevel="0" collapsed="false">
      <c r="A10" s="12" t="s">
        <v>24</v>
      </c>
      <c r="E10" s="12" t="s">
        <v>25</v>
      </c>
    </row>
    <row r="11" customFormat="false" ht="13.8" hidden="false" customHeight="false" outlineLevel="0" collapsed="false">
      <c r="B11" s="8" t="s">
        <v>5</v>
      </c>
      <c r="C11" s="8" t="s">
        <v>6</v>
      </c>
      <c r="F11" s="8" t="s">
        <v>5</v>
      </c>
      <c r="G11" s="8" t="s">
        <v>6</v>
      </c>
    </row>
    <row r="12" customFormat="false" ht="13.8" hidden="false" customHeight="false" outlineLevel="0" collapsed="false">
      <c r="A12" s="8" t="s">
        <v>26</v>
      </c>
      <c r="B12" s="1" t="n">
        <v>0.72</v>
      </c>
      <c r="C12" s="1" t="n">
        <f aca="false">1-B12</f>
        <v>0.28</v>
      </c>
      <c r="E12" s="8" t="s">
        <v>27</v>
      </c>
      <c r="F12" s="24" t="n">
        <f aca="false" t="array" ref="F12:G12">TRANSPOSE( MMULT( MINVERSE( F3:G4 ) , TRANSPOSE(B3:C3) ))</f>
        <v>3.782244329842</v>
      </c>
      <c r="G12" s="8" t="n">
        <v>1.46976687866939</v>
      </c>
    </row>
    <row r="13" customFormat="false" ht="13.8" hidden="false" customHeight="false" outlineLevel="0" collapsed="false">
      <c r="E13" s="8" t="s">
        <v>28</v>
      </c>
      <c r="F13" s="1" t="n">
        <f aca="false">F12/(F12+G12)</f>
        <v>0.720151610436875</v>
      </c>
      <c r="G13" s="1" t="n">
        <f aca="false">G12/(F12+G12)</f>
        <v>0.279848389563125</v>
      </c>
    </row>
    <row r="14" customFormat="false" ht="13.8" hidden="false" customHeight="false" outlineLevel="0" collapsed="false">
      <c r="A14" s="8" t="s">
        <v>8</v>
      </c>
      <c r="B14" s="20" t="n">
        <f aca="false">B12*B3+C12*C3</f>
        <v>0.00696581672722225</v>
      </c>
      <c r="E14" s="8" t="s">
        <v>8</v>
      </c>
      <c r="F14" s="20" t="n">
        <f aca="false">F13*B3 + G13*C3</f>
        <v>0.00696567180236408</v>
      </c>
    </row>
    <row r="15" customFormat="false" ht="13.8" hidden="false" customHeight="false" outlineLevel="0" collapsed="false">
      <c r="A15" s="8" t="s">
        <v>9</v>
      </c>
      <c r="B15" s="20" t="n">
        <f aca="false">SQRT(B12^2*B4^2 + C12^2*C4^2 + 2*B12*C12*B6)</f>
        <v>0.0364189762096772</v>
      </c>
      <c r="E15" s="8" t="s">
        <v>9</v>
      </c>
      <c r="F15" s="20" t="n">
        <f aca="false">SQRT( F13^2*B4^2 + G13^2*C4^2 + 2*F13*G13*B6)</f>
        <v>0.0364182172194484</v>
      </c>
    </row>
    <row r="16" customFormat="false" ht="13.8" hidden="false" customHeight="false" outlineLevel="0" collapsed="false">
      <c r="A16" s="8" t="s">
        <v>29</v>
      </c>
      <c r="B16" s="20" t="n">
        <f aca="false">B14/B15</f>
        <v>0.191268878266032</v>
      </c>
      <c r="E16" s="8" t="s">
        <v>29</v>
      </c>
      <c r="F16" s="20" t="n">
        <f aca="false">F14/F15</f>
        <v>0.191268885030545</v>
      </c>
    </row>
    <row r="18" customFormat="false" ht="13.8" hidden="false" customHeight="false" outlineLevel="0" collapsed="false">
      <c r="A18" s="23" t="s">
        <v>30</v>
      </c>
    </row>
    <row r="20" customFormat="false" ht="13.8" hidden="false" customHeight="false" outlineLevel="0" collapsed="false">
      <c r="A20" s="8" t="s">
        <v>31</v>
      </c>
      <c r="B20" s="8" t="n">
        <v>8</v>
      </c>
    </row>
    <row r="22" customFormat="false" ht="13.8" hidden="false" customHeight="false" outlineLevel="0" collapsed="false">
      <c r="A22" s="12" t="s">
        <v>24</v>
      </c>
      <c r="E22" s="12" t="s">
        <v>32</v>
      </c>
    </row>
    <row r="23" customFormat="false" ht="13.8" hidden="false" customHeight="false" outlineLevel="0" collapsed="false">
      <c r="A23" s="8" t="s">
        <v>33</v>
      </c>
      <c r="B23" s="1" t="n">
        <v>0.66</v>
      </c>
      <c r="E23" s="8" t="s">
        <v>33</v>
      </c>
      <c r="F23" s="10" t="n">
        <f aca="false">F14/(B20*F15^2)</f>
        <v>0.656501401063923</v>
      </c>
    </row>
    <row r="24" customFormat="false" ht="13.8" hidden="false" customHeight="false" outlineLevel="0" collapsed="false">
      <c r="A24" s="8" t="s">
        <v>8</v>
      </c>
      <c r="B24" s="10" t="n">
        <f aca="false">B23*B14</f>
        <v>0.00459743903996668</v>
      </c>
      <c r="E24" s="8" t="s">
        <v>8</v>
      </c>
      <c r="F24" s="10" t="n">
        <f aca="false">F23*F14</f>
        <v>0.00457297329760348</v>
      </c>
    </row>
    <row r="25" customFormat="false" ht="13.8" hidden="false" customHeight="false" outlineLevel="0" collapsed="false">
      <c r="A25" s="8" t="s">
        <v>9</v>
      </c>
      <c r="B25" s="10" t="n">
        <f aca="false">B23*B15</f>
        <v>0.024036524298387</v>
      </c>
      <c r="E25" s="8" t="s">
        <v>9</v>
      </c>
      <c r="F25" s="10" t="n">
        <f aca="false">F23*F15</f>
        <v>0.0239086106288181</v>
      </c>
    </row>
    <row r="26" customFormat="false" ht="13.8" hidden="false" customHeight="false" outlineLevel="0" collapsed="false">
      <c r="A26" s="8" t="s">
        <v>34</v>
      </c>
      <c r="B26" s="20" t="n">
        <f aca="false">B24 - 0.5*B20*B25^2</f>
        <v>0.0022864210385789</v>
      </c>
      <c r="E26" s="8" t="s">
        <v>34</v>
      </c>
      <c r="F26" s="20" t="n">
        <f aca="false">F24 - 0.5*B20*F25^2</f>
        <v>0.00228648664880174</v>
      </c>
    </row>
    <row r="28" customFormat="false" ht="13.8" hidden="false" customHeight="false" outlineLevel="0" collapsed="false">
      <c r="A28" s="23" t="s">
        <v>35</v>
      </c>
    </row>
    <row r="29" customFormat="false" ht="13.8" hidden="false" customHeight="false" outlineLevel="0" collapsed="false">
      <c r="A29" s="23"/>
    </row>
    <row r="30" customFormat="false" ht="13.8" hidden="false" customHeight="false" outlineLevel="0" collapsed="false">
      <c r="A30" s="25" t="s">
        <v>36</v>
      </c>
    </row>
    <row r="31" customFormat="false" ht="13.8" hidden="false" customHeight="false" outlineLevel="0" collapsed="false">
      <c r="A31" s="8" t="s">
        <v>37</v>
      </c>
      <c r="B31" s="10" t="n">
        <f aca="false">1-B23</f>
        <v>0.34</v>
      </c>
    </row>
    <row r="32" customFormat="false" ht="13.8" hidden="false" customHeight="false" outlineLevel="0" collapsed="false">
      <c r="A32" s="8" t="s">
        <v>38</v>
      </c>
      <c r="B32" s="10" t="n">
        <f aca="false">B23*B12</f>
        <v>0.4752</v>
      </c>
    </row>
    <row r="33" customFormat="false" ht="13.8" hidden="false" customHeight="false" outlineLevel="0" collapsed="false">
      <c r="A33" s="8" t="s">
        <v>39</v>
      </c>
      <c r="B33" s="10" t="n">
        <f aca="false">B23*C12</f>
        <v>0.1848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3.35"/>
  </cols>
  <sheetData>
    <row r="1" customFormat="false" ht="13.8" hidden="false" customHeight="false" outlineLevel="0" collapsed="false">
      <c r="A1" s="12" t="s">
        <v>7</v>
      </c>
    </row>
    <row r="2" customFormat="false" ht="13.8" hidden="false" customHeight="false" outlineLevel="0" collapsed="false">
      <c r="B2" s="8" t="s">
        <v>4</v>
      </c>
      <c r="C2" s="8" t="s">
        <v>5</v>
      </c>
      <c r="D2" s="8" t="s">
        <v>6</v>
      </c>
    </row>
    <row r="3" customFormat="false" ht="13.8" hidden="false" customHeight="false" outlineLevel="0" collapsed="false">
      <c r="A3" s="8" t="s">
        <v>8</v>
      </c>
      <c r="B3" s="10" t="n">
        <f aca="false">AVERAGE('Excess returns'!B3:B242)</f>
        <v>0.00779843358266689</v>
      </c>
      <c r="C3" s="10" t="n">
        <f aca="false">AVERAGE('Excess returns'!C3:C242)</f>
        <v>0.00669816391173209</v>
      </c>
      <c r="D3" s="10" t="n">
        <f aca="false">AVERAGE('Excess returns'!D3:D242)</f>
        <v>0.00765406682419694</v>
      </c>
    </row>
    <row r="4" customFormat="false" ht="13.8" hidden="false" customHeight="false" outlineLevel="0" collapsed="false">
      <c r="A4" s="8" t="s">
        <v>9</v>
      </c>
      <c r="B4" s="10" t="n">
        <f aca="false">STDEV('Excess returns'!B3:B242)</f>
        <v>0.0433309088600088</v>
      </c>
      <c r="C4" s="10" t="n">
        <f aca="false">STDEV('Excess returns'!C3:C242)</f>
        <v>0.039319420304745</v>
      </c>
      <c r="D4" s="10" t="n">
        <f aca="false">STDEV('Excess returns'!D3:D242)</f>
        <v>0.0609764265511527</v>
      </c>
    </row>
    <row r="6" customFormat="false" ht="13.8" hidden="false" customHeight="false" outlineLevel="0" collapsed="false">
      <c r="A6" s="8" t="s">
        <v>22</v>
      </c>
      <c r="B6" s="8" t="s">
        <v>4</v>
      </c>
      <c r="C6" s="8" t="s">
        <v>5</v>
      </c>
      <c r="D6" s="8" t="s">
        <v>6</v>
      </c>
    </row>
    <row r="7" customFormat="false" ht="13.8" hidden="false" customHeight="false" outlineLevel="0" collapsed="false">
      <c r="A7" s="8" t="s">
        <v>4</v>
      </c>
      <c r="B7" s="20" t="n">
        <f aca="false" t="array" ref="B7:D9">MMULT( TRANSPOSE( 'Demeaned excess returns'!B3:D242) , 'Demeaned excess returns'!B3:D242) / 239</f>
        <v>0.00187756766263439</v>
      </c>
      <c r="C7" s="20" t="n">
        <v>0.00096256323150476</v>
      </c>
      <c r="D7" s="20" t="n">
        <v>0.00156328800379659</v>
      </c>
    </row>
    <row r="8" customFormat="false" ht="13.8" hidden="false" customHeight="false" outlineLevel="0" collapsed="false">
      <c r="A8" s="8" t="s">
        <v>5</v>
      </c>
      <c r="B8" s="20" t="n">
        <v>0.00096256323150476</v>
      </c>
      <c r="C8" s="20" t="n">
        <v>0.00154601681310119</v>
      </c>
      <c r="D8" s="20" t="n">
        <v>0.000578833690489693</v>
      </c>
    </row>
    <row r="9" customFormat="false" ht="13.8" hidden="false" customHeight="false" outlineLevel="0" collapsed="false">
      <c r="A9" s="8" t="s">
        <v>6</v>
      </c>
      <c r="B9" s="20" t="n">
        <v>0.00156328800379659</v>
      </c>
      <c r="C9" s="20" t="n">
        <v>0.000578833690489693</v>
      </c>
      <c r="D9" s="20" t="n">
        <v>0.00371812459494812</v>
      </c>
    </row>
    <row r="11" customFormat="false" ht="13.8" hidden="false" customHeight="false" outlineLevel="0" collapsed="false">
      <c r="A11" s="23" t="s">
        <v>40</v>
      </c>
    </row>
    <row r="13" customFormat="false" ht="13.8" hidden="false" customHeight="false" outlineLevel="0" collapsed="false">
      <c r="B13" s="8" t="s">
        <v>4</v>
      </c>
      <c r="C13" s="8" t="s">
        <v>5</v>
      </c>
      <c r="D13" s="8" t="s">
        <v>6</v>
      </c>
    </row>
    <row r="14" customFormat="false" ht="13.8" hidden="false" customHeight="false" outlineLevel="0" collapsed="false">
      <c r="A14" s="8" t="s">
        <v>27</v>
      </c>
      <c r="B14" s="20" t="n">
        <f aca="false" t="array" ref="B14:D14">TRANSPOSE( MMULT( MINVERSE( B7:D9 ), TRANSPOSE( B3:D3 ) ))</f>
        <v>2.15038905940216</v>
      </c>
      <c r="C14" s="20" t="n">
        <v>2.71998855366219</v>
      </c>
      <c r="D14" s="20" t="n">
        <v>0.731005194184472</v>
      </c>
    </row>
    <row r="15" customFormat="false" ht="13.8" hidden="false" customHeight="false" outlineLevel="0" collapsed="false">
      <c r="A15" s="8" t="s">
        <v>28</v>
      </c>
      <c r="B15" s="1" t="n">
        <f aca="false">B14/SUM($B14:$D14)</f>
        <v>0.383903249143999</v>
      </c>
      <c r="C15" s="1" t="n">
        <f aca="false">C14/SUM($B14:$D14)</f>
        <v>0.485592334475376</v>
      </c>
      <c r="D15" s="1" t="n">
        <f aca="false">D14/SUM($B14:$D14)</f>
        <v>0.130504416380625</v>
      </c>
    </row>
    <row r="17" customFormat="false" ht="13.8" hidden="false" customHeight="false" outlineLevel="0" collapsed="false">
      <c r="A17" s="8" t="s">
        <v>8</v>
      </c>
      <c r="B17" s="10" t="n">
        <f aca="false" t="array" ref="B17:B17">MMULT( B15:D15 , TRANSPOSE(B3:D3) )</f>
        <v>0.00724531056504632</v>
      </c>
    </row>
    <row r="18" customFormat="false" ht="13.8" hidden="false" customHeight="false" outlineLevel="0" collapsed="false">
      <c r="A18" s="8" t="s">
        <v>9</v>
      </c>
      <c r="B18" s="10" t="n">
        <f aca="false" t="array" ref="B18:B18">SQRT( MMULT( B15:D15 , MMULT(B7:D9 , TRANSPOSE(B15:D15) ) ) )</f>
        <v>0.0359650671861637</v>
      </c>
    </row>
    <row r="19" customFormat="false" ht="13.8" hidden="false" customHeight="false" outlineLevel="0" collapsed="false">
      <c r="A19" s="8" t="s">
        <v>29</v>
      </c>
      <c r="B19" s="20" t="n">
        <f aca="false">B17/B18</f>
        <v>0.201454108998126</v>
      </c>
    </row>
    <row r="21" customFormat="false" ht="13.8" hidden="false" customHeight="false" outlineLevel="0" collapsed="false">
      <c r="A21" s="23" t="s">
        <v>30</v>
      </c>
    </row>
    <row r="23" customFormat="false" ht="13.8" hidden="false" customHeight="false" outlineLevel="0" collapsed="false">
      <c r="A23" s="8" t="s">
        <v>31</v>
      </c>
      <c r="B23" s="8" t="n">
        <v>8</v>
      </c>
    </row>
    <row r="24" customFormat="false" ht="13.8" hidden="false" customHeight="false" outlineLevel="0" collapsed="false">
      <c r="A24" s="8" t="s">
        <v>41</v>
      </c>
      <c r="B24" s="10" t="n">
        <f aca="false">B17/(B23*B18^2)</f>
        <v>0.700172850906102</v>
      </c>
    </row>
    <row r="26" customFormat="false" ht="13.8" hidden="false" customHeight="false" outlineLevel="0" collapsed="false">
      <c r="A26" s="23" t="s">
        <v>35</v>
      </c>
    </row>
    <row r="27" customFormat="false" ht="13.8" hidden="false" customHeight="false" outlineLevel="0" collapsed="false">
      <c r="A27" s="23"/>
    </row>
    <row r="28" customFormat="false" ht="13.8" hidden="false" customHeight="false" outlineLevel="0" collapsed="false">
      <c r="A28" s="8" t="s">
        <v>36</v>
      </c>
    </row>
    <row r="29" customFormat="false" ht="13.8" hidden="false" customHeight="false" outlineLevel="0" collapsed="false">
      <c r="A29" s="8" t="s">
        <v>37</v>
      </c>
      <c r="B29" s="10" t="n">
        <f aca="false">1-B24</f>
        <v>0.299827149093898</v>
      </c>
    </row>
    <row r="30" customFormat="false" ht="13.8" hidden="false" customHeight="false" outlineLevel="0" collapsed="false">
      <c r="A30" s="8" t="s">
        <v>42</v>
      </c>
      <c r="B30" s="10" t="n">
        <f aca="false">B24*B15</f>
        <v>0.26879863242527</v>
      </c>
    </row>
    <row r="31" customFormat="false" ht="13.8" hidden="false" customHeight="false" outlineLevel="0" collapsed="false">
      <c r="A31" s="8" t="s">
        <v>38</v>
      </c>
      <c r="B31" s="10" t="n">
        <f aca="false">B24*C15</f>
        <v>0.339998569207774</v>
      </c>
    </row>
    <row r="32" customFormat="false" ht="13.8" hidden="false" customHeight="false" outlineLevel="0" collapsed="false">
      <c r="A32" s="8" t="s">
        <v>39</v>
      </c>
      <c r="B32" s="10" t="n">
        <f aca="false">B24*D15</f>
        <v>0.0913756492730589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10" t="n">
        <f aca="false">'Excess returns'!B3-AVERAGE('Excess returns'!B$3:B$242)</f>
        <v>-0.0339416080720971</v>
      </c>
      <c r="C3" s="10" t="n">
        <f aca="false">'Excess returns'!C3-AVERAGE('Excess returns'!C$3:C$242)</f>
        <v>0.000718968640116349</v>
      </c>
      <c r="D3" s="10" t="n">
        <f aca="false">'Excess returns'!D3-AVERAGE('Excess returns'!D$3:D$242)</f>
        <v>-0.0709387481510697</v>
      </c>
    </row>
    <row r="4" customFormat="false" ht="13.8" hidden="false" customHeight="false" outlineLevel="0" collapsed="false">
      <c r="A4" s="4" t="n">
        <v>38384</v>
      </c>
      <c r="B4" s="10" t="n">
        <f aca="false">'Excess returns'!B4-AVERAGE('Excess returns'!B$3:B$242)</f>
        <v>0.0115382055357904</v>
      </c>
      <c r="C4" s="10" t="n">
        <f aca="false">'Excess returns'!C4-AVERAGE('Excess returns'!C$3:C$242)</f>
        <v>-0.000255268469372835</v>
      </c>
      <c r="D4" s="10" t="n">
        <f aca="false">'Excess returns'!D4-AVERAGE('Excess returns'!D$3:D$242)</f>
        <v>-0.0791646924448524</v>
      </c>
    </row>
    <row r="5" customFormat="false" ht="13.8" hidden="false" customHeight="false" outlineLevel="0" collapsed="false">
      <c r="A5" s="4" t="n">
        <v>38412</v>
      </c>
      <c r="B5" s="10" t="n">
        <f aca="false">'Excess returns'!B5-AVERAGE('Excess returns'!B$3:B$242)</f>
        <v>-0.0275275035592813</v>
      </c>
      <c r="C5" s="10" t="n">
        <f aca="false">'Excess returns'!C5-AVERAGE('Excess returns'!C$3:C$242)</f>
        <v>-0.00604993696137716</v>
      </c>
      <c r="D5" s="10" t="n">
        <f aca="false">'Excess returns'!D5-AVERAGE('Excess returns'!D$3:D$242)</f>
        <v>-0.0443472763052987</v>
      </c>
    </row>
    <row r="6" customFormat="false" ht="13.8" hidden="false" customHeight="false" outlineLevel="0" collapsed="false">
      <c r="A6" s="4" t="n">
        <v>38443</v>
      </c>
      <c r="B6" s="10" t="n">
        <f aca="false">'Excess returns'!B6-AVERAGE('Excess returns'!B$3:B$242)</f>
        <v>-0.0290178379396851</v>
      </c>
      <c r="C6" s="10" t="n">
        <f aca="false">'Excess returns'!C6-AVERAGE('Excess returns'!C$3:C$242)</f>
        <v>0.0135033525913901</v>
      </c>
      <c r="D6" s="10" t="n">
        <f aca="false">'Excess returns'!D6-AVERAGE('Excess returns'!D$3:D$242)</f>
        <v>0.00882589336160249</v>
      </c>
    </row>
    <row r="7" customFormat="false" ht="13.8" hidden="false" customHeight="false" outlineLevel="0" collapsed="false">
      <c r="A7" s="4" t="n">
        <v>38473</v>
      </c>
      <c r="B7" s="10" t="n">
        <f aca="false">'Excess returns'!B7-AVERAGE('Excess returns'!B$3:B$242)</f>
        <v>0.0214761985980098</v>
      </c>
      <c r="C7" s="10" t="n">
        <f aca="false">'Excess returns'!C7-AVERAGE('Excess returns'!C$3:C$242)</f>
        <v>0.00922644341811078</v>
      </c>
      <c r="D7" s="10" t="n">
        <f aca="false">'Excess returns'!D7-AVERAGE('Excess returns'!D$3:D$242)</f>
        <v>0.0427146628174969</v>
      </c>
    </row>
    <row r="8" customFormat="false" ht="13.8" hidden="false" customHeight="false" outlineLevel="0" collapsed="false">
      <c r="A8" s="4" t="n">
        <v>38504</v>
      </c>
      <c r="B8" s="10" t="n">
        <f aca="false">'Excess returns'!B8-AVERAGE('Excess returns'!B$3:B$242)</f>
        <v>-0.00882674678095914</v>
      </c>
      <c r="C8" s="10" t="n">
        <f aca="false">'Excess returns'!C8-AVERAGE('Excess returns'!C$3:C$242)</f>
        <v>0.0347893253770425</v>
      </c>
      <c r="D8" s="10" t="n">
        <f aca="false">'Excess returns'!D8-AVERAGE('Excess returns'!D$3:D$242)</f>
        <v>0.0317125998424698</v>
      </c>
    </row>
    <row r="9" customFormat="false" ht="13.8" hidden="false" customHeight="false" outlineLevel="0" collapsed="false">
      <c r="A9" s="4" t="n">
        <v>38534</v>
      </c>
      <c r="B9" s="10" t="n">
        <f aca="false">'Excess returns'!B9-AVERAGE('Excess returns'!B$3:B$242)</f>
        <v>0.0268655860876727</v>
      </c>
      <c r="C9" s="10" t="n">
        <f aca="false">'Excess returns'!C9-AVERAGE('Excess returns'!C$3:C$242)</f>
        <v>0.00663031290945996</v>
      </c>
      <c r="D9" s="10" t="n">
        <f aca="false">'Excess returns'!D9-AVERAGE('Excess returns'!D$3:D$242)</f>
        <v>0.115292467829268</v>
      </c>
    </row>
    <row r="10" customFormat="false" ht="13.8" hidden="false" customHeight="false" outlineLevel="0" collapsed="false">
      <c r="A10" s="4" t="n">
        <v>38565</v>
      </c>
      <c r="B10" s="10" t="n">
        <f aca="false">'Excess returns'!B10-AVERAGE('Excess returns'!B$3:B$242)</f>
        <v>-0.019930853673991</v>
      </c>
      <c r="C10" s="10" t="n">
        <f aca="false">'Excess returns'!C10-AVERAGE('Excess returns'!C$3:C$242)</f>
        <v>-0.000733208736507869</v>
      </c>
      <c r="D10" s="10" t="n">
        <f aca="false">'Excess returns'!D10-AVERAGE('Excess returns'!D$3:D$242)</f>
        <v>-0.0173406760094864</v>
      </c>
    </row>
    <row r="11" customFormat="false" ht="13.8" hidden="false" customHeight="false" outlineLevel="0" collapsed="false">
      <c r="A11" s="4" t="n">
        <v>38596</v>
      </c>
      <c r="B11" s="10" t="n">
        <f aca="false">'Excess returns'!B11-AVERAGE('Excess returns'!B$3:B$242)</f>
        <v>-0.0028111595663606</v>
      </c>
      <c r="C11" s="10" t="n">
        <f aca="false">'Excess returns'!C11-AVERAGE('Excess returns'!C$3:C$242)</f>
        <v>0.0155229992546654</v>
      </c>
      <c r="D11" s="10" t="n">
        <f aca="false">'Excess returns'!D11-AVERAGE('Excess returns'!D$3:D$242)</f>
        <v>-0.00913688347610135</v>
      </c>
    </row>
    <row r="12" customFormat="false" ht="13.8" hidden="false" customHeight="false" outlineLevel="0" collapsed="false">
      <c r="A12" s="4" t="n">
        <v>38626</v>
      </c>
      <c r="B12" s="10" t="n">
        <f aca="false">'Excess returns'!B12-AVERAGE('Excess returns'!B$3:B$242)</f>
        <v>-0.0272828858794867</v>
      </c>
      <c r="C12" s="10" t="n">
        <f aca="false">'Excess returns'!C12-AVERAGE('Excess returns'!C$3:C$242)</f>
        <v>-0.0665864085503343</v>
      </c>
      <c r="D12" s="10" t="n">
        <f aca="false">'Excess returns'!D12-AVERAGE('Excess returns'!D$3:D$242)</f>
        <v>-0.0529862974981754</v>
      </c>
    </row>
    <row r="13" customFormat="false" ht="13.8" hidden="false" customHeight="false" outlineLevel="0" collapsed="false">
      <c r="A13" s="4" t="n">
        <v>38657</v>
      </c>
      <c r="B13" s="10" t="n">
        <f aca="false">'Excess returns'!B13-AVERAGE('Excess returns'!B$3:B$242)</f>
        <v>0.0267475682142782</v>
      </c>
      <c r="C13" s="10" t="n">
        <f aca="false">'Excess returns'!C13-AVERAGE('Excess returns'!C$3:C$242)</f>
        <v>-0.00727078396227958</v>
      </c>
      <c r="D13" s="10" t="n">
        <f aca="false">'Excess returns'!D13-AVERAGE('Excess returns'!D$3:D$242)</f>
        <v>0.0282333685047019</v>
      </c>
    </row>
    <row r="14" customFormat="false" ht="13.8" hidden="false" customHeight="false" outlineLevel="0" collapsed="false">
      <c r="A14" s="4" t="n">
        <v>38687</v>
      </c>
      <c r="B14" s="10" t="n">
        <f aca="false">'Excess returns'!B14-AVERAGE('Excess returns'!B$3:B$242)</f>
        <v>-0.0107386708326453</v>
      </c>
      <c r="C14" s="10" t="n">
        <f aca="false">'Excess returns'!C14-AVERAGE('Excess returns'!C$3:C$242)</f>
        <v>-0.00395698744114397</v>
      </c>
      <c r="D14" s="10" t="n">
        <f aca="false">'Excess returns'!D14-AVERAGE('Excess returns'!D$3:D$242)</f>
        <v>-0.00356258540858252</v>
      </c>
    </row>
    <row r="15" customFormat="false" ht="13.8" hidden="false" customHeight="false" outlineLevel="0" collapsed="false">
      <c r="A15" s="4" t="n">
        <v>38718</v>
      </c>
      <c r="B15" s="10" t="n">
        <f aca="false">'Excess returns'!B15-AVERAGE('Excess returns'!B$3:B$242)</f>
        <v>0.0151547512415586</v>
      </c>
      <c r="C15" s="10" t="n">
        <f aca="false">'Excess returns'!C15-AVERAGE('Excess returns'!C$3:C$242)</f>
        <v>0.0161399839217429</v>
      </c>
      <c r="D15" s="10" t="n">
        <f aca="false">'Excess returns'!D15-AVERAGE('Excess returns'!D$3:D$242)</f>
        <v>0.0426948032323002</v>
      </c>
    </row>
    <row r="16" customFormat="false" ht="13.8" hidden="false" customHeight="false" outlineLevel="0" collapsed="false">
      <c r="A16" s="4" t="n">
        <v>38749</v>
      </c>
      <c r="B16" s="10" t="n">
        <f aca="false">'Excess returns'!B16-AVERAGE('Excess returns'!B$3:B$242)</f>
        <v>-0.00857042408792294</v>
      </c>
      <c r="C16" s="10" t="n">
        <f aca="false">'Excess returns'!C16-AVERAGE('Excess returns'!C$3:C$242)</f>
        <v>0.00645812747899636</v>
      </c>
      <c r="D16" s="10" t="n">
        <f aca="false">'Excess returns'!D16-AVERAGE('Excess returns'!D$3:D$242)</f>
        <v>0.0279809474160444</v>
      </c>
    </row>
    <row r="17" customFormat="false" ht="13.8" hidden="false" customHeight="false" outlineLevel="0" collapsed="false">
      <c r="A17" s="4" t="n">
        <v>38777</v>
      </c>
      <c r="B17" s="10" t="n">
        <f aca="false">'Excess returns'!B17-AVERAGE('Excess returns'!B$3:B$242)</f>
        <v>0.000846201574177472</v>
      </c>
      <c r="C17" s="10" t="n">
        <f aca="false">'Excess returns'!C17-AVERAGE('Excess returns'!C$3:C$242)</f>
        <v>-0.0420756883416995</v>
      </c>
      <c r="D17" s="10" t="n">
        <f aca="false">'Excess returns'!D17-AVERAGE('Excess returns'!D$3:D$242)</f>
        <v>-0.0350560984269058</v>
      </c>
    </row>
    <row r="18" customFormat="false" ht="13.8" hidden="false" customHeight="false" outlineLevel="0" collapsed="false">
      <c r="A18" s="4" t="n">
        <v>38808</v>
      </c>
      <c r="B18" s="10" t="n">
        <f aca="false">'Excess returns'!B18-AVERAGE('Excess returns'!B$3:B$242)</f>
        <v>0.0019360179436665</v>
      </c>
      <c r="C18" s="10" t="n">
        <f aca="false">'Excess returns'!C18-AVERAGE('Excess returns'!C$3:C$242)</f>
        <v>0.000728129557309625</v>
      </c>
      <c r="D18" s="10" t="n">
        <f aca="false">'Excess returns'!D18-AVERAGE('Excess returns'!D$3:D$242)</f>
        <v>-0.0796273120760549</v>
      </c>
    </row>
    <row r="19" customFormat="false" ht="13.8" hidden="false" customHeight="false" outlineLevel="0" collapsed="false">
      <c r="A19" s="4" t="n">
        <v>38838</v>
      </c>
      <c r="B19" s="10" t="n">
        <f aca="false">'Excess returns'!B19-AVERAGE('Excess returns'!B$3:B$242)</f>
        <v>-0.0410647498948411</v>
      </c>
      <c r="C19" s="10" t="n">
        <f aca="false">'Excess returns'!C19-AVERAGE('Excess returns'!C$3:C$242)</f>
        <v>0.000746802531220885</v>
      </c>
      <c r="D19" s="10" t="n">
        <f aca="false">'Excess returns'!D19-AVERAGE('Excess returns'!D$3:D$242)</f>
        <v>-0.0644270326104049</v>
      </c>
    </row>
    <row r="20" customFormat="false" ht="13.8" hidden="false" customHeight="false" outlineLevel="0" collapsed="false">
      <c r="A20" s="4" t="n">
        <v>38869</v>
      </c>
      <c r="B20" s="10" t="n">
        <f aca="false">'Excess returns'!B20-AVERAGE('Excess returns'!B$3:B$242)</f>
        <v>-0.0106052178663112</v>
      </c>
      <c r="C20" s="10" t="n">
        <f aca="false">'Excess returns'!C20-AVERAGE('Excess returns'!C$3:C$242)</f>
        <v>0.0109436271330441</v>
      </c>
      <c r="D20" s="10" t="n">
        <f aca="false">'Excess returns'!D20-AVERAGE('Excess returns'!D$3:D$242)</f>
        <v>-0.0226924204256937</v>
      </c>
    </row>
    <row r="21" customFormat="false" ht="13.8" hidden="false" customHeight="false" outlineLevel="0" collapsed="false">
      <c r="A21" s="4" t="n">
        <v>38899</v>
      </c>
      <c r="B21" s="10" t="n">
        <f aca="false">'Excess returns'!B21-AVERAGE('Excess returns'!B$3:B$242)</f>
        <v>-0.00572953880533537</v>
      </c>
      <c r="C21" s="10" t="n">
        <f aca="false">'Excess returns'!C21-AVERAGE('Excess returns'!C$3:C$242)</f>
        <v>0.0343100193943235</v>
      </c>
      <c r="D21" s="10" t="n">
        <f aca="false">'Excess returns'!D21-AVERAGE('Excess returns'!D$3:D$242)</f>
        <v>-0.035868974126505</v>
      </c>
    </row>
    <row r="22" customFormat="false" ht="13.8" hidden="false" customHeight="false" outlineLevel="0" collapsed="false">
      <c r="A22" s="4" t="n">
        <v>38930</v>
      </c>
      <c r="B22" s="10" t="n">
        <f aca="false">'Excess returns'!B22-AVERAGE('Excess returns'!B$3:B$242)</f>
        <v>0.0116209377002558</v>
      </c>
      <c r="C22" s="10" t="n">
        <f aca="false">'Excess returns'!C22-AVERAGE('Excess returns'!C$3:C$242)</f>
        <v>0.0149436528462945</v>
      </c>
      <c r="D22" s="10" t="n">
        <f aca="false">'Excess returns'!D22-AVERAGE('Excess returns'!D$3:D$242)</f>
        <v>0.0185840874991842</v>
      </c>
    </row>
    <row r="23" customFormat="false" ht="13.8" hidden="false" customHeight="false" outlineLevel="0" collapsed="false">
      <c r="A23" s="4" t="n">
        <v>38961</v>
      </c>
      <c r="B23" s="10" t="n">
        <f aca="false">'Excess returns'!B23-AVERAGE('Excess returns'!B$3:B$242)</f>
        <v>0.0136659754478776</v>
      </c>
      <c r="C23" s="10" t="n">
        <f aca="false">'Excess returns'!C23-AVERAGE('Excess returns'!C$3:C$242)</f>
        <v>-0.0191187745987548</v>
      </c>
      <c r="D23" s="10" t="n">
        <f aca="false">'Excess returns'!D23-AVERAGE('Excess returns'!D$3:D$242)</f>
        <v>-0.00102970181949319</v>
      </c>
    </row>
    <row r="24" customFormat="false" ht="13.8" hidden="false" customHeight="false" outlineLevel="0" collapsed="false">
      <c r="A24" s="4" t="n">
        <v>38991</v>
      </c>
      <c r="B24" s="10" t="n">
        <f aca="false">'Excess returns'!B24-AVERAGE('Excess returns'!B$3:B$242)</f>
        <v>0.0206113193432109</v>
      </c>
      <c r="C24" s="10" t="n">
        <f aca="false">'Excess returns'!C24-AVERAGE('Excess returns'!C$3:C$242)</f>
        <v>0.0411801138229459</v>
      </c>
      <c r="D24" s="10" t="n">
        <f aca="false">'Excess returns'!D24-AVERAGE('Excess returns'!D$3:D$242)</f>
        <v>0.0735028207409558</v>
      </c>
    </row>
    <row r="25" customFormat="false" ht="13.8" hidden="false" customHeight="false" outlineLevel="0" collapsed="false">
      <c r="A25" s="4" t="n">
        <v>39022</v>
      </c>
      <c r="B25" s="10" t="n">
        <f aca="false">'Excess returns'!B25-AVERAGE('Excess returns'!B$3:B$242)</f>
        <v>0.00689325407476388</v>
      </c>
      <c r="C25" s="10" t="n">
        <f aca="false">'Excess returns'!C25-AVERAGE('Excess returns'!C$3:C$242)</f>
        <v>0.023025139923076</v>
      </c>
      <c r="D25" s="10" t="n">
        <f aca="false">'Excess returns'!D25-AVERAGE('Excess returns'!D$3:D$242)</f>
        <v>0.0150756072752884</v>
      </c>
    </row>
    <row r="26" customFormat="false" ht="13.8" hidden="false" customHeight="false" outlineLevel="0" collapsed="false">
      <c r="A26" s="4" t="n">
        <v>39052</v>
      </c>
      <c r="B26" s="10" t="n">
        <f aca="false">'Excess returns'!B26-AVERAGE('Excess returns'!B$3:B$242)</f>
        <v>0.00210762327765464</v>
      </c>
      <c r="C26" s="10" t="n">
        <f aca="false">'Excess returns'!C26-AVERAGE('Excess returns'!C$3:C$242)</f>
        <v>0.00392380470453044</v>
      </c>
      <c r="D26" s="10" t="n">
        <f aca="false">'Excess returns'!D26-AVERAGE('Excess returns'!D$3:D$242)</f>
        <v>-0.018001152175792</v>
      </c>
    </row>
    <row r="27" customFormat="false" ht="13.8" hidden="false" customHeight="false" outlineLevel="0" collapsed="false">
      <c r="A27" s="4" t="n">
        <v>39083</v>
      </c>
      <c r="B27" s="10" t="n">
        <f aca="false">'Excess returns'!B27-AVERAGE('Excess returns'!B$3:B$242)</f>
        <v>0.00273379706286484</v>
      </c>
      <c r="C27" s="10" t="n">
        <f aca="false">'Excess returns'!C27-AVERAGE('Excess returns'!C$3:C$242)</f>
        <v>-0.0125622927550702</v>
      </c>
      <c r="D27" s="10" t="n">
        <f aca="false">'Excess returns'!D27-AVERAGE('Excess returns'!D$3:D$242)</f>
        <v>0.0173626418663392</v>
      </c>
    </row>
    <row r="28" customFormat="false" ht="13.8" hidden="false" customHeight="false" outlineLevel="0" collapsed="false">
      <c r="A28" s="4" t="n">
        <v>39114</v>
      </c>
      <c r="B28" s="10" t="n">
        <f aca="false">'Excess returns'!B28-AVERAGE('Excess returns'!B$3:B$242)</f>
        <v>-0.0312906019846586</v>
      </c>
      <c r="C28" s="10" t="n">
        <f aca="false">'Excess returns'!C28-AVERAGE('Excess returns'!C$3:C$242)</f>
        <v>0.0268918654137811</v>
      </c>
      <c r="D28" s="10" t="n">
        <f aca="false">'Excess returns'!D28-AVERAGE('Excess returns'!D$3:D$242)</f>
        <v>-0.0419896644727928</v>
      </c>
    </row>
    <row r="29" customFormat="false" ht="13.8" hidden="false" customHeight="false" outlineLevel="0" collapsed="false">
      <c r="A29" s="4" t="n">
        <v>39142</v>
      </c>
      <c r="B29" s="10" t="n">
        <f aca="false">'Excess returns'!B29-AVERAGE('Excess returns'!B$3:B$242)</f>
        <v>-0.000938578275963066</v>
      </c>
      <c r="C29" s="10" t="n">
        <f aca="false">'Excess returns'!C29-AVERAGE('Excess returns'!C$3:C$242)</f>
        <v>0.0293551929787272</v>
      </c>
      <c r="D29" s="10" t="n">
        <f aca="false">'Excess returns'!D29-AVERAGE('Excess returns'!D$3:D$242)</f>
        <v>-0.0230707924431964</v>
      </c>
    </row>
    <row r="30" customFormat="false" ht="13.8" hidden="false" customHeight="false" outlineLevel="0" collapsed="false">
      <c r="A30" s="4" t="n">
        <v>39173</v>
      </c>
      <c r="B30" s="10" t="n">
        <f aca="false">'Excess returns'!B30-AVERAGE('Excess returns'!B$3:B$242)</f>
        <v>0.0319810359579583</v>
      </c>
      <c r="C30" s="10" t="n">
        <f aca="false">'Excess returns'!C30-AVERAGE('Excess returns'!C$3:C$242)</f>
        <v>0.0203655843782817</v>
      </c>
      <c r="D30" s="10" t="n">
        <f aca="false">'Excess returns'!D30-AVERAGE('Excess returns'!D$3:D$242)</f>
        <v>0.0870772566300698</v>
      </c>
    </row>
    <row r="31" customFormat="false" ht="13.8" hidden="false" customHeight="false" outlineLevel="0" collapsed="false">
      <c r="A31" s="4" t="n">
        <v>39203</v>
      </c>
      <c r="B31" s="10" t="n">
        <f aca="false">'Excess returns'!B31-AVERAGE('Excess returns'!B$3:B$242)</f>
        <v>0.0228720810209492</v>
      </c>
      <c r="C31" s="10" t="n">
        <f aca="false">'Excess returns'!C31-AVERAGE('Excess returns'!C$3:C$242)</f>
        <v>-0.00217747425655972</v>
      </c>
      <c r="D31" s="10" t="n">
        <f aca="false">'Excess returns'!D31-AVERAGE('Excess returns'!D$3:D$242)</f>
        <v>-0.00973949995607365</v>
      </c>
    </row>
    <row r="32" customFormat="false" ht="13.8" hidden="false" customHeight="false" outlineLevel="0" collapsed="false">
      <c r="A32" s="4" t="n">
        <v>39234</v>
      </c>
      <c r="B32" s="10" t="n">
        <f aca="false">'Excess returns'!B32-AVERAGE('Excess returns'!B$3:B$242)</f>
        <v>-0.0285641381667079</v>
      </c>
      <c r="C32" s="10" t="n">
        <f aca="false">'Excess returns'!C32-AVERAGE('Excess returns'!C$3:C$242)</f>
        <v>-0.0579696957986486</v>
      </c>
      <c r="D32" s="10" t="n">
        <f aca="false">'Excess returns'!D32-AVERAGE('Excess returns'!D$3:D$242)</f>
        <v>-0.0671752545755115</v>
      </c>
    </row>
    <row r="33" customFormat="false" ht="13.8" hidden="false" customHeight="false" outlineLevel="0" collapsed="false">
      <c r="A33" s="4" t="n">
        <v>39264</v>
      </c>
      <c r="B33" s="10" t="n">
        <f aca="false">'Excess returns'!B33-AVERAGE('Excess returns'!B$3:B$242)</f>
        <v>-0.0426465769145552</v>
      </c>
      <c r="C33" s="10" t="n">
        <f aca="false">'Excess returns'!C33-AVERAGE('Excess returns'!C$3:C$242)</f>
        <v>-0.0468343696101339</v>
      </c>
      <c r="D33" s="10" t="n">
        <f aca="false">'Excess returns'!D33-AVERAGE('Excess returns'!D$3:D$242)</f>
        <v>-0.0414559335345293</v>
      </c>
    </row>
    <row r="34" customFormat="false" ht="13.8" hidden="false" customHeight="false" outlineLevel="0" collapsed="false">
      <c r="A34" s="4" t="n">
        <v>39295</v>
      </c>
      <c r="B34" s="10" t="n">
        <f aca="false">'Excess returns'!B34-AVERAGE('Excess returns'!B$3:B$242)</f>
        <v>0.00298479414748581</v>
      </c>
      <c r="C34" s="10" t="n">
        <f aca="false">'Excess returns'!C34-AVERAGE('Excess returns'!C$3:C$242)</f>
        <v>0.0128941936946125</v>
      </c>
      <c r="D34" s="10" t="n">
        <f aca="false">'Excess returns'!D34-AVERAGE('Excess returns'!D$3:D$242)</f>
        <v>0.00890542684668898</v>
      </c>
    </row>
    <row r="35" customFormat="false" ht="13.8" hidden="false" customHeight="false" outlineLevel="0" collapsed="false">
      <c r="A35" s="4" t="n">
        <v>39326</v>
      </c>
      <c r="B35" s="10" t="n">
        <f aca="false">'Excess returns'!B35-AVERAGE('Excess returns'!B$3:B$242)</f>
        <v>0.026237171587721</v>
      </c>
      <c r="C35" s="10" t="n">
        <f aca="false">'Excess returns'!C35-AVERAGE('Excess returns'!C$3:C$242)</f>
        <v>0.0239750755248878</v>
      </c>
      <c r="D35" s="10" t="n">
        <f aca="false">'Excess returns'!D35-AVERAGE('Excess returns'!D$3:D$242)</f>
        <v>0.0369303247101947</v>
      </c>
    </row>
    <row r="36" customFormat="false" ht="13.8" hidden="false" customHeight="false" outlineLevel="0" collapsed="false">
      <c r="A36" s="4" t="n">
        <v>39356</v>
      </c>
      <c r="B36" s="10" t="n">
        <f aca="false">'Excess returns'!B36-AVERAGE('Excess returns'!B$3:B$242)</f>
        <v>0.00478991717474725</v>
      </c>
      <c r="C36" s="10" t="n">
        <f aca="false">'Excess returns'!C36-AVERAGE('Excess returns'!C$3:C$242)</f>
        <v>0.0525161022062378</v>
      </c>
      <c r="D36" s="10" t="n">
        <f aca="false">'Excess returns'!D36-AVERAGE('Excess returns'!D$3:D$242)</f>
        <v>0.0279655639159009</v>
      </c>
    </row>
    <row r="37" customFormat="false" ht="13.8" hidden="false" customHeight="false" outlineLevel="0" collapsed="false">
      <c r="A37" s="4" t="n">
        <v>39387</v>
      </c>
      <c r="B37" s="10" t="n">
        <f aca="false">'Excess returns'!B37-AVERAGE('Excess returns'!B$3:B$242)</f>
        <v>-0.0530663884941001</v>
      </c>
      <c r="C37" s="10" t="n">
        <f aca="false">'Excess returns'!C37-AVERAGE('Excess returns'!C$3:C$242)</f>
        <v>-0.00945258611960816</v>
      </c>
      <c r="D37" s="10" t="n">
        <f aca="false">'Excess returns'!D37-AVERAGE('Excess returns'!D$3:D$242)</f>
        <v>-0.0633098772449777</v>
      </c>
    </row>
    <row r="38" customFormat="false" ht="13.8" hidden="false" customHeight="false" outlineLevel="0" collapsed="false">
      <c r="A38" s="4" t="n">
        <v>39417</v>
      </c>
      <c r="B38" s="10" t="n">
        <f aca="false">'Excess returns'!B38-AVERAGE('Excess returns'!B$3:B$242)</f>
        <v>-0.0174403407803285</v>
      </c>
      <c r="C38" s="10" t="n">
        <f aca="false">'Excess returns'!C38-AVERAGE('Excess returns'!C$3:C$242)</f>
        <v>-0.00448848649237721</v>
      </c>
      <c r="D38" s="10" t="n">
        <f aca="false">'Excess returns'!D38-AVERAGE('Excess returns'!D$3:D$242)</f>
        <v>-0.0720626739727785</v>
      </c>
    </row>
    <row r="39" customFormat="false" ht="13.8" hidden="false" customHeight="false" outlineLevel="0" collapsed="false">
      <c r="A39" s="4" t="n">
        <v>39448</v>
      </c>
      <c r="B39" s="10" t="n">
        <f aca="false">'Excess returns'!B39-AVERAGE('Excess returns'!B$3:B$242)</f>
        <v>-0.0700538164905471</v>
      </c>
      <c r="C39" s="10" t="n">
        <f aca="false">'Excess returns'!C39-AVERAGE('Excess returns'!C$3:C$242)</f>
        <v>-0.0766407690677701</v>
      </c>
      <c r="D39" s="10" t="n">
        <f aca="false">'Excess returns'!D39-AVERAGE('Excess returns'!D$3:D$242)</f>
        <v>-0.0387940394924579</v>
      </c>
    </row>
    <row r="40" customFormat="false" ht="13.8" hidden="false" customHeight="false" outlineLevel="0" collapsed="false">
      <c r="A40" s="4" t="n">
        <v>39479</v>
      </c>
      <c r="B40" s="10" t="n">
        <f aca="false">'Excess returns'!B40-AVERAGE('Excess returns'!B$3:B$242)</f>
        <v>-0.0416129982181573</v>
      </c>
      <c r="C40" s="10" t="n">
        <f aca="false">'Excess returns'!C40-AVERAGE('Excess returns'!C$3:C$242)</f>
        <v>-0.0567609004473944</v>
      </c>
      <c r="D40" s="10" t="n">
        <f aca="false">'Excess returns'!D40-AVERAGE('Excess returns'!D$3:D$242)</f>
        <v>-0.0378069873027332</v>
      </c>
    </row>
    <row r="41" customFormat="false" ht="13.8" hidden="false" customHeight="false" outlineLevel="0" collapsed="false">
      <c r="A41" s="4" t="n">
        <v>39508</v>
      </c>
      <c r="B41" s="10" t="n">
        <f aca="false">'Excess returns'!B41-AVERAGE('Excess returns'!B$3:B$242)</f>
        <v>-0.0138926072338997</v>
      </c>
      <c r="C41" s="10" t="n">
        <f aca="false">'Excess returns'!C41-AVERAGE('Excess returns'!C$3:C$242)</f>
        <v>0.00315501129867335</v>
      </c>
      <c r="D41" s="10" t="n">
        <f aca="false">'Excess returns'!D41-AVERAGE('Excess returns'!D$3:D$242)</f>
        <v>-0.026926530592313</v>
      </c>
    </row>
    <row r="42" customFormat="false" ht="13.8" hidden="false" customHeight="false" outlineLevel="0" collapsed="false">
      <c r="A42" s="4" t="n">
        <v>39539</v>
      </c>
      <c r="B42" s="10" t="n">
        <f aca="false">'Excess returns'!B42-AVERAGE('Excess returns'!B$3:B$242)</f>
        <v>0.0389436608731852</v>
      </c>
      <c r="C42" s="10" t="n">
        <f aca="false">'Excess returns'!C42-AVERAGE('Excess returns'!C$3:C$242)</f>
        <v>0.0425689092589996</v>
      </c>
      <c r="D42" s="10" t="n">
        <f aca="false">'Excess returns'!D42-AVERAGE('Excess returns'!D$3:D$242)</f>
        <v>-0.000602877445624177</v>
      </c>
    </row>
    <row r="43" customFormat="false" ht="13.8" hidden="false" customHeight="false" outlineLevel="0" collapsed="false">
      <c r="A43" s="4" t="n">
        <v>39569</v>
      </c>
      <c r="B43" s="10" t="n">
        <f aca="false">'Excess returns'!B43-AVERAGE('Excess returns'!B$3:B$242)</f>
        <v>0.0033265233341435</v>
      </c>
      <c r="C43" s="10" t="n">
        <f aca="false">'Excess returns'!C43-AVERAGE('Excess returns'!C$3:C$242)</f>
        <v>0.0234090152035689</v>
      </c>
      <c r="D43" s="10" t="n">
        <f aca="false">'Excess returns'!D43-AVERAGE('Excess returns'!D$3:D$242)</f>
        <v>0.0345963809915588</v>
      </c>
    </row>
    <row r="44" customFormat="false" ht="13.8" hidden="false" customHeight="false" outlineLevel="0" collapsed="false">
      <c r="A44" s="4" t="n">
        <v>39600</v>
      </c>
      <c r="B44" s="10" t="n">
        <f aca="false">'Excess returns'!B44-AVERAGE('Excess returns'!B$3:B$242)</f>
        <v>-0.0938693252383781</v>
      </c>
      <c r="C44" s="10" t="n">
        <f aca="false">'Excess returns'!C44-AVERAGE('Excess returns'!C$3:C$242)</f>
        <v>-0.0294101105034397</v>
      </c>
      <c r="D44" s="10" t="n">
        <f aca="false">'Excess returns'!D44-AVERAGE('Excess returns'!D$3:D$242)</f>
        <v>-0.000775635451647955</v>
      </c>
    </row>
    <row r="45" customFormat="false" ht="13.8" hidden="false" customHeight="false" outlineLevel="0" collapsed="false">
      <c r="A45" s="4" t="n">
        <v>39630</v>
      </c>
      <c r="B45" s="10" t="n">
        <f aca="false">'Excess returns'!B45-AVERAGE('Excess returns'!B$3:B$242)</f>
        <v>-0.0176155005435428</v>
      </c>
      <c r="C45" s="10" t="n">
        <f aca="false">'Excess returns'!C45-AVERAGE('Excess returns'!C$3:C$242)</f>
        <v>-0.0501359802530191</v>
      </c>
      <c r="D45" s="10" t="n">
        <f aca="false">'Excess returns'!D45-AVERAGE('Excess returns'!D$3:D$242)</f>
        <v>0.124503284330117</v>
      </c>
    </row>
    <row r="46" customFormat="false" ht="13.8" hidden="false" customHeight="false" outlineLevel="0" collapsed="false">
      <c r="A46" s="4" t="n">
        <v>39661</v>
      </c>
      <c r="B46" s="10" t="n">
        <f aca="false">'Excess returns'!B46-AVERAGE('Excess returns'!B$3:B$242)</f>
        <v>0.0053645531524638</v>
      </c>
      <c r="C46" s="10" t="n">
        <f aca="false">'Excess returns'!C46-AVERAGE('Excess returns'!C$3:C$242)</f>
        <v>-0.0117717488173925</v>
      </c>
      <c r="D46" s="10" t="n">
        <f aca="false">'Excess returns'!D46-AVERAGE('Excess returns'!D$3:D$242)</f>
        <v>-0.0228876145198025</v>
      </c>
    </row>
    <row r="47" customFormat="false" ht="13.8" hidden="false" customHeight="false" outlineLevel="0" collapsed="false">
      <c r="A47" s="4" t="n">
        <v>39692</v>
      </c>
      <c r="B47" s="10" t="n">
        <f aca="false">'Excess returns'!B47-AVERAGE('Excess returns'!B$3:B$242)</f>
        <v>-0.0981713878597041</v>
      </c>
      <c r="C47" s="10" t="n">
        <f aca="false">'Excess returns'!C47-AVERAGE('Excess returns'!C$3:C$242)</f>
        <v>-0.0975163457299138</v>
      </c>
      <c r="D47" s="10" t="n">
        <f aca="false">'Excess returns'!D47-AVERAGE('Excess returns'!D$3:D$242)</f>
        <v>-0.0773217686875511</v>
      </c>
    </row>
    <row r="48" customFormat="false" ht="13.8" hidden="false" customHeight="false" outlineLevel="0" collapsed="false">
      <c r="A48" s="4" t="n">
        <v>39722</v>
      </c>
      <c r="B48" s="10" t="n">
        <f aca="false">'Excess returns'!B48-AVERAGE('Excess returns'!B$3:B$242)</f>
        <v>-0.176522434700298</v>
      </c>
      <c r="C48" s="10" t="n">
        <f aca="false">'Excess returns'!C48-AVERAGE('Excess returns'!C$3:C$242)</f>
        <v>-0.120753197468779</v>
      </c>
      <c r="D48" s="10" t="n">
        <f aca="false">'Excess returns'!D48-AVERAGE('Excess returns'!D$3:D$242)</f>
        <v>-0.125434570073655</v>
      </c>
    </row>
    <row r="49" customFormat="false" ht="13.8" hidden="false" customHeight="false" outlineLevel="0" collapsed="false">
      <c r="A49" s="4" t="n">
        <v>39753</v>
      </c>
      <c r="B49" s="10" t="n">
        <f aca="false">'Excess returns'!B49-AVERAGE('Excess returns'!B$3:B$242)</f>
        <v>-0.0798468105694589</v>
      </c>
      <c r="C49" s="10" t="n">
        <f aca="false">'Excess returns'!C49-AVERAGE('Excess returns'!C$3:C$242)</f>
        <v>0.0204379761071893</v>
      </c>
      <c r="D49" s="10" t="n">
        <f aca="false">'Excess returns'!D49-AVERAGE('Excess returns'!D$3:D$242)</f>
        <v>-0.0781559917156859</v>
      </c>
    </row>
    <row r="50" customFormat="false" ht="13.8" hidden="false" customHeight="false" outlineLevel="0" collapsed="false">
      <c r="A50" s="4" t="n">
        <v>39783</v>
      </c>
      <c r="B50" s="10" t="n">
        <f aca="false">'Excess returns'!B50-AVERAGE('Excess returns'!B$3:B$242)</f>
        <v>0.00257175814529638</v>
      </c>
      <c r="C50" s="10" t="n">
        <f aca="false">'Excess returns'!C50-AVERAGE('Excess returns'!C$3:C$242)</f>
        <v>-0.0204826942984723</v>
      </c>
      <c r="D50" s="10" t="n">
        <f aca="false">'Excess returns'!D50-AVERAGE('Excess returns'!D$3:D$242)</f>
        <v>0.0540467653251841</v>
      </c>
    </row>
    <row r="51" customFormat="false" ht="13.8" hidden="false" customHeight="false" outlineLevel="0" collapsed="false">
      <c r="A51" s="4" t="n">
        <v>39814</v>
      </c>
      <c r="B51" s="10" t="n">
        <f aca="false">'Excess returns'!B51-AVERAGE('Excess returns'!B$3:B$242)</f>
        <v>-0.0919240804715827</v>
      </c>
      <c r="C51" s="10" t="n">
        <f aca="false">'Excess returns'!C51-AVERAGE('Excess returns'!C$3:C$242)</f>
        <v>-0.0171544376759906</v>
      </c>
      <c r="D51" s="10" t="n">
        <f aca="false">'Excess returns'!D51-AVERAGE('Excess returns'!D$3:D$242)</f>
        <v>0.00840404825896108</v>
      </c>
    </row>
    <row r="52" customFormat="false" ht="13.8" hidden="false" customHeight="false" outlineLevel="0" collapsed="false">
      <c r="A52" s="4" t="n">
        <v>39845</v>
      </c>
      <c r="B52" s="10" t="n">
        <f aca="false">'Excess returns'!B52-AVERAGE('Excess returns'!B$3:B$242)</f>
        <v>-0.11446873581657</v>
      </c>
      <c r="C52" s="10" t="n">
        <f aca="false">'Excess returns'!C52-AVERAGE('Excess returns'!C$3:C$242)</f>
        <v>-0.125914398301742</v>
      </c>
      <c r="D52" s="10" t="n">
        <f aca="false">'Excess returns'!D52-AVERAGE('Excess returns'!D$3:D$242)</f>
        <v>-0.0871519972098978</v>
      </c>
    </row>
    <row r="53" customFormat="false" ht="13.8" hidden="false" customHeight="false" outlineLevel="0" collapsed="false">
      <c r="A53" s="4" t="n">
        <v>39873</v>
      </c>
      <c r="B53" s="10" t="n">
        <f aca="false">'Excess returns'!B53-AVERAGE('Excess returns'!B$3:B$242)</f>
        <v>0.0799262612253932</v>
      </c>
      <c r="C53" s="10" t="n">
        <f aca="false">'Excess returns'!C53-AVERAGE('Excess returns'!C$3:C$242)</f>
        <v>0.0172021632420302</v>
      </c>
      <c r="D53" s="10" t="n">
        <f aca="false">'Excess returns'!D53-AVERAGE('Excess returns'!D$3:D$242)</f>
        <v>0.0514142757059481</v>
      </c>
    </row>
    <row r="54" customFormat="false" ht="13.8" hidden="false" customHeight="false" outlineLevel="0" collapsed="false">
      <c r="A54" s="4" t="n">
        <v>39904</v>
      </c>
      <c r="B54" s="10" t="n">
        <f aca="false">'Excess returns'!B54-AVERAGE('Excess returns'!B$3:B$242)</f>
        <v>0.0876898017114506</v>
      </c>
      <c r="C54" s="10" t="n">
        <f aca="false">'Excess returns'!C54-AVERAGE('Excess returns'!C$3:C$242)</f>
        <v>0.0125775088546835</v>
      </c>
      <c r="D54" s="10" t="n">
        <f aca="false">'Excess returns'!D54-AVERAGE('Excess returns'!D$3:D$242)</f>
        <v>-0.0482711418772551</v>
      </c>
    </row>
    <row r="55" customFormat="false" ht="13.8" hidden="false" customHeight="false" outlineLevel="0" collapsed="false">
      <c r="A55" s="4" t="n">
        <v>39934</v>
      </c>
      <c r="B55" s="10" t="n">
        <f aca="false">'Excess returns'!B55-AVERAGE('Excess returns'!B$3:B$242)</f>
        <v>0.0483785487688122</v>
      </c>
      <c r="C55" s="10" t="n">
        <f aca="false">'Excess returns'!C55-AVERAGE('Excess returns'!C$3:C$242)</f>
        <v>0.0281487209879512</v>
      </c>
      <c r="D55" s="10" t="n">
        <f aca="false">'Excess returns'!D55-AVERAGE('Excess returns'!D$3:D$242)</f>
        <v>0.0215033834070519</v>
      </c>
    </row>
    <row r="56" customFormat="false" ht="13.8" hidden="false" customHeight="false" outlineLevel="0" collapsed="false">
      <c r="A56" s="4" t="n">
        <v>39965</v>
      </c>
      <c r="B56" s="10" t="n">
        <f aca="false">'Excess returns'!B56-AVERAGE('Excess returns'!B$3:B$242)</f>
        <v>-0.00583912551017934</v>
      </c>
      <c r="C56" s="10" t="n">
        <f aca="false">'Excess returns'!C56-AVERAGE('Excess returns'!C$3:C$242)</f>
        <v>0.0457528564964313</v>
      </c>
      <c r="D56" s="10" t="n">
        <f aca="false">'Excess returns'!D56-AVERAGE('Excess returns'!D$3:D$242)</f>
        <v>0.0426562497056974</v>
      </c>
    </row>
    <row r="57" customFormat="false" ht="13.8" hidden="false" customHeight="false" outlineLevel="0" collapsed="false">
      <c r="A57" s="4" t="n">
        <v>39995</v>
      </c>
      <c r="B57" s="10" t="n">
        <f aca="false">'Excess returns'!B57-AVERAGE('Excess returns'!B$3:B$242)</f>
        <v>0.0678806032445287</v>
      </c>
      <c r="C57" s="10" t="n">
        <f aca="false">'Excess returns'!C57-AVERAGE('Excess returns'!C$3:C$242)</f>
        <v>0.0343379771264658</v>
      </c>
      <c r="D57" s="10" t="n">
        <f aca="false">'Excess returns'!D57-AVERAGE('Excess returns'!D$3:D$242)</f>
        <v>0.0729750998424698</v>
      </c>
    </row>
    <row r="58" customFormat="false" ht="13.8" hidden="false" customHeight="false" outlineLevel="0" collapsed="false">
      <c r="A58" s="4" t="n">
        <v>40026</v>
      </c>
      <c r="B58" s="10" t="n">
        <f aca="false">'Excess returns'!B58-AVERAGE('Excess returns'!B$3:B$242)</f>
        <v>0.0280901554013137</v>
      </c>
      <c r="C58" s="10" t="n">
        <f aca="false">'Excess returns'!C58-AVERAGE('Excess returns'!C$3:C$242)</f>
        <v>0.00543137512871934</v>
      </c>
      <c r="D58" s="10" t="n">
        <f aca="false">'Excess returns'!D58-AVERAGE('Excess returns'!D$3:D$242)</f>
        <v>-0.0160156847243692</v>
      </c>
    </row>
    <row r="59" customFormat="false" ht="13.8" hidden="false" customHeight="false" outlineLevel="0" collapsed="false">
      <c r="A59" s="4" t="n">
        <v>40057</v>
      </c>
      <c r="B59" s="10" t="n">
        <f aca="false">'Excess returns'!B59-AVERAGE('Excess returns'!B$3:B$242)</f>
        <v>0.0292970758433022</v>
      </c>
      <c r="C59" s="10" t="n">
        <f aca="false">'Excess returns'!C59-AVERAGE('Excess returns'!C$3:C$242)</f>
        <v>0.00110146434105603</v>
      </c>
      <c r="D59" s="10" t="n">
        <f aca="false">'Excess returns'!D59-AVERAGE('Excess returns'!D$3:D$242)</f>
        <v>0.0227908828460565</v>
      </c>
    </row>
    <row r="60" customFormat="false" ht="13.8" hidden="false" customHeight="false" outlineLevel="0" collapsed="false">
      <c r="A60" s="4" t="n">
        <v>40087</v>
      </c>
      <c r="B60" s="10" t="n">
        <f aca="false">'Excess returns'!B60-AVERAGE('Excess returns'!B$3:B$242)</f>
        <v>-0.0264746778104761</v>
      </c>
      <c r="C60" s="10" t="n">
        <f aca="false">'Excess returns'!C60-AVERAGE('Excess returns'!C$3:C$242)</f>
        <v>-0.0309067300197396</v>
      </c>
      <c r="D60" s="10" t="n">
        <f aca="false">'Excess returns'!D60-AVERAGE('Excess returns'!D$3:D$242)</f>
        <v>-0.0950572328733718</v>
      </c>
    </row>
    <row r="61" customFormat="false" ht="13.8" hidden="false" customHeight="false" outlineLevel="0" collapsed="false">
      <c r="A61" s="4" t="n">
        <v>40118</v>
      </c>
      <c r="B61" s="10" t="n">
        <f aca="false">'Excess returns'!B61-AVERAGE('Excess returns'!B$3:B$242)</f>
        <v>0.0520154323589832</v>
      </c>
      <c r="C61" s="10" t="n">
        <f aca="false">'Excess returns'!C61-AVERAGE('Excess returns'!C$3:C$242)</f>
        <v>0.04101175975239</v>
      </c>
      <c r="D61" s="10" t="n">
        <f aca="false">'Excess returns'!D61-AVERAGE('Excess returns'!D$3:D$242)</f>
        <v>0.0405098010481042</v>
      </c>
    </row>
    <row r="62" customFormat="false" ht="13.8" hidden="false" customHeight="false" outlineLevel="0" collapsed="false">
      <c r="A62" s="4" t="n">
        <v>40148</v>
      </c>
      <c r="B62" s="10" t="n">
        <f aca="false">'Excess returns'!B62-AVERAGE('Excess returns'!B$3:B$242)</f>
        <v>0.0116279601025823</v>
      </c>
      <c r="C62" s="10" t="n">
        <f aca="false">'Excess returns'!C62-AVERAGE('Excess returns'!C$3:C$242)</f>
        <v>0.0484659526638597</v>
      </c>
      <c r="D62" s="10" t="n">
        <f aca="false">'Excess returns'!D62-AVERAGE('Excess returns'!D$3:D$242)</f>
        <v>0.0221755106405918</v>
      </c>
    </row>
    <row r="63" customFormat="false" ht="13.8" hidden="false" customHeight="false" outlineLevel="0" collapsed="false">
      <c r="A63" s="4" t="n">
        <v>40179</v>
      </c>
      <c r="B63" s="10" t="n">
        <f aca="false">'Excess returns'!B63-AVERAGE('Excess returns'!B$3:B$242)</f>
        <v>-0.0438362245634793</v>
      </c>
      <c r="C63" s="10" t="n">
        <f aca="false">'Excess returns'!C63-AVERAGE('Excess returns'!C$3:C$242)</f>
        <v>-0.052756622724841</v>
      </c>
      <c r="D63" s="10" t="n">
        <f aca="false">'Excess returns'!D63-AVERAGE('Excess returns'!D$3:D$242)</f>
        <v>0.0155937964236663</v>
      </c>
    </row>
    <row r="64" customFormat="false" ht="13.8" hidden="false" customHeight="false" outlineLevel="0" collapsed="false">
      <c r="A64" s="4" t="n">
        <v>40210</v>
      </c>
      <c r="B64" s="10" t="n">
        <f aca="false">'Excess returns'!B64-AVERAGE('Excess returns'!B$3:B$242)</f>
        <v>0.0231200265567692</v>
      </c>
      <c r="C64" s="10" t="n">
        <f aca="false">'Excess returns'!C64-AVERAGE('Excess returns'!C$3:C$242)</f>
        <v>-0.016911720086291</v>
      </c>
      <c r="D64" s="10" t="n">
        <f aca="false">'Excess returns'!D64-AVERAGE('Excess returns'!D$3:D$242)</f>
        <v>0.00888452321923778</v>
      </c>
    </row>
    <row r="65" customFormat="false" ht="13.8" hidden="false" customHeight="false" outlineLevel="0" collapsed="false">
      <c r="A65" s="4" t="n">
        <v>40238</v>
      </c>
      <c r="B65" s="10" t="n">
        <f aca="false">'Excess returns'!B65-AVERAGE('Excess returns'!B$3:B$242)</f>
        <v>0.0522505422087671</v>
      </c>
      <c r="C65" s="10" t="n">
        <f aca="false">'Excess returns'!C65-AVERAGE('Excess returns'!C$3:C$242)</f>
        <v>0.0255658135741967</v>
      </c>
      <c r="D65" s="10" t="n">
        <f aca="false">'Excess returns'!D65-AVERAGE('Excess returns'!D$3:D$242)</f>
        <v>0.0497644212612591</v>
      </c>
    </row>
    <row r="66" customFormat="false" ht="13.8" hidden="false" customHeight="false" outlineLevel="0" collapsed="false">
      <c r="A66" s="4" t="n">
        <v>40269</v>
      </c>
      <c r="B66" s="10" t="n">
        <f aca="false">'Excess returns'!B66-AVERAGE('Excess returns'!B$3:B$242)</f>
        <v>0.00788175763612093</v>
      </c>
      <c r="C66" s="10" t="n">
        <f aca="false">'Excess returns'!C66-AVERAGE('Excess returns'!C$3:C$242)</f>
        <v>0.0069633039781762</v>
      </c>
      <c r="D66" s="10" t="n">
        <f aca="false">'Excess returns'!D66-AVERAGE('Excess returns'!D$3:D$242)</f>
        <v>0.00359014452001454</v>
      </c>
    </row>
    <row r="67" customFormat="false" ht="13.8" hidden="false" customHeight="false" outlineLevel="0" collapsed="false">
      <c r="A67" s="4" t="n">
        <v>40299</v>
      </c>
      <c r="B67" s="10" t="n">
        <f aca="false">'Excess returns'!B67-AVERAGE('Excess returns'!B$3:B$242)</f>
        <v>-0.0879496078493214</v>
      </c>
      <c r="C67" s="10" t="n">
        <f aca="false">'Excess returns'!C67-AVERAGE('Excess returns'!C$3:C$242)</f>
        <v>-0.0647167159479312</v>
      </c>
      <c r="D67" s="10" t="n">
        <f aca="false">'Excess returns'!D67-AVERAGE('Excess returns'!D$3:D$242)</f>
        <v>-0.119001761968635</v>
      </c>
    </row>
    <row r="68" customFormat="false" ht="13.8" hidden="false" customHeight="false" outlineLevel="0" collapsed="false">
      <c r="A68" s="4" t="n">
        <v>40330</v>
      </c>
      <c r="B68" s="10" t="n">
        <f aca="false">'Excess returns'!B68-AVERAGE('Excess returns'!B$3:B$242)</f>
        <v>-0.0600887584063483</v>
      </c>
      <c r="C68" s="10" t="n">
        <f aca="false">'Excess returns'!C68-AVERAGE('Excess returns'!C$3:C$242)</f>
        <v>-0.00823908610193385</v>
      </c>
      <c r="D68" s="10" t="n">
        <f aca="false">'Excess returns'!D68-AVERAGE('Excess returns'!D$3:D$242)</f>
        <v>-0.0514954222875442</v>
      </c>
    </row>
    <row r="69" customFormat="false" ht="13.8" hidden="false" customHeight="false" outlineLevel="0" collapsed="false">
      <c r="A69" s="4" t="n">
        <v>40360</v>
      </c>
      <c r="B69" s="10" t="n">
        <f aca="false">'Excess returns'!B69-AVERAGE('Excess returns'!B$3:B$242)</f>
        <v>0.0620625821164164</v>
      </c>
      <c r="C69" s="10" t="n">
        <f aca="false">'Excess returns'!C69-AVERAGE('Excess returns'!C$3:C$242)</f>
        <v>0.0651163161660133</v>
      </c>
      <c r="D69" s="10" t="n">
        <f aca="false">'Excess returns'!D69-AVERAGE('Excess returns'!D$3:D$242)</f>
        <v>0.0573336207549026</v>
      </c>
    </row>
    <row r="70" customFormat="false" ht="13.8" hidden="false" customHeight="false" outlineLevel="0" collapsed="false">
      <c r="A70" s="4" t="n">
        <v>40391</v>
      </c>
      <c r="B70" s="10" t="n">
        <f aca="false">'Excess returns'!B70-AVERAGE('Excess returns'!B$3:B$242)</f>
        <v>-0.0531963163990135</v>
      </c>
      <c r="C70" s="10" t="n">
        <f aca="false">'Excess returns'!C70-AVERAGE('Excess returns'!C$3:C$242)</f>
        <v>0.00770772910730684</v>
      </c>
      <c r="D70" s="10" t="n">
        <f aca="false">'Excess returns'!D70-AVERAGE('Excess returns'!D$3:D$242)</f>
        <v>-0.0299913779768026</v>
      </c>
    </row>
    <row r="71" customFormat="false" ht="13.8" hidden="false" customHeight="false" outlineLevel="0" collapsed="false">
      <c r="A71" s="4" t="n">
        <v>40422</v>
      </c>
      <c r="B71" s="10" t="n">
        <f aca="false">'Excess returns'!B71-AVERAGE('Excess returns'!B$3:B$242)</f>
        <v>0.0812093539366729</v>
      </c>
      <c r="C71" s="10" t="n">
        <f aca="false">'Excess returns'!C71-AVERAGE('Excess returns'!C$3:C$242)</f>
        <v>0.0249265903331295</v>
      </c>
      <c r="D71" s="10" t="n">
        <f aca="false">'Excess returns'!D71-AVERAGE('Excess returns'!D$3:D$242)</f>
        <v>0.0877320442869142</v>
      </c>
    </row>
    <row r="72" customFormat="false" ht="13.8" hidden="false" customHeight="false" outlineLevel="0" collapsed="false">
      <c r="A72" s="4" t="n">
        <v>40452</v>
      </c>
      <c r="B72" s="10" t="n">
        <f aca="false">'Excess returns'!B72-AVERAGE('Excess returns'!B$3:B$242)</f>
        <v>0.029984680828146</v>
      </c>
      <c r="C72" s="10" t="n">
        <f aca="false">'Excess returns'!C72-AVERAGE('Excess returns'!C$3:C$242)</f>
        <v>0.0124326053190373</v>
      </c>
      <c r="D72" s="10" t="n">
        <f aca="false">'Excess returns'!D72-AVERAGE('Excess returns'!D$3:D$242)</f>
        <v>0.0168101170109853</v>
      </c>
    </row>
    <row r="73" customFormat="false" ht="13.8" hidden="false" customHeight="false" outlineLevel="0" collapsed="false">
      <c r="A73" s="4" t="n">
        <v>40483</v>
      </c>
      <c r="B73" s="10" t="n">
        <f aca="false">'Excess returns'!B73-AVERAGE('Excess returns'!B$3:B$242)</f>
        <v>-0.00789843358266689</v>
      </c>
      <c r="C73" s="10" t="n">
        <f aca="false">'Excess returns'!C73-AVERAGE('Excess returns'!C$3:C$242)</f>
        <v>-0.0333847848379757</v>
      </c>
      <c r="D73" s="10" t="n">
        <f aca="false">'Excess returns'!D73-AVERAGE('Excess returns'!D$3:D$242)</f>
        <v>-0.0144052655867648</v>
      </c>
    </row>
    <row r="74" customFormat="false" ht="13.8" hidden="false" customHeight="false" outlineLevel="0" collapsed="false">
      <c r="A74" s="4" t="n">
        <v>40513</v>
      </c>
      <c r="B74" s="10" t="n">
        <f aca="false">'Excess returns'!B74-AVERAGE('Excess returns'!B$3:B$242)</f>
        <v>0.0588110308340608</v>
      </c>
      <c r="C74" s="10" t="n">
        <f aca="false">'Excess returns'!C74-AVERAGE('Excess returns'!C$3:C$242)</f>
        <v>0.0250961092160213</v>
      </c>
      <c r="D74" s="10" t="n">
        <f aca="false">'Excess returns'!D74-AVERAGE('Excess returns'!D$3:D$242)</f>
        <v>0.0606046999151366</v>
      </c>
    </row>
    <row r="75" customFormat="false" ht="13.8" hidden="false" customHeight="false" outlineLevel="0" collapsed="false">
      <c r="A75" s="4" t="n">
        <v>40544</v>
      </c>
      <c r="B75" s="10" t="n">
        <f aca="false">'Excess returns'!B75-AVERAGE('Excess returns'!B$3:B$242)</f>
        <v>0.0156726249564456</v>
      </c>
      <c r="C75" s="10" t="n">
        <f aca="false">'Excess returns'!C75-AVERAGE('Excess returns'!C$3:C$242)</f>
        <v>0.00440873263999215</v>
      </c>
      <c r="D75" s="10" t="n">
        <f aca="false">'Excess returns'!D75-AVERAGE('Excess returns'!D$3:D$242)</f>
        <v>-0.012709612662996</v>
      </c>
    </row>
    <row r="76" customFormat="false" ht="13.8" hidden="false" customHeight="false" outlineLevel="0" collapsed="false">
      <c r="A76" s="4" t="n">
        <v>40575</v>
      </c>
      <c r="B76" s="10" t="n">
        <f aca="false">'Excess returns'!B76-AVERAGE('Excess returns'!B$3:B$242)</f>
        <v>0.0262643669234488</v>
      </c>
      <c r="C76" s="10" t="n">
        <f aca="false">'Excess returns'!C76-AVERAGE('Excess returns'!C$3:C$242)</f>
        <v>0.0119571643065117</v>
      </c>
      <c r="D76" s="10" t="n">
        <f aca="false">'Excess returns'!D76-AVERAGE('Excess returns'!D$3:D$242)</f>
        <v>-0.00907236182932353</v>
      </c>
    </row>
    <row r="77" customFormat="false" ht="13.8" hidden="false" customHeight="false" outlineLevel="0" collapsed="false">
      <c r="A77" s="4" t="n">
        <v>40603</v>
      </c>
      <c r="B77" s="10" t="n">
        <f aca="false">'Excess returns'!B77-AVERAGE('Excess returns'!B$3:B$242)</f>
        <v>-0.00769451841137819</v>
      </c>
      <c r="C77" s="10" t="n">
        <f aca="false">'Excess returns'!C77-AVERAGE('Excess returns'!C$3:C$242)</f>
        <v>0.000314806799565038</v>
      </c>
      <c r="D77" s="10" t="n">
        <f aca="false">'Excess returns'!D77-AVERAGE('Excess returns'!D$3:D$242)</f>
        <v>0.0510608349065157</v>
      </c>
    </row>
    <row r="78" customFormat="false" ht="13.8" hidden="false" customHeight="false" outlineLevel="0" collapsed="false">
      <c r="A78" s="4" t="n">
        <v>40634</v>
      </c>
      <c r="B78" s="10" t="n">
        <f aca="false">'Excess returns'!B78-AVERAGE('Excess returns'!B$3:B$242)</f>
        <v>0.0216807672034451</v>
      </c>
      <c r="C78" s="10" t="n">
        <f aca="false">'Excess returns'!C78-AVERAGE('Excess returns'!C$3:C$242)</f>
        <v>0.0352129844537332</v>
      </c>
      <c r="D78" s="10" t="n">
        <f aca="false">'Excess returns'!D78-AVERAGE('Excess returns'!D$3:D$242)</f>
        <v>0.0699190042382773</v>
      </c>
    </row>
    <row r="79" customFormat="false" ht="13.8" hidden="false" customHeight="false" outlineLevel="0" collapsed="false">
      <c r="A79" s="4" t="n">
        <v>40664</v>
      </c>
      <c r="B79" s="10" t="n">
        <f aca="false">'Excess returns'!B79-AVERAGE('Excess returns'!B$3:B$242)</f>
        <v>-0.0192524583997206</v>
      </c>
      <c r="C79" s="10" t="n">
        <f aca="false">'Excess returns'!C79-AVERAGE('Excess returns'!C$3:C$242)</f>
        <v>0.0126099615910837</v>
      </c>
      <c r="D79" s="10" t="n">
        <f aca="false">'Excess returns'!D79-AVERAGE('Excess returns'!D$3:D$242)</f>
        <v>0.0106002075041227</v>
      </c>
    </row>
    <row r="80" customFormat="false" ht="13.8" hidden="false" customHeight="false" outlineLevel="0" collapsed="false">
      <c r="A80" s="4" t="n">
        <v>40695</v>
      </c>
      <c r="B80" s="10" t="n">
        <f aca="false">'Excess returns'!B80-AVERAGE('Excess returns'!B$3:B$242)</f>
        <v>-0.0246474841137258</v>
      </c>
      <c r="C80" s="10" t="n">
        <f aca="false">'Excess returns'!C80-AVERAGE('Excess returns'!C$3:C$242)</f>
        <v>-0.0134069247641393</v>
      </c>
      <c r="D80" s="10" t="n">
        <f aca="false">'Excess returns'!D80-AVERAGE('Excess returns'!D$3:D$242)</f>
        <v>-0.0296209901924585</v>
      </c>
    </row>
    <row r="81" customFormat="false" ht="13.8" hidden="false" customHeight="false" outlineLevel="0" collapsed="false">
      <c r="A81" s="4" t="n">
        <v>40725</v>
      </c>
      <c r="B81" s="10" t="n">
        <f aca="false">'Excess returns'!B81-AVERAGE('Excess returns'!B$3:B$242)</f>
        <v>-0.0282669909192885</v>
      </c>
      <c r="C81" s="10" t="n">
        <f aca="false">'Excess returns'!C81-AVERAGE('Excess returns'!C$3:C$242)</f>
        <v>-0.021121240834809</v>
      </c>
      <c r="D81" s="10" t="n">
        <f aca="false">'Excess returns'!D81-AVERAGE('Excess returns'!D$3:D$242)</f>
        <v>-0.0159153292483612</v>
      </c>
    </row>
    <row r="82" customFormat="false" ht="13.8" hidden="false" customHeight="false" outlineLevel="0" collapsed="false">
      <c r="A82" s="4" t="n">
        <v>40756</v>
      </c>
      <c r="B82" s="10" t="n">
        <f aca="false">'Excess returns'!B82-AVERAGE('Excess returns'!B$3:B$242)</f>
        <v>-0.0623630190140197</v>
      </c>
      <c r="C82" s="10" t="n">
        <f aca="false">'Excess returns'!C82-AVERAGE('Excess returns'!C$3:C$242)</f>
        <v>0.0135270393403004</v>
      </c>
      <c r="D82" s="10" t="n">
        <f aca="false">'Excess returns'!D82-AVERAGE('Excess returns'!D$3:D$242)</f>
        <v>-0.11760698885986</v>
      </c>
    </row>
    <row r="83" customFormat="false" ht="13.8" hidden="false" customHeight="false" outlineLevel="0" collapsed="false">
      <c r="A83" s="4" t="n">
        <v>40787</v>
      </c>
      <c r="B83" s="10" t="n">
        <f aca="false">'Excess returns'!B83-AVERAGE('Excess returns'!B$3:B$242)</f>
        <v>-0.0782342195061602</v>
      </c>
      <c r="C83" s="10" t="n">
        <f aca="false">'Excess returns'!C83-AVERAGE('Excess returns'!C$3:C$242)</f>
        <v>-0.00869019578424205</v>
      </c>
      <c r="D83" s="10" t="n">
        <f aca="false">'Excess returns'!D83-AVERAGE('Excess returns'!D$3:D$242)</f>
        <v>-0.0475721835079227</v>
      </c>
    </row>
    <row r="84" customFormat="false" ht="13.8" hidden="false" customHeight="false" outlineLevel="0" collapsed="false">
      <c r="A84" s="4" t="n">
        <v>40817</v>
      </c>
      <c r="B84" s="10" t="n">
        <f aca="false">'Excess returns'!B84-AVERAGE('Excess returns'!B$3:B$242)</f>
        <v>0.101339596749451</v>
      </c>
      <c r="C84" s="10" t="n">
        <f aca="false">'Excess returns'!C84-AVERAGE('Excess returns'!C$3:C$242)</f>
        <v>0.0367800969578331</v>
      </c>
      <c r="D84" s="10" t="n">
        <f aca="false">'Excess returns'!D84-AVERAGE('Excess returns'!D$3:D$242)</f>
        <v>0.0863148640317275</v>
      </c>
    </row>
    <row r="85" customFormat="false" ht="13.8" hidden="false" customHeight="false" outlineLevel="0" collapsed="false">
      <c r="A85" s="4" t="n">
        <v>40848</v>
      </c>
      <c r="B85" s="10" t="n">
        <f aca="false">'Excess returns'!B85-AVERAGE('Excess returns'!B$3:B$242)</f>
        <v>-0.0101350843831861</v>
      </c>
      <c r="C85" s="10" t="n">
        <f aca="false">'Excess returns'!C85-AVERAGE('Excess returns'!C$3:C$242)</f>
        <v>0.00178949040925544</v>
      </c>
      <c r="D85" s="10" t="n">
        <f aca="false">'Excess returns'!D85-AVERAGE('Excess returns'!D$3:D$242)</f>
        <v>0.015177619100904</v>
      </c>
    </row>
    <row r="86" customFormat="false" ht="13.8" hidden="false" customHeight="false" outlineLevel="0" collapsed="false">
      <c r="A86" s="4" t="n">
        <v>40878</v>
      </c>
      <c r="B86" s="10" t="n">
        <f aca="false">'Excess returns'!B86-AVERAGE('Excess returns'!B$3:B$242)</f>
        <v>0.00235944289200348</v>
      </c>
      <c r="C86" s="10" t="n">
        <f aca="false">'Excess returns'!C86-AVERAGE('Excess returns'!C$3:C$242)</f>
        <v>0.0260868399138225</v>
      </c>
      <c r="D86" s="10" t="n">
        <f aca="false">'Excess returns'!D86-AVERAGE('Excess returns'!D$3:D$242)</f>
        <v>0.00204921342624548</v>
      </c>
    </row>
    <row r="87" customFormat="false" ht="13.8" hidden="false" customHeight="false" outlineLevel="0" collapsed="false">
      <c r="A87" s="4" t="n">
        <v>40909</v>
      </c>
      <c r="B87" s="10" t="n">
        <f aca="false">'Excess returns'!B87-AVERAGE('Excess returns'!B$3:B$242)</f>
        <v>0.0368475076953986</v>
      </c>
      <c r="C87" s="10" t="n">
        <f aca="false">'Excess returns'!C87-AVERAGE('Excess returns'!C$3:C$242)</f>
        <v>-0.0298844017576558</v>
      </c>
      <c r="D87" s="10" t="n">
        <f aca="false">'Excess returns'!D87-AVERAGE('Excess returns'!D$3:D$242)</f>
        <v>0.117112869160887</v>
      </c>
    </row>
    <row r="88" customFormat="false" ht="13.8" hidden="false" customHeight="false" outlineLevel="0" collapsed="false">
      <c r="A88" s="4" t="n">
        <v>40940</v>
      </c>
      <c r="B88" s="10" t="n">
        <f aca="false">'Excess returns'!B88-AVERAGE('Excess returns'!B$3:B$242)</f>
        <v>0.0352700958047846</v>
      </c>
      <c r="C88" s="10" t="n">
        <f aca="false">'Excess returns'!C88-AVERAGE('Excess returns'!C$3:C$242)</f>
        <v>0.00325589428122349</v>
      </c>
      <c r="D88" s="10" t="n">
        <f aca="false">'Excess returns'!D88-AVERAGE('Excess returns'!D$3:D$242)</f>
        <v>-0.00350984800944359</v>
      </c>
    </row>
    <row r="89" customFormat="false" ht="13.8" hidden="false" customHeight="false" outlineLevel="0" collapsed="false">
      <c r="A89" s="4" t="n">
        <v>40969</v>
      </c>
      <c r="B89" s="10" t="n">
        <f aca="false">'Excess returns'!B89-AVERAGE('Excess returns'!B$3:B$242)</f>
        <v>0.024980136713735</v>
      </c>
      <c r="C89" s="10" t="n">
        <f aca="false">'Excess returns'!C89-AVERAGE('Excess returns'!C$3:C$242)</f>
        <v>0.00998113859016333</v>
      </c>
      <c r="D89" s="10" t="n">
        <f aca="false">'Excess returns'!D89-AVERAGE('Excess returns'!D$3:D$242)</f>
        <v>0.0326540911067427</v>
      </c>
    </row>
    <row r="90" customFormat="false" ht="13.8" hidden="false" customHeight="false" outlineLevel="0" collapsed="false">
      <c r="A90" s="4" t="n">
        <v>41000</v>
      </c>
      <c r="B90" s="10" t="n">
        <f aca="false">'Excess returns'!B90-AVERAGE('Excess returns'!B$3:B$242)</f>
        <v>-0.0141938720169404</v>
      </c>
      <c r="C90" s="10" t="n">
        <f aca="false">'Excess returns'!C90-AVERAGE('Excess returns'!C$3:C$242)</f>
        <v>0.0151063473664634</v>
      </c>
      <c r="D90" s="10" t="n">
        <f aca="false">'Excess returns'!D90-AVERAGE('Excess returns'!D$3:D$242)</f>
        <v>0.000280342062340904</v>
      </c>
    </row>
    <row r="91" customFormat="false" ht="13.8" hidden="false" customHeight="false" outlineLevel="0" collapsed="false">
      <c r="A91" s="4" t="n">
        <v>41030</v>
      </c>
      <c r="B91" s="10" t="n">
        <f aca="false">'Excess returns'!B91-AVERAGE('Excess returns'!B$3:B$242)</f>
        <v>-0.0680767972895299</v>
      </c>
      <c r="C91" s="10" t="n">
        <f aca="false">'Excess returns'!C91-AVERAGE('Excess returns'!C$3:C$242)</f>
        <v>-0.0060623287388109</v>
      </c>
      <c r="D91" s="10" t="n">
        <f aca="false">'Excess returns'!D91-AVERAGE('Excess returns'!D$3:D$242)</f>
        <v>-0.015494817283394</v>
      </c>
    </row>
    <row r="92" customFormat="false" ht="13.8" hidden="false" customHeight="false" outlineLevel="0" collapsed="false">
      <c r="A92" s="4" t="n">
        <v>41061</v>
      </c>
      <c r="B92" s="10" t="n">
        <f aca="false">'Excess returns'!B92-AVERAGE('Excess returns'!B$3:B$242)</f>
        <v>0.0331867962217724</v>
      </c>
      <c r="C92" s="10" t="n">
        <f aca="false">'Excess returns'!C92-AVERAGE('Excess returns'!C$3:C$242)</f>
        <v>0.0285959537353268</v>
      </c>
      <c r="D92" s="10" t="n">
        <f aca="false">'Excess returns'!D92-AVERAGE('Excess returns'!D$3:D$242)</f>
        <v>0.0891329224657675</v>
      </c>
    </row>
    <row r="93" customFormat="false" ht="13.8" hidden="false" customHeight="false" outlineLevel="0" collapsed="false">
      <c r="A93" s="4" t="n">
        <v>41091</v>
      </c>
      <c r="B93" s="10" t="n">
        <f aca="false">'Excess returns'!B93-AVERAGE('Excess returns'!B$3:B$242)</f>
        <v>0.00590128764393612</v>
      </c>
      <c r="C93" s="10" t="n">
        <f aca="false">'Excess returns'!C93-AVERAGE('Excess returns'!C$3:C$242)</f>
        <v>0.0226504402400216</v>
      </c>
      <c r="D93" s="10" t="n">
        <f aca="false">'Excess returns'!D93-AVERAGE('Excess returns'!D$3:D$242)</f>
        <v>-0.00632796676391961</v>
      </c>
    </row>
    <row r="94" customFormat="false" ht="13.8" hidden="false" customHeight="false" outlineLevel="0" collapsed="false">
      <c r="A94" s="4" t="n">
        <v>41122</v>
      </c>
      <c r="B94" s="10" t="n">
        <f aca="false">'Excess returns'!B94-AVERAGE('Excess returns'!B$3:B$242)</f>
        <v>0.0144949034174117</v>
      </c>
      <c r="C94" s="10" t="n">
        <f aca="false">'Excess returns'!C94-AVERAGE('Excess returns'!C$3:C$242)</f>
        <v>-0.0380916270549866</v>
      </c>
      <c r="D94" s="10" t="n">
        <f aca="false">'Excess returns'!D94-AVERAGE('Excess returns'!D$3:D$242)</f>
        <v>0.00994398277849989</v>
      </c>
    </row>
    <row r="95" customFormat="false" ht="13.8" hidden="false" customHeight="false" outlineLevel="0" collapsed="false">
      <c r="A95" s="4" t="n">
        <v>41153</v>
      </c>
      <c r="B95" s="10" t="n">
        <f aca="false">'Excess returns'!B95-AVERAGE('Excess returns'!B$3:B$242)</f>
        <v>0.0179315694914188</v>
      </c>
      <c r="C95" s="10" t="n">
        <f aca="false">'Excess returns'!C95-AVERAGE('Excess returns'!C$3:C$242)</f>
        <v>0.00899508806242429</v>
      </c>
      <c r="D95" s="10" t="n">
        <f aca="false">'Excess returns'!D95-AVERAGE('Excess returns'!D$3:D$242)</f>
        <v>0.0279728940181076</v>
      </c>
    </row>
    <row r="96" customFormat="false" ht="13.8" hidden="false" customHeight="false" outlineLevel="0" collapsed="false">
      <c r="A96" s="4" t="n">
        <v>41183</v>
      </c>
      <c r="B96" s="10" t="n">
        <f aca="false">'Excess returns'!B96-AVERAGE('Excess returns'!B$3:B$242)</f>
        <v>-0.0264936304508442</v>
      </c>
      <c r="C96" s="10" t="n">
        <f aca="false">'Excess returns'!C96-AVERAGE('Excess returns'!C$3:C$242)</f>
        <v>0.00673459962103147</v>
      </c>
      <c r="D96" s="10" t="n">
        <f aca="false">'Excess returns'!D96-AVERAGE('Excess returns'!D$3:D$242)</f>
        <v>-0.0676055802450993</v>
      </c>
    </row>
    <row r="97" customFormat="false" ht="13.8" hidden="false" customHeight="false" outlineLevel="0" collapsed="false">
      <c r="A97" s="4" t="n">
        <v>41214</v>
      </c>
      <c r="B97" s="10" t="n">
        <f aca="false">'Excess returns'!B97-AVERAGE('Excess returns'!B$3:B$242)</f>
        <v>-0.00229855631970293</v>
      </c>
      <c r="C97" s="10" t="n">
        <f aca="false">'Excess returns'!C97-AVERAGE('Excess returns'!C$3:C$242)</f>
        <v>-0.04123245765734</v>
      </c>
      <c r="D97" s="10" t="n">
        <f aca="false">'Excess returns'!D97-AVERAGE('Excess returns'!D$3:D$242)</f>
        <v>0.00925480208602052</v>
      </c>
    </row>
    <row r="98" customFormat="false" ht="13.8" hidden="false" customHeight="false" outlineLevel="0" collapsed="false">
      <c r="A98" s="4" t="n">
        <v>41244</v>
      </c>
      <c r="B98" s="10" t="n">
        <f aca="false">'Excess returns'!B98-AVERAGE('Excess returns'!B$3:B$242)</f>
        <v>0.00114115753793737</v>
      </c>
      <c r="C98" s="10" t="n">
        <f aca="false">'Excess returns'!C98-AVERAGE('Excess returns'!C$3:C$242)</f>
        <v>-0.0036613371286172</v>
      </c>
      <c r="D98" s="10" t="n">
        <f aca="false">'Excess returns'!D98-AVERAGE('Excess returns'!D$3:D$242)</f>
        <v>-0.0132587854958012</v>
      </c>
    </row>
    <row r="99" customFormat="false" ht="13.8" hidden="false" customHeight="false" outlineLevel="0" collapsed="false">
      <c r="A99" s="4" t="n">
        <v>41275</v>
      </c>
      <c r="B99" s="10" t="n">
        <f aca="false">'Excess returns'!B99-AVERAGE('Excess returns'!B$3:B$242)</f>
        <v>0.0439637647883461</v>
      </c>
      <c r="C99" s="10" t="n">
        <f aca="false">'Excess returns'!C99-AVERAGE('Excess returns'!C$3:C$242)</f>
        <v>0.0388231283055955</v>
      </c>
      <c r="D99" s="10" t="n">
        <f aca="false">'Excess returns'!D99-AVERAGE('Excess returns'!D$3:D$242)</f>
        <v>0.0797467506800106</v>
      </c>
    </row>
    <row r="100" customFormat="false" ht="13.8" hidden="false" customHeight="false" outlineLevel="0" collapsed="false">
      <c r="A100" s="4" t="n">
        <v>41306</v>
      </c>
      <c r="B100" s="10" t="n">
        <f aca="false">'Excess returns'!B100-AVERAGE('Excess returns'!B$3:B$242)</f>
        <v>0.00559086944982941</v>
      </c>
      <c r="C100" s="10" t="n">
        <f aca="false">'Excess returns'!C100-AVERAGE('Excess returns'!C$3:C$242)</f>
        <v>0.0150714990096163</v>
      </c>
      <c r="D100" s="10" t="n">
        <f aca="false">'Excess returns'!D100-AVERAGE('Excess returns'!D$3:D$242)</f>
        <v>0.0132414555638629</v>
      </c>
    </row>
    <row r="101" customFormat="false" ht="13.8" hidden="false" customHeight="false" outlineLevel="0" collapsed="false">
      <c r="A101" s="4" t="n">
        <v>41334</v>
      </c>
      <c r="B101" s="10" t="n">
        <f aca="false">'Excess returns'!B101-AVERAGE('Excess returns'!B$3:B$242)</f>
        <v>0.0295176641176615</v>
      </c>
      <c r="C101" s="10" t="n">
        <f aca="false">'Excess returns'!C101-AVERAGE('Excess returns'!C$3:C$242)</f>
        <v>0.040380873888955</v>
      </c>
      <c r="D101" s="10" t="n">
        <f aca="false">'Excess returns'!D101-AVERAGE('Excess returns'!D$3:D$242)</f>
        <v>0.0676112569791387</v>
      </c>
    </row>
    <row r="102" customFormat="false" ht="13.8" hidden="false" customHeight="false" outlineLevel="0" collapsed="false">
      <c r="A102" s="4" t="n">
        <v>41365</v>
      </c>
      <c r="B102" s="10" t="n">
        <f aca="false">'Excess returns'!B102-AVERAGE('Excess returns'!B$3:B$242)</f>
        <v>0.0112873834424351</v>
      </c>
      <c r="C102" s="10" t="n">
        <f aca="false">'Excess returns'!C102-AVERAGE('Excess returns'!C$3:C$242)</f>
        <v>0.0468732646596965</v>
      </c>
      <c r="D102" s="10" t="n">
        <f aca="false">'Excess returns'!D102-AVERAGE('Excess returns'!D$3:D$242)</f>
        <v>0.0594221744891276</v>
      </c>
    </row>
    <row r="103" customFormat="false" ht="13.8" hidden="false" customHeight="false" outlineLevel="0" collapsed="false">
      <c r="A103" s="4" t="n">
        <v>41395</v>
      </c>
      <c r="B103" s="10" t="n">
        <f aca="false">'Excess returns'!B103-AVERAGE('Excess returns'!B$3:B$242)</f>
        <v>0.0154763170450049</v>
      </c>
      <c r="C103" s="10" t="n">
        <f aca="false">'Excess returns'!C103-AVERAGE('Excess returns'!C$3:C$242)</f>
        <v>-0.0782612524239732</v>
      </c>
      <c r="D103" s="10" t="n">
        <f aca="false">'Excess returns'!D103-AVERAGE('Excess returns'!D$3:D$242)</f>
        <v>0.0240590053796727</v>
      </c>
    </row>
    <row r="104" customFormat="false" ht="13.8" hidden="false" customHeight="false" outlineLevel="0" collapsed="false">
      <c r="A104" s="4" t="n">
        <v>41426</v>
      </c>
      <c r="B104" s="10" t="n">
        <f aca="false">'Excess returns'!B104-AVERAGE('Excess returns'!B$3:B$242)</f>
        <v>-0.0213461789407571</v>
      </c>
      <c r="C104" s="10" t="n">
        <f aca="false">'Excess returns'!C104-AVERAGE('Excess returns'!C$3:C$242)</f>
        <v>-0.000274904952976028</v>
      </c>
      <c r="D104" s="10" t="n">
        <f aca="false">'Excess returns'!D104-AVERAGE('Excess returns'!D$3:D$242)</f>
        <v>-0.0176257071132831</v>
      </c>
    </row>
    <row r="105" customFormat="false" ht="13.8" hidden="false" customHeight="false" outlineLevel="0" collapsed="false">
      <c r="A105" s="4" t="n">
        <v>41456</v>
      </c>
      <c r="B105" s="10" t="n">
        <f aca="false">'Excess returns'!B105-AVERAGE('Excess returns'!B$3:B$242)</f>
        <v>0.0429242464119299</v>
      </c>
      <c r="C105" s="10" t="n">
        <f aca="false">'Excess returns'!C105-AVERAGE('Excess returns'!C$3:C$242)</f>
        <v>0.0325706241722219</v>
      </c>
      <c r="D105" s="10" t="n">
        <f aca="false">'Excess returns'!D105-AVERAGE('Excess returns'!D$3:D$242)</f>
        <v>0.150449795678113</v>
      </c>
    </row>
    <row r="106" customFormat="false" ht="13.8" hidden="false" customHeight="false" outlineLevel="0" collapsed="false">
      <c r="A106" s="4" t="n">
        <v>41487</v>
      </c>
      <c r="B106" s="10" t="n">
        <f aca="false">'Excess returns'!B106-AVERAGE('Excess returns'!B$3:B$242)</f>
        <v>-0.0369171582725171</v>
      </c>
      <c r="C106" s="10" t="n">
        <f aca="false">'Excess returns'!C106-AVERAGE('Excess returns'!C$3:C$242)</f>
        <v>-0.057512496159289</v>
      </c>
      <c r="D106" s="10" t="n">
        <f aca="false">'Excess returns'!D106-AVERAGE('Excess returns'!D$3:D$242)</f>
        <v>-0.0248885677417746</v>
      </c>
    </row>
    <row r="107" customFormat="false" ht="13.8" hidden="false" customHeight="false" outlineLevel="0" collapsed="false">
      <c r="A107" s="4" t="n">
        <v>41518</v>
      </c>
      <c r="B107" s="10" t="n">
        <f aca="false">'Excess returns'!B107-AVERAGE('Excess returns'!B$3:B$242)</f>
        <v>0.0234979117563163</v>
      </c>
      <c r="C107" s="10" t="n">
        <f aca="false">'Excess returns'!C107-AVERAGE('Excess returns'!C$3:C$242)</f>
        <v>0.00462647575882388</v>
      </c>
      <c r="D107" s="10" t="n">
        <f aca="false">'Excess returns'!D107-AVERAGE('Excess returns'!D$3:D$242)</f>
        <v>0.0904217633292494</v>
      </c>
    </row>
    <row r="108" customFormat="false" ht="13.8" hidden="false" customHeight="false" outlineLevel="0" collapsed="false">
      <c r="A108" s="4" t="n">
        <v>41548</v>
      </c>
      <c r="B108" s="10" t="n">
        <f aca="false">'Excess returns'!B108-AVERAGE('Excess returns'!B$3:B$242)</f>
        <v>0.0380666160883431</v>
      </c>
      <c r="C108" s="10" t="n">
        <f aca="false">'Excess returns'!C108-AVERAGE('Excess returns'!C$3:C$242)</f>
        <v>0.0309215351306757</v>
      </c>
      <c r="D108" s="10" t="n">
        <f aca="false">'Excess returns'!D108-AVERAGE('Excess returns'!D$3:D$242)</f>
        <v>-0.0676170982474871</v>
      </c>
    </row>
    <row r="109" customFormat="false" ht="13.8" hidden="false" customHeight="false" outlineLevel="0" collapsed="false">
      <c r="A109" s="4" t="n">
        <v>41579</v>
      </c>
      <c r="B109" s="10" t="n">
        <f aca="false">'Excess returns'!B109-AVERAGE('Excess returns'!B$3:B$242)</f>
        <v>0.0224859061447124</v>
      </c>
      <c r="C109" s="10" t="n">
        <f aca="false">'Excess returns'!C109-AVERAGE('Excess returns'!C$3:C$242)</f>
        <v>-0.0238372542215541</v>
      </c>
      <c r="D109" s="10" t="n">
        <f aca="false">'Excess returns'!D109-AVERAGE('Excess returns'!D$3:D$242)</f>
        <v>0.0598305957524902</v>
      </c>
    </row>
    <row r="110" customFormat="false" ht="13.8" hidden="false" customHeight="false" outlineLevel="0" collapsed="false">
      <c r="A110" s="4" t="n">
        <v>41609</v>
      </c>
      <c r="B110" s="10" t="n">
        <f aca="false">'Excess returns'!B110-AVERAGE('Excess returns'!B$3:B$242)</f>
        <v>0.0172793920878313</v>
      </c>
      <c r="C110" s="10" t="n">
        <f aca="false">'Excess returns'!C110-AVERAGE('Excess returns'!C$3:C$242)</f>
        <v>0.0074265845792136</v>
      </c>
      <c r="D110" s="10" t="n">
        <f aca="false">'Excess returns'!D110-AVERAGE('Excess returns'!D$3:D$242)</f>
        <v>0.0226524465857647</v>
      </c>
    </row>
    <row r="111" customFormat="false" ht="13.8" hidden="false" customHeight="false" outlineLevel="0" collapsed="false">
      <c r="A111" s="4" t="n">
        <v>41640</v>
      </c>
      <c r="B111" s="10" t="n">
        <f aca="false">'Excess returns'!B111-AVERAGE('Excess returns'!B$3:B$242)</f>
        <v>-0.0424896756582716</v>
      </c>
      <c r="C111" s="10" t="n">
        <f aca="false">'Excess returns'!C111-AVERAGE('Excess returns'!C$3:C$242)</f>
        <v>0.0153901895019226</v>
      </c>
      <c r="D111" s="10" t="n">
        <f aca="false">'Excess returns'!D111-AVERAGE('Excess returns'!D$3:D$242)</f>
        <v>0.104754358084228</v>
      </c>
    </row>
    <row r="112" customFormat="false" ht="13.8" hidden="false" customHeight="false" outlineLevel="0" collapsed="false">
      <c r="A112" s="4" t="n">
        <v>41671</v>
      </c>
      <c r="B112" s="10" t="n">
        <f aca="false">'Excess returns'!B112-AVERAGE('Excess returns'!B$3:B$242)</f>
        <v>0.0378081337630309</v>
      </c>
      <c r="C112" s="10" t="n">
        <f aca="false">'Excess returns'!C112-AVERAGE('Excess returns'!C$3:C$242)</f>
        <v>0.0293201726959955</v>
      </c>
      <c r="D112" s="10" t="n">
        <f aca="false">'Excess returns'!D112-AVERAGE('Excess returns'!D$3:D$242)</f>
        <v>0.0654748348702531</v>
      </c>
    </row>
    <row r="113" customFormat="false" ht="13.8" hidden="false" customHeight="false" outlineLevel="0" collapsed="false">
      <c r="A113" s="4" t="n">
        <v>41699</v>
      </c>
      <c r="B113" s="10" t="n">
        <f aca="false">'Excess returns'!B113-AVERAGE('Excess returns'!B$3:B$242)</f>
        <v>0.00042488715010443</v>
      </c>
      <c r="C113" s="10" t="n">
        <f aca="false">'Excess returns'!C113-AVERAGE('Excess returns'!C$3:C$242)</f>
        <v>0.0189023417772691</v>
      </c>
      <c r="D113" s="10" t="n">
        <f aca="false">'Excess returns'!D113-AVERAGE('Excess returns'!D$3:D$242)</f>
        <v>-0.113707892816654</v>
      </c>
    </row>
    <row r="114" customFormat="false" ht="13.8" hidden="false" customHeight="false" outlineLevel="0" collapsed="false">
      <c r="A114" s="4" t="n">
        <v>41730</v>
      </c>
      <c r="B114" s="10" t="n">
        <f aca="false">'Excess returns'!B114-AVERAGE('Excess returns'!B$3:B$242)</f>
        <v>-0.00055751369620442</v>
      </c>
      <c r="C114" s="10" t="n">
        <f aca="false">'Excess returns'!C114-AVERAGE('Excess returns'!C$3:C$242)</f>
        <v>0.0293043190181252</v>
      </c>
      <c r="D114" s="10" t="n">
        <f aca="false">'Excess returns'!D114-AVERAGE('Excess returns'!D$3:D$242)</f>
        <v>-0.0833119615610391</v>
      </c>
    </row>
    <row r="115" customFormat="false" ht="13.8" hidden="false" customHeight="false" outlineLevel="0" collapsed="false">
      <c r="A115" s="4" t="n">
        <v>41760</v>
      </c>
      <c r="B115" s="10" t="n">
        <f aca="false">'Excess returns'!B115-AVERAGE('Excess returns'!B$3:B$242)</f>
        <v>0.0155510028102479</v>
      </c>
      <c r="C115" s="10" t="n">
        <f aca="false">'Excess returns'!C115-AVERAGE('Excess returns'!C$3:C$242)</f>
        <v>-0.00609900273737621</v>
      </c>
      <c r="D115" s="10" t="n">
        <f aca="false">'Excess returns'!D115-AVERAGE('Excess returns'!D$3:D$242)</f>
        <v>0.0208930475189874</v>
      </c>
    </row>
    <row r="116" customFormat="false" ht="13.8" hidden="false" customHeight="false" outlineLevel="0" collapsed="false">
      <c r="A116" s="4" t="n">
        <v>41791</v>
      </c>
      <c r="B116" s="10" t="n">
        <f aca="false">'Excess returns'!B116-AVERAGE('Excess returns'!B$3:B$242)</f>
        <v>0.0127253384753303</v>
      </c>
      <c r="C116" s="10" t="n">
        <f aca="false">'Excess returns'!C116-AVERAGE('Excess returns'!C$3:C$242)</f>
        <v>0.0427030336930582</v>
      </c>
      <c r="D116" s="10" t="n">
        <f aca="false">'Excess returns'!D116-AVERAGE('Excess returns'!D$3:D$242)</f>
        <v>0.0750838045560211</v>
      </c>
    </row>
    <row r="117" customFormat="false" ht="13.8" hidden="false" customHeight="false" outlineLevel="0" collapsed="false">
      <c r="A117" s="4" t="n">
        <v>41821</v>
      </c>
      <c r="B117" s="10" t="n">
        <f aca="false">'Excess returns'!B117-AVERAGE('Excess returns'!B$3:B$242)</f>
        <v>-0.0216788737751129</v>
      </c>
      <c r="C117" s="10" t="n">
        <f aca="false">'Excess returns'!C117-AVERAGE('Excess returns'!C$3:C$242)</f>
        <v>-0.0624132701725017</v>
      </c>
      <c r="D117" s="10" t="n">
        <f aca="false">'Excess returns'!D117-AVERAGE('Excess returns'!D$3:D$242)</f>
        <v>-0.017379665990574</v>
      </c>
    </row>
    <row r="118" customFormat="false" ht="13.8" hidden="false" customHeight="false" outlineLevel="0" collapsed="false">
      <c r="A118" s="4" t="n">
        <v>41852</v>
      </c>
      <c r="B118" s="10" t="n">
        <f aca="false">'Excess returns'!B118-AVERAGE('Excess returns'!B$3:B$242)</f>
        <v>0.0320737063904153</v>
      </c>
      <c r="C118" s="10" t="n">
        <f aca="false">'Excess returns'!C118-AVERAGE('Excess returns'!C$3:C$242)</f>
        <v>0.0401388190566376</v>
      </c>
      <c r="D118" s="10" t="n">
        <f aca="false">'Excess returns'!D118-AVERAGE('Excess returns'!D$3:D$242)</f>
        <v>0.11938907593273</v>
      </c>
    </row>
    <row r="119" customFormat="false" ht="13.8" hidden="false" customHeight="false" outlineLevel="0" collapsed="false">
      <c r="A119" s="4" t="n">
        <v>41883</v>
      </c>
      <c r="B119" s="10" t="n">
        <f aca="false">'Excess returns'!B119-AVERAGE('Excess returns'!B$3:B$242)</f>
        <v>-0.0218953973965051</v>
      </c>
      <c r="C119" s="10" t="n">
        <f aca="false">'Excess returns'!C119-AVERAGE('Excess returns'!C$3:C$242)</f>
        <v>-0.036622626433522</v>
      </c>
      <c r="D119" s="10" t="n">
        <f aca="false">'Excess returns'!D119-AVERAGE('Excess returns'!D$3:D$242)</f>
        <v>-0.0271362030124205</v>
      </c>
    </row>
    <row r="120" customFormat="false" ht="13.8" hidden="false" customHeight="false" outlineLevel="0" collapsed="false">
      <c r="A120" s="4" t="n">
        <v>41913</v>
      </c>
      <c r="B120" s="10" t="n">
        <f aca="false">'Excess returns'!B120-AVERAGE('Excess returns'!B$3:B$242)</f>
        <v>0.0164336670822047</v>
      </c>
      <c r="C120" s="10" t="n">
        <f aca="false">'Excess returns'!C120-AVERAGE('Excess returns'!C$3:C$242)</f>
        <v>0.0650750568361571</v>
      </c>
      <c r="D120" s="10" t="n">
        <f aca="false">'Excess returns'!D120-AVERAGE('Excess returns'!D$3:D$242)</f>
        <v>0.0748064168931903</v>
      </c>
    </row>
    <row r="121" customFormat="false" ht="13.8" hidden="false" customHeight="false" outlineLevel="0" collapsed="false">
      <c r="A121" s="4" t="n">
        <v>41944</v>
      </c>
      <c r="B121" s="10" t="n">
        <f aca="false">'Excess returns'!B121-AVERAGE('Excess returns'!B$3:B$242)</f>
        <v>0.019025600752097</v>
      </c>
      <c r="C121" s="10" t="n">
        <f aca="false">'Excess returns'!C121-AVERAGE('Excess returns'!C$3:C$242)</f>
        <v>-0.00275894050149009</v>
      </c>
      <c r="D121" s="10" t="n">
        <f aca="false">'Excess returns'!D121-AVERAGE('Excess returns'!D$3:D$242)</f>
        <v>0.00495442484833392</v>
      </c>
    </row>
    <row r="122" customFormat="false" ht="13.8" hidden="false" customHeight="false" outlineLevel="0" collapsed="false">
      <c r="A122" s="4" t="n">
        <v>41974</v>
      </c>
      <c r="B122" s="10" t="n">
        <f aca="false">'Excess returns'!B122-AVERAGE('Excess returns'!B$3:B$242)</f>
        <v>-0.0105622789327193</v>
      </c>
      <c r="C122" s="10" t="n">
        <f aca="false">'Excess returns'!C122-AVERAGE('Excess returns'!C$3:C$242)</f>
        <v>0.0189632710658462</v>
      </c>
      <c r="D122" s="10" t="n">
        <f aca="false">'Excess returns'!D122-AVERAGE('Excess returns'!D$3:D$242)</f>
        <v>0.00721823293835606</v>
      </c>
    </row>
    <row r="123" customFormat="false" ht="13.8" hidden="false" customHeight="false" outlineLevel="0" collapsed="false">
      <c r="A123" s="4" t="n">
        <v>42005</v>
      </c>
      <c r="B123" s="10" t="n">
        <f aca="false">'Excess returns'!B123-AVERAGE('Excess returns'!B$3:B$242)</f>
        <v>-0.0379737982674844</v>
      </c>
      <c r="C123" s="10" t="n">
        <f aca="false">'Excess returns'!C123-AVERAGE('Excess returns'!C$3:C$242)</f>
        <v>0.0118933853840424</v>
      </c>
      <c r="D123" s="10" t="n">
        <f aca="false">'Excess returns'!D123-AVERAGE('Excess returns'!D$3:D$242)</f>
        <v>0.0473972471699895</v>
      </c>
    </row>
    <row r="124" customFormat="false" ht="13.8" hidden="false" customHeight="false" outlineLevel="0" collapsed="false">
      <c r="A124" s="4" t="n">
        <v>42036</v>
      </c>
      <c r="B124" s="10" t="n">
        <f aca="false">'Excess returns'!B124-AVERAGE('Excess returns'!B$3:B$242)</f>
        <v>0.0495973092496528</v>
      </c>
      <c r="C124" s="10" t="n">
        <f aca="false">'Excess returns'!C124-AVERAGE('Excess returns'!C$3:C$242)</f>
        <v>-0.0531583409028826</v>
      </c>
      <c r="D124" s="10" t="n">
        <f aca="false">'Excess returns'!D124-AVERAGE('Excess returns'!D$3:D$242)</f>
        <v>0.0475610020540713</v>
      </c>
    </row>
    <row r="125" customFormat="false" ht="13.8" hidden="false" customHeight="false" outlineLevel="0" collapsed="false">
      <c r="A125" s="4" t="n">
        <v>42064</v>
      </c>
      <c r="B125" s="10" t="n">
        <f aca="false">'Excess returns'!B125-AVERAGE('Excess returns'!B$3:B$242)</f>
        <v>-0.0236460174166934</v>
      </c>
      <c r="C125" s="10" t="n">
        <f aca="false">'Excess returns'!C125-AVERAGE('Excess returns'!C$3:C$242)</f>
        <v>-0.0168489759766974</v>
      </c>
      <c r="D125" s="10" t="n">
        <f aca="false">'Excess returns'!D125-AVERAGE('Excess returns'!D$3:D$242)</f>
        <v>0.0199475743544679</v>
      </c>
    </row>
    <row r="126" customFormat="false" ht="13.8" hidden="false" customHeight="false" outlineLevel="0" collapsed="false">
      <c r="A126" s="4" t="n">
        <v>42095</v>
      </c>
      <c r="B126" s="10" t="n">
        <f aca="false">'Excess returns'!B126-AVERAGE('Excess returns'!B$3:B$242)</f>
        <v>0.00169241639898062</v>
      </c>
      <c r="C126" s="10" t="n">
        <f aca="false">'Excess returns'!C126-AVERAGE('Excess returns'!C$3:C$242)</f>
        <v>-0.00551822290878227</v>
      </c>
      <c r="D126" s="10" t="n">
        <f aca="false">'Excess returns'!D126-AVERAGE('Excess returns'!D$3:D$242)</f>
        <v>-0.0623597966660429</v>
      </c>
    </row>
    <row r="127" customFormat="false" ht="13.8" hidden="false" customHeight="false" outlineLevel="0" collapsed="false">
      <c r="A127" s="4" t="n">
        <v>42125</v>
      </c>
      <c r="B127" s="10" t="n">
        <f aca="false">'Excess returns'!B127-AVERAGE('Excess returns'!B$3:B$242)</f>
        <v>0.00492751696792522</v>
      </c>
      <c r="C127" s="10" t="n">
        <f aca="false">'Excess returns'!C127-AVERAGE('Excess returns'!C$3:C$242)</f>
        <v>-0.00787671429476092</v>
      </c>
      <c r="D127" s="10" t="n">
        <f aca="false">'Excess returns'!D127-AVERAGE('Excess returns'!D$3:D$242)</f>
        <v>0.0924556424462363</v>
      </c>
    </row>
    <row r="128" customFormat="false" ht="13.8" hidden="false" customHeight="false" outlineLevel="0" collapsed="false">
      <c r="A128" s="4" t="n">
        <v>42156</v>
      </c>
      <c r="B128" s="10" t="n">
        <f aca="false">'Excess returns'!B128-AVERAGE('Excess returns'!B$3:B$242)</f>
        <v>-0.0270321618485538</v>
      </c>
      <c r="C128" s="10" t="n">
        <f aca="false">'Excess returns'!C128-AVERAGE('Excess returns'!C$3:C$242)</f>
        <v>-0.0659901993099621</v>
      </c>
      <c r="D128" s="10" t="n">
        <f aca="false">'Excess returns'!D128-AVERAGE('Excess returns'!D$3:D$242)</f>
        <v>-0.00211928746742812</v>
      </c>
    </row>
    <row r="129" customFormat="false" ht="13.8" hidden="false" customHeight="false" outlineLevel="0" collapsed="false">
      <c r="A129" s="4" t="n">
        <v>42186</v>
      </c>
      <c r="B129" s="10" t="n">
        <f aca="false">'Excess returns'!B129-AVERAGE('Excess returns'!B$3:B$242)</f>
        <v>0.0130042560580139</v>
      </c>
      <c r="C129" s="10" t="n">
        <f aca="false">'Excess returns'!C129-AVERAGE('Excess returns'!C$3:C$242)</f>
        <v>0.0400485196005864</v>
      </c>
      <c r="D129" s="10" t="n">
        <f aca="false">'Excess returns'!D129-AVERAGE('Excess returns'!D$3:D$242)</f>
        <v>0.0129747142925342</v>
      </c>
    </row>
    <row r="130" customFormat="false" ht="13.8" hidden="false" customHeight="false" outlineLevel="0" collapsed="false">
      <c r="A130" s="4" t="n">
        <v>42217</v>
      </c>
      <c r="B130" s="10" t="n">
        <f aca="false">'Excess returns'!B130-AVERAGE('Excess returns'!B$3:B$242)</f>
        <v>-0.0682142425575536</v>
      </c>
      <c r="C130" s="10" t="n">
        <f aca="false">'Excess returns'!C130-AVERAGE('Excess returns'!C$3:C$242)</f>
        <v>-0.0489431850342427</v>
      </c>
      <c r="D130" s="10" t="n">
        <f aca="false">'Excess returns'!D130-AVERAGE('Excess returns'!D$3:D$242)</f>
        <v>-0.10963638146806</v>
      </c>
    </row>
    <row r="131" customFormat="false" ht="13.8" hidden="false" customHeight="false" outlineLevel="0" collapsed="false">
      <c r="A131" s="4" t="n">
        <v>42248</v>
      </c>
      <c r="B131" s="10" t="n">
        <f aca="false">'Excess returns'!B131-AVERAGE('Excess returns'!B$3:B$242)</f>
        <v>-0.0326039982666412</v>
      </c>
      <c r="C131" s="10" t="n">
        <f aca="false">'Excess returns'!C131-AVERAGE('Excess returns'!C$3:C$242)</f>
        <v>0.0137807270775558</v>
      </c>
      <c r="D131" s="10" t="n">
        <f aca="false">'Excess returns'!D131-AVERAGE('Excess returns'!D$3:D$242)</f>
        <v>-0.132200947741797</v>
      </c>
    </row>
    <row r="132" customFormat="false" ht="13.8" hidden="false" customHeight="false" outlineLevel="0" collapsed="false">
      <c r="A132" s="4" t="n">
        <v>42278</v>
      </c>
      <c r="B132" s="10" t="n">
        <f aca="false">'Excess returns'!B132-AVERAGE('Excess returns'!B$3:B$242)</f>
        <v>0.0764287313716067</v>
      </c>
      <c r="C132" s="10" t="n">
        <f aca="false">'Excess returns'!C132-AVERAGE('Excess returns'!C$3:C$242)</f>
        <v>0.0113366619589148</v>
      </c>
      <c r="D132" s="10" t="n">
        <f aca="false">'Excess returns'!D132-AVERAGE('Excess returns'!D$3:D$242)</f>
        <v>0.0519219791556559</v>
      </c>
    </row>
    <row r="133" customFormat="false" ht="13.8" hidden="false" customHeight="false" outlineLevel="0" collapsed="false">
      <c r="A133" s="4" t="n">
        <v>42309</v>
      </c>
      <c r="B133" s="10" t="n">
        <f aca="false">'Excess returns'!B133-AVERAGE('Excess returns'!B$3:B$242)</f>
        <v>-0.00493474515196816</v>
      </c>
      <c r="C133" s="10" t="n">
        <f aca="false">'Excess returns'!C133-AVERAGE('Excess returns'!C$3:C$242)</f>
        <v>-0.0305222323295697</v>
      </c>
      <c r="D133" s="10" t="n">
        <f aca="false">'Excess returns'!D133-AVERAGE('Excess returns'!D$3:D$242)</f>
        <v>0.0352155744706415</v>
      </c>
    </row>
    <row r="134" customFormat="false" ht="13.8" hidden="false" customHeight="false" outlineLevel="0" collapsed="false">
      <c r="A134" s="4" t="n">
        <v>42339</v>
      </c>
      <c r="B134" s="10" t="n">
        <f aca="false">'Excess returns'!B134-AVERAGE('Excess returns'!B$3:B$242)</f>
        <v>-0.0239308306544702</v>
      </c>
      <c r="C134" s="10" t="n">
        <f aca="false">'Excess returns'!C134-AVERAGE('Excess returns'!C$3:C$242)</f>
        <v>0.000467167752848675</v>
      </c>
      <c r="D134" s="10" t="n">
        <f aca="false">'Excess returns'!D134-AVERAGE('Excess returns'!D$3:D$242)</f>
        <v>-0.016047690985271</v>
      </c>
    </row>
    <row r="135" customFormat="false" ht="13.8" hidden="false" customHeight="false" outlineLevel="0" collapsed="false">
      <c r="A135" s="4" t="n">
        <v>42370</v>
      </c>
      <c r="B135" s="10" t="n">
        <f aca="false">'Excess returns'!B135-AVERAGE('Excess returns'!B$3:B$242)</f>
        <v>-0.0576649870631422</v>
      </c>
      <c r="C135" s="10" t="n">
        <f aca="false">'Excess returns'!C135-AVERAGE('Excess returns'!C$3:C$242)</f>
        <v>0.0334093587860628</v>
      </c>
      <c r="D135" s="10" t="n">
        <f aca="false">'Excess returns'!D135-AVERAGE('Excess returns'!D$3:D$242)</f>
        <v>-0.236933472474191</v>
      </c>
    </row>
    <row r="136" customFormat="false" ht="13.8" hidden="false" customHeight="false" outlineLevel="0" collapsed="false">
      <c r="A136" s="4" t="n">
        <v>42401</v>
      </c>
      <c r="B136" s="10" t="n">
        <f aca="false">'Excess returns'!B136-AVERAGE('Excess returns'!B$3:B$242)</f>
        <v>-0.00945013654190747</v>
      </c>
      <c r="C136" s="10" t="n">
        <f aca="false">'Excess returns'!C136-AVERAGE('Excess returns'!C$3:C$242)</f>
        <v>0.0149222849660735</v>
      </c>
      <c r="D136" s="10" t="n">
        <f aca="false">'Excess returns'!D136-AVERAGE('Excess returns'!D$3:D$242)</f>
        <v>-0.0715538923041272</v>
      </c>
    </row>
    <row r="137" customFormat="false" ht="13.8" hidden="false" customHeight="false" outlineLevel="0" collapsed="false">
      <c r="A137" s="4" t="n">
        <v>42430</v>
      </c>
      <c r="B137" s="10" t="n">
        <f aca="false">'Excess returns'!B137-AVERAGE('Excess returns'!B$3:B$242)</f>
        <v>0.0597269075043382</v>
      </c>
      <c r="C137" s="10" t="n">
        <f aca="false">'Excess returns'!C137-AVERAGE('Excess returns'!C$3:C$242)</f>
        <v>0.0721134285226789</v>
      </c>
      <c r="D137" s="10" t="n">
        <f aca="false">'Excess returns'!D137-AVERAGE('Excess returns'!D$3:D$242)</f>
        <v>0.0381511860776075</v>
      </c>
    </row>
    <row r="138" customFormat="false" ht="13.8" hidden="false" customHeight="false" outlineLevel="0" collapsed="false">
      <c r="A138" s="4" t="n">
        <v>42461</v>
      </c>
      <c r="B138" s="10" t="n">
        <f aca="false">'Excess returns'!B138-AVERAGE('Excess returns'!B$3:B$242)</f>
        <v>-0.00416139479115168</v>
      </c>
      <c r="C138" s="10" t="n">
        <f aca="false">'Excess returns'!C138-AVERAGE('Excess returns'!C$3:C$242)</f>
        <v>-0.023303570855386</v>
      </c>
      <c r="D138" s="10" t="n">
        <f aca="false">'Excess returns'!D138-AVERAGE('Excess returns'!D$3:D$242)</f>
        <v>0.0303959412755925</v>
      </c>
    </row>
    <row r="139" customFormat="false" ht="13.8" hidden="false" customHeight="false" outlineLevel="0" collapsed="false">
      <c r="A139" s="4" t="n">
        <v>42491</v>
      </c>
      <c r="B139" s="10" t="n">
        <f aca="false">'Excess returns'!B139-AVERAGE('Excess returns'!B$3:B$242)</f>
        <v>0.00993061728256656</v>
      </c>
      <c r="C139" s="10" t="n">
        <f aca="false">'Excess returns'!C139-AVERAGE('Excess returns'!C$3:C$242)</f>
        <v>0.0134564657178975</v>
      </c>
      <c r="D139" s="10" t="n">
        <f aca="false">'Excess returns'!D139-AVERAGE('Excess returns'!D$3:D$242)</f>
        <v>0.0520883299925309</v>
      </c>
    </row>
    <row r="140" customFormat="false" ht="13.8" hidden="false" customHeight="false" outlineLevel="0" collapsed="false">
      <c r="A140" s="4" t="n">
        <v>42522</v>
      </c>
      <c r="B140" s="10" t="n">
        <f aca="false">'Excess returns'!B140-AVERAGE('Excess returns'!B$3:B$242)</f>
        <v>-0.00553578546314088</v>
      </c>
      <c r="C140" s="10" t="n">
        <f aca="false">'Excess returns'!C140-AVERAGE('Excess returns'!C$3:C$242)</f>
        <v>0.0654217453338719</v>
      </c>
      <c r="D140" s="10" t="n">
        <f aca="false">'Excess returns'!D140-AVERAGE('Excess returns'!D$3:D$242)</f>
        <v>-0.0822062458583549</v>
      </c>
    </row>
    <row r="141" customFormat="false" ht="13.8" hidden="false" customHeight="false" outlineLevel="0" collapsed="false">
      <c r="A141" s="4" t="n">
        <v>42552</v>
      </c>
      <c r="B141" s="10" t="n">
        <f aca="false">'Excess returns'!B141-AVERAGE('Excess returns'!B$3:B$242)</f>
        <v>0.0287651333094693</v>
      </c>
      <c r="C141" s="10" t="n">
        <f aca="false">'Excess returns'!C141-AVERAGE('Excess returns'!C$3:C$242)</f>
        <v>-0.0138167376211519</v>
      </c>
      <c r="D141" s="10" t="n">
        <f aca="false">'Excess returns'!D141-AVERAGE('Excess returns'!D$3:D$242)</f>
        <v>0.0930684717474589</v>
      </c>
    </row>
    <row r="142" customFormat="false" ht="13.8" hidden="false" customHeight="false" outlineLevel="0" collapsed="false">
      <c r="A142" s="4" t="n">
        <v>42583</v>
      </c>
      <c r="B142" s="10" t="n">
        <f aca="false">'Excess returns'!B142-AVERAGE('Excess returns'!B$3:B$242)</f>
        <v>-0.00670354837922044</v>
      </c>
      <c r="C142" s="10" t="n">
        <f aca="false">'Excess returns'!C142-AVERAGE('Excess returns'!C$3:C$242)</f>
        <v>-0.056201486526952</v>
      </c>
      <c r="D142" s="10" t="n">
        <f aca="false">'Excess returns'!D142-AVERAGE('Excess returns'!D$3:D$242)</f>
        <v>-0.0227352342012106</v>
      </c>
    </row>
    <row r="143" customFormat="false" ht="13.8" hidden="false" customHeight="false" outlineLevel="0" collapsed="false">
      <c r="A143" s="4" t="n">
        <v>42614</v>
      </c>
      <c r="B143" s="10" t="n">
        <f aca="false">'Excess returns'!B143-AVERAGE('Excess returns'!B$3:B$242)</f>
        <v>-0.00793874693755365</v>
      </c>
      <c r="C143" s="10" t="n">
        <f aca="false">'Excess returns'!C143-AVERAGE('Excess returns'!C$3:C$242)</f>
        <v>0.00578503789210111</v>
      </c>
      <c r="D143" s="10" t="n">
        <f aca="false">'Excess returns'!D143-AVERAGE('Excess returns'!D$3:D$242)</f>
        <v>0.0482433152979708</v>
      </c>
    </row>
    <row r="144" customFormat="false" ht="13.8" hidden="false" customHeight="false" outlineLevel="0" collapsed="false">
      <c r="A144" s="4" t="n">
        <v>42644</v>
      </c>
      <c r="B144" s="10" t="n">
        <f aca="false">'Excess returns'!B144-AVERAGE('Excess returns'!B$3:B$242)</f>
        <v>-0.0263291862923218</v>
      </c>
      <c r="C144" s="10" t="n">
        <f aca="false">'Excess returns'!C144-AVERAGE('Excess returns'!C$3:C$242)</f>
        <v>-0.00521749164282476</v>
      </c>
      <c r="D144" s="10" t="n">
        <f aca="false">'Excess returns'!D144-AVERAGE('Excess returns'!D$3:D$242)</f>
        <v>-0.114783659936265</v>
      </c>
    </row>
    <row r="145" customFormat="false" ht="13.8" hidden="false" customHeight="false" outlineLevel="0" collapsed="false">
      <c r="A145" s="4" t="n">
        <v>42675</v>
      </c>
      <c r="B145" s="10" t="n">
        <f aca="false">'Excess returns'!B145-AVERAGE('Excess returns'!B$3:B$242)</f>
        <v>0.0290914921322005</v>
      </c>
      <c r="C145" s="10" t="n">
        <f aca="false">'Excess returns'!C145-AVERAGE('Excess returns'!C$3:C$242)</f>
        <v>-0.0504223249855575</v>
      </c>
      <c r="D145" s="10" t="n">
        <f aca="false">'Excess returns'!D145-AVERAGE('Excess returns'!D$3:D$242)</f>
        <v>0.0821230906940739</v>
      </c>
    </row>
    <row r="146" customFormat="false" ht="13.8" hidden="false" customHeight="false" outlineLevel="0" collapsed="false">
      <c r="A146" s="4" t="n">
        <v>42705</v>
      </c>
      <c r="B146" s="10" t="n">
        <f aca="false">'Excess returns'!B146-AVERAGE('Excess returns'!B$3:B$242)</f>
        <v>0.0115963802144971</v>
      </c>
      <c r="C146" s="10" t="n">
        <f aca="false">'Excess returns'!C146-AVERAGE('Excess returns'!C$3:C$242)</f>
        <v>0.0334579764391449</v>
      </c>
      <c r="D146" s="10" t="n">
        <f aca="false">'Excess returns'!D146-AVERAGE('Excess returns'!D$3:D$242)</f>
        <v>-0.0406841281738902</v>
      </c>
    </row>
    <row r="147" customFormat="false" ht="13.8" hidden="false" customHeight="false" outlineLevel="0" collapsed="false">
      <c r="A147" s="4" t="n">
        <v>42736</v>
      </c>
      <c r="B147" s="10" t="n">
        <f aca="false">'Excess returns'!B147-AVERAGE('Excess returns'!B$3:B$242)</f>
        <v>0.010632955292775</v>
      </c>
      <c r="C147" s="10" t="n">
        <f aca="false">'Excess returns'!C147-AVERAGE('Excess returns'!C$3:C$242)</f>
        <v>0.00423328084747491</v>
      </c>
      <c r="D147" s="10" t="n">
        <f aca="false">'Excess returns'!D147-AVERAGE('Excess returns'!D$3:D$242)</f>
        <v>0.0483241531356983</v>
      </c>
    </row>
    <row r="148" customFormat="false" ht="13.8" hidden="false" customHeight="false" outlineLevel="0" collapsed="false">
      <c r="A148" s="4" t="n">
        <v>42767</v>
      </c>
      <c r="B148" s="10" t="n">
        <f aca="false">'Excess returns'!B148-AVERAGE('Excess returns'!B$3:B$242)</f>
        <v>0.0314290490743702</v>
      </c>
      <c r="C148" s="10" t="n">
        <f aca="false">'Excess returns'!C148-AVERAGE('Excess returns'!C$3:C$242)</f>
        <v>0.0399606596176797</v>
      </c>
      <c r="D148" s="10" t="n">
        <f aca="false">'Excess returns'!D148-AVERAGE('Excess returns'!D$3:D$242)</f>
        <v>0.0713793857566602</v>
      </c>
    </row>
    <row r="149" customFormat="false" ht="13.8" hidden="false" customHeight="false" outlineLevel="0" collapsed="false">
      <c r="A149" s="4" t="n">
        <v>42795</v>
      </c>
      <c r="B149" s="10" t="n">
        <f aca="false">'Excess returns'!B149-AVERAGE('Excess returns'!B$3:B$242)</f>
        <v>-0.00713408257718247</v>
      </c>
      <c r="C149" s="10" t="n">
        <f aca="false">'Excess returns'!C149-AVERAGE('Excess returns'!C$3:C$242)</f>
        <v>-0.00405541377797098</v>
      </c>
      <c r="D149" s="10" t="n">
        <f aca="false">'Excess returns'!D149-AVERAGE('Excess returns'!D$3:D$242)</f>
        <v>-0.0186405734187184</v>
      </c>
    </row>
    <row r="150" customFormat="false" ht="13.8" hidden="false" customHeight="false" outlineLevel="0" collapsed="false">
      <c r="A150" s="4" t="n">
        <v>42826</v>
      </c>
      <c r="B150" s="10" t="n">
        <f aca="false">'Excess returns'!B150-AVERAGE('Excess returns'!B$3:B$242)</f>
        <v>0.00188271752946325</v>
      </c>
      <c r="C150" s="10" t="n">
        <f aca="false">'Excess returns'!C150-AVERAGE('Excess returns'!C$3:C$242)</f>
        <v>0.000316597226217487</v>
      </c>
      <c r="D150" s="10" t="n">
        <f aca="false">'Excess returns'!D150-AVERAGE('Excess returns'!D$3:D$242)</f>
        <v>-0.00165922851148769</v>
      </c>
    </row>
    <row r="151" customFormat="false" ht="13.8" hidden="false" customHeight="false" outlineLevel="0" collapsed="false">
      <c r="A151" s="4" t="n">
        <v>42856</v>
      </c>
      <c r="B151" s="10" t="n">
        <f aca="false">'Excess returns'!B151-AVERAGE('Excess returns'!B$3:B$242)</f>
        <v>0.00553900683137044</v>
      </c>
      <c r="C151" s="10" t="n">
        <f aca="false">'Excess returns'!C151-AVERAGE('Excess returns'!C$3:C$242)</f>
        <v>0.0267987993274795</v>
      </c>
      <c r="D151" s="10" t="n">
        <f aca="false">'Excess returns'!D151-AVERAGE('Excess returns'!D$3:D$242)</f>
        <v>-0.0783532381324431</v>
      </c>
    </row>
    <row r="152" customFormat="false" ht="13.8" hidden="false" customHeight="false" outlineLevel="0" collapsed="false">
      <c r="A152" s="4" t="n">
        <v>42887</v>
      </c>
      <c r="B152" s="10" t="n">
        <f aca="false">'Excess returns'!B152-AVERAGE('Excess returns'!B$3:B$242)</f>
        <v>-0.00226428833327141</v>
      </c>
      <c r="C152" s="10" t="n">
        <f aca="false">'Excess returns'!C152-AVERAGE('Excess returns'!C$3:C$242)</f>
        <v>-0.0320276847772654</v>
      </c>
      <c r="D152" s="10" t="n">
        <f aca="false">'Excess returns'!D152-AVERAGE('Excess returns'!D$3:D$242)</f>
        <v>0.0820308126498715</v>
      </c>
    </row>
    <row r="153" customFormat="false" ht="13.8" hidden="false" customHeight="false" outlineLevel="0" collapsed="false">
      <c r="A153" s="4" t="n">
        <v>42917</v>
      </c>
      <c r="B153" s="10" t="n">
        <f aca="false">'Excess returns'!B153-AVERAGE('Excess returns'!B$3:B$242)</f>
        <v>0.0119261474229196</v>
      </c>
      <c r="C153" s="10" t="n">
        <f aca="false">'Excess returns'!C153-AVERAGE('Excess returns'!C$3:C$242)</f>
        <v>0.0143987526220265</v>
      </c>
      <c r="D153" s="10" t="n">
        <f aca="false">'Excess returns'!D153-AVERAGE('Excess returns'!D$3:D$242)</f>
        <v>0.019449765414849</v>
      </c>
    </row>
    <row r="154" customFormat="false" ht="13.8" hidden="false" customHeight="false" outlineLevel="0" collapsed="false">
      <c r="A154" s="4" t="n">
        <v>42948</v>
      </c>
      <c r="B154" s="10" t="n">
        <f aca="false">'Excess returns'!B154-AVERAGE('Excess returns'!B$3:B$242)</f>
        <v>-0.00576395565694857</v>
      </c>
      <c r="C154" s="10" t="n">
        <f aca="false">'Excess returns'!C154-AVERAGE('Excess returns'!C$3:C$242)</f>
        <v>0.0230990265149068</v>
      </c>
      <c r="D154" s="10" t="n">
        <f aca="false">'Excess returns'!D154-AVERAGE('Excess returns'!D$3:D$242)</f>
        <v>0.04320266350629</v>
      </c>
    </row>
    <row r="155" customFormat="false" ht="13.8" hidden="false" customHeight="false" outlineLevel="0" collapsed="false">
      <c r="A155" s="4" t="n">
        <v>42979</v>
      </c>
      <c r="B155" s="10" t="n">
        <f aca="false">'Excess returns'!B155-AVERAGE('Excess returns'!B$3:B$242)</f>
        <v>0.0118657831953582</v>
      </c>
      <c r="C155" s="10" t="n">
        <f aca="false">'Excess returns'!C155-AVERAGE('Excess returns'!C$3:C$242)</f>
        <v>-0.0333427373594857</v>
      </c>
      <c r="D155" s="10" t="n">
        <f aca="false">'Excess returns'!D155-AVERAGE('Excess returns'!D$3:D$242)</f>
        <v>0.0022919201606187</v>
      </c>
    </row>
    <row r="156" customFormat="false" ht="13.8" hidden="false" customHeight="false" outlineLevel="0" collapsed="false">
      <c r="A156" s="4" t="n">
        <v>43009</v>
      </c>
      <c r="B156" s="10" t="n">
        <f aca="false">'Excess returns'!B156-AVERAGE('Excess returns'!B$3:B$242)</f>
        <v>0.0144773844506135</v>
      </c>
      <c r="C156" s="10" t="n">
        <f aca="false">'Excess returns'!C156-AVERAGE('Excess returns'!C$3:C$242)</f>
        <v>0.0262913042843055</v>
      </c>
      <c r="D156" s="10" t="n">
        <f aca="false">'Excess returns'!D156-AVERAGE('Excess returns'!D$3:D$242)</f>
        <v>-0.0864204064931117</v>
      </c>
    </row>
    <row r="157" customFormat="false" ht="13.8" hidden="false" customHeight="false" outlineLevel="0" collapsed="false">
      <c r="A157" s="4" t="n">
        <v>43040</v>
      </c>
      <c r="B157" s="10" t="n">
        <f aca="false">'Excess returns'!B157-AVERAGE('Excess returns'!B$3:B$242)</f>
        <v>0.0219949434554908</v>
      </c>
      <c r="C157" s="10" t="n">
        <f aca="false">'Excess returns'!C157-AVERAGE('Excess returns'!C$3:C$242)</f>
        <v>0.0197333035617929</v>
      </c>
      <c r="D157" s="10" t="n">
        <f aca="false">'Excess returns'!D157-AVERAGE('Excess returns'!D$3:D$242)</f>
        <v>-0.0189593859731332</v>
      </c>
    </row>
    <row r="158" customFormat="false" ht="13.8" hidden="false" customHeight="false" outlineLevel="0" collapsed="false">
      <c r="A158" s="4" t="n">
        <v>43070</v>
      </c>
      <c r="B158" s="10" t="n">
        <f aca="false">'Excess returns'!B158-AVERAGE('Excess returns'!B$3:B$242)</f>
        <v>0.0023364710005985</v>
      </c>
      <c r="C158" s="10" t="n">
        <f aca="false">'Excess returns'!C158-AVERAGE('Excess returns'!C$3:C$242)</f>
        <v>-0.065811222330976</v>
      </c>
      <c r="D158" s="10" t="n">
        <f aca="false">'Excess returns'!D158-AVERAGE('Excess returns'!D$3:D$242)</f>
        <v>0.0260306664105835</v>
      </c>
    </row>
    <row r="159" customFormat="false" ht="13.8" hidden="false" customHeight="false" outlineLevel="0" collapsed="false">
      <c r="A159" s="4" t="n">
        <v>43101</v>
      </c>
      <c r="B159" s="10" t="n">
        <f aca="false">'Excess returns'!B159-AVERAGE('Excess returns'!B$3:B$242)</f>
        <v>0.0482282174180624</v>
      </c>
      <c r="C159" s="10" t="n">
        <f aca="false">'Excess returns'!C159-AVERAGE('Excess returns'!C$3:C$242)</f>
        <v>-0.0398837254090582</v>
      </c>
      <c r="D159" s="10" t="n">
        <f aca="false">'Excess returns'!D159-AVERAGE('Excess returns'!D$3:D$242)</f>
        <v>0.0516968209858715</v>
      </c>
    </row>
    <row r="160" customFormat="false" ht="13.8" hidden="false" customHeight="false" outlineLevel="0" collapsed="false">
      <c r="A160" s="4" t="n">
        <v>43132</v>
      </c>
      <c r="B160" s="10" t="n">
        <f aca="false">'Excess returns'!B160-AVERAGE('Excess returns'!B$3:B$242)</f>
        <v>-0.0458829499095104</v>
      </c>
      <c r="C160" s="10" t="n">
        <f aca="false">'Excess returns'!C160-AVERAGE('Excess returns'!C$3:C$242)</f>
        <v>-0.0519970589393564</v>
      </c>
      <c r="D160" s="10" t="n">
        <f aca="false">'Excess returns'!D160-AVERAGE('Excess returns'!D$3:D$242)</f>
        <v>-0.0405488742994259</v>
      </c>
    </row>
    <row r="161" customFormat="false" ht="13.8" hidden="false" customHeight="false" outlineLevel="0" collapsed="false">
      <c r="A161" s="4" t="n">
        <v>43160</v>
      </c>
      <c r="B161" s="10" t="n">
        <f aca="false">'Excess returns'!B161-AVERAGE('Excess returns'!B$3:B$242)</f>
        <v>-0.0345975898687337</v>
      </c>
      <c r="C161" s="10" t="n">
        <f aca="false">'Excess returns'!C161-AVERAGE('Excess returns'!C$3:C$242)</f>
        <v>0.0308301597876899</v>
      </c>
      <c r="D161" s="10" t="n">
        <f aca="false">'Excess returns'!D161-AVERAGE('Excess returns'!D$3:D$242)</f>
        <v>-0.0341795412720239</v>
      </c>
    </row>
    <row r="162" customFormat="false" ht="13.8" hidden="false" customHeight="false" outlineLevel="0" collapsed="false">
      <c r="A162" s="4" t="n">
        <v>43191</v>
      </c>
      <c r="B162" s="10" t="n">
        <f aca="false">'Excess returns'!B162-AVERAGE('Excess returns'!B$3:B$242)</f>
        <v>-0.00546601899753904</v>
      </c>
      <c r="C162" s="10" t="n">
        <f aca="false">'Excess returns'!C162-AVERAGE('Excess returns'!C$3:C$242)</f>
        <v>0.0131903514944303</v>
      </c>
      <c r="D162" s="10" t="n">
        <f aca="false">'Excess returns'!D162-AVERAGE('Excess returns'!D$3:D$242)</f>
        <v>-0.0378951088231337</v>
      </c>
    </row>
    <row r="163" customFormat="false" ht="13.8" hidden="false" customHeight="false" outlineLevel="0" collapsed="false">
      <c r="A163" s="4" t="n">
        <v>43221</v>
      </c>
      <c r="B163" s="10" t="n">
        <f aca="false">'Excess returns'!B163-AVERAGE('Excess returns'!B$3:B$242)</f>
        <v>0.0147473003173005</v>
      </c>
      <c r="C163" s="10" t="n">
        <f aca="false">'Excess returns'!C163-AVERAGE('Excess returns'!C$3:C$242)</f>
        <v>-0.0141321737855664</v>
      </c>
      <c r="D163" s="10" t="n">
        <f aca="false">'Excess returns'!D163-AVERAGE('Excess returns'!D$3:D$242)</f>
        <v>0.0416507367887771</v>
      </c>
    </row>
    <row r="164" customFormat="false" ht="13.8" hidden="false" customHeight="false" outlineLevel="0" collapsed="false">
      <c r="A164" s="4" t="n">
        <v>43252</v>
      </c>
      <c r="B164" s="10" t="n">
        <f aca="false">'Excess returns'!B164-AVERAGE('Excess returns'!B$3:B$242)</f>
        <v>-0.00317919820873455</v>
      </c>
      <c r="C164" s="10" t="n">
        <f aca="false">'Excess returns'!C164-AVERAGE('Excess returns'!C$3:C$242)</f>
        <v>0.0194956550728154</v>
      </c>
      <c r="D164" s="10" t="n">
        <f aca="false">'Excess returns'!D164-AVERAGE('Excess returns'!D$3:D$242)</f>
        <v>0.0031243766795477</v>
      </c>
    </row>
    <row r="165" customFormat="false" ht="13.8" hidden="false" customHeight="false" outlineLevel="0" collapsed="false">
      <c r="A165" s="4" t="n">
        <v>43282</v>
      </c>
      <c r="B165" s="10" t="n">
        <f aca="false">'Excess returns'!B165-AVERAGE('Excess returns'!B$3:B$242)</f>
        <v>0.0276946776966669</v>
      </c>
      <c r="C165" s="10" t="n">
        <f aca="false">'Excess returns'!C165-AVERAGE('Excess returns'!C$3:C$242)</f>
        <v>0.00737751176394365</v>
      </c>
      <c r="D165" s="10" t="n">
        <f aca="false">'Excess returns'!D165-AVERAGE('Excess returns'!D$3:D$242)</f>
        <v>0.0133942409868957</v>
      </c>
    </row>
    <row r="166" customFormat="false" ht="13.8" hidden="false" customHeight="false" outlineLevel="0" collapsed="false">
      <c r="A166" s="4" t="n">
        <v>43313</v>
      </c>
      <c r="B166" s="10" t="n">
        <f aca="false">'Excess returns'!B166-AVERAGE('Excess returns'!B$3:B$242)</f>
        <v>0.0230641096366953</v>
      </c>
      <c r="C166" s="10" t="n">
        <f aca="false">'Excess returns'!C166-AVERAGE('Excess returns'!C$3:C$242)</f>
        <v>0.00128139968592623</v>
      </c>
      <c r="D166" s="10" t="n">
        <f aca="false">'Excess returns'!D166-AVERAGE('Excess returns'!D$3:D$242)</f>
        <v>0.0337181239396134</v>
      </c>
    </row>
    <row r="167" customFormat="false" ht="13.8" hidden="false" customHeight="false" outlineLevel="0" collapsed="false">
      <c r="A167" s="4" t="n">
        <v>43344</v>
      </c>
      <c r="B167" s="10" t="n">
        <f aca="false">'Excess returns'!B167-AVERAGE('Excess returns'!B$3:B$242)</f>
        <v>-0.0037535033501088</v>
      </c>
      <c r="C167" s="10" t="n">
        <f aca="false">'Excess returns'!C167-AVERAGE('Excess returns'!C$3:C$242)</f>
        <v>-0.0182139783555907</v>
      </c>
      <c r="D167" s="10" t="n">
        <f aca="false">'Excess returns'!D167-AVERAGE('Excess returns'!D$3:D$242)</f>
        <v>-0.0250194224373961</v>
      </c>
    </row>
    <row r="168" customFormat="false" ht="13.8" hidden="false" customHeight="false" outlineLevel="0" collapsed="false">
      <c r="A168" s="4" t="n">
        <v>43374</v>
      </c>
      <c r="B168" s="10" t="n">
        <f aca="false">'Excess returns'!B168-AVERAGE('Excess returns'!B$3:B$242)</f>
        <v>-0.078188529832992</v>
      </c>
      <c r="C168" s="10" t="n">
        <f aca="false">'Excess returns'!C168-AVERAGE('Excess returns'!C$3:C$242)</f>
        <v>0.00426357242267293</v>
      </c>
      <c r="D168" s="10" t="n">
        <f aca="false">'Excess returns'!D168-AVERAGE('Excess returns'!D$3:D$242)</f>
        <v>-0.157341243482282</v>
      </c>
    </row>
    <row r="169" customFormat="false" ht="13.8" hidden="false" customHeight="false" outlineLevel="0" collapsed="false">
      <c r="A169" s="4" t="n">
        <v>43405</v>
      </c>
      <c r="B169" s="10" t="n">
        <f aca="false">'Excess returns'!B169-AVERAGE('Excess returns'!B$3:B$242)</f>
        <v>0.0106680628667068</v>
      </c>
      <c r="C169" s="10" t="n">
        <f aca="false">'Excess returns'!C169-AVERAGE('Excess returns'!C$3:C$242)</f>
        <v>0.0327716773581093</v>
      </c>
      <c r="D169" s="10" t="n">
        <f aca="false">'Excess returns'!D169-AVERAGE('Excess returns'!D$3:D$242)</f>
        <v>0.0275163712107595</v>
      </c>
    </row>
    <row r="170" customFormat="false" ht="13.8" hidden="false" customHeight="false" outlineLevel="0" collapsed="false">
      <c r="A170" s="4" t="n">
        <v>43435</v>
      </c>
      <c r="B170" s="10" t="n">
        <f aca="false">'Excess returns'!B170-AVERAGE('Excess returns'!B$3:B$242)</f>
        <v>-0.0999314827732511</v>
      </c>
      <c r="C170" s="10" t="n">
        <f aca="false">'Excess returns'!C170-AVERAGE('Excess returns'!C$3:C$242)</f>
        <v>-0.0789487736678296</v>
      </c>
      <c r="D170" s="10" t="n">
        <f aca="false">'Excess returns'!D170-AVERAGE('Excess returns'!D$3:D$242)</f>
        <v>-0.12913789147565</v>
      </c>
    </row>
    <row r="171" customFormat="false" ht="13.8" hidden="false" customHeight="false" outlineLevel="0" collapsed="false">
      <c r="A171" s="4" t="n">
        <v>43466</v>
      </c>
      <c r="B171" s="10" t="n">
        <f aca="false">'Excess returns'!B171-AVERAGE('Excess returns'!B$3:B$242)</f>
        <v>0.0701223061338904</v>
      </c>
      <c r="C171" s="10" t="n">
        <f aca="false">'Excess returns'!C171-AVERAGE('Excess returns'!C$3:C$242)</f>
        <v>0.0458074621224655</v>
      </c>
      <c r="D171" s="10" t="n">
        <f aca="false">'Excess returns'!D171-AVERAGE('Excess returns'!D$3:D$242)</f>
        <v>0.13136376288654</v>
      </c>
    </row>
    <row r="172" customFormat="false" ht="13.8" hidden="false" customHeight="false" outlineLevel="0" collapsed="false">
      <c r="A172" s="4" t="n">
        <v>43497</v>
      </c>
      <c r="B172" s="10" t="n">
        <f aca="false">'Excess returns'!B172-AVERAGE('Excess returns'!B$3:B$242)</f>
        <v>0.0224066872366642</v>
      </c>
      <c r="C172" s="10" t="n">
        <f aca="false">'Excess returns'!C172-AVERAGE('Excess returns'!C$3:C$242)</f>
        <v>0.0281127147493558</v>
      </c>
      <c r="D172" s="10" t="n">
        <f aca="false">'Excess returns'!D172-AVERAGE('Excess returns'!D$3:D$242)</f>
        <v>0.0399551705549652</v>
      </c>
    </row>
    <row r="173" customFormat="false" ht="13.8" hidden="false" customHeight="false" outlineLevel="0" collapsed="false">
      <c r="A173" s="4" t="n">
        <v>43525</v>
      </c>
      <c r="B173" s="10" t="n">
        <f aca="false">'Excess returns'!B173-AVERAGE('Excess returns'!B$3:B$242)</f>
        <v>0.00964642608549868</v>
      </c>
      <c r="C173" s="10" t="n">
        <f aca="false">'Excess returns'!C173-AVERAGE('Excess returns'!C$3:C$242)</f>
        <v>0.0206652064212649</v>
      </c>
      <c r="D173" s="10" t="n">
        <f aca="false">'Excess returns'!D173-AVERAGE('Excess returns'!D$3:D$242)</f>
        <v>-0.0126246911844837</v>
      </c>
    </row>
    <row r="174" customFormat="false" ht="13.8" hidden="false" customHeight="false" outlineLevel="0" collapsed="false">
      <c r="A174" s="4" t="n">
        <v>43556</v>
      </c>
      <c r="B174" s="10" t="n">
        <f aca="false">'Excess returns'!B174-AVERAGE('Excess returns'!B$3:B$242)</f>
        <v>0.03051294430386</v>
      </c>
      <c r="C174" s="10" t="n">
        <f aca="false">'Excess returns'!C174-AVERAGE('Excess returns'!C$3:C$242)</f>
        <v>0.000570672380181007</v>
      </c>
      <c r="D174" s="10" t="n">
        <f aca="false">'Excess returns'!D174-AVERAGE('Excess returns'!D$3:D$242)</f>
        <v>-0.0593776123409662</v>
      </c>
    </row>
    <row r="175" customFormat="false" ht="13.8" hidden="false" customHeight="false" outlineLevel="0" collapsed="false">
      <c r="A175" s="4" t="n">
        <v>43586</v>
      </c>
      <c r="B175" s="10" t="n">
        <f aca="false">'Excess returns'!B175-AVERAGE('Excess returns'!B$3:B$242)</f>
        <v>-0.0735444851021612</v>
      </c>
      <c r="C175" s="10" t="n">
        <f aca="false">'Excess returns'!C175-AVERAGE('Excess returns'!C$3:C$242)</f>
        <v>-0.0131948419771937</v>
      </c>
      <c r="D175" s="10" t="n">
        <f aca="false">'Excess returns'!D175-AVERAGE('Excess returns'!D$3:D$242)</f>
        <v>-0.0362574877820652</v>
      </c>
    </row>
    <row r="176" customFormat="false" ht="13.8" hidden="false" customHeight="false" outlineLevel="0" collapsed="false">
      <c r="A176" s="4" t="n">
        <v>43617</v>
      </c>
      <c r="B176" s="10" t="n">
        <f aca="false">'Excess returns'!B176-AVERAGE('Excess returns'!B$3:B$242)</f>
        <v>0.0606805978525202</v>
      </c>
      <c r="C176" s="10" t="n">
        <f aca="false">'Excess returns'!C176-AVERAGE('Excess returns'!C$3:C$242)</f>
        <v>0.026339912633901</v>
      </c>
      <c r="D176" s="10" t="n">
        <f aca="false">'Excess returns'!D176-AVERAGE('Excess returns'!D$3:D$242)</f>
        <v>0.112244534936549</v>
      </c>
    </row>
    <row r="177" customFormat="false" ht="13.8" hidden="false" customHeight="false" outlineLevel="0" collapsed="false">
      <c r="A177" s="4" t="n">
        <v>43647</v>
      </c>
      <c r="B177" s="10" t="n">
        <f aca="false">'Excess returns'!B177-AVERAGE('Excess returns'!B$3:B$242)</f>
        <v>0.00456043676109339</v>
      </c>
      <c r="C177" s="10" t="n">
        <f aca="false">'Excess returns'!C177-AVERAGE('Excess returns'!C$3:C$242)</f>
        <v>-0.0124131376837873</v>
      </c>
      <c r="D177" s="10" t="n">
        <f aca="false">'Excess returns'!D177-AVERAGE('Excess returns'!D$3:D$242)</f>
        <v>-0.0513691307999258</v>
      </c>
    </row>
    <row r="178" customFormat="false" ht="13.8" hidden="false" customHeight="false" outlineLevel="0" collapsed="false">
      <c r="A178" s="4" t="n">
        <v>43678</v>
      </c>
      <c r="B178" s="10" t="n">
        <f aca="false">'Excess returns'!B178-AVERAGE('Excess returns'!B$3:B$242)</f>
        <v>-0.0253095059453522</v>
      </c>
      <c r="C178" s="10" t="n">
        <f aca="false">'Excess returns'!C178-AVERAGE('Excess returns'!C$3:C$242)</f>
        <v>0.0386142343649554</v>
      </c>
      <c r="D178" s="10" t="n">
        <f aca="false">'Excess returns'!D178-AVERAGE('Excess returns'!D$3:D$242)</f>
        <v>-0.060878516163404</v>
      </c>
    </row>
    <row r="179" customFormat="false" ht="13.8" hidden="false" customHeight="false" outlineLevel="0" collapsed="false">
      <c r="A179" s="4" t="n">
        <v>43709</v>
      </c>
      <c r="B179" s="10" t="n">
        <f aca="false">'Excess returns'!B179-AVERAGE('Excess returns'!B$3:B$242)</f>
        <v>0.0090014187613716</v>
      </c>
      <c r="C179" s="10" t="n">
        <f aca="false">'Excess returns'!C179-AVERAGE('Excess returns'!C$3:C$242)</f>
        <v>0.0276243783836496</v>
      </c>
      <c r="D179" s="10" t="n">
        <f aca="false">'Excess returns'!D179-AVERAGE('Excess returns'!D$3:D$242)</f>
        <v>-0.0660660569533884</v>
      </c>
    </row>
    <row r="180" customFormat="false" ht="13.8" hidden="false" customHeight="false" outlineLevel="0" collapsed="false">
      <c r="A180" s="4" t="n">
        <v>43739</v>
      </c>
      <c r="B180" s="10" t="n">
        <f aca="false">'Excess returns'!B180-AVERAGE('Excess returns'!B$3:B$242)</f>
        <v>0.0122515645972319</v>
      </c>
      <c r="C180" s="10" t="n">
        <f aca="false">'Excess returns'!C180-AVERAGE('Excess returns'!C$3:C$242)</f>
        <v>-0.0223951470528146</v>
      </c>
      <c r="D180" s="10" t="n">
        <f aca="false">'Excess returns'!D180-AVERAGE('Excess returns'!D$3:D$242)</f>
        <v>0.103709450640028</v>
      </c>
    </row>
    <row r="181" customFormat="false" ht="13.8" hidden="false" customHeight="false" outlineLevel="0" collapsed="false">
      <c r="A181" s="4" t="n">
        <v>43770</v>
      </c>
      <c r="B181" s="10" t="n">
        <f aca="false">'Excess returns'!B181-AVERAGE('Excess returns'!B$3:B$242)</f>
        <v>0.027205821129944</v>
      </c>
      <c r="C181" s="10" t="n">
        <f aca="false">'Excess returns'!C181-AVERAGE('Excess returns'!C$3:C$242)</f>
        <v>-0.0286002341187526</v>
      </c>
      <c r="D181" s="10" t="n">
        <f aca="false">'Excess returns'!D181-AVERAGE('Excess returns'!D$3:D$242)</f>
        <v>0.0947062511847903</v>
      </c>
    </row>
    <row r="182" customFormat="false" ht="13.8" hidden="false" customHeight="false" outlineLevel="0" collapsed="false">
      <c r="A182" s="4" t="n">
        <v>43800</v>
      </c>
      <c r="B182" s="10" t="n">
        <f aca="false">'Excess returns'!B182-AVERAGE('Excess returns'!B$3:B$242)</f>
        <v>0.0208407699662858</v>
      </c>
      <c r="C182" s="10" t="n">
        <f aca="false">'Excess returns'!C182-AVERAGE('Excess returns'!C$3:C$242)</f>
        <v>0.0291812478529736</v>
      </c>
      <c r="D182" s="10" t="n">
        <f aca="false">'Excess returns'!D182-AVERAGE('Excess returns'!D$3:D$242)</f>
        <v>0.0249890328437854</v>
      </c>
    </row>
    <row r="183" customFormat="false" ht="13.8" hidden="false" customHeight="false" outlineLevel="0" collapsed="false">
      <c r="A183" s="4" t="n">
        <v>43831</v>
      </c>
      <c r="B183" s="10" t="n">
        <f aca="false">'Excess returns'!B183-AVERAGE('Excess returns'!B$3:B$242)</f>
        <v>-0.00960151917429571</v>
      </c>
      <c r="C183" s="10" t="n">
        <f aca="false">'Excess returns'!C183-AVERAGE('Excess returns'!C$3:C$242)</f>
        <v>0.0531985722623388</v>
      </c>
      <c r="D183" s="10" t="n">
        <f aca="false">'Excess returns'!D183-AVERAGE('Excess returns'!D$3:D$242)</f>
        <v>-0.0546134438951049</v>
      </c>
    </row>
    <row r="184" customFormat="false" ht="13.8" hidden="false" customHeight="false" outlineLevel="0" collapsed="false">
      <c r="A184" s="4" t="n">
        <v>43862</v>
      </c>
      <c r="B184" s="10" t="n">
        <f aca="false">'Excess returns'!B184-AVERAGE('Excess returns'!B$3:B$242)</f>
        <v>-0.0914117754168335</v>
      </c>
      <c r="C184" s="10" t="n">
        <f aca="false">'Excess returns'!C184-AVERAGE('Excess returns'!C$3:C$242)</f>
        <v>-0.107001111370083</v>
      </c>
      <c r="D184" s="10" t="n">
        <f aca="false">'Excess returns'!D184-AVERAGE('Excess returns'!D$3:D$242)</f>
        <v>-0.000937949887872952</v>
      </c>
    </row>
    <row r="185" customFormat="false" ht="13.8" hidden="false" customHeight="false" outlineLevel="0" collapsed="false">
      <c r="A185" s="4" t="n">
        <v>43891</v>
      </c>
      <c r="B185" s="10" t="n">
        <f aca="false">'Excess returns'!B185-AVERAGE('Excess returns'!B$3:B$242)</f>
        <v>-0.132483897104334</v>
      </c>
      <c r="C185" s="10" t="n">
        <f aca="false">'Excess returns'!C185-AVERAGE('Excess returns'!C$3:C$242)</f>
        <v>-0.115532113650945</v>
      </c>
      <c r="D185" s="10" t="n">
        <f aca="false">'Excess returns'!D185-AVERAGE('Excess returns'!D$3:D$242)</f>
        <v>-0.09855437684831</v>
      </c>
    </row>
    <row r="186" customFormat="false" ht="13.8" hidden="false" customHeight="false" outlineLevel="0" collapsed="false">
      <c r="A186" s="4" t="n">
        <v>43922</v>
      </c>
      <c r="B186" s="10" t="n">
        <f aca="false">'Excess returns'!B186-AVERAGE('Excess returns'!B$3:B$242)</f>
        <v>0.12034005826459</v>
      </c>
      <c r="C186" s="10" t="n">
        <f aca="false">'Excess returns'!C186-AVERAGE('Excess returns'!C$3:C$242)</f>
        <v>0.0291307130936156</v>
      </c>
      <c r="D186" s="10" t="n">
        <f aca="false">'Excess returns'!D186-AVERAGE('Excess returns'!D$3:D$242)</f>
        <v>0.131224310531438</v>
      </c>
    </row>
    <row r="187" customFormat="false" ht="13.8" hidden="false" customHeight="false" outlineLevel="0" collapsed="false">
      <c r="A187" s="4" t="n">
        <v>43952</v>
      </c>
      <c r="B187" s="10" t="n">
        <f aca="false">'Excess returns'!B187-AVERAGE('Excess returns'!B$3:B$242)</f>
        <v>0.039623302316865</v>
      </c>
      <c r="C187" s="10" t="n">
        <f aca="false">'Excess returns'!C187-AVERAGE('Excess returns'!C$3:C$242)</f>
        <v>0.0319215056804207</v>
      </c>
      <c r="D187" s="10" t="n">
        <f aca="false">'Excess returns'!D187-AVERAGE('Excess returns'!D$3:D$242)</f>
        <v>0.0907972356744741</v>
      </c>
    </row>
    <row r="188" customFormat="false" ht="13.8" hidden="false" customHeight="false" outlineLevel="0" collapsed="false">
      <c r="A188" s="4" t="n">
        <v>43983</v>
      </c>
      <c r="B188" s="10" t="n">
        <f aca="false">'Excess returns'!B188-AVERAGE('Excess returns'!B$3:B$242)</f>
        <v>0.011768150321139</v>
      </c>
      <c r="C188" s="10" t="n">
        <f aca="false">'Excess returns'!C188-AVERAGE('Excess returns'!C$3:C$242)</f>
        <v>-0.046559595323263</v>
      </c>
      <c r="D188" s="10" t="n">
        <f aca="false">'Excess returns'!D188-AVERAGE('Excess returns'!D$3:D$242)</f>
        <v>0.0238229702576493</v>
      </c>
    </row>
    <row r="189" customFormat="false" ht="13.8" hidden="false" customHeight="false" outlineLevel="0" collapsed="false">
      <c r="A189" s="4" t="n">
        <v>44013</v>
      </c>
      <c r="B189" s="10" t="n">
        <f aca="false">'Excess returns'!B189-AVERAGE('Excess returns'!B$3:B$242)</f>
        <v>0.0483716628803556</v>
      </c>
      <c r="C189" s="10" t="n">
        <f aca="false">'Excess returns'!C189-AVERAGE('Excess returns'!C$3:C$242)</f>
        <v>0.0635143360882679</v>
      </c>
      <c r="D189" s="10" t="n">
        <f aca="false">'Excess returns'!D189-AVERAGE('Excess returns'!D$3:D$242)</f>
        <v>-0.00288688802867704</v>
      </c>
    </row>
    <row r="190" customFormat="false" ht="13.8" hidden="false" customHeight="false" outlineLevel="0" collapsed="false">
      <c r="A190" s="4" t="n">
        <v>44044</v>
      </c>
      <c r="B190" s="10" t="n">
        <f aca="false">'Excess returns'!B190-AVERAGE('Excess returns'!B$3:B$242)</f>
        <v>0.0638704764828483</v>
      </c>
      <c r="C190" s="10" t="n">
        <f aca="false">'Excess returns'!C190-AVERAGE('Excess returns'!C$3:C$242)</f>
        <v>-0.0350220081939707</v>
      </c>
      <c r="D190" s="10" t="n">
        <f aca="false">'Excess returns'!D190-AVERAGE('Excess returns'!D$3:D$242)</f>
        <v>-0.00676200333213346</v>
      </c>
    </row>
    <row r="191" customFormat="false" ht="13.8" hidden="false" customHeight="false" outlineLevel="0" collapsed="false">
      <c r="A191" s="4" t="n">
        <v>44075</v>
      </c>
      <c r="B191" s="10" t="n">
        <f aca="false">'Excess returns'!B191-AVERAGE('Excess returns'!B$3:B$242)</f>
        <v>-0.0460176642331564</v>
      </c>
      <c r="C191" s="10" t="n">
        <f aca="false">'Excess returns'!C191-AVERAGE('Excess returns'!C$3:C$242)</f>
        <v>-0.0108041729252523</v>
      </c>
      <c r="D191" s="10" t="n">
        <f aca="false">'Excess returns'!D191-AVERAGE('Excess returns'!D$3:D$242)</f>
        <v>0.0232609159776453</v>
      </c>
    </row>
    <row r="192" customFormat="false" ht="13.8" hidden="false" customHeight="false" outlineLevel="0" collapsed="false">
      <c r="A192" s="4" t="n">
        <v>44105</v>
      </c>
      <c r="B192" s="10" t="n">
        <f aca="false">'Excess returns'!B192-AVERAGE('Excess returns'!B$3:B$242)</f>
        <v>-0.0346119321164857</v>
      </c>
      <c r="C192" s="10" t="n">
        <f aca="false">'Excess returns'!C192-AVERAGE('Excess returns'!C$3:C$242)</f>
        <v>0.0453009761995477</v>
      </c>
      <c r="D192" s="10" t="n">
        <f aca="false">'Excess returns'!D192-AVERAGE('Excess returns'!D$3:D$242)</f>
        <v>-0.050049797669546</v>
      </c>
    </row>
    <row r="193" customFormat="false" ht="13.8" hidden="false" customHeight="false" outlineLevel="0" collapsed="false">
      <c r="A193" s="4" t="n">
        <v>44136</v>
      </c>
      <c r="B193" s="10" t="n">
        <f aca="false">'Excess returns'!B193-AVERAGE('Excess returns'!B$3:B$242)</f>
        <v>0.101457943056189</v>
      </c>
      <c r="C193" s="10" t="n">
        <f aca="false">'Excess returns'!C193-AVERAGE('Excess returns'!C$3:C$242)</f>
        <v>0.0129133745498064</v>
      </c>
      <c r="D193" s="10" t="n">
        <f aca="false">'Excess returns'!D193-AVERAGE('Excess returns'!D$3:D$242)</f>
        <v>0.109622091881595</v>
      </c>
    </row>
    <row r="194" customFormat="false" ht="13.8" hidden="false" customHeight="false" outlineLevel="0" collapsed="false">
      <c r="A194" s="4" t="n">
        <v>44166</v>
      </c>
      <c r="B194" s="10" t="n">
        <f aca="false">'Excess returns'!B194-AVERAGE('Excess returns'!B$3:B$242)</f>
        <v>0.0304249018397821</v>
      </c>
      <c r="C194" s="10" t="n">
        <f aca="false">'Excess returns'!C194-AVERAGE('Excess returns'!C$3:C$242)</f>
        <v>-0.0042569097863197</v>
      </c>
      <c r="D194" s="10" t="n">
        <f aca="false">'Excess returns'!D194-AVERAGE('Excess returns'!D$3:D$242)</f>
        <v>0.0291458010754066</v>
      </c>
    </row>
    <row r="195" customFormat="false" ht="13.8" hidden="false" customHeight="false" outlineLevel="0" collapsed="false">
      <c r="A195" s="4" t="n">
        <v>44197</v>
      </c>
      <c r="B195" s="10" t="n">
        <f aca="false">'Excess returns'!B195-AVERAGE('Excess returns'!B$3:B$242)</f>
        <v>-0.0180119361793201</v>
      </c>
      <c r="C195" s="10" t="n">
        <f aca="false">'Excess returns'!C195-AVERAGE('Excess returns'!C$3:C$242)</f>
        <v>-0.026007107001163</v>
      </c>
      <c r="D195" s="10" t="n">
        <f aca="false">'Excess returns'!D195-AVERAGE('Excess returns'!D$3:D$242)</f>
        <v>-0.00450335791469208</v>
      </c>
    </row>
    <row r="196" customFormat="false" ht="13.8" hidden="false" customHeight="false" outlineLevel="0" collapsed="false">
      <c r="A196" s="4" t="n">
        <v>44228</v>
      </c>
      <c r="B196" s="10" t="n">
        <f aca="false">'Excess returns'!B196-AVERAGE('Excess returns'!B$3:B$242)</f>
        <v>0.0197477682479165</v>
      </c>
      <c r="C196" s="10" t="n">
        <f aca="false">'Excess returns'!C196-AVERAGE('Excess returns'!C$3:C$242)</f>
        <v>-0.057475365984271</v>
      </c>
      <c r="D196" s="10" t="n">
        <f aca="false">'Excess returns'!D196-AVERAGE('Excess returns'!D$3:D$242)</f>
        <v>0.00235000460022001</v>
      </c>
    </row>
    <row r="197" customFormat="false" ht="13.8" hidden="false" customHeight="false" outlineLevel="0" collapsed="false">
      <c r="A197" s="4" t="n">
        <v>44256</v>
      </c>
      <c r="B197" s="10" t="n">
        <f aca="false">'Excess returns'!B197-AVERAGE('Excess returns'!B$3:B$242)</f>
        <v>0.0358496898748237</v>
      </c>
      <c r="C197" s="10" t="n">
        <f aca="false">'Excess returns'!C197-AVERAGE('Excess returns'!C$3:C$242)</f>
        <v>0.10192629023674</v>
      </c>
      <c r="D197" s="10" t="n">
        <f aca="false">'Excess returns'!D197-AVERAGE('Excess returns'!D$3:D$242)</f>
        <v>-0.0746854517939639</v>
      </c>
    </row>
    <row r="198" customFormat="false" ht="13.8" hidden="false" customHeight="false" outlineLevel="0" collapsed="false">
      <c r="A198" s="4" t="n">
        <v>44287</v>
      </c>
      <c r="B198" s="10" t="n">
        <f aca="false">'Excess returns'!B198-AVERAGE('Excess returns'!B$3:B$242)</f>
        <v>0.0454287362698131</v>
      </c>
      <c r="C198" s="10" t="n">
        <f aca="false">'Excess returns'!C198-AVERAGE('Excess returns'!C$3:C$242)</f>
        <v>0.0354018856177378</v>
      </c>
      <c r="D198" s="10" t="n">
        <f aca="false">'Excess returns'!D198-AVERAGE('Excess returns'!D$3:D$242)</f>
        <v>0.00154289632622601</v>
      </c>
    </row>
    <row r="199" customFormat="false" ht="13.8" hidden="false" customHeight="false" outlineLevel="0" collapsed="false">
      <c r="A199" s="4" t="n">
        <v>44317</v>
      </c>
      <c r="B199" s="10" t="n">
        <f aca="false">'Excess returns'!B199-AVERAGE('Excess returns'!B$3:B$242)</f>
        <v>-0.000937592158718731</v>
      </c>
      <c r="C199" s="10" t="n">
        <f aca="false">'Excess returns'!C199-AVERAGE('Excess returns'!C$3:C$242)</f>
        <v>-0.0233331449003252</v>
      </c>
      <c r="D199" s="10" t="n">
        <f aca="false">'Excess returns'!D199-AVERAGE('Excess returns'!D$3:D$242)</f>
        <v>-0.064351314530619</v>
      </c>
    </row>
    <row r="200" customFormat="false" ht="13.8" hidden="false" customHeight="false" outlineLevel="0" collapsed="false">
      <c r="A200" s="4" t="n">
        <v>44348</v>
      </c>
      <c r="B200" s="10" t="n">
        <f aca="false">'Excess returns'!B200-AVERAGE('Excess returns'!B$3:B$242)</f>
        <v>0.0154288742085391</v>
      </c>
      <c r="C200" s="10" t="n">
        <f aca="false">'Excess returns'!C200-AVERAGE('Excess returns'!C$3:C$242)</f>
        <v>-0.0289311266956857</v>
      </c>
      <c r="D200" s="10" t="n">
        <f aca="false">'Excess returns'!D200-AVERAGE('Excess returns'!D$3:D$242)</f>
        <v>0.052256456420308</v>
      </c>
    </row>
    <row r="201" customFormat="false" ht="13.8" hidden="false" customHeight="false" outlineLevel="0" collapsed="false">
      <c r="A201" s="4" t="n">
        <v>44378</v>
      </c>
      <c r="B201" s="10" t="n">
        <f aca="false">'Excess returns'!B201-AVERAGE('Excess returns'!B$3:B$242)</f>
        <v>0.0158214302943182</v>
      </c>
      <c r="C201" s="10" t="n">
        <f aca="false">'Excess returns'!C201-AVERAGE('Excess returns'!C$3:C$242)</f>
        <v>0.02910491913153</v>
      </c>
      <c r="D201" s="10" t="n">
        <f aca="false">'Excess returns'!D201-AVERAGE('Excess returns'!D$3:D$242)</f>
        <v>-0.0610583611901356</v>
      </c>
    </row>
    <row r="202" customFormat="false" ht="13.8" hidden="false" customHeight="false" outlineLevel="0" collapsed="false">
      <c r="A202" s="4" t="n">
        <v>44409</v>
      </c>
      <c r="B202" s="10" t="n">
        <f aca="false">'Excess returns'!B202-AVERAGE('Excess returns'!B$3:B$242)</f>
        <v>0.0224919104466876</v>
      </c>
      <c r="C202" s="10" t="n">
        <f aca="false">'Excess returns'!C202-AVERAGE('Excess returns'!C$3:C$242)</f>
        <v>0.0288275201977255</v>
      </c>
      <c r="D202" s="10" t="n">
        <f aca="false">'Excess returns'!D202-AVERAGE('Excess returns'!D$3:D$242)</f>
        <v>0.0430115658499663</v>
      </c>
    </row>
    <row r="203" customFormat="false" ht="13.8" hidden="false" customHeight="false" outlineLevel="0" collapsed="false">
      <c r="A203" s="4" t="n">
        <v>44440</v>
      </c>
      <c r="B203" s="10" t="n">
        <f aca="false">'Excess returns'!B203-AVERAGE('Excess returns'!B$3:B$242)</f>
        <v>-0.054400006353181</v>
      </c>
      <c r="C203" s="10" t="n">
        <f aca="false">'Excess returns'!C203-AVERAGE('Excess returns'!C$3:C$242)</f>
        <v>-0.064185414723044</v>
      </c>
      <c r="D203" s="10" t="n">
        <f aca="false">'Excess returns'!D203-AVERAGE('Excess returns'!D$3:D$242)</f>
        <v>-0.0564300540304954</v>
      </c>
    </row>
    <row r="204" customFormat="false" ht="13.8" hidden="false" customHeight="false" outlineLevel="0" collapsed="false">
      <c r="A204" s="4" t="n">
        <v>44470</v>
      </c>
      <c r="B204" s="10" t="n">
        <f aca="false">'Excess returns'!B204-AVERAGE('Excess returns'!B$3:B$242)</f>
        <v>0.062133922390879</v>
      </c>
      <c r="C204" s="10" t="n">
        <f aca="false">'Excess returns'!C204-AVERAGE('Excess returns'!C$3:C$242)</f>
        <v>0.0408030730996484</v>
      </c>
      <c r="D204" s="10" t="n">
        <f aca="false">'Excess returns'!D204-AVERAGE('Excess returns'!D$3:D$242)</f>
        <v>-0.0228496697986554</v>
      </c>
    </row>
    <row r="205" customFormat="false" ht="13.8" hidden="false" customHeight="false" outlineLevel="0" collapsed="false">
      <c r="A205" s="4" t="n">
        <v>44501</v>
      </c>
      <c r="B205" s="10" t="n">
        <f aca="false">'Excess returns'!B205-AVERAGE('Excess returns'!B$3:B$242)</f>
        <v>-0.0148492937876119</v>
      </c>
      <c r="C205" s="10" t="n">
        <f aca="false">'Excess returns'!C205-AVERAGE('Excess returns'!C$3:C$242)</f>
        <v>-0.0194520609358229</v>
      </c>
      <c r="D205" s="10" t="n">
        <f aca="false">'Excess returns'!D205-AVERAGE('Excess returns'!D$3:D$242)</f>
        <v>-0.0863802651170401</v>
      </c>
    </row>
    <row r="206" customFormat="false" ht="13.8" hidden="false" customHeight="false" outlineLevel="0" collapsed="false">
      <c r="A206" s="4" t="n">
        <v>44531</v>
      </c>
      <c r="B206" s="10" t="n">
        <f aca="false">'Excess returns'!B206-AVERAGE('Excess returns'!B$3:B$242)</f>
        <v>0.0366388226188101</v>
      </c>
      <c r="C206" s="10" t="n">
        <f aca="false">'Excess returns'!C206-AVERAGE('Excess returns'!C$3:C$242)</f>
        <v>0.0813310226911388</v>
      </c>
      <c r="D206" s="10" t="n">
        <f aca="false">'Excess returns'!D206-AVERAGE('Excess returns'!D$3:D$242)</f>
        <v>-0.00495241334262048</v>
      </c>
    </row>
    <row r="207" customFormat="false" ht="13.8" hidden="false" customHeight="false" outlineLevel="0" collapsed="false">
      <c r="A207" s="4" t="n">
        <v>44562</v>
      </c>
      <c r="B207" s="10" t="n">
        <f aca="false">'Excess returns'!B207-AVERAGE('Excess returns'!B$3:B$242)</f>
        <v>-0.0596558427583137</v>
      </c>
      <c r="C207" s="10" t="n">
        <f aca="false">'Excess returns'!C207-AVERAGE('Excess returns'!C$3:C$242)</f>
        <v>-0.0294151107540765</v>
      </c>
      <c r="D207" s="10" t="n">
        <f aca="false">'Excess returns'!D207-AVERAGE('Excess returns'!D$3:D$242)</f>
        <v>-0.10780038449612</v>
      </c>
    </row>
    <row r="208" customFormat="false" ht="13.8" hidden="false" customHeight="false" outlineLevel="0" collapsed="false">
      <c r="A208" s="4" t="n">
        <v>44593</v>
      </c>
      <c r="B208" s="10" t="n">
        <f aca="false">'Excess returns'!B208-AVERAGE('Excess returns'!B$3:B$242)</f>
        <v>-0.0377948368916226</v>
      </c>
      <c r="C208" s="10" t="n">
        <f aca="false">'Excess returns'!C208-AVERAGE('Excess returns'!C$3:C$242)</f>
        <v>-0.0164610648880223</v>
      </c>
      <c r="D208" s="10" t="n">
        <f aca="false">'Excess returns'!D208-AVERAGE('Excess returns'!D$3:D$242)</f>
        <v>-0.044691103861234</v>
      </c>
    </row>
    <row r="209" customFormat="false" ht="13.8" hidden="false" customHeight="false" outlineLevel="0" collapsed="false">
      <c r="A209" s="4" t="n">
        <v>44621</v>
      </c>
      <c r="B209" s="10" t="n">
        <f aca="false">'Excess returns'!B209-AVERAGE('Excess returns'!B$3:B$242)</f>
        <v>0.0290819737936123</v>
      </c>
      <c r="C209" s="10" t="n">
        <f aca="false">'Excess returns'!C209-AVERAGE('Excess returns'!C$3:C$242)</f>
        <v>0.0829731975906154</v>
      </c>
      <c r="D209" s="10" t="n">
        <f aca="false">'Excess returns'!D209-AVERAGE('Excess returns'!D$3:D$242)</f>
        <v>0.0390626311120132</v>
      </c>
    </row>
    <row r="210" customFormat="false" ht="13.8" hidden="false" customHeight="false" outlineLevel="0" collapsed="false">
      <c r="A210" s="4" t="n">
        <v>44652</v>
      </c>
      <c r="B210" s="10" t="n">
        <f aca="false">'Excess returns'!B210-AVERAGE('Excess returns'!B$3:B$242)</f>
        <v>-0.095101159551103</v>
      </c>
      <c r="C210" s="10" t="n">
        <f aca="false">'Excess returns'!C210-AVERAGE('Excess returns'!C$3:C$242)</f>
        <v>-0.0409121093426546</v>
      </c>
      <c r="D210" s="10" t="n">
        <f aca="false">'Excess returns'!D210-AVERAGE('Excess returns'!D$3:D$242)</f>
        <v>-0.0946768307603862</v>
      </c>
    </row>
    <row r="211" customFormat="false" ht="13.8" hidden="false" customHeight="false" outlineLevel="0" collapsed="false">
      <c r="A211" s="4" t="n">
        <v>44682</v>
      </c>
      <c r="B211" s="10" t="n">
        <f aca="false">'Excess returns'!B211-AVERAGE('Excess returns'!B$3:B$242)</f>
        <v>-0.00639548092475091</v>
      </c>
      <c r="C211" s="10" t="n">
        <f aca="false">'Excess returns'!C211-AVERAGE('Excess returns'!C$3:C$242)</f>
        <v>0.0338090109761603</v>
      </c>
      <c r="D211" s="10" t="n">
        <f aca="false">'Excess returns'!D211-AVERAGE('Excess returns'!D$3:D$242)</f>
        <v>-0.0751966308764205</v>
      </c>
    </row>
    <row r="212" customFormat="false" ht="13.8" hidden="false" customHeight="false" outlineLevel="0" collapsed="false">
      <c r="A212" s="4" t="n">
        <v>44713</v>
      </c>
      <c r="B212" s="10" t="n">
        <f aca="false">'Excess returns'!B212-AVERAGE('Excess returns'!B$3:B$242)</f>
        <v>-0.0910204454046053</v>
      </c>
      <c r="C212" s="10" t="n">
        <f aca="false">'Excess returns'!C212-AVERAGE('Excess returns'!C$3:C$242)</f>
        <v>-0.065893596914748</v>
      </c>
      <c r="D212" s="10" t="n">
        <f aca="false">'Excess returns'!D212-AVERAGE('Excess returns'!D$3:D$242)</f>
        <v>0.0273173918160895</v>
      </c>
    </row>
    <row r="213" customFormat="false" ht="13.8" hidden="false" customHeight="false" outlineLevel="0" collapsed="false">
      <c r="A213" s="4" t="n">
        <v>44743</v>
      </c>
      <c r="B213" s="10" t="n">
        <f aca="false">'Excess returns'!B213-AVERAGE('Excess returns'!B$3:B$242)</f>
        <v>0.0834970389146142</v>
      </c>
      <c r="C213" s="10" t="n">
        <f aca="false">'Excess returns'!C213-AVERAGE('Excess returns'!C$3:C$242)</f>
        <v>0.0463444499861049</v>
      </c>
      <c r="D213" s="10" t="n">
        <f aca="false">'Excess returns'!D213-AVERAGE('Excess returns'!D$3:D$242)</f>
        <v>0.0234565022814942</v>
      </c>
    </row>
    <row r="214" customFormat="false" ht="13.8" hidden="false" customHeight="false" outlineLevel="0" collapsed="false">
      <c r="A214" s="4" t="n">
        <v>44774</v>
      </c>
      <c r="B214" s="10" t="n">
        <f aca="false">'Excess returns'!B214-AVERAGE('Excess returns'!B$3:B$242)</f>
        <v>-0.0506051421780548</v>
      </c>
      <c r="C214" s="10" t="n">
        <f aca="false">'Excess returns'!C214-AVERAGE('Excess returns'!C$3:C$242)</f>
        <v>-0.00772480146631717</v>
      </c>
      <c r="D214" s="10" t="n">
        <f aca="false">'Excess returns'!D214-AVERAGE('Excess returns'!D$3:D$242)</f>
        <v>-0.0087661999736948</v>
      </c>
    </row>
    <row r="215" customFormat="false" ht="13.8" hidden="false" customHeight="false" outlineLevel="0" collapsed="false">
      <c r="A215" s="4" t="n">
        <v>44805</v>
      </c>
      <c r="B215" s="10" t="n">
        <f aca="false">'Excess returns'!B215-AVERAGE('Excess returns'!B$3:B$242)</f>
        <v>-0.101837016604061</v>
      </c>
      <c r="C215" s="10" t="n">
        <f aca="false">'Excess returns'!C215-AVERAGE('Excess returns'!C$3:C$242)</f>
        <v>-0.119283155185729</v>
      </c>
      <c r="D215" s="10" t="n">
        <f aca="false">'Excess returns'!D215-AVERAGE('Excess returns'!D$3:D$242)</f>
        <v>-0.0234292882373047</v>
      </c>
    </row>
    <row r="216" customFormat="false" ht="13.8" hidden="false" customHeight="false" outlineLevel="0" collapsed="false">
      <c r="A216" s="4" t="n">
        <v>44835</v>
      </c>
      <c r="B216" s="10" t="n">
        <f aca="false">'Excess returns'!B216-AVERAGE('Excess returns'!B$3:B$242)</f>
        <v>0.0707139209762501</v>
      </c>
      <c r="C216" s="10" t="n">
        <f aca="false">'Excess returns'!C216-AVERAGE('Excess returns'!C$3:C$242)</f>
        <v>0.0151754917370101</v>
      </c>
      <c r="D216" s="10" t="n">
        <f aca="false">'Excess returns'!D216-AVERAGE('Excess returns'!D$3:D$242)</f>
        <v>0.0326564510881872</v>
      </c>
    </row>
    <row r="217" customFormat="false" ht="13.8" hidden="false" customHeight="false" outlineLevel="0" collapsed="false">
      <c r="A217" s="4" t="n">
        <v>44866</v>
      </c>
      <c r="B217" s="10" t="n">
        <f aca="false">'Excess returns'!B217-AVERAGE('Excess returns'!B$3:B$242)</f>
        <v>0.0450575153030529</v>
      </c>
      <c r="C217" s="10" t="n">
        <f aca="false">'Excess returns'!C217-AVERAGE('Excess returns'!C$3:C$242)</f>
        <v>0.0612110846431811</v>
      </c>
      <c r="D217" s="10" t="n">
        <f aca="false">'Excess returns'!D217-AVERAGE('Excess returns'!D$3:D$242)</f>
        <v>0.0576886590563544</v>
      </c>
    </row>
    <row r="218" customFormat="false" ht="13.8" hidden="false" customHeight="false" outlineLevel="0" collapsed="false">
      <c r="A218" s="4" t="n">
        <v>44896</v>
      </c>
      <c r="B218" s="10" t="n">
        <f aca="false">'Excess returns'!B218-AVERAGE('Excess returns'!B$3:B$242)</f>
        <v>-0.0688511681749279</v>
      </c>
      <c r="C218" s="10" t="n">
        <f aca="false">'Excess returns'!C218-AVERAGE('Excess returns'!C$3:C$242)</f>
        <v>-0.0197147631020155</v>
      </c>
      <c r="D218" s="10" t="n">
        <f aca="false">'Excess returns'!D218-AVERAGE('Excess returns'!D$3:D$242)</f>
        <v>-0.0482168568967711</v>
      </c>
    </row>
    <row r="219" customFormat="false" ht="13.8" hidden="false" customHeight="false" outlineLevel="0" collapsed="false">
      <c r="A219" s="4" t="n">
        <v>44927</v>
      </c>
      <c r="B219" s="10" t="n">
        <f aca="false">'Excess returns'!B219-AVERAGE('Excess returns'!B$3:B$242)</f>
        <v>0.0513833294125048</v>
      </c>
      <c r="C219" s="10" t="n">
        <f aca="false">'Excess returns'!C219-AVERAGE('Excess returns'!C$3:C$242)</f>
        <v>-0.0199339080007447</v>
      </c>
      <c r="D219" s="10" t="n">
        <f aca="false">'Excess returns'!D219-AVERAGE('Excess returns'!D$3:D$242)</f>
        <v>0.0423358222821304</v>
      </c>
    </row>
    <row r="220" customFormat="false" ht="13.8" hidden="false" customHeight="false" outlineLevel="0" collapsed="false">
      <c r="A220" s="4" t="n">
        <v>44958</v>
      </c>
      <c r="B220" s="10" t="n">
        <f aca="false">'Excess returns'!B220-AVERAGE('Excess returns'!B$3:B$242)</f>
        <v>-0.0356956039203666</v>
      </c>
      <c r="C220" s="10" t="n">
        <f aca="false">'Excess returns'!C220-AVERAGE('Excess returns'!C$3:C$242)</f>
        <v>-0.060659961664541</v>
      </c>
      <c r="D220" s="10" t="n">
        <f aca="false">'Excess returns'!D220-AVERAGE('Excess returns'!D$3:D$242)</f>
        <v>-0.0586436289648426</v>
      </c>
    </row>
    <row r="221" customFormat="false" ht="13.8" hidden="false" customHeight="false" outlineLevel="0" collapsed="false">
      <c r="A221" s="4" t="n">
        <v>44986</v>
      </c>
      <c r="B221" s="10" t="n">
        <f aca="false">'Excess returns'!B221-AVERAGE('Excess returns'!B$3:B$242)</f>
        <v>0.0250199240368347</v>
      </c>
      <c r="C221" s="10" t="n">
        <f aca="false">'Excess returns'!C221-AVERAGE('Excess returns'!C$3:C$242)</f>
        <v>0.0350667276070056</v>
      </c>
      <c r="D221" s="10" t="n">
        <f aca="false">'Excess returns'!D221-AVERAGE('Excess returns'!D$3:D$242)</f>
        <v>-0.00605298945817112</v>
      </c>
    </row>
    <row r="222" customFormat="false" ht="13.8" hidden="false" customHeight="false" outlineLevel="0" collapsed="false">
      <c r="A222" s="4" t="n">
        <v>45017</v>
      </c>
      <c r="B222" s="10" t="n">
        <f aca="false">'Excess returns'!B222-AVERAGE('Excess returns'!B$3:B$242)</f>
        <v>0.00421075851503041</v>
      </c>
      <c r="C222" s="10" t="n">
        <f aca="false">'Excess returns'!C222-AVERAGE('Excess returns'!C$3:C$242)</f>
        <v>0.00782840155316358</v>
      </c>
      <c r="D222" s="10" t="n">
        <f aca="false">'Excess returns'!D222-AVERAGE('Excess returns'!D$3:D$242)</f>
        <v>0.028298949899447</v>
      </c>
    </row>
    <row r="223" customFormat="false" ht="13.8" hidden="false" customHeight="false" outlineLevel="0" collapsed="false">
      <c r="A223" s="4" t="n">
        <v>45047</v>
      </c>
      <c r="B223" s="10" t="n">
        <f aca="false">'Excess returns'!B223-AVERAGE('Excess returns'!B$3:B$242)</f>
        <v>-0.00719075066534013</v>
      </c>
      <c r="C223" s="10" t="n">
        <f aca="false">'Excess returns'!C223-AVERAGE('Excess returns'!C$3:C$242)</f>
        <v>-0.0699440166610332</v>
      </c>
      <c r="D223" s="10" t="n">
        <f aca="false">'Excess returns'!D223-AVERAGE('Excess returns'!D$3:D$242)</f>
        <v>-0.0456540668241969</v>
      </c>
    </row>
    <row r="224" customFormat="false" ht="13.8" hidden="false" customHeight="false" outlineLevel="0" collapsed="false">
      <c r="A224" s="4" t="n">
        <v>45078</v>
      </c>
      <c r="B224" s="10" t="n">
        <f aca="false">'Excess returns'!B224-AVERAGE('Excess returns'!B$3:B$242)</f>
        <v>0.0540893661224775</v>
      </c>
      <c r="C224" s="10" t="n">
        <f aca="false">'Excess returns'!C224-AVERAGE('Excess returns'!C$3:C$242)</f>
        <v>0.0116011423320739</v>
      </c>
      <c r="D224" s="10" t="n">
        <f aca="false">'Excess returns'!D224-AVERAGE('Excess returns'!D$3:D$242)</f>
        <v>0.00261455142122342</v>
      </c>
    </row>
    <row r="225" customFormat="false" ht="13.8" hidden="false" customHeight="false" outlineLevel="0" collapsed="false">
      <c r="A225" s="4" t="n">
        <v>45108</v>
      </c>
      <c r="B225" s="10" t="n">
        <f aca="false">'Excess returns'!B225-AVERAGE('Excess returns'!B$3:B$242)</f>
        <v>0.0197255295958635</v>
      </c>
      <c r="C225" s="10" t="n">
        <f aca="false">'Excess returns'!C225-AVERAGE('Excess returns'!C$3:C$242)</f>
        <v>0.0146428892330751</v>
      </c>
      <c r="D225" s="10" t="n">
        <f aca="false">'Excess returns'!D225-AVERAGE('Excess returns'!D$3:D$242)</f>
        <v>0.0156186686994914</v>
      </c>
    </row>
    <row r="226" customFormat="false" ht="13.8" hidden="false" customHeight="false" outlineLevel="0" collapsed="false">
      <c r="A226" s="4" t="n">
        <v>45139</v>
      </c>
      <c r="B226" s="10" t="n">
        <f aca="false">'Excess returns'!B226-AVERAGE('Excess returns'!B$3:B$242)</f>
        <v>-0.0283208980689569</v>
      </c>
      <c r="C226" s="10" t="n">
        <f aca="false">'Excess returns'!C226-AVERAGE('Excess returns'!C$3:C$242)</f>
        <v>-0.0706088102995648</v>
      </c>
      <c r="D226" s="10" t="n">
        <f aca="false">'Excess returns'!D226-AVERAGE('Excess returns'!D$3:D$242)</f>
        <v>-0.0214264087528441</v>
      </c>
    </row>
    <row r="227" customFormat="false" ht="13.8" hidden="false" customHeight="false" outlineLevel="0" collapsed="false">
      <c r="A227" s="4" t="n">
        <v>45170</v>
      </c>
      <c r="B227" s="10" t="n">
        <f aca="false">'Excess returns'!B227-AVERAGE('Excess returns'!B$3:B$242)</f>
        <v>-0.059892625289902</v>
      </c>
      <c r="C227" s="10" t="n">
        <f aca="false">'Excess returns'!C227-AVERAGE('Excess returns'!C$3:C$242)</f>
        <v>-0.0625393463270934</v>
      </c>
      <c r="D227" s="10" t="n">
        <f aca="false">'Excess returns'!D227-AVERAGE('Excess returns'!D$3:D$242)</f>
        <v>-0.0467165233711262</v>
      </c>
    </row>
    <row r="228" customFormat="false" ht="13.8" hidden="false" customHeight="false" outlineLevel="0" collapsed="false">
      <c r="A228" s="4" t="n">
        <v>45200</v>
      </c>
      <c r="B228" s="10" t="n">
        <f aca="false">'Excess returns'!B228-AVERAGE('Excess returns'!B$3:B$242)</f>
        <v>-0.0336524255456664</v>
      </c>
      <c r="C228" s="10" t="n">
        <f aca="false">'Excess returns'!C228-AVERAGE('Excess returns'!C$3:C$242)</f>
        <v>-0.00228288241039142</v>
      </c>
      <c r="D228" s="10" t="n">
        <f aca="false">'Excess returns'!D228-AVERAGE('Excess returns'!D$3:D$242)</f>
        <v>-0.0694230482629264</v>
      </c>
    </row>
    <row r="229" customFormat="false" ht="13.8" hidden="false" customHeight="false" outlineLevel="0" collapsed="false">
      <c r="A229" s="4" t="n">
        <v>45231</v>
      </c>
      <c r="B229" s="10" t="n">
        <f aca="false">'Excess returns'!B229-AVERAGE('Excess returns'!B$3:B$242)</f>
        <v>0.0789970221364139</v>
      </c>
      <c r="C229" s="10" t="n">
        <f aca="false">'Excess returns'!C229-AVERAGE('Excess returns'!C$3:C$242)</f>
        <v>0.039911400381573</v>
      </c>
      <c r="D229" s="10" t="n">
        <f aca="false">'Excess returns'!D229-AVERAGE('Excess returns'!D$3:D$242)</f>
        <v>0.0297635808107065</v>
      </c>
    </row>
    <row r="230" customFormat="false" ht="13.8" hidden="false" customHeight="false" outlineLevel="0" collapsed="false">
      <c r="A230" s="4" t="n">
        <v>45261</v>
      </c>
      <c r="B230" s="10" t="n">
        <f aca="false">'Excess returns'!B230-AVERAGE('Excess returns'!B$3:B$242)</f>
        <v>0.0332015995440191</v>
      </c>
      <c r="C230" s="10" t="n">
        <f aca="false">'Excess returns'!C230-AVERAGE('Excess returns'!C$3:C$242)</f>
        <v>0.00799576935419293</v>
      </c>
      <c r="D230" s="10" t="n">
        <f aca="false">'Excess returns'!D230-AVERAGE('Excess returns'!D$3:D$242)</f>
        <v>0.182443376304211</v>
      </c>
    </row>
    <row r="231" customFormat="false" ht="13.8" hidden="false" customHeight="false" outlineLevel="0" collapsed="false">
      <c r="A231" s="4" t="n">
        <v>45292</v>
      </c>
      <c r="B231" s="10" t="n">
        <f aca="false">'Excess returns'!B231-AVERAGE('Excess returns'!B$3:B$242)</f>
        <v>0.00418148915338568</v>
      </c>
      <c r="C231" s="10" t="n">
        <f aca="false">'Excess returns'!C231-AVERAGE('Excess returns'!C$3:C$242)</f>
        <v>-0.0409778214104347</v>
      </c>
      <c r="D231" s="10" t="n">
        <f aca="false">'Excess returns'!D231-AVERAGE('Excess returns'!D$3:D$242)</f>
        <v>0.0359695598088897</v>
      </c>
    </row>
    <row r="232" customFormat="false" ht="13.8" hidden="false" customHeight="false" outlineLevel="0" collapsed="false">
      <c r="A232" s="4" t="n">
        <v>45323</v>
      </c>
      <c r="B232" s="10" t="n">
        <f aca="false">'Excess returns'!B232-AVERAGE('Excess returns'!B$3:B$242)</f>
        <v>0.0412884078755688</v>
      </c>
      <c r="C232" s="10" t="n">
        <f aca="false">'Excess returns'!C232-AVERAGE('Excess returns'!C$3:C$242)</f>
        <v>-0.000202976745956646</v>
      </c>
      <c r="D232" s="10" t="n">
        <f aca="false">'Excess returns'!D232-AVERAGE('Excess returns'!D$3:D$242)</f>
        <v>0.0682510382809082</v>
      </c>
    </row>
    <row r="233" customFormat="false" ht="13.8" hidden="false" customHeight="false" outlineLevel="0" collapsed="false">
      <c r="A233" s="4" t="n">
        <v>45352</v>
      </c>
      <c r="B233" s="10" t="n">
        <f aca="false">'Excess returns'!B233-AVERAGE('Excess returns'!B$3:B$242)</f>
        <v>0.0199426079469471</v>
      </c>
      <c r="C233" s="10" t="n">
        <f aca="false">'Excess returns'!C233-AVERAGE('Excess returns'!C$3:C$242)</f>
        <v>0.0609595080459401</v>
      </c>
      <c r="D233" s="10" t="n">
        <f aca="false">'Excess returns'!D233-AVERAGE('Excess returns'!D$3:D$242)</f>
        <v>-0.027454171084988</v>
      </c>
    </row>
    <row r="234" customFormat="false" ht="13.8" hidden="false" customHeight="false" outlineLevel="0" collapsed="false">
      <c r="A234" s="4" t="n">
        <v>45383</v>
      </c>
      <c r="B234" s="10" t="n">
        <f aca="false">'Excess returns'!B234-AVERAGE('Excess returns'!B$3:B$242)</f>
        <v>-0.0534544872833537</v>
      </c>
      <c r="C234" s="10" t="n">
        <f aca="false">'Excess returns'!C234-AVERAGE('Excess returns'!C$3:C$242)</f>
        <v>0.00151146866026387</v>
      </c>
      <c r="D234" s="10" t="n">
        <f aca="false">'Excess returns'!D234-AVERAGE('Excess returns'!D$3:D$242)</f>
        <v>-0.0777310789676592</v>
      </c>
    </row>
    <row r="235" customFormat="false" ht="13.8" hidden="false" customHeight="false" outlineLevel="0" collapsed="false">
      <c r="A235" s="4" t="n">
        <v>45413</v>
      </c>
      <c r="B235" s="10" t="n">
        <f aca="false">'Excess returns'!B235-AVERAGE('Excess returns'!B$3:B$242)</f>
        <v>0.0372586140466204</v>
      </c>
      <c r="C235" s="10" t="n">
        <f aca="false">'Excess returns'!C235-AVERAGE('Excess returns'!C$3:C$242)</f>
        <v>0.0697841890294445</v>
      </c>
      <c r="D235" s="10" t="n">
        <f aca="false">'Excess returns'!D235-AVERAGE('Excess returns'!D$3:D$242)</f>
        <v>0.0120432288398006</v>
      </c>
    </row>
    <row r="236" customFormat="false" ht="13.8" hidden="false" customHeight="false" outlineLevel="0" collapsed="false">
      <c r="A236" s="4" t="n">
        <v>45444</v>
      </c>
      <c r="B236" s="10" t="n">
        <f aca="false">'Excess returns'!B236-AVERAGE('Excess returns'!B$3:B$242)</f>
        <v>0.0238589683228756</v>
      </c>
      <c r="C236" s="10" t="n">
        <f aca="false">'Excess returns'!C236-AVERAGE('Excess returns'!C$3:C$242)</f>
        <v>-0.0543355788777185</v>
      </c>
      <c r="D236" s="10" t="n">
        <f aca="false">'Excess returns'!D236-AVERAGE('Excess returns'!D$3:D$242)</f>
        <v>0.0133252280050426</v>
      </c>
    </row>
    <row r="237" customFormat="false" ht="13.8" hidden="false" customHeight="false" outlineLevel="0" collapsed="false">
      <c r="A237" s="4" t="n">
        <v>45474</v>
      </c>
      <c r="B237" s="10" t="n">
        <f aca="false">'Excess returns'!B237-AVERAGE('Excess returns'!B$3:B$242)</f>
        <v>-0.000251197302027918</v>
      </c>
      <c r="C237" s="10" t="n">
        <f aca="false">'Excess returns'!C237-AVERAGE('Excess returns'!C$3:C$242)</f>
        <v>0.0627169529218398</v>
      </c>
      <c r="D237" s="10" t="n">
        <f aca="false">'Excess returns'!D237-AVERAGE('Excess returns'!D$3:D$242)</f>
        <v>0.0503774147905399</v>
      </c>
    </row>
    <row r="238" customFormat="false" ht="13.8" hidden="false" customHeight="false" outlineLevel="0" collapsed="false">
      <c r="A238" s="4" t="n">
        <v>45505</v>
      </c>
      <c r="B238" s="10" t="n">
        <f aca="false">'Excess returns'!B238-AVERAGE('Excess returns'!B$3:B$242)</f>
        <v>0.0115426081493696</v>
      </c>
      <c r="C238" s="10" t="n">
        <f aca="false">'Excess returns'!C238-AVERAGE('Excess returns'!C$3:C$242)</f>
        <v>0.0333508591788542</v>
      </c>
      <c r="D238" s="10" t="n">
        <f aca="false">'Excess returns'!D238-AVERAGE('Excess returns'!D$3:D$242)</f>
        <v>0.00576345992644631</v>
      </c>
    </row>
    <row r="239" customFormat="false" ht="13.8" hidden="false" customHeight="false" outlineLevel="0" collapsed="false">
      <c r="A239" s="4" t="n">
        <v>45536</v>
      </c>
      <c r="B239" s="10" t="n">
        <f aca="false">'Excess returns'!B239-AVERAGE('Excess returns'!B$3:B$242)</f>
        <v>0.0094153994027992</v>
      </c>
      <c r="C239" s="10" t="n">
        <f aca="false">'Excess returns'!C239-AVERAGE('Excess returns'!C$3:C$242)</f>
        <v>0.0432754867470015</v>
      </c>
      <c r="D239" s="10" t="n">
        <f aca="false">'Excess returns'!D239-AVERAGE('Excess returns'!D$3:D$242)</f>
        <v>-0.0279493777653342</v>
      </c>
    </row>
    <row r="240" customFormat="false" ht="13.8" hidden="false" customHeight="false" outlineLevel="0" collapsed="false">
      <c r="A240" s="4" t="n">
        <v>45566</v>
      </c>
      <c r="B240" s="10" t="n">
        <f aca="false">'Excess returns'!B240-AVERAGE('Excess returns'!B$3:B$242)</f>
        <v>-0.0208560116195229</v>
      </c>
      <c r="C240" s="10" t="n">
        <f aca="false">'Excess returns'!C240-AVERAGE('Excess returns'!C$3:C$242)</f>
        <v>-0.0158655869263188</v>
      </c>
      <c r="D240" s="10" t="n">
        <f aca="false">'Excess returns'!D240-AVERAGE('Excess returns'!D$3:D$242)</f>
        <v>-0.0340016665537439</v>
      </c>
    </row>
    <row r="241" customFormat="false" ht="13.8" hidden="false" customHeight="false" outlineLevel="0" collapsed="false">
      <c r="A241" s="4" t="n">
        <v>45597</v>
      </c>
      <c r="B241" s="10" t="n">
        <f aca="false">'Excess returns'!B241-AVERAGE('Excess returns'!B$3:B$242)</f>
        <v>0.046767220299253</v>
      </c>
      <c r="C241" s="10" t="n">
        <f aca="false">'Excess returns'!C241-AVERAGE('Excess returns'!C$3:C$242)</f>
        <v>0.0475503085933595</v>
      </c>
      <c r="D241" s="10" t="n">
        <f aca="false">'Excess returns'!D241-AVERAGE('Excess returns'!D$3:D$242)</f>
        <v>-0.0342021370967105</v>
      </c>
    </row>
    <row r="242" customFormat="false" ht="13.8" hidden="false" customHeight="false" outlineLevel="0" collapsed="false">
      <c r="A242" s="4" t="n">
        <v>45627</v>
      </c>
      <c r="B242" s="10" t="n">
        <f aca="false">'Excess returns'!B242-AVERAGE('Excess returns'!B$3:B$242)</f>
        <v>-0.0354106586135925</v>
      </c>
      <c r="C242" s="10" t="n">
        <f aca="false">'Excess returns'!C242-AVERAGE('Excess returns'!C$3:C$242)</f>
        <v>-0.0797592108709316</v>
      </c>
      <c r="D242" s="10" t="n">
        <f aca="false">'Excess returns'!D242-AVERAGE('Excess returns'!D$3:D$242)</f>
        <v>-0.0760957877412645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2025-09-30T13:19:16Z</dcterms:created>
  <dc:creator/>
  <dc:description/>
  <dc:language>en-US</dc:language>
  <cp:lastModifiedBy/>
  <dcterms:modified xsi:type="dcterms:W3CDTF">2025-09-30T09:46:09Z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