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manddad/Desktop/"/>
    </mc:Choice>
  </mc:AlternateContent>
  <xr:revisionPtr revIDLastSave="0" documentId="13_ncr:1_{10618871-2921-A045-A554-5B65F2C963A2}" xr6:coauthVersionLast="47" xr6:coauthVersionMax="47" xr10:uidLastSave="{00000000-0000-0000-0000-000000000000}"/>
  <bookViews>
    <workbookView xWindow="380" yWindow="500" windowWidth="28040" windowHeight="15760" xr2:uid="{00000000-000D-0000-FFFF-FFFF00000000}"/>
  </bookViews>
  <sheets>
    <sheet name="TimeSheetEntry" sheetId="1" r:id="rId1"/>
    <sheet name="EmployeeDetails" sheetId="2" r:id="rId2"/>
    <sheet name="TimeReport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3" l="1" a="1"/>
  <c r="B25" i="3" s="1"/>
  <c r="B24" i="3" a="1"/>
  <c r="B24" i="3" s="1"/>
  <c r="B20" i="3" a="1"/>
  <c r="B20" i="3" s="1"/>
  <c r="B19" i="3" a="1"/>
  <c r="B19" i="3" s="1"/>
  <c r="B15" i="3" a="1"/>
  <c r="B15" i="3" s="1"/>
  <c r="B14" i="3" a="1"/>
  <c r="B14" i="3" s="1"/>
  <c r="B10" i="3" a="1"/>
  <c r="B10" i="3" s="1"/>
  <c r="B9" i="3" a="1"/>
  <c r="B9" i="3" s="1"/>
  <c r="AP100" i="1"/>
  <c r="AJ100" i="1"/>
  <c r="AF100" i="1"/>
  <c r="AE100" i="1"/>
  <c r="AD100" i="1"/>
  <c r="Z100" i="1"/>
  <c r="Y100" i="1"/>
  <c r="X100" i="1"/>
  <c r="R100" i="1"/>
  <c r="N100" i="1"/>
  <c r="J100" i="1"/>
  <c r="AV100" i="1" s="1"/>
  <c r="I100" i="1"/>
  <c r="H100" i="1"/>
  <c r="D100" i="1"/>
  <c r="AP99" i="1"/>
  <c r="AJ99" i="1"/>
  <c r="AD99" i="1"/>
  <c r="X99" i="1"/>
  <c r="S99" i="1"/>
  <c r="R99" i="1"/>
  <c r="N99" i="1"/>
  <c r="J99" i="1"/>
  <c r="I99" i="1"/>
  <c r="H99" i="1"/>
  <c r="D99" i="1"/>
  <c r="AS98" i="1"/>
  <c r="AP98" i="1"/>
  <c r="AJ98" i="1"/>
  <c r="AE98" i="1"/>
  <c r="AF98" i="1" s="1"/>
  <c r="AD98" i="1"/>
  <c r="X98" i="1"/>
  <c r="T98" i="1"/>
  <c r="S98" i="1"/>
  <c r="R98" i="1"/>
  <c r="N98" i="1"/>
  <c r="H98" i="1"/>
  <c r="D98" i="1"/>
  <c r="AP97" i="1"/>
  <c r="AJ97" i="1"/>
  <c r="AF97" i="1"/>
  <c r="AE97" i="1"/>
  <c r="AD97" i="1"/>
  <c r="X97" i="1"/>
  <c r="R97" i="1"/>
  <c r="N97" i="1"/>
  <c r="H97" i="1"/>
  <c r="D97" i="1"/>
  <c r="AP96" i="1"/>
  <c r="AJ96" i="1"/>
  <c r="AD96" i="1"/>
  <c r="Y96" i="1"/>
  <c r="X96" i="1"/>
  <c r="S96" i="1"/>
  <c r="R96" i="1"/>
  <c r="N96" i="1"/>
  <c r="H96" i="1"/>
  <c r="D96" i="1"/>
  <c r="AP95" i="1"/>
  <c r="AK95" i="1"/>
  <c r="AL95" i="1" s="1"/>
  <c r="AJ95" i="1"/>
  <c r="AD95" i="1"/>
  <c r="Z95" i="1"/>
  <c r="Y95" i="1"/>
  <c r="X95" i="1"/>
  <c r="T95" i="1"/>
  <c r="S95" i="1"/>
  <c r="R95" i="1"/>
  <c r="N95" i="1"/>
  <c r="I95" i="1"/>
  <c r="H95" i="1"/>
  <c r="D95" i="1"/>
  <c r="AP94" i="1"/>
  <c r="AL94" i="1"/>
  <c r="AK94" i="1"/>
  <c r="AJ94" i="1"/>
  <c r="AE94" i="1"/>
  <c r="AD94" i="1"/>
  <c r="X94" i="1"/>
  <c r="R94" i="1"/>
  <c r="N94" i="1"/>
  <c r="J94" i="1"/>
  <c r="AV94" i="1" s="1"/>
  <c r="I94" i="1"/>
  <c r="H94" i="1"/>
  <c r="D94" i="1"/>
  <c r="AS93" i="1"/>
  <c r="AP93" i="1"/>
  <c r="AJ93" i="1"/>
  <c r="AD93" i="1"/>
  <c r="Y93" i="1"/>
  <c r="Z93" i="1" s="1"/>
  <c r="X93" i="1"/>
  <c r="R93" i="1"/>
  <c r="N93" i="1"/>
  <c r="H93" i="1"/>
  <c r="D93" i="1"/>
  <c r="AP92" i="1"/>
  <c r="AJ92" i="1"/>
  <c r="AD92" i="1"/>
  <c r="Z92" i="1"/>
  <c r="Y92" i="1"/>
  <c r="X92" i="1"/>
  <c r="R92" i="1"/>
  <c r="N92" i="1"/>
  <c r="I92" i="1"/>
  <c r="J92" i="1" s="1"/>
  <c r="AV92" i="1" s="1"/>
  <c r="H92" i="1"/>
  <c r="D92" i="1"/>
  <c r="AP91" i="1"/>
  <c r="AK91" i="1"/>
  <c r="AJ91" i="1"/>
  <c r="AD91" i="1"/>
  <c r="X91" i="1"/>
  <c r="R91" i="1"/>
  <c r="N91" i="1"/>
  <c r="J91" i="1"/>
  <c r="AV91" i="1" s="1"/>
  <c r="I91" i="1"/>
  <c r="H91" i="1"/>
  <c r="D91" i="1"/>
  <c r="AP90" i="1"/>
  <c r="AJ90" i="1"/>
  <c r="AE90" i="1"/>
  <c r="AF90" i="1" s="1"/>
  <c r="AD90" i="1"/>
  <c r="X90" i="1"/>
  <c r="R90" i="1"/>
  <c r="N90" i="1"/>
  <c r="H90" i="1"/>
  <c r="D90" i="1"/>
  <c r="AP89" i="1"/>
  <c r="AK89" i="1"/>
  <c r="AL89" i="1" s="1"/>
  <c r="AJ89" i="1"/>
  <c r="AF89" i="1"/>
  <c r="AE89" i="1"/>
  <c r="AD89" i="1"/>
  <c r="X89" i="1"/>
  <c r="R89" i="1"/>
  <c r="AS89" i="1" s="1"/>
  <c r="N89" i="1"/>
  <c r="H89" i="1"/>
  <c r="D89" i="1"/>
  <c r="AP88" i="1"/>
  <c r="AJ88" i="1"/>
  <c r="AK88" i="1" s="1"/>
  <c r="AL88" i="1" s="1"/>
  <c r="AD88" i="1"/>
  <c r="Z88" i="1"/>
  <c r="Y88" i="1"/>
  <c r="X88" i="1"/>
  <c r="T88" i="1"/>
  <c r="S88" i="1"/>
  <c r="R88" i="1"/>
  <c r="N88" i="1"/>
  <c r="H88" i="1"/>
  <c r="D88" i="1"/>
  <c r="AP87" i="1"/>
  <c r="AK87" i="1"/>
  <c r="AL87" i="1" s="1"/>
  <c r="AJ87" i="1"/>
  <c r="AE87" i="1"/>
  <c r="AD87" i="1"/>
  <c r="X87" i="1"/>
  <c r="T87" i="1"/>
  <c r="S87" i="1"/>
  <c r="R87" i="1"/>
  <c r="N87" i="1"/>
  <c r="H87" i="1"/>
  <c r="D87" i="1"/>
  <c r="AP86" i="1"/>
  <c r="AL86" i="1"/>
  <c r="AK86" i="1"/>
  <c r="AJ86" i="1"/>
  <c r="AE86" i="1"/>
  <c r="AF86" i="1" s="1"/>
  <c r="AD86" i="1"/>
  <c r="X86" i="1"/>
  <c r="R86" i="1"/>
  <c r="N86" i="1"/>
  <c r="I86" i="1"/>
  <c r="H86" i="1"/>
  <c r="D86" i="1"/>
  <c r="AP85" i="1"/>
  <c r="AJ85" i="1"/>
  <c r="AD85" i="1"/>
  <c r="Y85" i="1"/>
  <c r="X85" i="1"/>
  <c r="S85" i="1"/>
  <c r="R85" i="1"/>
  <c r="N85" i="1"/>
  <c r="H85" i="1"/>
  <c r="D85" i="1"/>
  <c r="AP84" i="1"/>
  <c r="AJ84" i="1"/>
  <c r="AE84" i="1"/>
  <c r="AF84" i="1" s="1"/>
  <c r="AD84" i="1"/>
  <c r="Z84" i="1"/>
  <c r="Y84" i="1"/>
  <c r="X84" i="1"/>
  <c r="S84" i="1"/>
  <c r="R84" i="1"/>
  <c r="AS84" i="1" s="1"/>
  <c r="N84" i="1"/>
  <c r="I84" i="1"/>
  <c r="J84" i="1" s="1"/>
  <c r="AV84" i="1" s="1"/>
  <c r="H84" i="1"/>
  <c r="D84" i="1"/>
  <c r="AP83" i="1"/>
  <c r="AJ83" i="1"/>
  <c r="AK83" i="1" s="1"/>
  <c r="AL83" i="1" s="1"/>
  <c r="AF83" i="1"/>
  <c r="AE83" i="1"/>
  <c r="AD83" i="1"/>
  <c r="X83" i="1"/>
  <c r="R83" i="1"/>
  <c r="N83" i="1"/>
  <c r="J83" i="1"/>
  <c r="AV83" i="1" s="1"/>
  <c r="I83" i="1"/>
  <c r="H83" i="1"/>
  <c r="D83" i="1"/>
  <c r="AP82" i="1"/>
  <c r="AJ82" i="1"/>
  <c r="AE82" i="1"/>
  <c r="AF82" i="1" s="1"/>
  <c r="AD82" i="1"/>
  <c r="X82" i="1"/>
  <c r="R82" i="1"/>
  <c r="N82" i="1"/>
  <c r="H82" i="1"/>
  <c r="D82" i="1"/>
  <c r="AP81" i="1"/>
  <c r="AK81" i="1"/>
  <c r="AL81" i="1" s="1"/>
  <c r="AJ81" i="1"/>
  <c r="AF81" i="1"/>
  <c r="AE81" i="1"/>
  <c r="AD81" i="1"/>
  <c r="Y81" i="1"/>
  <c r="AQ81" i="1" s="1"/>
  <c r="X81" i="1"/>
  <c r="T81" i="1"/>
  <c r="S81" i="1"/>
  <c r="R81" i="1"/>
  <c r="N81" i="1"/>
  <c r="H81" i="1"/>
  <c r="D81" i="1"/>
  <c r="AP80" i="1"/>
  <c r="AJ80" i="1"/>
  <c r="AF80" i="1"/>
  <c r="AD80" i="1"/>
  <c r="AE80" i="1" s="1"/>
  <c r="X80" i="1"/>
  <c r="R80" i="1"/>
  <c r="N80" i="1"/>
  <c r="H80" i="1"/>
  <c r="I80" i="1" s="1"/>
  <c r="J80" i="1" s="1"/>
  <c r="AV80" i="1" s="1"/>
  <c r="D80" i="1"/>
  <c r="AP79" i="1"/>
  <c r="AJ79" i="1"/>
  <c r="AS79" i="1" s="1"/>
  <c r="AE79" i="1"/>
  <c r="AD79" i="1"/>
  <c r="Z79" i="1"/>
  <c r="X79" i="1"/>
  <c r="Y79" i="1" s="1"/>
  <c r="S79" i="1"/>
  <c r="R79" i="1"/>
  <c r="N79" i="1"/>
  <c r="J79" i="1"/>
  <c r="AV79" i="1" s="1"/>
  <c r="I79" i="1"/>
  <c r="H79" i="1"/>
  <c r="D79" i="1"/>
  <c r="AP78" i="1"/>
  <c r="AK78" i="1"/>
  <c r="AL78" i="1" s="1"/>
  <c r="AJ78" i="1"/>
  <c r="AD78" i="1"/>
  <c r="AE78" i="1" s="1"/>
  <c r="Z78" i="1"/>
  <c r="X78" i="1"/>
  <c r="Y78" i="1" s="1"/>
  <c r="R78" i="1"/>
  <c r="S78" i="1" s="1"/>
  <c r="AQ78" i="1" s="1"/>
  <c r="AR78" i="1" s="1"/>
  <c r="N78" i="1"/>
  <c r="H78" i="1"/>
  <c r="D78" i="1"/>
  <c r="AP77" i="1"/>
  <c r="AJ77" i="1"/>
  <c r="AK77" i="1" s="1"/>
  <c r="AD77" i="1"/>
  <c r="AE77" i="1" s="1"/>
  <c r="X77" i="1"/>
  <c r="R77" i="1"/>
  <c r="N77" i="1"/>
  <c r="H77" i="1"/>
  <c r="I77" i="1" s="1"/>
  <c r="D77" i="1"/>
  <c r="AS76" i="1"/>
  <c r="AP76" i="1"/>
  <c r="AJ76" i="1"/>
  <c r="AD76" i="1"/>
  <c r="Z76" i="1"/>
  <c r="Y76" i="1"/>
  <c r="X76" i="1"/>
  <c r="T76" i="1"/>
  <c r="S76" i="1"/>
  <c r="R76" i="1"/>
  <c r="N76" i="1"/>
  <c r="H76" i="1"/>
  <c r="D76" i="1"/>
  <c r="AP75" i="1"/>
  <c r="AL75" i="1"/>
  <c r="AK75" i="1"/>
  <c r="AJ75" i="1"/>
  <c r="AE75" i="1"/>
  <c r="AD75" i="1"/>
  <c r="X75" i="1"/>
  <c r="Y75" i="1" s="1"/>
  <c r="S75" i="1"/>
  <c r="R75" i="1"/>
  <c r="N75" i="1"/>
  <c r="J75" i="1"/>
  <c r="AV75" i="1" s="1"/>
  <c r="I75" i="1"/>
  <c r="H75" i="1"/>
  <c r="D75" i="1"/>
  <c r="AP74" i="1"/>
  <c r="AJ74" i="1"/>
  <c r="AD74" i="1"/>
  <c r="Y74" i="1"/>
  <c r="X74" i="1"/>
  <c r="T74" i="1"/>
  <c r="S74" i="1"/>
  <c r="R74" i="1"/>
  <c r="N74" i="1"/>
  <c r="H74" i="1"/>
  <c r="D74" i="1"/>
  <c r="AP73" i="1"/>
  <c r="AJ73" i="1"/>
  <c r="AF73" i="1"/>
  <c r="AE73" i="1"/>
  <c r="AD73" i="1"/>
  <c r="Y73" i="1"/>
  <c r="X73" i="1"/>
  <c r="R73" i="1"/>
  <c r="N73" i="1"/>
  <c r="H73" i="1"/>
  <c r="D73" i="1"/>
  <c r="AP72" i="1"/>
  <c r="AK72" i="1"/>
  <c r="AL72" i="1" s="1"/>
  <c r="AJ72" i="1"/>
  <c r="AD72" i="1"/>
  <c r="AE72" i="1" s="1"/>
  <c r="X72" i="1"/>
  <c r="Y72" i="1" s="1"/>
  <c r="Z72" i="1" s="1"/>
  <c r="R72" i="1"/>
  <c r="N72" i="1"/>
  <c r="I72" i="1"/>
  <c r="J72" i="1" s="1"/>
  <c r="AV72" i="1" s="1"/>
  <c r="H72" i="1"/>
  <c r="D72" i="1"/>
  <c r="AP71" i="1"/>
  <c r="AJ71" i="1"/>
  <c r="AE71" i="1"/>
  <c r="AD71" i="1"/>
  <c r="Z71" i="1"/>
  <c r="Y71" i="1"/>
  <c r="X71" i="1"/>
  <c r="S71" i="1"/>
  <c r="R71" i="1"/>
  <c r="N71" i="1"/>
  <c r="J71" i="1"/>
  <c r="AV71" i="1" s="1"/>
  <c r="I71" i="1"/>
  <c r="H71" i="1"/>
  <c r="D71" i="1"/>
  <c r="AP70" i="1"/>
  <c r="AK70" i="1"/>
  <c r="AL70" i="1" s="1"/>
  <c r="AJ70" i="1"/>
  <c r="AD70" i="1"/>
  <c r="Z70" i="1"/>
  <c r="Y70" i="1"/>
  <c r="X70" i="1"/>
  <c r="R70" i="1"/>
  <c r="N70" i="1"/>
  <c r="H70" i="1"/>
  <c r="D70" i="1"/>
  <c r="AP69" i="1"/>
  <c r="AL69" i="1"/>
  <c r="AJ69" i="1"/>
  <c r="AK69" i="1" s="1"/>
  <c r="AD69" i="1"/>
  <c r="AS69" i="1" s="1"/>
  <c r="Z69" i="1"/>
  <c r="Y69" i="1"/>
  <c r="X69" i="1"/>
  <c r="S69" i="1"/>
  <c r="R69" i="1"/>
  <c r="N69" i="1"/>
  <c r="I69" i="1"/>
  <c r="H69" i="1"/>
  <c r="D69" i="1"/>
  <c r="AP68" i="1"/>
  <c r="AJ68" i="1"/>
  <c r="AF68" i="1"/>
  <c r="AD68" i="1"/>
  <c r="AE68" i="1" s="1"/>
  <c r="X68" i="1"/>
  <c r="T68" i="1"/>
  <c r="S68" i="1"/>
  <c r="R68" i="1"/>
  <c r="N68" i="1"/>
  <c r="H68" i="1"/>
  <c r="D68" i="1"/>
  <c r="AP67" i="1"/>
  <c r="AJ67" i="1"/>
  <c r="AD67" i="1"/>
  <c r="Y67" i="1"/>
  <c r="Z67" i="1" s="1"/>
  <c r="X67" i="1"/>
  <c r="S67" i="1"/>
  <c r="R67" i="1"/>
  <c r="N67" i="1"/>
  <c r="H67" i="1"/>
  <c r="D67" i="1"/>
  <c r="AP66" i="1"/>
  <c r="AL66" i="1"/>
  <c r="AK66" i="1"/>
  <c r="AJ66" i="1"/>
  <c r="AE66" i="1"/>
  <c r="AD66" i="1"/>
  <c r="Y66" i="1"/>
  <c r="Z66" i="1" s="1"/>
  <c r="X66" i="1"/>
  <c r="AS66" i="1" s="1"/>
  <c r="T66" i="1"/>
  <c r="R66" i="1"/>
  <c r="S66" i="1" s="1"/>
  <c r="N66" i="1"/>
  <c r="H66" i="1"/>
  <c r="D66" i="1"/>
  <c r="AP65" i="1"/>
  <c r="AJ65" i="1"/>
  <c r="AK65" i="1" s="1"/>
  <c r="AL65" i="1" s="1"/>
  <c r="AE65" i="1"/>
  <c r="AF65" i="1" s="1"/>
  <c r="AD65" i="1"/>
  <c r="X65" i="1"/>
  <c r="R65" i="1"/>
  <c r="N65" i="1"/>
  <c r="I65" i="1"/>
  <c r="H65" i="1"/>
  <c r="D65" i="1"/>
  <c r="AS64" i="1"/>
  <c r="AP64" i="1"/>
  <c r="AJ64" i="1"/>
  <c r="AD64" i="1"/>
  <c r="Y64" i="1"/>
  <c r="Z64" i="1" s="1"/>
  <c r="X64" i="1"/>
  <c r="S64" i="1"/>
  <c r="R64" i="1"/>
  <c r="N64" i="1"/>
  <c r="H64" i="1"/>
  <c r="D64" i="1"/>
  <c r="AP63" i="1"/>
  <c r="AJ63" i="1"/>
  <c r="AF63" i="1"/>
  <c r="AE63" i="1"/>
  <c r="AD63" i="1"/>
  <c r="X63" i="1"/>
  <c r="Y63" i="1" s="1"/>
  <c r="Z63" i="1" s="1"/>
  <c r="S63" i="1"/>
  <c r="R63" i="1"/>
  <c r="N63" i="1"/>
  <c r="AV63" i="1" s="1"/>
  <c r="J63" i="1"/>
  <c r="I63" i="1"/>
  <c r="H63" i="1"/>
  <c r="D63" i="1"/>
  <c r="AP62" i="1"/>
  <c r="AJ62" i="1"/>
  <c r="AE62" i="1"/>
  <c r="AF62" i="1" s="1"/>
  <c r="AD62" i="1"/>
  <c r="X62" i="1"/>
  <c r="R62" i="1"/>
  <c r="N62" i="1"/>
  <c r="H62" i="1"/>
  <c r="I62" i="1" s="1"/>
  <c r="J62" i="1" s="1"/>
  <c r="AV62" i="1" s="1"/>
  <c r="D62" i="1"/>
  <c r="AP61" i="1"/>
  <c r="AL61" i="1"/>
  <c r="AK61" i="1"/>
  <c r="AJ61" i="1"/>
  <c r="AE61" i="1"/>
  <c r="AF61" i="1" s="1"/>
  <c r="AD61" i="1"/>
  <c r="X61" i="1"/>
  <c r="T61" i="1"/>
  <c r="S61" i="1"/>
  <c r="R61" i="1"/>
  <c r="N61" i="1"/>
  <c r="H61" i="1"/>
  <c r="D61" i="1"/>
  <c r="AV60" i="1"/>
  <c r="AP60" i="1"/>
  <c r="AK60" i="1"/>
  <c r="AJ60" i="1"/>
  <c r="AD60" i="1"/>
  <c r="AE60" i="1" s="1"/>
  <c r="AF60" i="1" s="1"/>
  <c r="X60" i="1"/>
  <c r="Y60" i="1" s="1"/>
  <c r="Z60" i="1" s="1"/>
  <c r="S60" i="1"/>
  <c r="R60" i="1"/>
  <c r="N60" i="1"/>
  <c r="J60" i="1"/>
  <c r="I60" i="1"/>
  <c r="H60" i="1"/>
  <c r="D60" i="1"/>
  <c r="AS59" i="1"/>
  <c r="AP59" i="1"/>
  <c r="AJ59" i="1"/>
  <c r="AD59" i="1"/>
  <c r="Z59" i="1"/>
  <c r="Y59" i="1"/>
  <c r="X59" i="1"/>
  <c r="S59" i="1"/>
  <c r="R59" i="1"/>
  <c r="N59" i="1"/>
  <c r="I59" i="1"/>
  <c r="J59" i="1" s="1"/>
  <c r="AV59" i="1" s="1"/>
  <c r="H59" i="1"/>
  <c r="D59" i="1"/>
  <c r="AP58" i="1"/>
  <c r="AK58" i="1"/>
  <c r="AL58" i="1" s="1"/>
  <c r="AJ58" i="1"/>
  <c r="AD58" i="1"/>
  <c r="AE58" i="1" s="1"/>
  <c r="Z58" i="1"/>
  <c r="Y58" i="1"/>
  <c r="X58" i="1"/>
  <c r="R58" i="1"/>
  <c r="S58" i="1" s="1"/>
  <c r="N58" i="1"/>
  <c r="H58" i="1"/>
  <c r="I58" i="1" s="1"/>
  <c r="D58" i="1"/>
  <c r="AP57" i="1"/>
  <c r="AL57" i="1"/>
  <c r="AJ57" i="1"/>
  <c r="AK57" i="1" s="1"/>
  <c r="AD57" i="1"/>
  <c r="X57" i="1"/>
  <c r="AS57" i="1" s="1"/>
  <c r="S57" i="1"/>
  <c r="R57" i="1"/>
  <c r="N57" i="1"/>
  <c r="H57" i="1"/>
  <c r="D57" i="1"/>
  <c r="AP56" i="1"/>
  <c r="AJ56" i="1"/>
  <c r="AD56" i="1"/>
  <c r="AE56" i="1" s="1"/>
  <c r="AF56" i="1" s="1"/>
  <c r="Y56" i="1"/>
  <c r="X56" i="1"/>
  <c r="S56" i="1"/>
  <c r="R56" i="1"/>
  <c r="N56" i="1"/>
  <c r="H56" i="1"/>
  <c r="D56" i="1"/>
  <c r="AP55" i="1"/>
  <c r="AK55" i="1"/>
  <c r="AL55" i="1" s="1"/>
  <c r="AJ55" i="1"/>
  <c r="AD55" i="1"/>
  <c r="Z55" i="1"/>
  <c r="Y55" i="1"/>
  <c r="X55" i="1"/>
  <c r="T55" i="1"/>
  <c r="S55" i="1"/>
  <c r="R55" i="1"/>
  <c r="N55" i="1"/>
  <c r="H55" i="1"/>
  <c r="D55" i="1"/>
  <c r="AP54" i="1"/>
  <c r="AL54" i="1"/>
  <c r="AK54" i="1"/>
  <c r="AJ54" i="1"/>
  <c r="AD54" i="1"/>
  <c r="X54" i="1"/>
  <c r="R54" i="1"/>
  <c r="S54" i="1" s="1"/>
  <c r="N54" i="1"/>
  <c r="I54" i="1"/>
  <c r="H54" i="1"/>
  <c r="D54" i="1"/>
  <c r="AP53" i="1"/>
  <c r="AJ53" i="1"/>
  <c r="AK53" i="1" s="1"/>
  <c r="AL53" i="1" s="1"/>
  <c r="AE53" i="1"/>
  <c r="AD53" i="1"/>
  <c r="Y53" i="1"/>
  <c r="Z53" i="1" s="1"/>
  <c r="X53" i="1"/>
  <c r="R53" i="1"/>
  <c r="N53" i="1"/>
  <c r="I53" i="1"/>
  <c r="H53" i="1"/>
  <c r="D53" i="1"/>
  <c r="AP52" i="1"/>
  <c r="AJ52" i="1"/>
  <c r="AD52" i="1"/>
  <c r="AE52" i="1" s="1"/>
  <c r="AF52" i="1" s="1"/>
  <c r="Z52" i="1"/>
  <c r="Y52" i="1"/>
  <c r="X52" i="1"/>
  <c r="R52" i="1"/>
  <c r="N52" i="1"/>
  <c r="J52" i="1"/>
  <c r="I52" i="1"/>
  <c r="H52" i="1"/>
  <c r="D52" i="1"/>
  <c r="AP51" i="1"/>
  <c r="AJ51" i="1"/>
  <c r="AD51" i="1"/>
  <c r="X51" i="1"/>
  <c r="Y51" i="1" s="1"/>
  <c r="Z51" i="1" s="1"/>
  <c r="R51" i="1"/>
  <c r="N51" i="1"/>
  <c r="J51" i="1"/>
  <c r="I51" i="1"/>
  <c r="H51" i="1"/>
  <c r="D51" i="1"/>
  <c r="AP50" i="1"/>
  <c r="AJ50" i="1"/>
  <c r="AS50" i="1" s="1"/>
  <c r="AE50" i="1"/>
  <c r="AF50" i="1" s="1"/>
  <c r="AD50" i="1"/>
  <c r="X50" i="1"/>
  <c r="R50" i="1"/>
  <c r="S50" i="1" s="1"/>
  <c r="N50" i="1"/>
  <c r="H50" i="1"/>
  <c r="I50" i="1" s="1"/>
  <c r="J50" i="1" s="1"/>
  <c r="AV50" i="1" s="1"/>
  <c r="D50" i="1"/>
  <c r="AP49" i="1"/>
  <c r="AK49" i="1"/>
  <c r="AJ49" i="1"/>
  <c r="AL49" i="1" s="1"/>
  <c r="AF49" i="1"/>
  <c r="AE49" i="1"/>
  <c r="AD49" i="1"/>
  <c r="X49" i="1"/>
  <c r="R49" i="1"/>
  <c r="N49" i="1"/>
  <c r="H49" i="1"/>
  <c r="D49" i="1"/>
  <c r="AP48" i="1"/>
  <c r="AK48" i="1"/>
  <c r="AL48" i="1" s="1"/>
  <c r="AJ48" i="1"/>
  <c r="AD48" i="1"/>
  <c r="AE48" i="1" s="1"/>
  <c r="AF48" i="1" s="1"/>
  <c r="Y48" i="1"/>
  <c r="X48" i="1"/>
  <c r="S48" i="1"/>
  <c r="R48" i="1"/>
  <c r="AS48" i="1" s="1"/>
  <c r="N48" i="1"/>
  <c r="H48" i="1"/>
  <c r="D48" i="1"/>
  <c r="AP47" i="1"/>
  <c r="AK47" i="1"/>
  <c r="AL47" i="1" s="1"/>
  <c r="AJ47" i="1"/>
  <c r="AD47" i="1"/>
  <c r="X47" i="1"/>
  <c r="S47" i="1"/>
  <c r="T47" i="1" s="1"/>
  <c r="R47" i="1"/>
  <c r="N47" i="1"/>
  <c r="I47" i="1"/>
  <c r="H47" i="1"/>
  <c r="D47" i="1"/>
  <c r="AP46" i="1"/>
  <c r="AL46" i="1"/>
  <c r="AK46" i="1"/>
  <c r="AJ46" i="1"/>
  <c r="AD46" i="1"/>
  <c r="X46" i="1"/>
  <c r="AS46" i="1" s="1"/>
  <c r="R46" i="1"/>
  <c r="S46" i="1" s="1"/>
  <c r="N46" i="1"/>
  <c r="H46" i="1"/>
  <c r="D46" i="1"/>
  <c r="AP45" i="1"/>
  <c r="AJ45" i="1"/>
  <c r="AK45" i="1" s="1"/>
  <c r="AL45" i="1" s="1"/>
  <c r="AD45" i="1"/>
  <c r="Y45" i="1"/>
  <c r="Z45" i="1" s="1"/>
  <c r="X45" i="1"/>
  <c r="R45" i="1"/>
  <c r="N45" i="1"/>
  <c r="H45" i="1"/>
  <c r="D45" i="1"/>
  <c r="AP44" i="1"/>
  <c r="AJ44" i="1"/>
  <c r="AF44" i="1"/>
  <c r="AD44" i="1"/>
  <c r="AE44" i="1" s="1"/>
  <c r="Z44" i="1"/>
  <c r="Y44" i="1"/>
  <c r="X44" i="1"/>
  <c r="R44" i="1"/>
  <c r="AS44" i="1" s="1"/>
  <c r="N44" i="1"/>
  <c r="H44" i="1"/>
  <c r="I44" i="1" s="1"/>
  <c r="D44" i="1"/>
  <c r="AP43" i="1"/>
  <c r="AJ43" i="1"/>
  <c r="AD43" i="1"/>
  <c r="AE43" i="1" s="1"/>
  <c r="AF43" i="1" s="1"/>
  <c r="X43" i="1"/>
  <c r="Y43" i="1" s="1"/>
  <c r="Z43" i="1" s="1"/>
  <c r="S43" i="1"/>
  <c r="R43" i="1"/>
  <c r="T43" i="1" s="1"/>
  <c r="N43" i="1"/>
  <c r="J43" i="1"/>
  <c r="I43" i="1"/>
  <c r="H43" i="1"/>
  <c r="D43" i="1"/>
  <c r="AS42" i="1"/>
  <c r="AP42" i="1"/>
  <c r="AJ42" i="1"/>
  <c r="AD42" i="1"/>
  <c r="X42" i="1"/>
  <c r="R42" i="1"/>
  <c r="S42" i="1" s="1"/>
  <c r="N42" i="1"/>
  <c r="H42" i="1"/>
  <c r="I42" i="1" s="1"/>
  <c r="J42" i="1" s="1"/>
  <c r="AV42" i="1" s="1"/>
  <c r="D42" i="1"/>
  <c r="AP41" i="1"/>
  <c r="AJ41" i="1"/>
  <c r="AF41" i="1"/>
  <c r="AE41" i="1"/>
  <c r="AD41" i="1"/>
  <c r="X41" i="1"/>
  <c r="Y41" i="1" s="1"/>
  <c r="R41" i="1"/>
  <c r="N41" i="1"/>
  <c r="H41" i="1"/>
  <c r="D41" i="1"/>
  <c r="AP40" i="1"/>
  <c r="AJ40" i="1"/>
  <c r="AD40" i="1"/>
  <c r="AE40" i="1" s="1"/>
  <c r="AF40" i="1" s="1"/>
  <c r="Y40" i="1"/>
  <c r="Z40" i="1" s="1"/>
  <c r="X40" i="1"/>
  <c r="R40" i="1"/>
  <c r="AS40" i="1" s="1"/>
  <c r="N40" i="1"/>
  <c r="H40" i="1"/>
  <c r="I40" i="1" s="1"/>
  <c r="D40" i="1"/>
  <c r="AP39" i="1"/>
  <c r="AL39" i="1"/>
  <c r="AK39" i="1"/>
  <c r="AJ39" i="1"/>
  <c r="AD39" i="1"/>
  <c r="X39" i="1"/>
  <c r="Y39" i="1" s="1"/>
  <c r="S39" i="1"/>
  <c r="R39" i="1"/>
  <c r="N39" i="1"/>
  <c r="H39" i="1"/>
  <c r="D39" i="1"/>
  <c r="AS38" i="1"/>
  <c r="AP38" i="1"/>
  <c r="AK38" i="1"/>
  <c r="AL38" i="1" s="1"/>
  <c r="AJ38" i="1"/>
  <c r="AF38" i="1"/>
  <c r="AE38" i="1"/>
  <c r="AD38" i="1"/>
  <c r="X38" i="1"/>
  <c r="R38" i="1"/>
  <c r="N38" i="1"/>
  <c r="J38" i="1"/>
  <c r="AV38" i="1" s="1"/>
  <c r="I38" i="1"/>
  <c r="H38" i="1"/>
  <c r="D38" i="1"/>
  <c r="AP37" i="1"/>
  <c r="AJ37" i="1"/>
  <c r="AK37" i="1" s="1"/>
  <c r="AE37" i="1"/>
  <c r="AD37" i="1"/>
  <c r="Z37" i="1"/>
  <c r="Y37" i="1"/>
  <c r="X37" i="1"/>
  <c r="R37" i="1"/>
  <c r="N37" i="1"/>
  <c r="I37" i="1"/>
  <c r="H37" i="1"/>
  <c r="D37" i="1"/>
  <c r="AP36" i="1"/>
  <c r="AK36" i="1"/>
  <c r="AJ36" i="1"/>
  <c r="AD36" i="1"/>
  <c r="Z36" i="1"/>
  <c r="Y36" i="1"/>
  <c r="X36" i="1"/>
  <c r="R36" i="1"/>
  <c r="S36" i="1" s="1"/>
  <c r="N36" i="1"/>
  <c r="H36" i="1"/>
  <c r="D36" i="1"/>
  <c r="AP35" i="1"/>
  <c r="AJ35" i="1"/>
  <c r="AK35" i="1" s="1"/>
  <c r="AL35" i="1" s="1"/>
  <c r="AD35" i="1"/>
  <c r="X35" i="1"/>
  <c r="R35" i="1"/>
  <c r="S35" i="1" s="1"/>
  <c r="N35" i="1"/>
  <c r="I35" i="1"/>
  <c r="H35" i="1"/>
  <c r="D35" i="1"/>
  <c r="AP34" i="1"/>
  <c r="AL34" i="1"/>
  <c r="AK34" i="1"/>
  <c r="AJ34" i="1"/>
  <c r="AD34" i="1"/>
  <c r="X34" i="1"/>
  <c r="T34" i="1"/>
  <c r="S34" i="1"/>
  <c r="R34" i="1"/>
  <c r="N34" i="1"/>
  <c r="H34" i="1"/>
  <c r="I34" i="1" s="1"/>
  <c r="D34" i="1"/>
  <c r="AP33" i="1"/>
  <c r="AJ33" i="1"/>
  <c r="AF33" i="1"/>
  <c r="AE33" i="1"/>
  <c r="AD33" i="1"/>
  <c r="X33" i="1"/>
  <c r="S33" i="1"/>
  <c r="R33" i="1"/>
  <c r="N33" i="1"/>
  <c r="H33" i="1"/>
  <c r="D33" i="1"/>
  <c r="AP32" i="1"/>
  <c r="AJ32" i="1"/>
  <c r="AF32" i="1"/>
  <c r="AD32" i="1"/>
  <c r="AE32" i="1" s="1"/>
  <c r="X32" i="1"/>
  <c r="R32" i="1"/>
  <c r="S32" i="1" s="1"/>
  <c r="N32" i="1"/>
  <c r="H32" i="1"/>
  <c r="I32" i="1" s="1"/>
  <c r="J32" i="1" s="1"/>
  <c r="AV32" i="1" s="1"/>
  <c r="D32" i="1"/>
  <c r="AV31" i="1"/>
  <c r="AP31" i="1"/>
  <c r="AJ31" i="1"/>
  <c r="AD31" i="1"/>
  <c r="X31" i="1"/>
  <c r="Y31" i="1" s="1"/>
  <c r="Z31" i="1" s="1"/>
  <c r="S31" i="1"/>
  <c r="R31" i="1"/>
  <c r="N31" i="1"/>
  <c r="J31" i="1"/>
  <c r="I31" i="1"/>
  <c r="H31" i="1"/>
  <c r="D31" i="1"/>
  <c r="AP30" i="1"/>
  <c r="AK30" i="1"/>
  <c r="AL30" i="1" s="1"/>
  <c r="AJ30" i="1"/>
  <c r="AE30" i="1"/>
  <c r="AF30" i="1" s="1"/>
  <c r="AD30" i="1"/>
  <c r="AS30" i="1" s="1"/>
  <c r="X30" i="1"/>
  <c r="Y30" i="1" s="1"/>
  <c r="Z30" i="1" s="1"/>
  <c r="R30" i="1"/>
  <c r="S30" i="1" s="1"/>
  <c r="N30" i="1"/>
  <c r="I30" i="1"/>
  <c r="H30" i="1"/>
  <c r="D30" i="1"/>
  <c r="AP29" i="1"/>
  <c r="AJ29" i="1"/>
  <c r="AK29" i="1" s="1"/>
  <c r="AD29" i="1"/>
  <c r="AS29" i="1" s="1"/>
  <c r="Z29" i="1"/>
  <c r="Y29" i="1"/>
  <c r="X29" i="1"/>
  <c r="R29" i="1"/>
  <c r="N29" i="1"/>
  <c r="H29" i="1"/>
  <c r="I29" i="1" s="1"/>
  <c r="D29" i="1"/>
  <c r="AP28" i="1"/>
  <c r="AK28" i="1"/>
  <c r="AJ28" i="1"/>
  <c r="AD28" i="1"/>
  <c r="Y28" i="1"/>
  <c r="X28" i="1"/>
  <c r="T28" i="1"/>
  <c r="S28" i="1"/>
  <c r="R28" i="1"/>
  <c r="N28" i="1"/>
  <c r="H28" i="1"/>
  <c r="D28" i="1"/>
  <c r="AP27" i="1"/>
  <c r="AL27" i="1"/>
  <c r="AK27" i="1"/>
  <c r="AJ27" i="1"/>
  <c r="AD27" i="1"/>
  <c r="X27" i="1"/>
  <c r="T27" i="1"/>
  <c r="S27" i="1"/>
  <c r="R27" i="1"/>
  <c r="N27" i="1"/>
  <c r="I27" i="1"/>
  <c r="H27" i="1"/>
  <c r="D27" i="1"/>
  <c r="AP26" i="1"/>
  <c r="AK26" i="1"/>
  <c r="AL26" i="1" s="1"/>
  <c r="AJ26" i="1"/>
  <c r="AD26" i="1"/>
  <c r="Y26" i="1"/>
  <c r="X26" i="1"/>
  <c r="S26" i="1"/>
  <c r="R26" i="1"/>
  <c r="AS26" i="1" s="1"/>
  <c r="N26" i="1"/>
  <c r="H26" i="1"/>
  <c r="I26" i="1" s="1"/>
  <c r="D26" i="1"/>
  <c r="AP25" i="1"/>
  <c r="AJ25" i="1"/>
  <c r="AF25" i="1"/>
  <c r="AE25" i="1"/>
  <c r="AD25" i="1"/>
  <c r="X25" i="1"/>
  <c r="R25" i="1"/>
  <c r="N25" i="1"/>
  <c r="H25" i="1"/>
  <c r="D25" i="1"/>
  <c r="AP24" i="1"/>
  <c r="AJ24" i="1"/>
  <c r="AF24" i="1"/>
  <c r="AD24" i="1"/>
  <c r="AE24" i="1" s="1"/>
  <c r="X24" i="1"/>
  <c r="Y24" i="1" s="1"/>
  <c r="Z24" i="1" s="1"/>
  <c r="R24" i="1"/>
  <c r="S24" i="1" s="1"/>
  <c r="N24" i="1"/>
  <c r="J24" i="1"/>
  <c r="AV24" i="1" s="1"/>
  <c r="I24" i="1"/>
  <c r="H24" i="1"/>
  <c r="D24" i="1"/>
  <c r="AP23" i="1"/>
  <c r="AJ23" i="1"/>
  <c r="AE23" i="1"/>
  <c r="AD23" i="1"/>
  <c r="Z23" i="1"/>
  <c r="Y23" i="1"/>
  <c r="X23" i="1"/>
  <c r="S23" i="1"/>
  <c r="R23" i="1"/>
  <c r="N23" i="1"/>
  <c r="J23" i="1"/>
  <c r="AV23" i="1" s="1"/>
  <c r="I23" i="1"/>
  <c r="H23" i="1"/>
  <c r="D23" i="1"/>
  <c r="AP22" i="1"/>
  <c r="AK22" i="1"/>
  <c r="AL22" i="1" s="1"/>
  <c r="AJ22" i="1"/>
  <c r="AD22" i="1"/>
  <c r="AS22" i="1" s="1"/>
  <c r="Z22" i="1"/>
  <c r="Y22" i="1"/>
  <c r="X22" i="1"/>
  <c r="R22" i="1"/>
  <c r="S22" i="1" s="1"/>
  <c r="N22" i="1"/>
  <c r="H22" i="1"/>
  <c r="D22" i="1"/>
  <c r="AS21" i="1"/>
  <c r="AP21" i="1"/>
  <c r="AL21" i="1"/>
  <c r="AJ21" i="1"/>
  <c r="AK21" i="1" s="1"/>
  <c r="AD21" i="1"/>
  <c r="Y21" i="1"/>
  <c r="X21" i="1"/>
  <c r="S21" i="1"/>
  <c r="R21" i="1"/>
  <c r="N21" i="1"/>
  <c r="H21" i="1"/>
  <c r="I21" i="1" s="1"/>
  <c r="D21" i="1"/>
  <c r="AP20" i="1"/>
  <c r="AJ20" i="1"/>
  <c r="AD20" i="1"/>
  <c r="AE20" i="1" s="1"/>
  <c r="AF20" i="1" s="1"/>
  <c r="Y20" i="1"/>
  <c r="Z20" i="1" s="1"/>
  <c r="X20" i="1"/>
  <c r="T20" i="1"/>
  <c r="S20" i="1"/>
  <c r="R20" i="1"/>
  <c r="N20" i="1"/>
  <c r="H20" i="1"/>
  <c r="D20" i="1"/>
  <c r="AV19" i="1"/>
  <c r="AP19" i="1"/>
  <c r="AK19" i="1"/>
  <c r="AL19" i="1" s="1"/>
  <c r="AJ19" i="1"/>
  <c r="AD19" i="1"/>
  <c r="X19" i="1"/>
  <c r="Y19" i="1" s="1"/>
  <c r="T19" i="1"/>
  <c r="S19" i="1"/>
  <c r="R19" i="1"/>
  <c r="N19" i="1"/>
  <c r="I19" i="1"/>
  <c r="J19" i="1" s="1"/>
  <c r="H19" i="1"/>
  <c r="D19" i="1"/>
  <c r="AP18" i="1"/>
  <c r="AJ18" i="1"/>
  <c r="AD18" i="1"/>
  <c r="AE18" i="1" s="1"/>
  <c r="AF18" i="1" s="1"/>
  <c r="X18" i="1"/>
  <c r="S18" i="1"/>
  <c r="T18" i="1" s="1"/>
  <c r="R18" i="1"/>
  <c r="N18" i="1"/>
  <c r="H18" i="1"/>
  <c r="I18" i="1" s="1"/>
  <c r="D18" i="1"/>
  <c r="AP17" i="1"/>
  <c r="AJ17" i="1"/>
  <c r="AE17" i="1"/>
  <c r="AF17" i="1" s="1"/>
  <c r="AD17" i="1"/>
  <c r="X17" i="1"/>
  <c r="T17" i="1"/>
  <c r="S17" i="1"/>
  <c r="R17" i="1"/>
  <c r="N17" i="1"/>
  <c r="I17" i="1"/>
  <c r="H17" i="1"/>
  <c r="D17" i="1"/>
  <c r="AP16" i="1"/>
  <c r="AJ16" i="1"/>
  <c r="AD16" i="1"/>
  <c r="AE16" i="1" s="1"/>
  <c r="Z16" i="1"/>
  <c r="Y16" i="1"/>
  <c r="X16" i="1"/>
  <c r="R16" i="1"/>
  <c r="N16" i="1"/>
  <c r="I16" i="1"/>
  <c r="J16" i="1" s="1"/>
  <c r="AV16" i="1" s="1"/>
  <c r="H16" i="1"/>
  <c r="D16" i="1"/>
  <c r="AP15" i="1"/>
  <c r="AJ15" i="1"/>
  <c r="AD15" i="1"/>
  <c r="AS15" i="1" s="1"/>
  <c r="Z15" i="1"/>
  <c r="Y15" i="1"/>
  <c r="X15" i="1"/>
  <c r="S15" i="1"/>
  <c r="R15" i="1"/>
  <c r="N15" i="1"/>
  <c r="H15" i="1"/>
  <c r="D15" i="1"/>
  <c r="AP14" i="1"/>
  <c r="AL14" i="1"/>
  <c r="AK14" i="1"/>
  <c r="AJ14" i="1"/>
  <c r="AE14" i="1"/>
  <c r="AD14" i="1"/>
  <c r="Y14" i="1"/>
  <c r="Z14" i="1" s="1"/>
  <c r="X14" i="1"/>
  <c r="R14" i="1"/>
  <c r="S14" i="1" s="1"/>
  <c r="N14" i="1"/>
  <c r="J14" i="1"/>
  <c r="AV14" i="1" s="1"/>
  <c r="I14" i="1"/>
  <c r="H14" i="1"/>
  <c r="D14" i="1"/>
  <c r="AP13" i="1"/>
  <c r="AL13" i="1"/>
  <c r="AJ13" i="1"/>
  <c r="AK13" i="1" s="1"/>
  <c r="AD13" i="1"/>
  <c r="X13" i="1"/>
  <c r="S13" i="1"/>
  <c r="R13" i="1"/>
  <c r="N13" i="1"/>
  <c r="H13" i="1"/>
  <c r="D13" i="1"/>
  <c r="AP12" i="1"/>
  <c r="AK12" i="1"/>
  <c r="AL12" i="1" s="1"/>
  <c r="AJ12" i="1"/>
  <c r="AD12" i="1"/>
  <c r="X12" i="1"/>
  <c r="T12" i="1"/>
  <c r="S12" i="1"/>
  <c r="R12" i="1"/>
  <c r="N12" i="1"/>
  <c r="I12" i="1"/>
  <c r="H12" i="1"/>
  <c r="D12" i="1"/>
  <c r="AP11" i="1"/>
  <c r="AL11" i="1"/>
  <c r="AK11" i="1"/>
  <c r="AJ11" i="1"/>
  <c r="AD11" i="1"/>
  <c r="X11" i="1"/>
  <c r="R11" i="1"/>
  <c r="S11" i="1" s="1"/>
  <c r="N11" i="1"/>
  <c r="H11" i="1"/>
  <c r="I11" i="1" s="1"/>
  <c r="D11" i="1"/>
  <c r="AP10" i="1"/>
  <c r="AS10" i="1" s="1"/>
  <c r="AJ10" i="1"/>
  <c r="AK10" i="1" s="1"/>
  <c r="AL10" i="1" s="1"/>
  <c r="AD10" i="1"/>
  <c r="Y10" i="1"/>
  <c r="Z10" i="1" s="1"/>
  <c r="X10" i="1"/>
  <c r="R10" i="1"/>
  <c r="N10" i="1"/>
  <c r="H10" i="1"/>
  <c r="I10" i="1" s="1"/>
  <c r="D10" i="1"/>
  <c r="AS9" i="1"/>
  <c r="AP9" i="1"/>
  <c r="AJ9" i="1"/>
  <c r="AD9" i="1"/>
  <c r="Z9" i="1"/>
  <c r="Y9" i="1"/>
  <c r="X9" i="1"/>
  <c r="R9" i="1"/>
  <c r="N9" i="1"/>
  <c r="I9" i="1"/>
  <c r="J9" i="1" s="1"/>
  <c r="AV9" i="1" s="1"/>
  <c r="H9" i="1"/>
  <c r="D9" i="1"/>
  <c r="AP8" i="1"/>
  <c r="AJ8" i="1"/>
  <c r="AD8" i="1"/>
  <c r="X8" i="1"/>
  <c r="Y8" i="1" s="1"/>
  <c r="Z8" i="1" s="1"/>
  <c r="S8" i="1"/>
  <c r="R8" i="1"/>
  <c r="N8" i="1"/>
  <c r="J8" i="1"/>
  <c r="AV8" i="1" s="1"/>
  <c r="I8" i="1"/>
  <c r="H8" i="1"/>
  <c r="D8" i="1"/>
  <c r="AV7" i="1"/>
  <c r="AP7" i="1"/>
  <c r="AJ7" i="1"/>
  <c r="AE7" i="1"/>
  <c r="AF7" i="1" s="1"/>
  <c r="AD7" i="1"/>
  <c r="X7" i="1"/>
  <c r="R7" i="1"/>
  <c r="N7" i="1"/>
  <c r="H7" i="1"/>
  <c r="I7" i="1" s="1"/>
  <c r="J7" i="1" s="1"/>
  <c r="D7" i="1"/>
  <c r="AP6" i="1"/>
  <c r="AJ6" i="1"/>
  <c r="AF6" i="1"/>
  <c r="AE6" i="1"/>
  <c r="AD6" i="1"/>
  <c r="X6" i="1"/>
  <c r="R6" i="1"/>
  <c r="N6" i="1"/>
  <c r="H6" i="1"/>
  <c r="D6" i="1"/>
  <c r="AP5" i="1"/>
  <c r="AK5" i="1"/>
  <c r="AL5" i="1" s="1"/>
  <c r="AJ5" i="1"/>
  <c r="AD5" i="1"/>
  <c r="AE5" i="1" s="1"/>
  <c r="AF5" i="1" s="1"/>
  <c r="X5" i="1"/>
  <c r="S5" i="1"/>
  <c r="T5" i="1" s="1"/>
  <c r="R5" i="1"/>
  <c r="AS5" i="1" s="1"/>
  <c r="N5" i="1"/>
  <c r="H5" i="1"/>
  <c r="D5" i="1"/>
  <c r="AP4" i="1"/>
  <c r="AK4" i="1"/>
  <c r="AL4" i="1" s="1"/>
  <c r="AJ4" i="1"/>
  <c r="AD4" i="1"/>
  <c r="X4" i="1"/>
  <c r="T4" i="1"/>
  <c r="S4" i="1"/>
  <c r="R4" i="1"/>
  <c r="N4" i="1"/>
  <c r="H4" i="1"/>
  <c r="D4" i="1"/>
  <c r="AP3" i="1"/>
  <c r="AL3" i="1"/>
  <c r="AK3" i="1"/>
  <c r="AJ3" i="1"/>
  <c r="AD3" i="1"/>
  <c r="X3" i="1"/>
  <c r="R3" i="1"/>
  <c r="S3" i="1" s="1"/>
  <c r="N3" i="1"/>
  <c r="H3" i="1"/>
  <c r="D3" i="1"/>
  <c r="AP2" i="1"/>
  <c r="AS2" i="1" s="1"/>
  <c r="AJ2" i="1"/>
  <c r="AK2" i="1" s="1"/>
  <c r="AL2" i="1" s="1"/>
  <c r="AD2" i="1"/>
  <c r="AE2" i="1" s="1"/>
  <c r="Y2" i="1"/>
  <c r="Z2" i="1" s="1"/>
  <c r="X2" i="1"/>
  <c r="R2" i="1"/>
  <c r="N2" i="1"/>
  <c r="H2" i="1"/>
  <c r="D2" i="1"/>
  <c r="T6" i="1" l="1"/>
  <c r="J3" i="1"/>
  <c r="AV3" i="1" s="1"/>
  <c r="J10" i="1"/>
  <c r="AV10" i="1" s="1"/>
  <c r="J11" i="1"/>
  <c r="AV11" i="1" s="1"/>
  <c r="AQ24" i="1"/>
  <c r="AR24" i="1" s="1"/>
  <c r="J15" i="1"/>
  <c r="AV15" i="1" s="1"/>
  <c r="T7" i="1"/>
  <c r="T35" i="1"/>
  <c r="Z19" i="1"/>
  <c r="AE21" i="1"/>
  <c r="AF21" i="1" s="1"/>
  <c r="AQ23" i="1"/>
  <c r="AR23" i="1" s="1"/>
  <c r="AS4" i="1"/>
  <c r="I5" i="1"/>
  <c r="J6" i="1"/>
  <c r="AV6" i="1" s="1"/>
  <c r="AS8" i="1"/>
  <c r="S9" i="1"/>
  <c r="T9" i="1"/>
  <c r="AS18" i="1"/>
  <c r="AQ20" i="1"/>
  <c r="AR20" i="1" s="1"/>
  <c r="AF37" i="1"/>
  <c r="AF47" i="1"/>
  <c r="J58" i="1"/>
  <c r="AV58" i="1" s="1"/>
  <c r="AF15" i="1"/>
  <c r="AK6" i="1"/>
  <c r="AL6" i="1" s="1"/>
  <c r="AE15" i="1"/>
  <c r="J29" i="1"/>
  <c r="AV29" i="1" s="1"/>
  <c r="AE35" i="1"/>
  <c r="AQ35" i="1" s="1"/>
  <c r="AR35" i="1" s="1"/>
  <c r="S38" i="1"/>
  <c r="T39" i="1"/>
  <c r="AS41" i="1"/>
  <c r="AK41" i="1"/>
  <c r="AL41" i="1" s="1"/>
  <c r="Z42" i="1"/>
  <c r="AU42" i="1" s="1"/>
  <c r="Y42" i="1"/>
  <c r="AQ42" i="1" s="1"/>
  <c r="AR42" i="1" s="1"/>
  <c r="J13" i="1"/>
  <c r="AV13" i="1" s="1"/>
  <c r="I13" i="1"/>
  <c r="AK23" i="1"/>
  <c r="AL23" i="1" s="1"/>
  <c r="AE27" i="1"/>
  <c r="AF27" i="1" s="1"/>
  <c r="T11" i="1"/>
  <c r="Y35" i="1"/>
  <c r="AT35" i="1" s="1"/>
  <c r="AS35" i="1"/>
  <c r="AE8" i="1"/>
  <c r="AQ8" i="1" s="1"/>
  <c r="AR8" i="1" s="1"/>
  <c r="AK25" i="1"/>
  <c r="AL25" i="1" s="1"/>
  <c r="T42" i="1"/>
  <c r="AF16" i="1"/>
  <c r="I22" i="1"/>
  <c r="J22" i="1" s="1"/>
  <c r="AV22" i="1" s="1"/>
  <c r="AS23" i="1"/>
  <c r="J30" i="1"/>
  <c r="AV30" i="1" s="1"/>
  <c r="AK31" i="1"/>
  <c r="AL31" i="1" s="1"/>
  <c r="T33" i="1"/>
  <c r="AL40" i="1"/>
  <c r="Y4" i="1"/>
  <c r="AQ4" i="1" s="1"/>
  <c r="AR4" i="1" s="1"/>
  <c r="Z6" i="1"/>
  <c r="Y6" i="1"/>
  <c r="AS12" i="1"/>
  <c r="AQ14" i="1"/>
  <c r="AR14" i="1" s="1"/>
  <c r="AK16" i="1"/>
  <c r="AL16" i="1" s="1"/>
  <c r="I20" i="1"/>
  <c r="Y33" i="1"/>
  <c r="Z33" i="1"/>
  <c r="Z34" i="1"/>
  <c r="AS34" i="1"/>
  <c r="T36" i="1"/>
  <c r="AS37" i="1"/>
  <c r="S41" i="1"/>
  <c r="AF42" i="1"/>
  <c r="AL43" i="1"/>
  <c r="AU43" i="1" s="1"/>
  <c r="AK43" i="1"/>
  <c r="AT43" i="1" s="1"/>
  <c r="AW43" i="1" s="1"/>
  <c r="T50" i="1"/>
  <c r="T3" i="1"/>
  <c r="AQ18" i="1"/>
  <c r="AR18" i="1" s="1"/>
  <c r="AT18" i="1"/>
  <c r="AS3" i="1"/>
  <c r="E9" i="3" s="1" a="1"/>
  <c r="E9" i="3" s="1"/>
  <c r="I15" i="1"/>
  <c r="AK24" i="1"/>
  <c r="AL24" i="1" s="1"/>
  <c r="J27" i="1"/>
  <c r="AV27" i="1" s="1"/>
  <c r="AK32" i="1"/>
  <c r="AL32" i="1" s="1"/>
  <c r="AK33" i="1"/>
  <c r="AL33" i="1" s="1"/>
  <c r="Y3" i="1"/>
  <c r="S6" i="1"/>
  <c r="AS11" i="1"/>
  <c r="AS25" i="1"/>
  <c r="AE31" i="1"/>
  <c r="AF31" i="1" s="1"/>
  <c r="AE22" i="1"/>
  <c r="AF22" i="1" s="1"/>
  <c r="J40" i="1"/>
  <c r="AV40" i="1" s="1"/>
  <c r="AE3" i="1"/>
  <c r="S7" i="1"/>
  <c r="AK8" i="1"/>
  <c r="AL8" i="1" s="1"/>
  <c r="AE9" i="1"/>
  <c r="AF9" i="1" s="1"/>
  <c r="AL20" i="1"/>
  <c r="I2" i="1"/>
  <c r="I3" i="1"/>
  <c r="AS7" i="1"/>
  <c r="AE11" i="1"/>
  <c r="AF11" i="1" s="1"/>
  <c r="Y12" i="1"/>
  <c r="Z12" i="1" s="1"/>
  <c r="Y13" i="1"/>
  <c r="AQ13" i="1" s="1"/>
  <c r="AR13" i="1" s="1"/>
  <c r="AK18" i="1"/>
  <c r="AL18" i="1" s="1"/>
  <c r="AK20" i="1"/>
  <c r="Z25" i="1"/>
  <c r="Y25" i="1"/>
  <c r="T26" i="1"/>
  <c r="AQ30" i="1"/>
  <c r="AR30" i="1" s="1"/>
  <c r="AU30" i="1" s="1"/>
  <c r="AS31" i="1"/>
  <c r="Z32" i="1"/>
  <c r="Y34" i="1"/>
  <c r="AE42" i="1"/>
  <c r="I45" i="1"/>
  <c r="J45" i="1" s="1"/>
  <c r="AV45" i="1" s="1"/>
  <c r="T2" i="1"/>
  <c r="AS6" i="1"/>
  <c r="T10" i="1"/>
  <c r="Z21" i="1"/>
  <c r="Z28" i="1"/>
  <c r="AS33" i="1"/>
  <c r="J37" i="1"/>
  <c r="AV37" i="1" s="1"/>
  <c r="J44" i="1"/>
  <c r="AV44" i="1" s="1"/>
  <c r="T46" i="1"/>
  <c r="AF51" i="1"/>
  <c r="AQ5" i="1"/>
  <c r="AT5" i="1" s="1"/>
  <c r="Z18" i="1"/>
  <c r="Y18" i="1"/>
  <c r="J21" i="1"/>
  <c r="AV21" i="1" s="1"/>
  <c r="I28" i="1"/>
  <c r="J28" i="1" s="1"/>
  <c r="AV28" i="1" s="1"/>
  <c r="AE29" i="1"/>
  <c r="AF29" i="1" s="1"/>
  <c r="I36" i="1"/>
  <c r="Z3" i="1"/>
  <c r="AK7" i="1"/>
  <c r="AL7" i="1" s="1"/>
  <c r="Y11" i="1"/>
  <c r="AF19" i="1"/>
  <c r="AU19" i="1" s="1"/>
  <c r="AS24" i="1"/>
  <c r="T24" i="1"/>
  <c r="S25" i="1"/>
  <c r="AS32" i="1"/>
  <c r="T32" i="1"/>
  <c r="AF2" i="1"/>
  <c r="Z11" i="1"/>
  <c r="AT14" i="1"/>
  <c r="J4" i="1"/>
  <c r="AV4" i="1" s="1"/>
  <c r="Z4" i="1"/>
  <c r="Y5" i="1"/>
  <c r="Z5" i="1" s="1"/>
  <c r="I4" i="1"/>
  <c r="T8" i="1"/>
  <c r="AL9" i="1"/>
  <c r="AE10" i="1"/>
  <c r="AF10" i="1" s="1"/>
  <c r="J12" i="1"/>
  <c r="AV12" i="1" s="1"/>
  <c r="AF14" i="1"/>
  <c r="AS14" i="1"/>
  <c r="AS16" i="1"/>
  <c r="S16" i="1"/>
  <c r="AS17" i="1"/>
  <c r="AK17" i="1"/>
  <c r="AL17" i="1" s="1"/>
  <c r="AS19" i="1"/>
  <c r="AS20" i="1"/>
  <c r="AF23" i="1"/>
  <c r="Z26" i="1"/>
  <c r="Y27" i="1"/>
  <c r="AS27" i="1"/>
  <c r="J35" i="1"/>
  <c r="AV35" i="1" s="1"/>
  <c r="AQ43" i="1"/>
  <c r="AR43" i="1" s="1"/>
  <c r="AQ58" i="1"/>
  <c r="AR58" i="1" s="1"/>
  <c r="AF58" i="1"/>
  <c r="T13" i="1"/>
  <c r="AL28" i="1"/>
  <c r="AV43" i="1"/>
  <c r="J47" i="1"/>
  <c r="AV47" i="1" s="1"/>
  <c r="AV52" i="1"/>
  <c r="AF53" i="1"/>
  <c r="AE54" i="1"/>
  <c r="AF54" i="1" s="1"/>
  <c r="Z56" i="1"/>
  <c r="AS73" i="1"/>
  <c r="S73" i="1"/>
  <c r="Z50" i="1"/>
  <c r="T51" i="1"/>
  <c r="J55" i="1"/>
  <c r="AV55" i="1" s="1"/>
  <c r="J57" i="1"/>
  <c r="AV57" i="1" s="1"/>
  <c r="AE57" i="1"/>
  <c r="AS58" i="1"/>
  <c r="T62" i="1"/>
  <c r="S62" i="1"/>
  <c r="AS62" i="1"/>
  <c r="S65" i="1"/>
  <c r="T65" i="1" s="1"/>
  <c r="AS65" i="1"/>
  <c r="AQ66" i="1"/>
  <c r="AR66" i="1" s="1"/>
  <c r="AE70" i="1"/>
  <c r="AF70" i="1" s="1"/>
  <c r="J76" i="1"/>
  <c r="AV76" i="1" s="1"/>
  <c r="AS45" i="1"/>
  <c r="J48" i="1"/>
  <c r="AV48" i="1" s="1"/>
  <c r="I48" i="1"/>
  <c r="S51" i="1"/>
  <c r="AS51" i="1"/>
  <c r="S52" i="1"/>
  <c r="J53" i="1"/>
  <c r="AV53" i="1" s="1"/>
  <c r="J54" i="1"/>
  <c r="AV54" i="1" s="1"/>
  <c r="I55" i="1"/>
  <c r="I57" i="1"/>
  <c r="AS60" i="1"/>
  <c r="T60" i="1"/>
  <c r="AR61" i="1"/>
  <c r="AS63" i="1"/>
  <c r="AK63" i="1"/>
  <c r="AL63" i="1" s="1"/>
  <c r="Y68" i="1"/>
  <c r="Z68" i="1" s="1"/>
  <c r="AF71" i="1"/>
  <c r="AS71" i="1"/>
  <c r="AF74" i="1"/>
  <c r="AE74" i="1"/>
  <c r="AT74" i="1" s="1"/>
  <c r="I76" i="1"/>
  <c r="I56" i="1"/>
  <c r="J56" i="1" s="1"/>
  <c r="AV56" i="1" s="1"/>
  <c r="AL56" i="1"/>
  <c r="AQ59" i="1"/>
  <c r="AR59" i="1" s="1"/>
  <c r="AQ60" i="1"/>
  <c r="AR60" i="1" s="1"/>
  <c r="AS61" i="1"/>
  <c r="J70" i="1"/>
  <c r="AV70" i="1" s="1"/>
  <c r="I70" i="1"/>
  <c r="AS77" i="1"/>
  <c r="Y77" i="1"/>
  <c r="Z77" i="1" s="1"/>
  <c r="AS49" i="1"/>
  <c r="AT54" i="1"/>
  <c r="T54" i="1"/>
  <c r="AK56" i="1"/>
  <c r="Y61" i="1"/>
  <c r="T63" i="1"/>
  <c r="I66" i="1"/>
  <c r="J66" i="1" s="1"/>
  <c r="AV66" i="1" s="1"/>
  <c r="J69" i="1"/>
  <c r="AV69" i="1" s="1"/>
  <c r="AE69" i="1"/>
  <c r="AE45" i="1"/>
  <c r="AF45" i="1" s="1"/>
  <c r="Y46" i="1"/>
  <c r="AS13" i="1"/>
  <c r="AT23" i="1"/>
  <c r="AS28" i="1"/>
  <c r="T30" i="1"/>
  <c r="T31" i="1"/>
  <c r="J34" i="1"/>
  <c r="AV34" i="1" s="1"/>
  <c r="AE34" i="1"/>
  <c r="AQ34" i="1" s="1"/>
  <c r="AR34" i="1" s="1"/>
  <c r="AE36" i="1"/>
  <c r="AQ36" i="1" s="1"/>
  <c r="AR36" i="1" s="1"/>
  <c r="T37" i="1"/>
  <c r="AL42" i="1"/>
  <c r="AS43" i="1"/>
  <c r="S44" i="1"/>
  <c r="Z46" i="1"/>
  <c r="AQ48" i="1"/>
  <c r="AR48" i="1" s="1"/>
  <c r="AT48" i="1"/>
  <c r="S49" i="1"/>
  <c r="AE51" i="1"/>
  <c r="AS52" i="1"/>
  <c r="AS54" i="1"/>
  <c r="AQ54" i="1"/>
  <c r="AR54" i="1" s="1"/>
  <c r="AS56" i="1"/>
  <c r="AF59" i="1"/>
  <c r="I67" i="1"/>
  <c r="AE67" i="1"/>
  <c r="AF67" i="1" s="1"/>
  <c r="AL68" i="1"/>
  <c r="AK71" i="1"/>
  <c r="AL71" i="1" s="1"/>
  <c r="AS72" i="1"/>
  <c r="S72" i="1"/>
  <c r="AS36" i="1"/>
  <c r="AS39" i="1"/>
  <c r="Z41" i="1"/>
  <c r="S2" i="1"/>
  <c r="I6" i="1"/>
  <c r="S10" i="1"/>
  <c r="AE13" i="1"/>
  <c r="AF13" i="1" s="1"/>
  <c r="AK15" i="1"/>
  <c r="AL15" i="1" s="1"/>
  <c r="Y17" i="1"/>
  <c r="AQ17" i="1" s="1"/>
  <c r="AR17" i="1" s="1"/>
  <c r="AE19" i="1"/>
  <c r="AQ19" i="1" s="1"/>
  <c r="AR19" i="1" s="1"/>
  <c r="T22" i="1"/>
  <c r="T23" i="1"/>
  <c r="J25" i="1"/>
  <c r="AV25" i="1" s="1"/>
  <c r="J26" i="1"/>
  <c r="AV26" i="1" s="1"/>
  <c r="AE26" i="1"/>
  <c r="AE28" i="1"/>
  <c r="Y32" i="1"/>
  <c r="I33" i="1"/>
  <c r="J33" i="1" s="1"/>
  <c r="AV33" i="1" s="1"/>
  <c r="S37" i="1"/>
  <c r="AL37" i="1"/>
  <c r="Y38" i="1"/>
  <c r="Z38" i="1" s="1"/>
  <c r="I39" i="1"/>
  <c r="Z39" i="1"/>
  <c r="S40" i="1"/>
  <c r="AK40" i="1"/>
  <c r="AK42" i="1"/>
  <c r="I46" i="1"/>
  <c r="AE46" i="1"/>
  <c r="AF46" i="1" s="1"/>
  <c r="AS47" i="1"/>
  <c r="AQ47" i="1"/>
  <c r="AR47" i="1" s="1"/>
  <c r="T48" i="1"/>
  <c r="T49" i="1"/>
  <c r="AK50" i="1"/>
  <c r="AL50" i="1" s="1"/>
  <c r="AS53" i="1"/>
  <c r="Y54" i="1"/>
  <c r="AT56" i="1"/>
  <c r="AQ56" i="1"/>
  <c r="AR56" i="1" s="1"/>
  <c r="AE59" i="1"/>
  <c r="AK67" i="1"/>
  <c r="AL67" i="1" s="1"/>
  <c r="AK68" i="1"/>
  <c r="T72" i="1"/>
  <c r="AK73" i="1"/>
  <c r="AL73" i="1" s="1"/>
  <c r="AQ75" i="1"/>
  <c r="AR75" i="1" s="1"/>
  <c r="AF78" i="1"/>
  <c r="AT78" i="1"/>
  <c r="AL80" i="1"/>
  <c r="AE4" i="1"/>
  <c r="AF4" i="1" s="1"/>
  <c r="Y7" i="1"/>
  <c r="Z7" i="1" s="1"/>
  <c r="AK9" i="1"/>
  <c r="AE12" i="1"/>
  <c r="AF12" i="1" s="1"/>
  <c r="T14" i="1"/>
  <c r="AU14" i="1" s="1"/>
  <c r="T15" i="1"/>
  <c r="J17" i="1"/>
  <c r="AV17" i="1" s="1"/>
  <c r="J18" i="1"/>
  <c r="AV18" i="1" s="1"/>
  <c r="T21" i="1"/>
  <c r="I25" i="1"/>
  <c r="S29" i="1"/>
  <c r="T29" i="1" s="1"/>
  <c r="AL29" i="1"/>
  <c r="AQ31" i="1"/>
  <c r="AR31" i="1" s="1"/>
  <c r="AL36" i="1"/>
  <c r="AF39" i="1"/>
  <c r="AE39" i="1"/>
  <c r="AQ39" i="1" s="1"/>
  <c r="I41" i="1"/>
  <c r="T45" i="1"/>
  <c r="Y47" i="1"/>
  <c r="Z47" i="1" s="1"/>
  <c r="AU47" i="1" s="1"/>
  <c r="Z48" i="1"/>
  <c r="Z49" i="1"/>
  <c r="Y49" i="1"/>
  <c r="AV51" i="1"/>
  <c r="AK51" i="1"/>
  <c r="AL51" i="1" s="1"/>
  <c r="Z54" i="1"/>
  <c r="AS55" i="1"/>
  <c r="T56" i="1"/>
  <c r="Y57" i="1"/>
  <c r="AK59" i="1"/>
  <c r="AL59" i="1" s="1"/>
  <c r="AL60" i="1"/>
  <c r="AK62" i="1"/>
  <c r="AL62" i="1" s="1"/>
  <c r="I64" i="1"/>
  <c r="J65" i="1"/>
  <c r="AV65" i="1" s="1"/>
  <c r="AS68" i="1"/>
  <c r="AS70" i="1"/>
  <c r="T75" i="1"/>
  <c r="AU75" i="1" s="1"/>
  <c r="T91" i="1"/>
  <c r="AQ61" i="1"/>
  <c r="T64" i="1"/>
  <c r="AK64" i="1"/>
  <c r="AL64" i="1" s="1"/>
  <c r="AS67" i="1"/>
  <c r="S70" i="1"/>
  <c r="T70" i="1"/>
  <c r="AQ74" i="1"/>
  <c r="AR74" i="1" s="1"/>
  <c r="J77" i="1"/>
  <c r="AV77" i="1" s="1"/>
  <c r="AF77" i="1"/>
  <c r="AT81" i="1"/>
  <c r="I82" i="1"/>
  <c r="AL82" i="1"/>
  <c r="AK82" i="1"/>
  <c r="AS85" i="1"/>
  <c r="AS87" i="1"/>
  <c r="Y87" i="1"/>
  <c r="AQ87" i="1" s="1"/>
  <c r="AR87" i="1" s="1"/>
  <c r="AF95" i="1"/>
  <c r="AS78" i="1"/>
  <c r="Y80" i="1"/>
  <c r="Z80" i="1" s="1"/>
  <c r="J88" i="1"/>
  <c r="AV88" i="1" s="1"/>
  <c r="AS90" i="1"/>
  <c r="T90" i="1"/>
  <c r="S90" i="1"/>
  <c r="AS92" i="1"/>
  <c r="AK97" i="1"/>
  <c r="AL97" i="1" s="1"/>
  <c r="Z74" i="1"/>
  <c r="AS74" i="1"/>
  <c r="I78" i="1"/>
  <c r="AU78" i="1" s="1"/>
  <c r="AK79" i="1"/>
  <c r="AL79" i="1" s="1"/>
  <c r="T82" i="1"/>
  <c r="S82" i="1"/>
  <c r="AS82" i="1"/>
  <c r="Z85" i="1"/>
  <c r="I88" i="1"/>
  <c r="S91" i="1"/>
  <c r="AS91" i="1"/>
  <c r="J97" i="1"/>
  <c r="AV97" i="1" s="1"/>
  <c r="T99" i="1"/>
  <c r="AS99" i="1"/>
  <c r="AR81" i="1"/>
  <c r="Z82" i="1"/>
  <c r="AS83" i="1"/>
  <c r="T83" i="1"/>
  <c r="AF85" i="1"/>
  <c r="AF93" i="1"/>
  <c r="T79" i="1"/>
  <c r="Z81" i="1"/>
  <c r="Y82" i="1"/>
  <c r="S83" i="1"/>
  <c r="I85" i="1"/>
  <c r="J85" i="1" s="1"/>
  <c r="AV85" i="1" s="1"/>
  <c r="J86" i="1"/>
  <c r="AV86" i="1" s="1"/>
  <c r="S89" i="1"/>
  <c r="T89" i="1" s="1"/>
  <c r="AF96" i="1"/>
  <c r="I61" i="1"/>
  <c r="AF66" i="1"/>
  <c r="AT71" i="1"/>
  <c r="T71" i="1"/>
  <c r="AU71" i="1" s="1"/>
  <c r="I74" i="1"/>
  <c r="J74" i="1"/>
  <c r="AV74" i="1" s="1"/>
  <c r="AE76" i="1"/>
  <c r="AK80" i="1"/>
  <c r="I81" i="1"/>
  <c r="AE92" i="1"/>
  <c r="AF92" i="1" s="1"/>
  <c r="J93" i="1"/>
  <c r="AV93" i="1" s="1"/>
  <c r="AL96" i="1"/>
  <c r="AF99" i="1"/>
  <c r="AK44" i="1"/>
  <c r="AL44" i="1" s="1"/>
  <c r="S45" i="1"/>
  <c r="AE47" i="1"/>
  <c r="I49" i="1"/>
  <c r="Y50" i="1"/>
  <c r="AK52" i="1"/>
  <c r="AL52" i="1" s="1"/>
  <c r="S53" i="1"/>
  <c r="AE55" i="1"/>
  <c r="AF55" i="1" s="1"/>
  <c r="T58" i="1"/>
  <c r="AU58" i="1" s="1"/>
  <c r="T59" i="1"/>
  <c r="AE64" i="1"/>
  <c r="AQ64" i="1" s="1"/>
  <c r="AR64" i="1" s="1"/>
  <c r="Y65" i="1"/>
  <c r="Z65" i="1" s="1"/>
  <c r="J68" i="1"/>
  <c r="AV68" i="1" s="1"/>
  <c r="AQ71" i="1"/>
  <c r="AR71" i="1" s="1"/>
  <c r="AK74" i="1"/>
  <c r="AL74" i="1" s="1"/>
  <c r="Z75" i="1"/>
  <c r="T78" i="1"/>
  <c r="AS80" i="1"/>
  <c r="S86" i="1"/>
  <c r="Y89" i="1"/>
  <c r="Z89" i="1" s="1"/>
  <c r="AL90" i="1"/>
  <c r="T94" i="1"/>
  <c r="I96" i="1"/>
  <c r="AK96" i="1"/>
  <c r="T57" i="1"/>
  <c r="Y62" i="1"/>
  <c r="Z62" i="1" s="1"/>
  <c r="T67" i="1"/>
  <c r="I68" i="1"/>
  <c r="AF72" i="1"/>
  <c r="Z73" i="1"/>
  <c r="AF75" i="1"/>
  <c r="AS75" i="1"/>
  <c r="AK76" i="1"/>
  <c r="AL76" i="1" s="1"/>
  <c r="AF79" i="1"/>
  <c r="S80" i="1"/>
  <c r="T80" i="1" s="1"/>
  <c r="AS81" i="1"/>
  <c r="T84" i="1"/>
  <c r="AK84" i="1"/>
  <c r="AL84" i="1" s="1"/>
  <c r="AS86" i="1"/>
  <c r="AK90" i="1"/>
  <c r="S93" i="1"/>
  <c r="AS94" i="1"/>
  <c r="Z94" i="1"/>
  <c r="Y94" i="1"/>
  <c r="J95" i="1"/>
  <c r="AV95" i="1" s="1"/>
  <c r="T85" i="1"/>
  <c r="AK85" i="1"/>
  <c r="AL85" i="1" s="1"/>
  <c r="AL91" i="1"/>
  <c r="AL93" i="1"/>
  <c r="Z96" i="1"/>
  <c r="Y97" i="1"/>
  <c r="Z97" i="1" s="1"/>
  <c r="AV99" i="1"/>
  <c r="AL99" i="1"/>
  <c r="AK99" i="1"/>
  <c r="S100" i="1"/>
  <c r="T100" i="1" s="1"/>
  <c r="AS100" i="1"/>
  <c r="AE88" i="1"/>
  <c r="AQ88" i="1" s="1"/>
  <c r="AR88" i="1" s="1"/>
  <c r="AK92" i="1"/>
  <c r="AL92" i="1" s="1"/>
  <c r="AS96" i="1"/>
  <c r="AS97" i="1"/>
  <c r="J98" i="1"/>
  <c r="AV98" i="1" s="1"/>
  <c r="J73" i="1"/>
  <c r="AV73" i="1" s="1"/>
  <c r="Y83" i="1"/>
  <c r="Z83" i="1" s="1"/>
  <c r="AE85" i="1"/>
  <c r="AQ85" i="1" s="1"/>
  <c r="Y86" i="1"/>
  <c r="Z86" i="1" s="1"/>
  <c r="I87" i="1"/>
  <c r="AE91" i="1"/>
  <c r="AF91" i="1" s="1"/>
  <c r="S92" i="1"/>
  <c r="I93" i="1"/>
  <c r="AE93" i="1"/>
  <c r="AQ96" i="1"/>
  <c r="AT96" i="1" s="1"/>
  <c r="AR96" i="1"/>
  <c r="S97" i="1"/>
  <c r="AL98" i="1"/>
  <c r="AE99" i="1"/>
  <c r="T69" i="1"/>
  <c r="I73" i="1"/>
  <c r="S77" i="1"/>
  <c r="T77" i="1" s="1"/>
  <c r="AL77" i="1"/>
  <c r="AF87" i="1"/>
  <c r="AS88" i="1"/>
  <c r="J89" i="1"/>
  <c r="AV89" i="1" s="1"/>
  <c r="I89" i="1"/>
  <c r="Y90" i="1"/>
  <c r="Z90" i="1" s="1"/>
  <c r="AF94" i="1"/>
  <c r="AS95" i="1"/>
  <c r="T96" i="1"/>
  <c r="AK98" i="1"/>
  <c r="AE95" i="1"/>
  <c r="AQ95" i="1" s="1"/>
  <c r="I97" i="1"/>
  <c r="Y98" i="1"/>
  <c r="AQ98" i="1" s="1"/>
  <c r="AR98" i="1" s="1"/>
  <c r="AK100" i="1"/>
  <c r="AL100" i="1" s="1"/>
  <c r="I90" i="1"/>
  <c r="Y91" i="1"/>
  <c r="Z91" i="1" s="1"/>
  <c r="AK93" i="1"/>
  <c r="S94" i="1"/>
  <c r="AE96" i="1"/>
  <c r="I98" i="1"/>
  <c r="Y99" i="1"/>
  <c r="Z99" i="1" s="1"/>
  <c r="AU54" i="1" l="1"/>
  <c r="AW54" i="1" s="1"/>
  <c r="AU18" i="1"/>
  <c r="AW18" i="1" s="1"/>
  <c r="AU9" i="1"/>
  <c r="AT57" i="1"/>
  <c r="AU29" i="1"/>
  <c r="AW5" i="1"/>
  <c r="AT26" i="1"/>
  <c r="AR39" i="1"/>
  <c r="AU39" i="1" s="1"/>
  <c r="AT39" i="1"/>
  <c r="AU12" i="1"/>
  <c r="AU79" i="1"/>
  <c r="AU10" i="1"/>
  <c r="AU34" i="1"/>
  <c r="AT95" i="1"/>
  <c r="AR95" i="1"/>
  <c r="AU95" i="1" s="1"/>
  <c r="AR85" i="1"/>
  <c r="AU85" i="1" s="1"/>
  <c r="AT85" i="1"/>
  <c r="AU91" i="1"/>
  <c r="AF88" i="1"/>
  <c r="AQ84" i="1"/>
  <c r="AU60" i="1"/>
  <c r="AQ16" i="1"/>
  <c r="AR16" i="1" s="1"/>
  <c r="AT16" i="1"/>
  <c r="AQ92" i="1"/>
  <c r="AR92" i="1" s="1"/>
  <c r="AT92" i="1"/>
  <c r="T92" i="1"/>
  <c r="AU92" i="1" s="1"/>
  <c r="AQ90" i="1"/>
  <c r="AR90" i="1" s="1"/>
  <c r="AU90" i="1" s="1"/>
  <c r="AQ40" i="1"/>
  <c r="AR40" i="1" s="1"/>
  <c r="AT47" i="1"/>
  <c r="AW47" i="1" s="1"/>
  <c r="AU70" i="1"/>
  <c r="AT60" i="1"/>
  <c r="AW60" i="1" s="1"/>
  <c r="AU48" i="1"/>
  <c r="AW48" i="1" s="1"/>
  <c r="AQ67" i="1"/>
  <c r="AR67" i="1" s="1"/>
  <c r="AQ68" i="1"/>
  <c r="AR68" i="1" s="1"/>
  <c r="AT58" i="1"/>
  <c r="AW58" i="1" s="1"/>
  <c r="AF34" i="1"/>
  <c r="AQ55" i="1"/>
  <c r="AR55" i="1" s="1"/>
  <c r="AU55" i="1" s="1"/>
  <c r="AF3" i="1"/>
  <c r="AU3" i="1" s="1"/>
  <c r="AQ50" i="1"/>
  <c r="AR50" i="1" s="1"/>
  <c r="AU50" i="1" s="1"/>
  <c r="AQ26" i="1"/>
  <c r="AR26" i="1" s="1"/>
  <c r="AT38" i="1"/>
  <c r="AQ38" i="1"/>
  <c r="AR38" i="1" s="1"/>
  <c r="AR5" i="1"/>
  <c r="AQ28" i="1"/>
  <c r="AR28" i="1" s="1"/>
  <c r="AU82" i="1"/>
  <c r="AQ25" i="1"/>
  <c r="AR25" i="1" s="1"/>
  <c r="AT25" i="1"/>
  <c r="AF26" i="1"/>
  <c r="AU26" i="1" s="1"/>
  <c r="AT36" i="1"/>
  <c r="AU22" i="1"/>
  <c r="T25" i="1"/>
  <c r="AW71" i="1"/>
  <c r="AT53" i="1"/>
  <c r="AQ53" i="1"/>
  <c r="AR53" i="1" s="1"/>
  <c r="J82" i="1"/>
  <c r="AV82" i="1" s="1"/>
  <c r="AU24" i="1"/>
  <c r="AU45" i="1"/>
  <c r="AF28" i="1"/>
  <c r="AU28" i="1" s="1"/>
  <c r="AU20" i="1"/>
  <c r="AT42" i="1"/>
  <c r="AW42" i="1" s="1"/>
  <c r="AF35" i="1"/>
  <c r="AT4" i="1"/>
  <c r="AT31" i="1"/>
  <c r="AW31" i="1" s="1"/>
  <c r="J36" i="1"/>
  <c r="AV36" i="1" s="1"/>
  <c r="AQ32" i="1"/>
  <c r="AR32" i="1" s="1"/>
  <c r="AU32" i="1" s="1"/>
  <c r="J64" i="1"/>
  <c r="AV64" i="1" s="1"/>
  <c r="AQ12" i="1"/>
  <c r="AR12" i="1" s="1"/>
  <c r="J20" i="1"/>
  <c r="AV20" i="1" s="1"/>
  <c r="AQ11" i="1"/>
  <c r="AR11" i="1" s="1"/>
  <c r="AU11" i="1" s="1"/>
  <c r="AT11" i="1"/>
  <c r="AQ76" i="1"/>
  <c r="AR76" i="1" s="1"/>
  <c r="AT30" i="1"/>
  <c r="AW30" i="1" s="1"/>
  <c r="AQ15" i="1"/>
  <c r="AR15" i="1" s="1"/>
  <c r="AU15" i="1" s="1"/>
  <c r="AT24" i="1"/>
  <c r="AQ3" i="1"/>
  <c r="AR3" i="1" s="1"/>
  <c r="AT55" i="1"/>
  <c r="AW78" i="1"/>
  <c r="AT29" i="1"/>
  <c r="AW29" i="1" s="1"/>
  <c r="AQ29" i="1"/>
  <c r="AR29" i="1" s="1"/>
  <c r="AQ41" i="1"/>
  <c r="AR41" i="1" s="1"/>
  <c r="AT41" i="1"/>
  <c r="AT8" i="1"/>
  <c r="AW8" i="1" s="1"/>
  <c r="AT13" i="1"/>
  <c r="AU5" i="1"/>
  <c r="AF36" i="1"/>
  <c r="AU36" i="1" s="1"/>
  <c r="AQ97" i="1"/>
  <c r="AR97" i="1" s="1"/>
  <c r="AU97" i="1" s="1"/>
  <c r="AQ89" i="1"/>
  <c r="AR89" i="1" s="1"/>
  <c r="AT89" i="1"/>
  <c r="AW23" i="1"/>
  <c r="T53" i="1"/>
  <c r="AU53" i="1" s="1"/>
  <c r="AQ27" i="1"/>
  <c r="AR27" i="1" s="1"/>
  <c r="Z27" i="1"/>
  <c r="AQ91" i="1"/>
  <c r="AR91" i="1" s="1"/>
  <c r="AT91" i="1"/>
  <c r="AW91" i="1" s="1"/>
  <c r="AT15" i="1"/>
  <c r="AW14" i="1"/>
  <c r="J61" i="1"/>
  <c r="AV61" i="1" s="1"/>
  <c r="Z87" i="1"/>
  <c r="AU87" i="1" s="1"/>
  <c r="AU67" i="1"/>
  <c r="AU8" i="1"/>
  <c r="AT59" i="1"/>
  <c r="J41" i="1"/>
  <c r="AV41" i="1" s="1"/>
  <c r="AU25" i="1"/>
  <c r="AT75" i="1"/>
  <c r="AW75" i="1" s="1"/>
  <c r="AF64" i="1"/>
  <c r="AU64" i="1" s="1"/>
  <c r="AQ37" i="1"/>
  <c r="AR37" i="1" s="1"/>
  <c r="AU37" i="1" s="1"/>
  <c r="AT37" i="1"/>
  <c r="AU23" i="1"/>
  <c r="AQ10" i="1"/>
  <c r="AR10" i="1" s="1"/>
  <c r="AQ44" i="1"/>
  <c r="AR44" i="1" s="1"/>
  <c r="AT44" i="1"/>
  <c r="AQ63" i="1"/>
  <c r="AQ51" i="1"/>
  <c r="AR51" i="1" s="1"/>
  <c r="AU51" i="1" s="1"/>
  <c r="AT51" i="1"/>
  <c r="AQ73" i="1"/>
  <c r="AR73" i="1" s="1"/>
  <c r="AT73" i="1"/>
  <c r="AQ21" i="1"/>
  <c r="AQ46" i="1"/>
  <c r="AR46" i="1" s="1"/>
  <c r="AU46" i="1" s="1"/>
  <c r="AQ6" i="1"/>
  <c r="AR6" i="1" s="1"/>
  <c r="AT6" i="1"/>
  <c r="E10" i="3" a="1"/>
  <c r="E10" i="3" s="1"/>
  <c r="AQ33" i="1"/>
  <c r="AR33" i="1" s="1"/>
  <c r="AT20" i="1"/>
  <c r="AW20" i="1" s="1"/>
  <c r="J5" i="1"/>
  <c r="AV5" i="1" s="1"/>
  <c r="J2" i="1"/>
  <c r="AV2" i="1" s="1"/>
  <c r="Z13" i="1"/>
  <c r="AU13" i="1" s="1"/>
  <c r="AF8" i="1"/>
  <c r="Z35" i="1"/>
  <c r="AU35" i="1" s="1"/>
  <c r="AW35" i="1" s="1"/>
  <c r="AU81" i="1"/>
  <c r="AT17" i="1"/>
  <c r="AW17" i="1" s="1"/>
  <c r="AT69" i="1"/>
  <c r="J81" i="1"/>
  <c r="AV81" i="1" s="1"/>
  <c r="AW81" i="1" s="1"/>
  <c r="AT70" i="1"/>
  <c r="AW70" i="1" s="1"/>
  <c r="AQ70" i="1"/>
  <c r="AR70" i="1" s="1"/>
  <c r="AQ93" i="1"/>
  <c r="AR93" i="1" s="1"/>
  <c r="AU66" i="1"/>
  <c r="AF57" i="1"/>
  <c r="AU57" i="1" s="1"/>
  <c r="AQ77" i="1"/>
  <c r="AR77" i="1" s="1"/>
  <c r="AU77" i="1" s="1"/>
  <c r="AT100" i="1"/>
  <c r="AQ100" i="1"/>
  <c r="AR100" i="1" s="1"/>
  <c r="AU100" i="1" s="1"/>
  <c r="T93" i="1"/>
  <c r="AQ99" i="1"/>
  <c r="AT66" i="1"/>
  <c r="AW66" i="1" s="1"/>
  <c r="AU56" i="1"/>
  <c r="AW56" i="1" s="1"/>
  <c r="T16" i="1"/>
  <c r="AU16" i="1" s="1"/>
  <c r="AU73" i="1"/>
  <c r="AU96" i="1"/>
  <c r="AW96" i="1" s="1"/>
  <c r="AT87" i="1"/>
  <c r="AF76" i="1"/>
  <c r="AQ79" i="1"/>
  <c r="AR79" i="1" s="1"/>
  <c r="AQ69" i="1"/>
  <c r="AR69" i="1" s="1"/>
  <c r="AQ86" i="1"/>
  <c r="AR86" i="1" s="1"/>
  <c r="AT86" i="1"/>
  <c r="T40" i="1"/>
  <c r="AU40" i="1" s="1"/>
  <c r="AU6" i="1"/>
  <c r="AQ72" i="1"/>
  <c r="AR72" i="1" s="1"/>
  <c r="AU72" i="1" s="1"/>
  <c r="AU31" i="1"/>
  <c r="AT61" i="1"/>
  <c r="T73" i="1"/>
  <c r="T41" i="1"/>
  <c r="AU41" i="1" s="1"/>
  <c r="AQ7" i="1"/>
  <c r="AR7" i="1" s="1"/>
  <c r="AU7" i="1" s="1"/>
  <c r="AT7" i="1"/>
  <c r="Z17" i="1"/>
  <c r="AU17" i="1" s="1"/>
  <c r="J46" i="1"/>
  <c r="AV46" i="1" s="1"/>
  <c r="AT19" i="1"/>
  <c r="AW19" i="1" s="1"/>
  <c r="T97" i="1"/>
  <c r="AU83" i="1"/>
  <c r="AF69" i="1"/>
  <c r="AU69" i="1" s="1"/>
  <c r="AT52" i="1"/>
  <c r="AQ52" i="1"/>
  <c r="AR52" i="1" s="1"/>
  <c r="AT88" i="1"/>
  <c r="AT67" i="1"/>
  <c r="T52" i="1"/>
  <c r="AU52" i="1" s="1"/>
  <c r="AQ65" i="1"/>
  <c r="AR65" i="1" s="1"/>
  <c r="AU65" i="1" s="1"/>
  <c r="AT98" i="1"/>
  <c r="AU88" i="1"/>
  <c r="J78" i="1"/>
  <c r="AV78" i="1" s="1"/>
  <c r="AQ22" i="1"/>
  <c r="AR22" i="1" s="1"/>
  <c r="J90" i="1"/>
  <c r="AV90" i="1" s="1"/>
  <c r="AQ80" i="1"/>
  <c r="AR80" i="1" s="1"/>
  <c r="AU80" i="1" s="1"/>
  <c r="AT80" i="1"/>
  <c r="J96" i="1"/>
  <c r="AV96" i="1" s="1"/>
  <c r="J87" i="1"/>
  <c r="AV87" i="1" s="1"/>
  <c r="AT79" i="1"/>
  <c r="AW79" i="1" s="1"/>
  <c r="AU33" i="1"/>
  <c r="T44" i="1"/>
  <c r="AQ94" i="1"/>
  <c r="AR94" i="1" s="1"/>
  <c r="AU94" i="1" s="1"/>
  <c r="AU89" i="1"/>
  <c r="AU93" i="1"/>
  <c r="AU68" i="1"/>
  <c r="T86" i="1"/>
  <c r="AU86" i="1" s="1"/>
  <c r="AU59" i="1"/>
  <c r="AT45" i="1"/>
  <c r="AQ45" i="1"/>
  <c r="AR45" i="1" s="1"/>
  <c r="AU74" i="1"/>
  <c r="AW74" i="1" s="1"/>
  <c r="Z98" i="1"/>
  <c r="AU98" i="1" s="1"/>
  <c r="AQ83" i="1"/>
  <c r="AR83" i="1" s="1"/>
  <c r="AT83" i="1"/>
  <c r="AW83" i="1" s="1"/>
  <c r="AQ82" i="1"/>
  <c r="AR82" i="1" s="1"/>
  <c r="AT82" i="1"/>
  <c r="AW82" i="1" s="1"/>
  <c r="AQ57" i="1"/>
  <c r="AR57" i="1" s="1"/>
  <c r="Z57" i="1"/>
  <c r="AQ2" i="1"/>
  <c r="AR2" i="1" s="1"/>
  <c r="AU2" i="1" s="1"/>
  <c r="AQ49" i="1"/>
  <c r="AR49" i="1" s="1"/>
  <c r="AU49" i="1" s="1"/>
  <c r="AT49" i="1"/>
  <c r="Z61" i="1"/>
  <c r="AU61" i="1" s="1"/>
  <c r="AU76" i="1"/>
  <c r="AT64" i="1"/>
  <c r="J49" i="1"/>
  <c r="AV49" i="1" s="1"/>
  <c r="AQ62" i="1"/>
  <c r="AR62" i="1" s="1"/>
  <c r="AU62" i="1" s="1"/>
  <c r="AT62" i="1"/>
  <c r="AU4" i="1"/>
  <c r="AT12" i="1"/>
  <c r="AW12" i="1" s="1"/>
  <c r="AT34" i="1"/>
  <c r="AW34" i="1" s="1"/>
  <c r="J67" i="1"/>
  <c r="AV67" i="1" s="1"/>
  <c r="T38" i="1"/>
  <c r="AU38" i="1" s="1"/>
  <c r="J39" i="1"/>
  <c r="AV39" i="1" s="1"/>
  <c r="AQ9" i="1"/>
  <c r="AR9" i="1" s="1"/>
  <c r="AW86" i="1" l="1"/>
  <c r="AT77" i="1"/>
  <c r="AW77" i="1" s="1"/>
  <c r="AW92" i="1"/>
  <c r="AW64" i="1"/>
  <c r="AW45" i="1"/>
  <c r="AU44" i="1"/>
  <c r="AW44" i="1" s="1"/>
  <c r="AT65" i="1"/>
  <c r="AW65" i="1" s="1"/>
  <c r="AW52" i="1"/>
  <c r="AW87" i="1"/>
  <c r="AU27" i="1"/>
  <c r="AT97" i="1"/>
  <c r="AW97" i="1" s="1"/>
  <c r="AW85" i="1"/>
  <c r="AW39" i="1"/>
  <c r="AT3" i="1"/>
  <c r="AW3" i="1" s="1"/>
  <c r="AW100" i="1"/>
  <c r="AW57" i="1"/>
  <c r="AT50" i="1"/>
  <c r="AW50" i="1" s="1"/>
  <c r="AT76" i="1"/>
  <c r="AW76" i="1" s="1"/>
  <c r="AT46" i="1"/>
  <c r="AW46" i="1" s="1"/>
  <c r="AW36" i="1"/>
  <c r="AT22" i="1"/>
  <c r="AW22" i="1" s="1"/>
  <c r="AW55" i="1"/>
  <c r="AW26" i="1"/>
  <c r="AT9" i="1"/>
  <c r="AW9" i="1" s="1"/>
  <c r="AT10" i="1"/>
  <c r="AW10" i="1" s="1"/>
  <c r="AW13" i="1"/>
  <c r="AW15" i="1"/>
  <c r="AW24" i="1"/>
  <c r="AW53" i="1"/>
  <c r="AW38" i="1"/>
  <c r="AW7" i="1"/>
  <c r="AW49" i="1"/>
  <c r="AW95" i="1"/>
  <c r="AW62" i="1"/>
  <c r="AW51" i="1"/>
  <c r="AW80" i="1"/>
  <c r="AW88" i="1"/>
  <c r="AW61" i="1"/>
  <c r="AW59" i="1"/>
  <c r="AW37" i="1"/>
  <c r="AW41" i="1"/>
  <c r="AR21" i="1"/>
  <c r="AU21" i="1" s="1"/>
  <c r="AT21" i="1"/>
  <c r="AW11" i="1"/>
  <c r="AW73" i="1"/>
  <c r="AW69" i="1"/>
  <c r="AW4" i="1"/>
  <c r="AR84" i="1"/>
  <c r="AU84" i="1" s="1"/>
  <c r="AT84" i="1"/>
  <c r="AW84" i="1" s="1"/>
  <c r="AW67" i="1"/>
  <c r="AW89" i="1"/>
  <c r="AT2" i="1"/>
  <c r="AW2" i="1" s="1"/>
  <c r="AW98" i="1"/>
  <c r="AR99" i="1"/>
  <c r="AU99" i="1" s="1"/>
  <c r="AT99" i="1"/>
  <c r="AW99" i="1" s="1"/>
  <c r="AW6" i="1"/>
  <c r="AW25" i="1"/>
  <c r="AT40" i="1"/>
  <c r="AW40" i="1" s="1"/>
  <c r="AW16" i="1"/>
  <c r="AT33" i="1"/>
  <c r="AW33" i="1" s="1"/>
  <c r="AT68" i="1"/>
  <c r="AW68" i="1" s="1"/>
  <c r="AT94" i="1"/>
  <c r="AW94" i="1" s="1"/>
  <c r="AT27" i="1"/>
  <c r="AW27" i="1" s="1"/>
  <c r="AT72" i="1"/>
  <c r="AW72" i="1" s="1"/>
  <c r="AT93" i="1"/>
  <c r="AW93" i="1" s="1"/>
  <c r="AR63" i="1"/>
  <c r="AU63" i="1" s="1"/>
  <c r="AT63" i="1"/>
  <c r="AT32" i="1"/>
  <c r="AW32" i="1" s="1"/>
  <c r="AT90" i="1"/>
  <c r="AW90" i="1" s="1"/>
  <c r="AT28" i="1"/>
  <c r="AW28" i="1" s="1"/>
  <c r="AW63" i="1" l="1"/>
  <c r="AW21" i="1"/>
  <c r="D14" i="3" s="1"/>
  <c r="C4" i="3" l="1" a="1"/>
  <c r="C99" i="3" l="1"/>
  <c r="C91" i="3"/>
  <c r="C83" i="3"/>
  <c r="C75" i="3"/>
  <c r="C67" i="3"/>
  <c r="C59" i="3"/>
  <c r="C51" i="3"/>
  <c r="C43" i="3"/>
  <c r="C35" i="3"/>
  <c r="C27" i="3"/>
  <c r="C19" i="3"/>
  <c r="C11" i="3"/>
  <c r="C4" i="3"/>
  <c r="C98" i="3"/>
  <c r="C90" i="3"/>
  <c r="C82" i="3"/>
  <c r="C74" i="3"/>
  <c r="C66" i="3"/>
  <c r="C58" i="3"/>
  <c r="C50" i="3"/>
  <c r="C42" i="3"/>
  <c r="C34" i="3"/>
  <c r="C26" i="3"/>
  <c r="C18" i="3"/>
  <c r="C10" i="3"/>
  <c r="C97" i="3"/>
  <c r="C89" i="3"/>
  <c r="C81" i="3"/>
  <c r="C73" i="3"/>
  <c r="C65" i="3"/>
  <c r="C57" i="3"/>
  <c r="C49" i="3"/>
  <c r="C41" i="3"/>
  <c r="C33" i="3"/>
  <c r="C25" i="3"/>
  <c r="C17" i="3"/>
  <c r="C9" i="3"/>
  <c r="C96" i="3"/>
  <c r="C88" i="3"/>
  <c r="C80" i="3"/>
  <c r="C72" i="3"/>
  <c r="C64" i="3"/>
  <c r="C56" i="3"/>
  <c r="C48" i="3"/>
  <c r="C40" i="3"/>
  <c r="C32" i="3"/>
  <c r="C24" i="3"/>
  <c r="C16" i="3"/>
  <c r="C8" i="3"/>
  <c r="C102" i="3"/>
  <c r="C94" i="3"/>
  <c r="C86" i="3"/>
  <c r="C78" i="3"/>
  <c r="C70" i="3"/>
  <c r="C62" i="3"/>
  <c r="C54" i="3"/>
  <c r="C46" i="3"/>
  <c r="C38" i="3"/>
  <c r="C30" i="3"/>
  <c r="C22" i="3"/>
  <c r="C14" i="3"/>
  <c r="C6" i="3"/>
  <c r="C87" i="3"/>
  <c r="C68" i="3"/>
  <c r="C45" i="3"/>
  <c r="C23" i="3"/>
  <c r="C85" i="3"/>
  <c r="C63" i="3"/>
  <c r="C44" i="3"/>
  <c r="C21" i="3"/>
  <c r="C84" i="3"/>
  <c r="C61" i="3"/>
  <c r="C39" i="3"/>
  <c r="C20" i="3"/>
  <c r="C101" i="3"/>
  <c r="C79" i="3"/>
  <c r="C60" i="3"/>
  <c r="C37" i="3"/>
  <c r="C15" i="3"/>
  <c r="C100" i="3"/>
  <c r="C77" i="3"/>
  <c r="C55" i="3"/>
  <c r="C36" i="3"/>
  <c r="C13" i="3"/>
  <c r="C95" i="3"/>
  <c r="C76" i="3"/>
  <c r="C53" i="3"/>
  <c r="C31" i="3"/>
  <c r="C12" i="3"/>
  <c r="C93" i="3"/>
  <c r="C71" i="3"/>
  <c r="C52" i="3"/>
  <c r="C29" i="3"/>
  <c r="C7" i="3"/>
  <c r="C92" i="3"/>
  <c r="C69" i="3"/>
  <c r="C47" i="3"/>
  <c r="C28" i="3"/>
  <c r="C5" i="3"/>
</calcChain>
</file>

<file path=xl/sharedStrings.xml><?xml version="1.0" encoding="utf-8"?>
<sst xmlns="http://schemas.openxmlformats.org/spreadsheetml/2006/main" count="97" uniqueCount="84">
  <si>
    <t>Name</t>
  </si>
  <si>
    <t>Week Ending</t>
  </si>
  <si>
    <t>Employee Level</t>
  </si>
  <si>
    <t>Rate</t>
  </si>
  <si>
    <t>Sat S Time</t>
  </si>
  <si>
    <t>Sat F Time</t>
  </si>
  <si>
    <t>Sat Break</t>
  </si>
  <si>
    <t>Sat Tot</t>
  </si>
  <si>
    <t>Sat TH</t>
  </si>
  <si>
    <t>Sat DT</t>
  </si>
  <si>
    <t>Sun S Time</t>
  </si>
  <si>
    <t>Sun F Time</t>
  </si>
  <si>
    <t>Sun Break</t>
  </si>
  <si>
    <t>Sun DT</t>
  </si>
  <si>
    <t>Mon S Time</t>
  </si>
  <si>
    <t>Mon F Time</t>
  </si>
  <si>
    <t>Mon Break</t>
  </si>
  <si>
    <t>Mon tot</t>
  </si>
  <si>
    <t>Mon Ord</t>
  </si>
  <si>
    <t>Mon TH</t>
  </si>
  <si>
    <t>Tue S Time</t>
  </si>
  <si>
    <t>Tue F Time</t>
  </si>
  <si>
    <t>Tue Break</t>
  </si>
  <si>
    <t>Tue Tot</t>
  </si>
  <si>
    <t>Tue Ord</t>
  </si>
  <si>
    <t>Tue TH</t>
  </si>
  <si>
    <t>Wed S Time</t>
  </si>
  <si>
    <t>Wed F Time</t>
  </si>
  <si>
    <t>Wed Break</t>
  </si>
  <si>
    <t>Wed Tot</t>
  </si>
  <si>
    <t>Wed Ord</t>
  </si>
  <si>
    <t>Wed TH</t>
  </si>
  <si>
    <t>Thu S Time</t>
  </si>
  <si>
    <t>Thu F Time</t>
  </si>
  <si>
    <t>Thu Break</t>
  </si>
  <si>
    <t>Thu Tot</t>
  </si>
  <si>
    <t>Thu Ord</t>
  </si>
  <si>
    <t>Thu TH</t>
  </si>
  <si>
    <t>Fri S Time</t>
  </si>
  <si>
    <t>Fri F Time</t>
  </si>
  <si>
    <t>Fri Break</t>
  </si>
  <si>
    <t>Fri Tot</t>
  </si>
  <si>
    <t>Fri Ord</t>
  </si>
  <si>
    <t>Fri TH</t>
  </si>
  <si>
    <t>Week Tot</t>
  </si>
  <si>
    <t>Week Ord</t>
  </si>
  <si>
    <t>Week TH</t>
  </si>
  <si>
    <t>Week DT</t>
  </si>
  <si>
    <t>Gross Wage</t>
  </si>
  <si>
    <t>DOB</t>
  </si>
  <si>
    <t>Address</t>
  </si>
  <si>
    <t>Mobile</t>
  </si>
  <si>
    <t>Email</t>
  </si>
  <si>
    <t>TFN</t>
  </si>
  <si>
    <t>Whitecard</t>
  </si>
  <si>
    <t>BankName</t>
  </si>
  <si>
    <t>BSB</t>
  </si>
  <si>
    <t>ACNum</t>
  </si>
  <si>
    <t>ACName</t>
  </si>
  <si>
    <t>FundName</t>
  </si>
  <si>
    <t>FACNum</t>
  </si>
  <si>
    <t>FACName</t>
  </si>
  <si>
    <t>NOK1Name</t>
  </si>
  <si>
    <t>NOK1Mob</t>
  </si>
  <si>
    <t>NOK1Relation</t>
  </si>
  <si>
    <t>NOK2Name</t>
  </si>
  <si>
    <t>NOK2Mob</t>
  </si>
  <si>
    <t>Shaun Douglas Dainton</t>
  </si>
  <si>
    <t>U7/12 The Avenue Hermit Park</t>
  </si>
  <si>
    <t>0431762703</t>
  </si>
  <si>
    <t>shaunfhone@outlook.com</t>
  </si>
  <si>
    <t>Weekly Banking</t>
  </si>
  <si>
    <t>Page Colour Key</t>
  </si>
  <si>
    <t>Weekending</t>
  </si>
  <si>
    <t>Insert Data to Search</t>
  </si>
  <si>
    <t>Data Results</t>
  </si>
  <si>
    <t>Q1 Total Hours</t>
  </si>
  <si>
    <t>Annual Total Hours</t>
  </si>
  <si>
    <t>Total Worked</t>
  </si>
  <si>
    <t>Q2 Total Hours</t>
  </si>
  <si>
    <t>Annual Gross Wages Paid</t>
  </si>
  <si>
    <t>Q3 Total Hours</t>
  </si>
  <si>
    <t>Q4 Total Worked</t>
  </si>
  <si>
    <t>Shaun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</si>
</sst>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;@"/>
    <numFmt numFmtId="165" formatCode="&quot;$&quot;#,##0.00"/>
    <numFmt numFmtId="166" formatCode="d/mm/yyyy;@"/>
  </numFmts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3" borderId="1" xfId="0" applyFill="1" applyBorder="1"/>
    <xf numFmtId="165" fontId="1" fillId="2" borderId="4" xfId="0" applyNumberFormat="1" applyFont="1" applyFill="1" applyBorder="1" applyAlignment="1">
      <alignment horizontal="center" vertical="top"/>
    </xf>
    <xf numFmtId="164" fontId="1" fillId="2" borderId="4" xfId="0" applyNumberFormat="1" applyFont="1" applyFill="1" applyBorder="1" applyAlignment="1">
      <alignment horizontal="center" vertical="top"/>
    </xf>
    <xf numFmtId="165" fontId="1" fillId="2" borderId="5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3" borderId="2" xfId="0" applyFill="1" applyBorder="1"/>
    <xf numFmtId="166" fontId="1" fillId="2" borderId="4" xfId="0" applyNumberFormat="1" applyFont="1" applyFill="1" applyBorder="1" applyAlignment="1">
      <alignment horizontal="center" vertical="top"/>
    </xf>
    <xf numFmtId="166" fontId="0" fillId="0" borderId="0" xfId="0" applyNumberFormat="1"/>
    <xf numFmtId="0" fontId="0" fillId="3" borderId="3" xfId="0" applyFill="1" applyBorder="1"/>
    <xf numFmtId="0" fontId="1" fillId="2" borderId="5" xfId="0" applyFont="1" applyFill="1" applyBorder="1" applyAlignment="1">
      <alignment horizontal="center" vertical="top"/>
    </xf>
    <xf numFmtId="0" fontId="2" fillId="0" borderId="6" xfId="0" applyFont="1" applyBorder="1"/>
    <xf numFmtId="0" fontId="0" fillId="6" borderId="6" xfId="0" applyFill="1" applyBorder="1"/>
    <xf numFmtId="0" fontId="3" fillId="4" borderId="0" xfId="0" applyFont="1" applyFill="1"/>
    <xf numFmtId="0" fontId="3" fillId="4" borderId="6" xfId="0" applyFont="1" applyFill="1" applyBorder="1"/>
    <xf numFmtId="0" fontId="2" fillId="0" borderId="0" xfId="0" applyFont="1"/>
    <xf numFmtId="0" fontId="2" fillId="5" borderId="0" xfId="0" applyFont="1" applyFill="1"/>
    <xf numFmtId="165" fontId="0" fillId="6" borderId="7" xfId="0" applyNumberFormat="1" applyFill="1" applyBorder="1"/>
    <xf numFmtId="14" fontId="3" fillId="4" borderId="6" xfId="0" applyNumberFormat="1" applyFont="1" applyFill="1" applyBorder="1"/>
    <xf numFmtId="0" fontId="4" fillId="6" borderId="0" xfId="0" applyFont="1" applyFill="1"/>
    <xf numFmtId="0" fontId="0" fillId="6" borderId="0" xfId="0" applyFill="1"/>
    <xf numFmtId="0" fontId="5" fillId="3" borderId="2" xfId="1" applyFill="1" applyBorder="1"/>
    <xf numFmtId="14" fontId="0" fillId="3" borderId="2" xfId="0" applyNumberFormat="1" applyFill="1" applyBorder="1"/>
    <xf numFmtId="49" fontId="1" fillId="2" borderId="4" xfId="0" applyNumberFormat="1" applyFont="1" applyFill="1" applyBorder="1" applyAlignment="1">
      <alignment horizontal="center" vertical="top"/>
    </xf>
    <xf numFmtId="49" fontId="0" fillId="3" borderId="2" xfId="0" applyNumberFormat="1" applyFill="1" applyBorder="1"/>
    <xf numFmtId="49" fontId="0" fillId="0" borderId="0" xfId="0" applyNumberFormat="1"/>
    <xf numFmtId="0" fontId="0" fillId="0" borderId="0" xfId="0"/>
    <xf numFmtId="0" fontId="2" fillId="5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46">
    <dxf>
      <numFmt numFmtId="30" formatCode="@"/>
    </dxf>
    <dxf>
      <border outline="0">
        <top style="thin">
          <color auto="1"/>
        </top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solid">
          <fgColor theme="4"/>
          <bgColor theme="4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5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hh:mm:ss;@"/>
    </dxf>
    <dxf>
      <numFmt numFmtId="164" formatCode="hh:mm:ss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hh:mm:ss;@"/>
    </dxf>
    <dxf>
      <numFmt numFmtId="164" formatCode="hh:mm:ss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hh:mm:ss;@"/>
    </dxf>
    <dxf>
      <numFmt numFmtId="164" formatCode="hh:mm:ss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hh:mm:ss;@"/>
    </dxf>
    <dxf>
      <numFmt numFmtId="164" formatCode="hh:mm:ss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hh:mm:ss;@"/>
    </dxf>
    <dxf>
      <numFmt numFmtId="164" formatCode="hh:mm:ss;@"/>
    </dxf>
    <dxf>
      <numFmt numFmtId="0" formatCode="General"/>
    </dxf>
    <dxf>
      <numFmt numFmtId="164" formatCode="hh:mm:ss;@"/>
    </dxf>
    <dxf>
      <numFmt numFmtId="164" formatCode="hh:mm:ss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hh:mm:ss;@"/>
    </dxf>
    <dxf>
      <numFmt numFmtId="164" formatCode="hh:mm:ss;@"/>
    </dxf>
    <dxf>
      <numFmt numFmtId="165" formatCode="&quot;$&quot;#,##0.00"/>
    </dxf>
    <dxf>
      <numFmt numFmtId="0" formatCode="General"/>
    </dxf>
    <dxf>
      <numFmt numFmtId="166" formatCode="d/mm/yyyy;@"/>
    </dxf>
    <dxf>
      <border outline="0">
        <top style="thin">
          <color auto="1"/>
        </top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solid">
          <fgColor theme="4"/>
          <bgColor theme="4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AW100" totalsRowShown="0" headerRowDxfId="45" tableBorderDxfId="44">
  <autoFilter ref="A1:AW100" xr:uid="{00000000-0009-0000-0100-000001000000}"/>
  <tableColumns count="49">
    <tableColumn id="1" xr3:uid="{00000000-0010-0000-0000-000001000000}" name="Name"/>
    <tableColumn id="2" xr3:uid="{00000000-0010-0000-0000-000002000000}" name="Week Ending" dataDxfId="43"/>
    <tableColumn id="3" xr3:uid="{00000000-0010-0000-0000-000003000000}" name="Employee Level" dataDxfId="42"/>
    <tableColumn id="4" xr3:uid="{00000000-0010-0000-0000-000004000000}" name="Rate" dataDxfId="41">
      <calculatedColumnFormula>IF(Table2[[#This Row],[Employee Level]]=1,28.5,(IF(Table2[[#This Row],[Employee Level]]=2,29.5,0)))</calculatedColumnFormula>
    </tableColumn>
    <tableColumn id="5" xr3:uid="{00000000-0010-0000-0000-000005000000}" name="Sat S Time" dataDxfId="40"/>
    <tableColumn id="6" xr3:uid="{00000000-0010-0000-0000-000006000000}" name="Sat F Time" dataDxfId="39"/>
    <tableColumn id="7" xr3:uid="{00000000-0010-0000-0000-000007000000}" name="Sat Break"/>
    <tableColumn id="8" xr3:uid="{00000000-0010-0000-0000-000008000000}" name="Sat Tot" dataDxfId="38">
      <calculatedColumnFormula>(Table2[[#This Row],[Sat F Time]]-Table2[[#This Row],[Sat S Time]])*24-Table2[[#This Row],[Sat Break]]</calculatedColumnFormula>
    </tableColumn>
    <tableColumn id="9" xr3:uid="{00000000-0010-0000-0000-000009000000}" name="Sat TH" dataDxfId="37">
      <calculatedColumnFormula>IF(Table2[[#This Row],[Sat Tot]]&gt;4,4,Table2[[#This Row],[Sat Tot]])</calculatedColumnFormula>
    </tableColumn>
    <tableColumn id="10" xr3:uid="{00000000-0010-0000-0000-00000A000000}" name="Sat DT" dataDxfId="36">
      <calculatedColumnFormula>Table2[[#This Row],[Sat Tot]]-Table2[[#This Row],[Sat TH]]</calculatedColumnFormula>
    </tableColumn>
    <tableColumn id="11" xr3:uid="{00000000-0010-0000-0000-00000B000000}" name="Sun S Time" dataDxfId="35"/>
    <tableColumn id="12" xr3:uid="{00000000-0010-0000-0000-00000C000000}" name="Sun F Time" dataDxfId="34"/>
    <tableColumn id="13" xr3:uid="{00000000-0010-0000-0000-00000D000000}" name="Sun Break"/>
    <tableColumn id="14" xr3:uid="{00000000-0010-0000-0000-00000E000000}" name="Sun DT" dataDxfId="33">
      <calculatedColumnFormula>(Table2[[#This Row],[Sun F Time]]-Table2[[#This Row],[Sun S Time]])*24-Table2[[#This Row],[Sun Break]]</calculatedColumnFormula>
    </tableColumn>
    <tableColumn id="15" xr3:uid="{00000000-0010-0000-0000-00000F000000}" name="Mon S Time" dataDxfId="32"/>
    <tableColumn id="16" xr3:uid="{00000000-0010-0000-0000-000010000000}" name="Mon F Time" dataDxfId="31"/>
    <tableColumn id="17" xr3:uid="{00000000-0010-0000-0000-000011000000}" name="Mon Break"/>
    <tableColumn id="18" xr3:uid="{00000000-0010-0000-0000-000012000000}" name="Mon tot" dataDxfId="30">
      <calculatedColumnFormula>(Table2[[#This Row],[Mon F Time]]-Table2[[#This Row],[Mon S Time]])*24-Table2[[#This Row],[Mon Break]]</calculatedColumnFormula>
    </tableColumn>
    <tableColumn id="19" xr3:uid="{00000000-0010-0000-0000-000013000000}" name="Mon Ord" dataDxfId="29">
      <calculatedColumnFormula>IF(Table2[[#This Row],[Mon tot]]&gt;8,8,Table2[[#This Row],[Mon tot]])</calculatedColumnFormula>
    </tableColumn>
    <tableColumn id="20" xr3:uid="{00000000-0010-0000-0000-000014000000}" name="Mon TH" dataDxfId="28">
      <calculatedColumnFormula>Table2[[#This Row],[Mon tot]]-Table2[[#This Row],[Mon Ord]]</calculatedColumnFormula>
    </tableColumn>
    <tableColumn id="21" xr3:uid="{00000000-0010-0000-0000-000015000000}" name="Tue S Time" dataDxfId="27"/>
    <tableColumn id="22" xr3:uid="{00000000-0010-0000-0000-000016000000}" name="Tue F Time" dataDxfId="26"/>
    <tableColumn id="23" xr3:uid="{00000000-0010-0000-0000-000017000000}" name="Tue Break"/>
    <tableColumn id="24" xr3:uid="{00000000-0010-0000-0000-000018000000}" name="Tue Tot" dataDxfId="25">
      <calculatedColumnFormula>(Table2[[#This Row],[Tue F Time]]-Table2[[#This Row],[Tue S Time]])*24-Table2[[#This Row],[Tue Break]]</calculatedColumnFormula>
    </tableColumn>
    <tableColumn id="25" xr3:uid="{00000000-0010-0000-0000-000019000000}" name="Tue Ord" dataDxfId="24">
      <calculatedColumnFormula>IF(Table2[[#This Row],[Tue Tot]]&gt;8,8,Table2[[#This Row],[Tue Tot]])</calculatedColumnFormula>
    </tableColumn>
    <tableColumn id="26" xr3:uid="{00000000-0010-0000-0000-00001A000000}" name="Tue TH" dataDxfId="23">
      <calculatedColumnFormula>Table2[[#This Row],[Tue Tot]]-Table2[[#This Row],[Tue Ord]]</calculatedColumnFormula>
    </tableColumn>
    <tableColumn id="27" xr3:uid="{00000000-0010-0000-0000-00001B000000}" name="Wed S Time" dataDxfId="22"/>
    <tableColumn id="28" xr3:uid="{00000000-0010-0000-0000-00001C000000}" name="Wed F Time" dataDxfId="21"/>
    <tableColumn id="29" xr3:uid="{00000000-0010-0000-0000-00001D000000}" name="Wed Break"/>
    <tableColumn id="30" xr3:uid="{00000000-0010-0000-0000-00001E000000}" name="Wed Tot" dataDxfId="20">
      <calculatedColumnFormula>(Table2[[#This Row],[Wed F Time]]-Table2[[#This Row],[Wed S Time]])*24-Table2[[#This Row],[Wed Break]]</calculatedColumnFormula>
    </tableColumn>
    <tableColumn id="31" xr3:uid="{00000000-0010-0000-0000-00001F000000}" name="Wed Ord" dataDxfId="19">
      <calculatedColumnFormula>IF(Table2[[#This Row],[Wed Tot]]&gt;8,8,Table2[[#This Row],[Wed Tot]])</calculatedColumnFormula>
    </tableColumn>
    <tableColumn id="32" xr3:uid="{00000000-0010-0000-0000-000020000000}" name="Wed TH" dataDxfId="18">
      <calculatedColumnFormula>Table2[[#This Row],[Wed Tot]]-Table2[[#This Row],[Wed Ord]]</calculatedColumnFormula>
    </tableColumn>
    <tableColumn id="33" xr3:uid="{00000000-0010-0000-0000-000021000000}" name="Thu S Time" dataDxfId="17"/>
    <tableColumn id="34" xr3:uid="{00000000-0010-0000-0000-000022000000}" name="Thu F Time" dataDxfId="16"/>
    <tableColumn id="35" xr3:uid="{00000000-0010-0000-0000-000023000000}" name="Thu Break"/>
    <tableColumn id="36" xr3:uid="{00000000-0010-0000-0000-000024000000}" name="Thu Tot" dataDxfId="15">
      <calculatedColumnFormula>(Table2[[#This Row],[Thu F Time]]-Table2[[#This Row],[Thu S Time]])*24-Table2[[#This Row],[Thu Break]]</calculatedColumnFormula>
    </tableColumn>
    <tableColumn id="37" xr3:uid="{00000000-0010-0000-0000-000025000000}" name="Thu Ord" dataDxfId="14">
      <calculatedColumnFormula>IF(Table2[[#This Row],[Thu Tot]]&gt;8,8,Table2[[#This Row],[Thu Tot]])</calculatedColumnFormula>
    </tableColumn>
    <tableColumn id="38" xr3:uid="{00000000-0010-0000-0000-000026000000}" name="Thu TH" dataDxfId="13">
      <calculatedColumnFormula>Table2[[#This Row],[Thu Tot]]-Table2[[#This Row],[Thu Ord]]</calculatedColumnFormula>
    </tableColumn>
    <tableColumn id="39" xr3:uid="{00000000-0010-0000-0000-000027000000}" name="Fri S Time" dataDxfId="12"/>
    <tableColumn id="40" xr3:uid="{00000000-0010-0000-0000-000028000000}" name="Fri F Time" dataDxfId="11"/>
    <tableColumn id="41" xr3:uid="{00000000-0010-0000-0000-000029000000}" name="Fri Break"/>
    <tableColumn id="42" xr3:uid="{00000000-0010-0000-0000-00002A000000}" name="Fri Tot" dataDxfId="10">
      <calculatedColumnFormula>(Table2[[#This Row],[Fri F Time]]-Table2[[#This Row],[Fri S Time]])*24-Table2[[#This Row],[Fri Break]]</calculatedColumnFormula>
    </tableColumn>
    <tableColumn id="43" xr3:uid="{00000000-0010-0000-0000-00002B000000}" name="Fri Ord" dataDxfId="9">
      <calculatedColumnFormula>IF((SUM(Table2[[#This Row],[Mon Ord]],Table2[[#This Row],[Tue Ord]],Table2[[#This Row],[Wed Ord]],Table2[[#This Row],[Thu Ord]])&lt;31) * (Table2[[#This Row],[Fri Tot]]&gt;8),8,Table2[[#This Row],[Fri Tot]])</calculatedColumnFormula>
    </tableColumn>
    <tableColumn id="44" xr3:uid="{00000000-0010-0000-0000-00002C000000}" name="Fri TH" dataDxfId="8">
      <calculatedColumnFormula>Table2[[#This Row],[Fri Tot]]-Table2[[#This Row],[Fri Ord]]</calculatedColumnFormula>
    </tableColumn>
    <tableColumn id="45" xr3:uid="{00000000-0010-0000-0000-00002D000000}" name="Week Tot" dataDxfId="7">
      <calculatedColumnFormula>SUM(Table2[[#This Row],[Mon tot]],Table2[[#This Row],[Tue Tot]],Table2[[#This Row],[Wed Tot]],Table2[[#This Row],[Thu Tot]],Table2[[#This Row],[Fri Tot]])</calculatedColumnFormula>
    </tableColumn>
    <tableColumn id="46" xr3:uid="{00000000-0010-0000-0000-00002E000000}" name="Week Ord" dataDxfId="6">
      <calculatedColumnFormula>SUM(Table2[[#This Row],[Mon Ord]],Table2[[#This Row],[Tue Ord]],Table2[[#This Row],[Wed Ord]],Table2[[#This Row],[Thu Ord]],Table2[[#This Row],[Fri Ord]])</calculatedColumnFormula>
    </tableColumn>
    <tableColumn id="47" xr3:uid="{00000000-0010-0000-0000-00002F000000}" name="Week TH" dataDxfId="5">
      <calculatedColumnFormula>SUM(Table2[[#This Row],[Sat TH]],Table2[[#This Row],[Mon TH]],Table2[[#This Row],[Tue TH]],Table2[[#This Row],[Wed TH]],Table2[[#This Row],[Thu TH]],Table2[[#This Row],[Fri TH]])</calculatedColumnFormula>
    </tableColumn>
    <tableColumn id="48" xr3:uid="{00000000-0010-0000-0000-000030000000}" name="Week DT" dataDxfId="4">
      <calculatedColumnFormula>SUM(Table2[[#This Row],[Sat DT]],Table2[[#This Row],[Sun DT]])</calculatedColumnFormula>
    </tableColumn>
    <tableColumn id="49" xr3:uid="{00000000-0010-0000-0000-000031000000}" name="Gross Wage" dataDxfId="3">
      <calculatedColumnFormula>SUM((PRODUCT(Table2[[#This Row],[Week Ord]],Table2[[#This Row],[Rate]])),(PRODUCT(1.5,Table2[[#This Row],[Rate]],Table2[[#This Row],[Week TH]])),(PRODUCT(2,Table2[[#This Row],[Rate]],Table2[[#This Row],[Week DT]])))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T7" totalsRowShown="0" headerRowDxfId="2" tableBorderDxfId="1">
  <autoFilter ref="A1:T7" xr:uid="{00000000-0009-0000-0100-000002000000}"/>
  <tableColumns count="20">
    <tableColumn id="1" xr3:uid="{00000000-0010-0000-0100-000001000000}" name="Name"/>
    <tableColumn id="2" xr3:uid="{00000000-0010-0000-0100-000002000000}" name="DOB"/>
    <tableColumn id="3" xr3:uid="{00000000-0010-0000-0100-000003000000}" name="Address"/>
    <tableColumn id="4" xr3:uid="{00000000-0010-0000-0100-000004000000}" name="Mobile" dataDxfId="0"/>
    <tableColumn id="20" xr3:uid="{00000000-0010-0000-0100-000014000000}" name="Email"/>
    <tableColumn id="5" xr3:uid="{00000000-0010-0000-0100-000005000000}" name="TFN"/>
    <tableColumn id="6" xr3:uid="{00000000-0010-0000-0100-000006000000}" name="Whitecard"/>
    <tableColumn id="7" xr3:uid="{00000000-0010-0000-0100-000007000000}" name="Employee Level"/>
    <tableColumn id="8" xr3:uid="{00000000-0010-0000-0100-000008000000}" name="BankName"/>
    <tableColumn id="9" xr3:uid="{00000000-0010-0000-0100-000009000000}" name="BSB"/>
    <tableColumn id="10" xr3:uid="{00000000-0010-0000-0100-00000A000000}" name="ACNum"/>
    <tableColumn id="11" xr3:uid="{00000000-0010-0000-0100-00000B000000}" name="ACName"/>
    <tableColumn id="12" xr3:uid="{00000000-0010-0000-0100-00000C000000}" name="FundName"/>
    <tableColumn id="13" xr3:uid="{00000000-0010-0000-0100-00000D000000}" name="FACNum"/>
    <tableColumn id="14" xr3:uid="{00000000-0010-0000-0100-00000E000000}" name="FACName"/>
    <tableColumn id="15" xr3:uid="{00000000-0010-0000-0100-00000F000000}" name="NOK1Name"/>
    <tableColumn id="16" xr3:uid="{00000000-0010-0000-0100-000010000000}" name="NOK1Mob"/>
    <tableColumn id="17" xr3:uid="{00000000-0010-0000-0100-000011000000}" name="NOK1Relation"/>
    <tableColumn id="18" xr3:uid="{00000000-0010-0000-0100-000012000000}" name="NOK2Name"/>
    <tableColumn id="19" xr3:uid="{00000000-0010-0000-0100-000013000000}" name="NOK2Mo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shaunfhon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"/>
  <sheetViews>
    <sheetView tabSelected="1" workbookViewId="0">
      <selection activeCell="A3" sqref="A3"/>
    </sheetView>
  </sheetViews>
  <sheetFormatPr baseColWidth="10" defaultRowHeight="16" x14ac:dyDescent="0.2"/>
  <cols>
    <col min="2" max="2" width="13.5" style="10" customWidth="1"/>
    <col min="3" max="3" width="15.6640625" style="28" customWidth="1"/>
    <col min="4" max="4" width="10.83203125" style="2" customWidth="1"/>
    <col min="5" max="6" width="11.1640625" style="1" customWidth="1"/>
    <col min="8" max="8" width="10.83203125" style="28" customWidth="1"/>
    <col min="11" max="12" width="11.6640625" style="1" customWidth="1"/>
    <col min="13" max="13" width="11" style="28" customWidth="1"/>
    <col min="14" max="14" width="10.83203125" style="28" customWidth="1"/>
    <col min="15" max="16" width="12.5" style="1" customWidth="1"/>
    <col min="17" max="17" width="11.83203125" style="28" customWidth="1"/>
    <col min="18" max="18" width="10.83203125" style="28" customWidth="1"/>
    <col min="21" max="22" width="11.6640625" style="1" customWidth="1"/>
    <col min="23" max="23" width="11" style="28" customWidth="1"/>
    <col min="24" max="24" width="10.83203125" style="28" customWidth="1"/>
    <col min="27" max="28" width="12.5" style="1" customWidth="1"/>
    <col min="29" max="29" width="11.83203125" style="28" customWidth="1"/>
    <col min="30" max="30" width="10.83203125" style="28" customWidth="1"/>
    <col min="33" max="34" width="11.6640625" style="1" customWidth="1"/>
    <col min="35" max="35" width="11" style="28" customWidth="1"/>
    <col min="36" max="36" width="10.83203125" style="28" customWidth="1"/>
    <col min="39" max="40" width="10.83203125" style="1" customWidth="1"/>
    <col min="42" max="42" width="10.83203125" style="28" customWidth="1"/>
    <col min="46" max="46" width="11.1640625" style="28" customWidth="1"/>
    <col min="49" max="49" width="12.33203125" style="2" customWidth="1"/>
  </cols>
  <sheetData>
    <row r="1" spans="1:49" x14ac:dyDescent="0.2">
      <c r="A1" s="7" t="s">
        <v>0</v>
      </c>
      <c r="B1" s="9" t="s">
        <v>1</v>
      </c>
      <c r="C1" s="7" t="s">
        <v>2</v>
      </c>
      <c r="D1" s="4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5" t="s">
        <v>20</v>
      </c>
      <c r="V1" s="5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5" t="s">
        <v>32</v>
      </c>
      <c r="AH1" s="5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5" t="s">
        <v>38</v>
      </c>
      <c r="AN1" s="5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6" t="s">
        <v>48</v>
      </c>
    </row>
    <row r="2" spans="1:49" x14ac:dyDescent="0.2">
      <c r="A2" t="s">
        <v>83</v>
      </c>
      <c r="B2" s="10">
        <v>44857</v>
      </c>
      <c r="C2" s="28">
        <v>1</v>
      </c>
      <c r="D2" s="2">
        <f>IF(Table2[[#This Row],[Employee Level]]=1,28.5,(IF(Table2[[#This Row],[Employee Level]]=2,29.5,0)))</f>
        <v>28.5</v>
      </c>
      <c r="H2">
        <f>(Table2[[#This Row],[Sat F Time]]-Table2[[#This Row],[Sat S Time]])*24-Table2[[#This Row],[Sat Break]]</f>
        <v>0</v>
      </c>
      <c r="I2">
        <f>IF(Table2[[#This Row],[Sat Tot]]&gt;4,4,Table2[[#This Row],[Sat Tot]])</f>
        <v>0</v>
      </c>
      <c r="J2">
        <f>Table2[[#This Row],[Sat Tot]]-Table2[[#This Row],[Sat TH]]</f>
        <v>0</v>
      </c>
      <c r="N2">
        <f>(Table2[[#This Row],[Sun F Time]]-Table2[[#This Row],[Sun S Time]])*24-Table2[[#This Row],[Sun Break]]</f>
        <v>0</v>
      </c>
      <c r="R2">
        <f>(Table2[[#This Row],[Mon F Time]]-Table2[[#This Row],[Mon S Time]])*24-Table2[[#This Row],[Mon Break]]</f>
        <v>0</v>
      </c>
      <c r="S2">
        <f>IF(Table2[[#This Row],[Mon tot]]&gt;8,8,Table2[[#This Row],[Mon tot]])</f>
        <v>0</v>
      </c>
      <c r="T2">
        <f>Table2[[#This Row],[Mon tot]]-Table2[[#This Row],[Mon Ord]]</f>
        <v>0</v>
      </c>
      <c r="X2">
        <f>(Table2[[#This Row],[Tue F Time]]-Table2[[#This Row],[Tue S Time]])*24-Table2[[#This Row],[Tue Break]]</f>
        <v>0</v>
      </c>
      <c r="Y2">
        <f>IF(Table2[[#This Row],[Tue Tot]]&gt;8,8,Table2[[#This Row],[Tue Tot]])</f>
        <v>0</v>
      </c>
      <c r="Z2">
        <f>Table2[[#This Row],[Tue Tot]]-Table2[[#This Row],[Tue Ord]]</f>
        <v>0</v>
      </c>
      <c r="AD2">
        <f>(Table2[[#This Row],[Wed F Time]]-Table2[[#This Row],[Wed S Time]])*24-Table2[[#This Row],[Wed Break]]</f>
        <v>0</v>
      </c>
      <c r="AE2">
        <f>IF(Table2[[#This Row],[Wed Tot]]&gt;8,8,Table2[[#This Row],[Wed Tot]])</f>
        <v>0</v>
      </c>
      <c r="AF2">
        <f>Table2[[#This Row],[Wed Tot]]-Table2[[#This Row],[Wed Ord]]</f>
        <v>0</v>
      </c>
      <c r="AJ2">
        <f>(Table2[[#This Row],[Thu F Time]]-Table2[[#This Row],[Thu S Time]])*24-Table2[[#This Row],[Thu Break]]</f>
        <v>0</v>
      </c>
      <c r="AK2">
        <f>IF(Table2[[#This Row],[Thu Tot]]&gt;8,8,Table2[[#This Row],[Thu Tot]])</f>
        <v>0</v>
      </c>
      <c r="AL2">
        <f>Table2[[#This Row],[Thu Tot]]-Table2[[#This Row],[Thu Ord]]</f>
        <v>0</v>
      </c>
      <c r="AM2" s="1">
        <v>0.29166666666666669</v>
      </c>
      <c r="AN2" s="1">
        <v>0.60416666666666663</v>
      </c>
      <c r="AO2">
        <v>0.5</v>
      </c>
      <c r="AP2">
        <f>(Table2[[#This Row],[Fri F Time]]-Table2[[#This Row],[Fri S Time]])*24-Table2[[#This Row],[Fri Break]]</f>
        <v>6.9999999999999982</v>
      </c>
      <c r="AQ2">
        <f>IF((SUM(Table2[[#This Row],[Mon Ord]],Table2[[#This Row],[Tue Ord]],Table2[[#This Row],[Wed Ord]],Table2[[#This Row],[Thu Ord]])&lt;31) * (Table2[[#This Row],[Fri Tot]]&gt;8),8,Table2[[#This Row],[Fri Tot]])</f>
        <v>6.9999999999999982</v>
      </c>
      <c r="AR2">
        <f>Table2[[#This Row],[Fri Tot]]-Table2[[#This Row],[Fri Ord]]</f>
        <v>0</v>
      </c>
      <c r="AS2">
        <f>SUM(Table2[[#This Row],[Mon tot]],Table2[[#This Row],[Tue Tot]],Table2[[#This Row],[Wed Tot]],Table2[[#This Row],[Thu Tot]],Table2[[#This Row],[Fri Tot]])</f>
        <v>6.9999999999999982</v>
      </c>
      <c r="AT2">
        <f>SUM(Table2[[#This Row],[Mon Ord]],Table2[[#This Row],[Tue Ord]],Table2[[#This Row],[Wed Ord]],Table2[[#This Row],[Thu Ord]],Table2[[#This Row],[Fri Ord]])</f>
        <v>6.9999999999999982</v>
      </c>
      <c r="AU2">
        <f>SUM(Table2[[#This Row],[Sat TH]],Table2[[#This Row],[Mon TH]],Table2[[#This Row],[Tue TH]],Table2[[#This Row],[Wed TH]],Table2[[#This Row],[Thu TH]],Table2[[#This Row],[Fri TH]])</f>
        <v>0</v>
      </c>
      <c r="AV2">
        <f>SUM(Table2[[#This Row],[Sat DT]],Table2[[#This Row],[Sun DT]])</f>
        <v>0</v>
      </c>
      <c r="AW2" s="2">
        <f>SUM((PRODUCT(Table2[[#This Row],[Week Ord]],Table2[[#This Row],[Rate]])),(PRODUCT(1.5,Table2[[#This Row],[Rate]],Table2[[#This Row],[Week TH]])),(PRODUCT(2,Table2[[#This Row],[Rate]],Table2[[#This Row],[Week DT]])))</f>
        <v>199.49999999999994</v>
      </c>
    </row>
    <row r="3" spans="1:49" x14ac:dyDescent="0.2">
      <c r="D3" s="2">
        <f>IF(Table2[[#This Row],[Employee Level]]=1,28.5,(IF(Table2[[#This Row],[Employee Level]]=2,29.5,0)))</f>
        <v>0</v>
      </c>
      <c r="H3">
        <f>(Table2[[#This Row],[Sat F Time]]-Table2[[#This Row],[Sat S Time]])*24-Table2[[#This Row],[Sat Break]]</f>
        <v>0</v>
      </c>
      <c r="I3">
        <f>IF(Table2[[#This Row],[Sat Tot]]&gt;4,4,Table2[[#This Row],[Sat Tot]])</f>
        <v>0</v>
      </c>
      <c r="J3">
        <f>Table2[[#This Row],[Sat Tot]]-Table2[[#This Row],[Sat TH]]</f>
        <v>0</v>
      </c>
      <c r="N3">
        <f>(Table2[[#This Row],[Sun F Time]]-Table2[[#This Row],[Sun S Time]])*24-Table2[[#This Row],[Sun Break]]</f>
        <v>0</v>
      </c>
      <c r="R3">
        <f>(Table2[[#This Row],[Mon F Time]]-Table2[[#This Row],[Mon S Time]])*24-Table2[[#This Row],[Mon Break]]</f>
        <v>0</v>
      </c>
      <c r="S3">
        <f>IF(Table2[[#This Row],[Mon tot]]&gt;8,8,Table2[[#This Row],[Mon tot]])</f>
        <v>0</v>
      </c>
      <c r="T3">
        <f>Table2[[#This Row],[Mon tot]]-Table2[[#This Row],[Mon Ord]]</f>
        <v>0</v>
      </c>
      <c r="X3">
        <f>(Table2[[#This Row],[Tue F Time]]-Table2[[#This Row],[Tue S Time]])*24-Table2[[#This Row],[Tue Break]]</f>
        <v>0</v>
      </c>
      <c r="Y3">
        <f>IF(Table2[[#This Row],[Tue Tot]]&gt;8,8,Table2[[#This Row],[Tue Tot]])</f>
        <v>0</v>
      </c>
      <c r="Z3">
        <f>Table2[[#This Row],[Tue Tot]]-Table2[[#This Row],[Tue Ord]]</f>
        <v>0</v>
      </c>
      <c r="AD3">
        <f>(Table2[[#This Row],[Wed F Time]]-Table2[[#This Row],[Wed S Time]])*24-Table2[[#This Row],[Wed Break]]</f>
        <v>0</v>
      </c>
      <c r="AE3">
        <f>IF(Table2[[#This Row],[Wed Tot]]&gt;8,8,Table2[[#This Row],[Wed Tot]])</f>
        <v>0</v>
      </c>
      <c r="AF3">
        <f>Table2[[#This Row],[Wed Tot]]-Table2[[#This Row],[Wed Ord]]</f>
        <v>0</v>
      </c>
      <c r="AJ3">
        <f>(Table2[[#This Row],[Thu F Time]]-Table2[[#This Row],[Thu S Time]])*24-Table2[[#This Row],[Thu Break]]</f>
        <v>0</v>
      </c>
      <c r="AK3">
        <f>IF(Table2[[#This Row],[Thu Tot]]&gt;8,8,Table2[[#This Row],[Thu Tot]])</f>
        <v>0</v>
      </c>
      <c r="AL3">
        <f>Table2[[#This Row],[Thu Tot]]-Table2[[#This Row],[Thu Ord]]</f>
        <v>0</v>
      </c>
      <c r="AP3">
        <f>(Table2[[#This Row],[Fri F Time]]-Table2[[#This Row],[Fri S Time]])*24-Table2[[#This Row],[Fri Break]]</f>
        <v>0</v>
      </c>
      <c r="AQ3">
        <f>IF((SUM(Table2[[#This Row],[Mon Ord]],Table2[[#This Row],[Tue Ord]],Table2[[#This Row],[Wed Ord]],Table2[[#This Row],[Thu Ord]])&lt;31) * (Table2[[#This Row],[Fri Tot]]&gt;8),8,Table2[[#This Row],[Fri Tot]])</f>
        <v>0</v>
      </c>
      <c r="AR3">
        <f>Table2[[#This Row],[Fri Tot]]-Table2[[#This Row],[Fri Ord]]</f>
        <v>0</v>
      </c>
      <c r="AS3">
        <f>SUM(Table2[[#This Row],[Mon tot]],Table2[[#This Row],[Tue Tot]],Table2[[#This Row],[Wed Tot]],Table2[[#This Row],[Thu Tot]],Table2[[#This Row],[Fri Tot]])</f>
        <v>0</v>
      </c>
      <c r="AT3">
        <f>SUM(Table2[[#This Row],[Mon Ord]],Table2[[#This Row],[Tue Ord]],Table2[[#This Row],[Wed Ord]],Table2[[#This Row],[Thu Ord]],Table2[[#This Row],[Fri Ord]])</f>
        <v>0</v>
      </c>
      <c r="AU3">
        <f>SUM(Table2[[#This Row],[Sat TH]],Table2[[#This Row],[Mon TH]],Table2[[#This Row],[Tue TH]],Table2[[#This Row],[Wed TH]],Table2[[#This Row],[Thu TH]],Table2[[#This Row],[Fri TH]])</f>
        <v>0</v>
      </c>
      <c r="AV3">
        <f>SUM(Table2[[#This Row],[Sat DT]],Table2[[#This Row],[Sun DT]])</f>
        <v>0</v>
      </c>
      <c r="AW3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4" spans="1:49" x14ac:dyDescent="0.2">
      <c r="D4" s="2">
        <f>IF(Table2[[#This Row],[Employee Level]]=1,28.5,(IF(Table2[[#This Row],[Employee Level]]=2,29.5,0)))</f>
        <v>0</v>
      </c>
      <c r="H4">
        <f>(Table2[[#This Row],[Sat F Time]]-Table2[[#This Row],[Sat S Time]])*24-Table2[[#This Row],[Sat Break]]</f>
        <v>0</v>
      </c>
      <c r="I4">
        <f>IF(Table2[[#This Row],[Sat Tot]]&gt;4,4,Table2[[#This Row],[Sat Tot]])</f>
        <v>0</v>
      </c>
      <c r="J4">
        <f>Table2[[#This Row],[Sat Tot]]-Table2[[#This Row],[Sat TH]]</f>
        <v>0</v>
      </c>
      <c r="N4">
        <f>(Table2[[#This Row],[Sun F Time]]-Table2[[#This Row],[Sun S Time]])*24-Table2[[#This Row],[Sun Break]]</f>
        <v>0</v>
      </c>
      <c r="R4">
        <f>(Table2[[#This Row],[Mon F Time]]-Table2[[#This Row],[Mon S Time]])*24-Table2[[#This Row],[Mon Break]]</f>
        <v>0</v>
      </c>
      <c r="S4">
        <f>IF(Table2[[#This Row],[Mon tot]]&gt;8,8,Table2[[#This Row],[Mon tot]])</f>
        <v>0</v>
      </c>
      <c r="T4">
        <f>Table2[[#This Row],[Mon tot]]-Table2[[#This Row],[Mon Ord]]</f>
        <v>0</v>
      </c>
      <c r="X4">
        <f>(Table2[[#This Row],[Tue F Time]]-Table2[[#This Row],[Tue S Time]])*24-Table2[[#This Row],[Tue Break]]</f>
        <v>0</v>
      </c>
      <c r="Y4">
        <f>IF(Table2[[#This Row],[Tue Tot]]&gt;8,8,Table2[[#This Row],[Tue Tot]])</f>
        <v>0</v>
      </c>
      <c r="Z4">
        <f>Table2[[#This Row],[Tue Tot]]-Table2[[#This Row],[Tue Ord]]</f>
        <v>0</v>
      </c>
      <c r="AD4">
        <f>(Table2[[#This Row],[Wed F Time]]-Table2[[#This Row],[Wed S Time]])*24-Table2[[#This Row],[Wed Break]]</f>
        <v>0</v>
      </c>
      <c r="AE4">
        <f>IF(Table2[[#This Row],[Wed Tot]]&gt;8,8,Table2[[#This Row],[Wed Tot]])</f>
        <v>0</v>
      </c>
      <c r="AF4">
        <f>Table2[[#This Row],[Wed Tot]]-Table2[[#This Row],[Wed Ord]]</f>
        <v>0</v>
      </c>
      <c r="AJ4">
        <f>(Table2[[#This Row],[Thu F Time]]-Table2[[#This Row],[Thu S Time]])*24-Table2[[#This Row],[Thu Break]]</f>
        <v>0</v>
      </c>
      <c r="AK4">
        <f>IF(Table2[[#This Row],[Thu Tot]]&gt;8,8,Table2[[#This Row],[Thu Tot]])</f>
        <v>0</v>
      </c>
      <c r="AL4">
        <f>Table2[[#This Row],[Thu Tot]]-Table2[[#This Row],[Thu Ord]]</f>
        <v>0</v>
      </c>
      <c r="AP4">
        <f>(Table2[[#This Row],[Fri F Time]]-Table2[[#This Row],[Fri S Time]])*24-Table2[[#This Row],[Fri Break]]</f>
        <v>0</v>
      </c>
      <c r="AQ4">
        <f>IF((SUM(Table2[[#This Row],[Mon Ord]],Table2[[#This Row],[Tue Ord]],Table2[[#This Row],[Wed Ord]],Table2[[#This Row],[Thu Ord]])&lt;31) * (Table2[[#This Row],[Fri Tot]]&gt;8),8,Table2[[#This Row],[Fri Tot]])</f>
        <v>0</v>
      </c>
      <c r="AR4">
        <f>Table2[[#This Row],[Fri Tot]]-Table2[[#This Row],[Fri Ord]]</f>
        <v>0</v>
      </c>
      <c r="AS4">
        <f>SUM(Table2[[#This Row],[Mon tot]],Table2[[#This Row],[Tue Tot]],Table2[[#This Row],[Wed Tot]],Table2[[#This Row],[Thu Tot]],Table2[[#This Row],[Fri Tot]])</f>
        <v>0</v>
      </c>
      <c r="AT4">
        <f>SUM(Table2[[#This Row],[Mon Ord]],Table2[[#This Row],[Tue Ord]],Table2[[#This Row],[Wed Ord]],Table2[[#This Row],[Thu Ord]],Table2[[#This Row],[Fri Ord]])</f>
        <v>0</v>
      </c>
      <c r="AU4">
        <f>SUM(Table2[[#This Row],[Sat TH]],Table2[[#This Row],[Mon TH]],Table2[[#This Row],[Tue TH]],Table2[[#This Row],[Wed TH]],Table2[[#This Row],[Thu TH]],Table2[[#This Row],[Fri TH]])</f>
        <v>0</v>
      </c>
      <c r="AV4">
        <f>SUM(Table2[[#This Row],[Sat DT]],Table2[[#This Row],[Sun DT]])</f>
        <v>0</v>
      </c>
      <c r="AW4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5" spans="1:49" x14ac:dyDescent="0.2">
      <c r="D5" s="2">
        <f>IF(Table2[[#This Row],[Employee Level]]=1,28.5,(IF(Table2[[#This Row],[Employee Level]]=2,29.5,0)))</f>
        <v>0</v>
      </c>
      <c r="H5">
        <f>(Table2[[#This Row],[Sat F Time]]-Table2[[#This Row],[Sat S Time]])*24-Table2[[#This Row],[Sat Break]]</f>
        <v>0</v>
      </c>
      <c r="I5">
        <f>IF(Table2[[#This Row],[Sat Tot]]&gt;4,4,Table2[[#This Row],[Sat Tot]])</f>
        <v>0</v>
      </c>
      <c r="J5">
        <f>Table2[[#This Row],[Sat Tot]]-Table2[[#This Row],[Sat TH]]</f>
        <v>0</v>
      </c>
      <c r="N5">
        <f>(Table2[[#This Row],[Sun F Time]]-Table2[[#This Row],[Sun S Time]])*24-Table2[[#This Row],[Sun Break]]</f>
        <v>0</v>
      </c>
      <c r="R5">
        <f>(Table2[[#This Row],[Mon F Time]]-Table2[[#This Row],[Mon S Time]])*24-Table2[[#This Row],[Mon Break]]</f>
        <v>0</v>
      </c>
      <c r="S5">
        <f>IF(Table2[[#This Row],[Mon tot]]&gt;8,8,Table2[[#This Row],[Mon tot]])</f>
        <v>0</v>
      </c>
      <c r="T5">
        <f>Table2[[#This Row],[Mon tot]]-Table2[[#This Row],[Mon Ord]]</f>
        <v>0</v>
      </c>
      <c r="X5">
        <f>(Table2[[#This Row],[Tue F Time]]-Table2[[#This Row],[Tue S Time]])*24-Table2[[#This Row],[Tue Break]]</f>
        <v>0</v>
      </c>
      <c r="Y5">
        <f>IF(Table2[[#This Row],[Tue Tot]]&gt;8,8,Table2[[#This Row],[Tue Tot]])</f>
        <v>0</v>
      </c>
      <c r="Z5">
        <f>Table2[[#This Row],[Tue Tot]]-Table2[[#This Row],[Tue Ord]]</f>
        <v>0</v>
      </c>
      <c r="AD5">
        <f>(Table2[[#This Row],[Wed F Time]]-Table2[[#This Row],[Wed S Time]])*24-Table2[[#This Row],[Wed Break]]</f>
        <v>0</v>
      </c>
      <c r="AE5">
        <f>IF(Table2[[#This Row],[Wed Tot]]&gt;8,8,Table2[[#This Row],[Wed Tot]])</f>
        <v>0</v>
      </c>
      <c r="AF5">
        <f>Table2[[#This Row],[Wed Tot]]-Table2[[#This Row],[Wed Ord]]</f>
        <v>0</v>
      </c>
      <c r="AJ5">
        <f>(Table2[[#This Row],[Thu F Time]]-Table2[[#This Row],[Thu S Time]])*24-Table2[[#This Row],[Thu Break]]</f>
        <v>0</v>
      </c>
      <c r="AK5">
        <f>IF(Table2[[#This Row],[Thu Tot]]&gt;8,8,Table2[[#This Row],[Thu Tot]])</f>
        <v>0</v>
      </c>
      <c r="AL5">
        <f>Table2[[#This Row],[Thu Tot]]-Table2[[#This Row],[Thu Ord]]</f>
        <v>0</v>
      </c>
      <c r="AP5">
        <f>(Table2[[#This Row],[Fri F Time]]-Table2[[#This Row],[Fri S Time]])*24-Table2[[#This Row],[Fri Break]]</f>
        <v>0</v>
      </c>
      <c r="AQ5">
        <f>IF((SUM(Table2[[#This Row],[Mon Ord]],Table2[[#This Row],[Tue Ord]],Table2[[#This Row],[Wed Ord]],Table2[[#This Row],[Thu Ord]])&lt;31) * (Table2[[#This Row],[Fri Tot]]&gt;8),8,Table2[[#This Row],[Fri Tot]])</f>
        <v>0</v>
      </c>
      <c r="AR5">
        <f>Table2[[#This Row],[Fri Tot]]-Table2[[#This Row],[Fri Ord]]</f>
        <v>0</v>
      </c>
      <c r="AS5">
        <f>SUM(Table2[[#This Row],[Mon tot]],Table2[[#This Row],[Tue Tot]],Table2[[#This Row],[Wed Tot]],Table2[[#This Row],[Thu Tot]],Table2[[#This Row],[Fri Tot]])</f>
        <v>0</v>
      </c>
      <c r="AT5">
        <f>SUM(Table2[[#This Row],[Mon Ord]],Table2[[#This Row],[Tue Ord]],Table2[[#This Row],[Wed Ord]],Table2[[#This Row],[Thu Ord]],Table2[[#This Row],[Fri Ord]])</f>
        <v>0</v>
      </c>
      <c r="AU5">
        <f>SUM(Table2[[#This Row],[Sat TH]],Table2[[#This Row],[Mon TH]],Table2[[#This Row],[Tue TH]],Table2[[#This Row],[Wed TH]],Table2[[#This Row],[Thu TH]],Table2[[#This Row],[Fri TH]])</f>
        <v>0</v>
      </c>
      <c r="AV5">
        <f>SUM(Table2[[#This Row],[Sat DT]],Table2[[#This Row],[Sun DT]])</f>
        <v>0</v>
      </c>
      <c r="AW5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6" spans="1:49" x14ac:dyDescent="0.2">
      <c r="D6" s="2">
        <f>IF(Table2[[#This Row],[Employee Level]]=1,28.5,(IF(Table2[[#This Row],[Employee Level]]=2,29.5,0)))</f>
        <v>0</v>
      </c>
      <c r="H6">
        <f>(Table2[[#This Row],[Sat F Time]]-Table2[[#This Row],[Sat S Time]])*24-Table2[[#This Row],[Sat Break]]</f>
        <v>0</v>
      </c>
      <c r="I6">
        <f>IF(Table2[[#This Row],[Sat Tot]]&gt;4,4,Table2[[#This Row],[Sat Tot]])</f>
        <v>0</v>
      </c>
      <c r="J6">
        <f>Table2[[#This Row],[Sat Tot]]-Table2[[#This Row],[Sat TH]]</f>
        <v>0</v>
      </c>
      <c r="N6">
        <f>(Table2[[#This Row],[Sun F Time]]-Table2[[#This Row],[Sun S Time]])*24-Table2[[#This Row],[Sun Break]]</f>
        <v>0</v>
      </c>
      <c r="R6">
        <f>(Table2[[#This Row],[Mon F Time]]-Table2[[#This Row],[Mon S Time]])*24-Table2[[#This Row],[Mon Break]]</f>
        <v>0</v>
      </c>
      <c r="S6">
        <f>IF(Table2[[#This Row],[Mon tot]]&gt;8,8,Table2[[#This Row],[Mon tot]])</f>
        <v>0</v>
      </c>
      <c r="T6">
        <f>Table2[[#This Row],[Mon tot]]-Table2[[#This Row],[Mon Ord]]</f>
        <v>0</v>
      </c>
      <c r="X6">
        <f>(Table2[[#This Row],[Tue F Time]]-Table2[[#This Row],[Tue S Time]])*24-Table2[[#This Row],[Tue Break]]</f>
        <v>0</v>
      </c>
      <c r="Y6">
        <f>IF(Table2[[#This Row],[Tue Tot]]&gt;8,8,Table2[[#This Row],[Tue Tot]])</f>
        <v>0</v>
      </c>
      <c r="Z6">
        <f>Table2[[#This Row],[Tue Tot]]-Table2[[#This Row],[Tue Ord]]</f>
        <v>0</v>
      </c>
      <c r="AD6">
        <f>(Table2[[#This Row],[Wed F Time]]-Table2[[#This Row],[Wed S Time]])*24-Table2[[#This Row],[Wed Break]]</f>
        <v>0</v>
      </c>
      <c r="AE6">
        <f>IF(Table2[[#This Row],[Wed Tot]]&gt;8,8,Table2[[#This Row],[Wed Tot]])</f>
        <v>0</v>
      </c>
      <c r="AF6">
        <f>Table2[[#This Row],[Wed Tot]]-Table2[[#This Row],[Wed Ord]]</f>
        <v>0</v>
      </c>
      <c r="AJ6">
        <f>(Table2[[#This Row],[Thu F Time]]-Table2[[#This Row],[Thu S Time]])*24-Table2[[#This Row],[Thu Break]]</f>
        <v>0</v>
      </c>
      <c r="AK6">
        <f>IF(Table2[[#This Row],[Thu Tot]]&gt;8,8,Table2[[#This Row],[Thu Tot]])</f>
        <v>0</v>
      </c>
      <c r="AL6">
        <f>Table2[[#This Row],[Thu Tot]]-Table2[[#This Row],[Thu Ord]]</f>
        <v>0</v>
      </c>
      <c r="AP6">
        <f>(Table2[[#This Row],[Fri F Time]]-Table2[[#This Row],[Fri S Time]])*24-Table2[[#This Row],[Fri Break]]</f>
        <v>0</v>
      </c>
      <c r="AQ6">
        <f>IF((SUM(Table2[[#This Row],[Mon Ord]],Table2[[#This Row],[Tue Ord]],Table2[[#This Row],[Wed Ord]],Table2[[#This Row],[Thu Ord]])&lt;31) * (Table2[[#This Row],[Fri Tot]]&gt;8),8,Table2[[#This Row],[Fri Tot]])</f>
        <v>0</v>
      </c>
      <c r="AR6">
        <f>Table2[[#This Row],[Fri Tot]]-Table2[[#This Row],[Fri Ord]]</f>
        <v>0</v>
      </c>
      <c r="AS6">
        <f>SUM(Table2[[#This Row],[Mon tot]],Table2[[#This Row],[Tue Tot]],Table2[[#This Row],[Wed Tot]],Table2[[#This Row],[Thu Tot]],Table2[[#This Row],[Fri Tot]])</f>
        <v>0</v>
      </c>
      <c r="AT6">
        <f>SUM(Table2[[#This Row],[Mon Ord]],Table2[[#This Row],[Tue Ord]],Table2[[#This Row],[Wed Ord]],Table2[[#This Row],[Thu Ord]],Table2[[#This Row],[Fri Ord]])</f>
        <v>0</v>
      </c>
      <c r="AU6">
        <f>SUM(Table2[[#This Row],[Sat TH]],Table2[[#This Row],[Mon TH]],Table2[[#This Row],[Tue TH]],Table2[[#This Row],[Wed TH]],Table2[[#This Row],[Thu TH]],Table2[[#This Row],[Fri TH]])</f>
        <v>0</v>
      </c>
      <c r="AV6">
        <f>SUM(Table2[[#This Row],[Sat DT]],Table2[[#This Row],[Sun DT]])</f>
        <v>0</v>
      </c>
      <c r="AW6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7" spans="1:49" x14ac:dyDescent="0.2">
      <c r="D7" s="2">
        <f>IF(Table2[[#This Row],[Employee Level]]=1,28.5,(IF(Table2[[#This Row],[Employee Level]]=2,29.5,0)))</f>
        <v>0</v>
      </c>
      <c r="H7">
        <f>(Table2[[#This Row],[Sat F Time]]-Table2[[#This Row],[Sat S Time]])*24-Table2[[#This Row],[Sat Break]]</f>
        <v>0</v>
      </c>
      <c r="I7">
        <f>IF(Table2[[#This Row],[Sat Tot]]&gt;4,4,Table2[[#This Row],[Sat Tot]])</f>
        <v>0</v>
      </c>
      <c r="J7">
        <f>Table2[[#This Row],[Sat Tot]]-Table2[[#This Row],[Sat TH]]</f>
        <v>0</v>
      </c>
      <c r="N7">
        <f>(Table2[[#This Row],[Sun F Time]]-Table2[[#This Row],[Sun S Time]])*24-Table2[[#This Row],[Sun Break]]</f>
        <v>0</v>
      </c>
      <c r="R7">
        <f>(Table2[[#This Row],[Mon F Time]]-Table2[[#This Row],[Mon S Time]])*24-Table2[[#This Row],[Mon Break]]</f>
        <v>0</v>
      </c>
      <c r="S7">
        <f>IF(Table2[[#This Row],[Mon tot]]&gt;8,8,Table2[[#This Row],[Mon tot]])</f>
        <v>0</v>
      </c>
      <c r="T7">
        <f>Table2[[#This Row],[Mon tot]]-Table2[[#This Row],[Mon Ord]]</f>
        <v>0</v>
      </c>
      <c r="X7">
        <f>(Table2[[#This Row],[Tue F Time]]-Table2[[#This Row],[Tue S Time]])*24-Table2[[#This Row],[Tue Break]]</f>
        <v>0</v>
      </c>
      <c r="Y7">
        <f>IF(Table2[[#This Row],[Tue Tot]]&gt;8,8,Table2[[#This Row],[Tue Tot]])</f>
        <v>0</v>
      </c>
      <c r="Z7">
        <f>Table2[[#This Row],[Tue Tot]]-Table2[[#This Row],[Tue Ord]]</f>
        <v>0</v>
      </c>
      <c r="AD7">
        <f>(Table2[[#This Row],[Wed F Time]]-Table2[[#This Row],[Wed S Time]])*24-Table2[[#This Row],[Wed Break]]</f>
        <v>0</v>
      </c>
      <c r="AE7">
        <f>IF(Table2[[#This Row],[Wed Tot]]&gt;8,8,Table2[[#This Row],[Wed Tot]])</f>
        <v>0</v>
      </c>
      <c r="AF7">
        <f>Table2[[#This Row],[Wed Tot]]-Table2[[#This Row],[Wed Ord]]</f>
        <v>0</v>
      </c>
      <c r="AJ7">
        <f>(Table2[[#This Row],[Thu F Time]]-Table2[[#This Row],[Thu S Time]])*24-Table2[[#This Row],[Thu Break]]</f>
        <v>0</v>
      </c>
      <c r="AK7">
        <f>IF(Table2[[#This Row],[Thu Tot]]&gt;8,8,Table2[[#This Row],[Thu Tot]])</f>
        <v>0</v>
      </c>
      <c r="AL7">
        <f>Table2[[#This Row],[Thu Tot]]-Table2[[#This Row],[Thu Ord]]</f>
        <v>0</v>
      </c>
      <c r="AP7">
        <f>(Table2[[#This Row],[Fri F Time]]-Table2[[#This Row],[Fri S Time]])*24-Table2[[#This Row],[Fri Break]]</f>
        <v>0</v>
      </c>
      <c r="AQ7">
        <f>IF((SUM(Table2[[#This Row],[Mon Ord]],Table2[[#This Row],[Tue Ord]],Table2[[#This Row],[Wed Ord]],Table2[[#This Row],[Thu Ord]])&lt;31) * (Table2[[#This Row],[Fri Tot]]&gt;8),8,Table2[[#This Row],[Fri Tot]])</f>
        <v>0</v>
      </c>
      <c r="AR7">
        <f>Table2[[#This Row],[Fri Tot]]-Table2[[#This Row],[Fri Ord]]</f>
        <v>0</v>
      </c>
      <c r="AS7">
        <f>SUM(Table2[[#This Row],[Mon tot]],Table2[[#This Row],[Tue Tot]],Table2[[#This Row],[Wed Tot]],Table2[[#This Row],[Thu Tot]],Table2[[#This Row],[Fri Tot]])</f>
        <v>0</v>
      </c>
      <c r="AT7">
        <f>SUM(Table2[[#This Row],[Mon Ord]],Table2[[#This Row],[Tue Ord]],Table2[[#This Row],[Wed Ord]],Table2[[#This Row],[Thu Ord]],Table2[[#This Row],[Fri Ord]])</f>
        <v>0</v>
      </c>
      <c r="AU7">
        <f>SUM(Table2[[#This Row],[Sat TH]],Table2[[#This Row],[Mon TH]],Table2[[#This Row],[Tue TH]],Table2[[#This Row],[Wed TH]],Table2[[#This Row],[Thu TH]],Table2[[#This Row],[Fri TH]])</f>
        <v>0</v>
      </c>
      <c r="AV7">
        <f>SUM(Table2[[#This Row],[Sat DT]],Table2[[#This Row],[Sun DT]])</f>
        <v>0</v>
      </c>
      <c r="AW7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8" spans="1:49" x14ac:dyDescent="0.2">
      <c r="D8" s="2">
        <f>IF(Table2[[#This Row],[Employee Level]]=1,28.5,(IF(Table2[[#This Row],[Employee Level]]=2,29.5,0)))</f>
        <v>0</v>
      </c>
      <c r="H8">
        <f>(Table2[[#This Row],[Sat F Time]]-Table2[[#This Row],[Sat S Time]])*24-Table2[[#This Row],[Sat Break]]</f>
        <v>0</v>
      </c>
      <c r="I8">
        <f>IF(Table2[[#This Row],[Sat Tot]]&gt;4,4,Table2[[#This Row],[Sat Tot]])</f>
        <v>0</v>
      </c>
      <c r="J8">
        <f>Table2[[#This Row],[Sat Tot]]-Table2[[#This Row],[Sat TH]]</f>
        <v>0</v>
      </c>
      <c r="N8">
        <f>(Table2[[#This Row],[Sun F Time]]-Table2[[#This Row],[Sun S Time]])*24-Table2[[#This Row],[Sun Break]]</f>
        <v>0</v>
      </c>
      <c r="R8">
        <f>(Table2[[#This Row],[Mon F Time]]-Table2[[#This Row],[Mon S Time]])*24-Table2[[#This Row],[Mon Break]]</f>
        <v>0</v>
      </c>
      <c r="S8">
        <f>IF(Table2[[#This Row],[Mon tot]]&gt;8,8,Table2[[#This Row],[Mon tot]])</f>
        <v>0</v>
      </c>
      <c r="T8">
        <f>Table2[[#This Row],[Mon tot]]-Table2[[#This Row],[Mon Ord]]</f>
        <v>0</v>
      </c>
      <c r="X8">
        <f>(Table2[[#This Row],[Tue F Time]]-Table2[[#This Row],[Tue S Time]])*24-Table2[[#This Row],[Tue Break]]</f>
        <v>0</v>
      </c>
      <c r="Y8">
        <f>IF(Table2[[#This Row],[Tue Tot]]&gt;8,8,Table2[[#This Row],[Tue Tot]])</f>
        <v>0</v>
      </c>
      <c r="Z8">
        <f>Table2[[#This Row],[Tue Tot]]-Table2[[#This Row],[Tue Ord]]</f>
        <v>0</v>
      </c>
      <c r="AD8">
        <f>(Table2[[#This Row],[Wed F Time]]-Table2[[#This Row],[Wed S Time]])*24-Table2[[#This Row],[Wed Break]]</f>
        <v>0</v>
      </c>
      <c r="AE8">
        <f>IF(Table2[[#This Row],[Wed Tot]]&gt;8,8,Table2[[#This Row],[Wed Tot]])</f>
        <v>0</v>
      </c>
      <c r="AF8">
        <f>Table2[[#This Row],[Wed Tot]]-Table2[[#This Row],[Wed Ord]]</f>
        <v>0</v>
      </c>
      <c r="AJ8">
        <f>(Table2[[#This Row],[Thu F Time]]-Table2[[#This Row],[Thu S Time]])*24-Table2[[#This Row],[Thu Break]]</f>
        <v>0</v>
      </c>
      <c r="AK8">
        <f>IF(Table2[[#This Row],[Thu Tot]]&gt;8,8,Table2[[#This Row],[Thu Tot]])</f>
        <v>0</v>
      </c>
      <c r="AL8">
        <f>Table2[[#This Row],[Thu Tot]]-Table2[[#This Row],[Thu Ord]]</f>
        <v>0</v>
      </c>
      <c r="AP8">
        <f>(Table2[[#This Row],[Fri F Time]]-Table2[[#This Row],[Fri S Time]])*24-Table2[[#This Row],[Fri Break]]</f>
        <v>0</v>
      </c>
      <c r="AQ8">
        <f>IF((SUM(Table2[[#This Row],[Mon Ord]],Table2[[#This Row],[Tue Ord]],Table2[[#This Row],[Wed Ord]],Table2[[#This Row],[Thu Ord]])&lt;31) * (Table2[[#This Row],[Fri Tot]]&gt;8),8,Table2[[#This Row],[Fri Tot]])</f>
        <v>0</v>
      </c>
      <c r="AR8">
        <f>Table2[[#This Row],[Fri Tot]]-Table2[[#This Row],[Fri Ord]]</f>
        <v>0</v>
      </c>
      <c r="AS8">
        <f>SUM(Table2[[#This Row],[Mon tot]],Table2[[#This Row],[Tue Tot]],Table2[[#This Row],[Wed Tot]],Table2[[#This Row],[Thu Tot]],Table2[[#This Row],[Fri Tot]])</f>
        <v>0</v>
      </c>
      <c r="AT8">
        <f>SUM(Table2[[#This Row],[Mon Ord]],Table2[[#This Row],[Tue Ord]],Table2[[#This Row],[Wed Ord]],Table2[[#This Row],[Thu Ord]],Table2[[#This Row],[Fri Ord]])</f>
        <v>0</v>
      </c>
      <c r="AU8">
        <f>SUM(Table2[[#This Row],[Sat TH]],Table2[[#This Row],[Mon TH]],Table2[[#This Row],[Tue TH]],Table2[[#This Row],[Wed TH]],Table2[[#This Row],[Thu TH]],Table2[[#This Row],[Fri TH]])</f>
        <v>0</v>
      </c>
      <c r="AV8">
        <f>SUM(Table2[[#This Row],[Sat DT]],Table2[[#This Row],[Sun DT]])</f>
        <v>0</v>
      </c>
      <c r="AW8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9" spans="1:49" x14ac:dyDescent="0.2">
      <c r="D9" s="2">
        <f>IF(Table2[[#This Row],[Employee Level]]=1,28.5,(IF(Table2[[#This Row],[Employee Level]]=2,29.5,0)))</f>
        <v>0</v>
      </c>
      <c r="H9">
        <f>(Table2[[#This Row],[Sat F Time]]-Table2[[#This Row],[Sat S Time]])*24-Table2[[#This Row],[Sat Break]]</f>
        <v>0</v>
      </c>
      <c r="I9">
        <f>IF(Table2[[#This Row],[Sat Tot]]&gt;4,4,Table2[[#This Row],[Sat Tot]])</f>
        <v>0</v>
      </c>
      <c r="J9">
        <f>Table2[[#This Row],[Sat Tot]]-Table2[[#This Row],[Sat TH]]</f>
        <v>0</v>
      </c>
      <c r="N9">
        <f>(Table2[[#This Row],[Sun F Time]]-Table2[[#This Row],[Sun S Time]])*24-Table2[[#This Row],[Sun Break]]</f>
        <v>0</v>
      </c>
      <c r="R9">
        <f>(Table2[[#This Row],[Mon F Time]]-Table2[[#This Row],[Mon S Time]])*24-Table2[[#This Row],[Mon Break]]</f>
        <v>0</v>
      </c>
      <c r="S9">
        <f>IF(Table2[[#This Row],[Mon tot]]&gt;8,8,Table2[[#This Row],[Mon tot]])</f>
        <v>0</v>
      </c>
      <c r="T9">
        <f>Table2[[#This Row],[Mon tot]]-Table2[[#This Row],[Mon Ord]]</f>
        <v>0</v>
      </c>
      <c r="X9">
        <f>(Table2[[#This Row],[Tue F Time]]-Table2[[#This Row],[Tue S Time]])*24-Table2[[#This Row],[Tue Break]]</f>
        <v>0</v>
      </c>
      <c r="Y9">
        <f>IF(Table2[[#This Row],[Tue Tot]]&gt;8,8,Table2[[#This Row],[Tue Tot]])</f>
        <v>0</v>
      </c>
      <c r="Z9">
        <f>Table2[[#This Row],[Tue Tot]]-Table2[[#This Row],[Tue Ord]]</f>
        <v>0</v>
      </c>
      <c r="AD9">
        <f>(Table2[[#This Row],[Wed F Time]]-Table2[[#This Row],[Wed S Time]])*24-Table2[[#This Row],[Wed Break]]</f>
        <v>0</v>
      </c>
      <c r="AE9">
        <f>IF(Table2[[#This Row],[Wed Tot]]&gt;8,8,Table2[[#This Row],[Wed Tot]])</f>
        <v>0</v>
      </c>
      <c r="AF9">
        <f>Table2[[#This Row],[Wed Tot]]-Table2[[#This Row],[Wed Ord]]</f>
        <v>0</v>
      </c>
      <c r="AJ9">
        <f>(Table2[[#This Row],[Thu F Time]]-Table2[[#This Row],[Thu S Time]])*24-Table2[[#This Row],[Thu Break]]</f>
        <v>0</v>
      </c>
      <c r="AK9">
        <f>IF(Table2[[#This Row],[Thu Tot]]&gt;8,8,Table2[[#This Row],[Thu Tot]])</f>
        <v>0</v>
      </c>
      <c r="AL9">
        <f>Table2[[#This Row],[Thu Tot]]-Table2[[#This Row],[Thu Ord]]</f>
        <v>0</v>
      </c>
      <c r="AP9">
        <f>(Table2[[#This Row],[Fri F Time]]-Table2[[#This Row],[Fri S Time]])*24-Table2[[#This Row],[Fri Break]]</f>
        <v>0</v>
      </c>
      <c r="AQ9">
        <f>IF((SUM(Table2[[#This Row],[Mon Ord]],Table2[[#This Row],[Tue Ord]],Table2[[#This Row],[Wed Ord]],Table2[[#This Row],[Thu Ord]])&lt;31) * (Table2[[#This Row],[Fri Tot]]&gt;8),8,Table2[[#This Row],[Fri Tot]])</f>
        <v>0</v>
      </c>
      <c r="AR9">
        <f>Table2[[#This Row],[Fri Tot]]-Table2[[#This Row],[Fri Ord]]</f>
        <v>0</v>
      </c>
      <c r="AS9">
        <f>SUM(Table2[[#This Row],[Mon tot]],Table2[[#This Row],[Tue Tot]],Table2[[#This Row],[Wed Tot]],Table2[[#This Row],[Thu Tot]],Table2[[#This Row],[Fri Tot]])</f>
        <v>0</v>
      </c>
      <c r="AT9">
        <f>SUM(Table2[[#This Row],[Mon Ord]],Table2[[#This Row],[Tue Ord]],Table2[[#This Row],[Wed Ord]],Table2[[#This Row],[Thu Ord]],Table2[[#This Row],[Fri Ord]])</f>
        <v>0</v>
      </c>
      <c r="AU9">
        <f>SUM(Table2[[#This Row],[Sat TH]],Table2[[#This Row],[Mon TH]],Table2[[#This Row],[Tue TH]],Table2[[#This Row],[Wed TH]],Table2[[#This Row],[Thu TH]],Table2[[#This Row],[Fri TH]])</f>
        <v>0</v>
      </c>
      <c r="AV9">
        <f>SUM(Table2[[#This Row],[Sat DT]],Table2[[#This Row],[Sun DT]])</f>
        <v>0</v>
      </c>
      <c r="AW9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10" spans="1:49" x14ac:dyDescent="0.2">
      <c r="D10" s="2">
        <f>IF(Table2[[#This Row],[Employee Level]]=1,28.5,(IF(Table2[[#This Row],[Employee Level]]=2,29.5,0)))</f>
        <v>0</v>
      </c>
      <c r="H10">
        <f>(Table2[[#This Row],[Sat F Time]]-Table2[[#This Row],[Sat S Time]])*24-Table2[[#This Row],[Sat Break]]</f>
        <v>0</v>
      </c>
      <c r="I10">
        <f>IF(Table2[[#This Row],[Sat Tot]]&gt;4,4,Table2[[#This Row],[Sat Tot]])</f>
        <v>0</v>
      </c>
      <c r="J10">
        <f>Table2[[#This Row],[Sat Tot]]-Table2[[#This Row],[Sat TH]]</f>
        <v>0</v>
      </c>
      <c r="N10">
        <f>(Table2[[#This Row],[Sun F Time]]-Table2[[#This Row],[Sun S Time]])*24-Table2[[#This Row],[Sun Break]]</f>
        <v>0</v>
      </c>
      <c r="R10">
        <f>(Table2[[#This Row],[Mon F Time]]-Table2[[#This Row],[Mon S Time]])*24-Table2[[#This Row],[Mon Break]]</f>
        <v>0</v>
      </c>
      <c r="S10">
        <f>IF(Table2[[#This Row],[Mon tot]]&gt;8,8,Table2[[#This Row],[Mon tot]])</f>
        <v>0</v>
      </c>
      <c r="T10">
        <f>Table2[[#This Row],[Mon tot]]-Table2[[#This Row],[Mon Ord]]</f>
        <v>0</v>
      </c>
      <c r="X10">
        <f>(Table2[[#This Row],[Tue F Time]]-Table2[[#This Row],[Tue S Time]])*24-Table2[[#This Row],[Tue Break]]</f>
        <v>0</v>
      </c>
      <c r="Y10">
        <f>IF(Table2[[#This Row],[Tue Tot]]&gt;8,8,Table2[[#This Row],[Tue Tot]])</f>
        <v>0</v>
      </c>
      <c r="Z10">
        <f>Table2[[#This Row],[Tue Tot]]-Table2[[#This Row],[Tue Ord]]</f>
        <v>0</v>
      </c>
      <c r="AD10">
        <f>(Table2[[#This Row],[Wed F Time]]-Table2[[#This Row],[Wed S Time]])*24-Table2[[#This Row],[Wed Break]]</f>
        <v>0</v>
      </c>
      <c r="AE10">
        <f>IF(Table2[[#This Row],[Wed Tot]]&gt;8,8,Table2[[#This Row],[Wed Tot]])</f>
        <v>0</v>
      </c>
      <c r="AF10">
        <f>Table2[[#This Row],[Wed Tot]]-Table2[[#This Row],[Wed Ord]]</f>
        <v>0</v>
      </c>
      <c r="AJ10">
        <f>(Table2[[#This Row],[Thu F Time]]-Table2[[#This Row],[Thu S Time]])*24-Table2[[#This Row],[Thu Break]]</f>
        <v>0</v>
      </c>
      <c r="AK10">
        <f>IF(Table2[[#This Row],[Thu Tot]]&gt;8,8,Table2[[#This Row],[Thu Tot]])</f>
        <v>0</v>
      </c>
      <c r="AL10">
        <f>Table2[[#This Row],[Thu Tot]]-Table2[[#This Row],[Thu Ord]]</f>
        <v>0</v>
      </c>
      <c r="AP10">
        <f>(Table2[[#This Row],[Fri F Time]]-Table2[[#This Row],[Fri S Time]])*24-Table2[[#This Row],[Fri Break]]</f>
        <v>0</v>
      </c>
      <c r="AQ10">
        <f>IF((SUM(Table2[[#This Row],[Mon Ord]],Table2[[#This Row],[Tue Ord]],Table2[[#This Row],[Wed Ord]],Table2[[#This Row],[Thu Ord]])&lt;31) * (Table2[[#This Row],[Fri Tot]]&gt;8),8,Table2[[#This Row],[Fri Tot]])</f>
        <v>0</v>
      </c>
      <c r="AR10">
        <f>Table2[[#This Row],[Fri Tot]]-Table2[[#This Row],[Fri Ord]]</f>
        <v>0</v>
      </c>
      <c r="AS10">
        <f>SUM(Table2[[#This Row],[Mon tot]],Table2[[#This Row],[Tue Tot]],Table2[[#This Row],[Wed Tot]],Table2[[#This Row],[Thu Tot]],Table2[[#This Row],[Fri Tot]])</f>
        <v>0</v>
      </c>
      <c r="AT10">
        <f>SUM(Table2[[#This Row],[Mon Ord]],Table2[[#This Row],[Tue Ord]],Table2[[#This Row],[Wed Ord]],Table2[[#This Row],[Thu Ord]],Table2[[#This Row],[Fri Ord]])</f>
        <v>0</v>
      </c>
      <c r="AU10">
        <f>SUM(Table2[[#This Row],[Sat TH]],Table2[[#This Row],[Mon TH]],Table2[[#This Row],[Tue TH]],Table2[[#This Row],[Wed TH]],Table2[[#This Row],[Thu TH]],Table2[[#This Row],[Fri TH]])</f>
        <v>0</v>
      </c>
      <c r="AV10">
        <f>SUM(Table2[[#This Row],[Sat DT]],Table2[[#This Row],[Sun DT]])</f>
        <v>0</v>
      </c>
      <c r="AW10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11" spans="1:49" x14ac:dyDescent="0.2">
      <c r="D11" s="2">
        <f>IF(Table2[[#This Row],[Employee Level]]=1,28.5,(IF(Table2[[#This Row],[Employee Level]]=2,29.5,0)))</f>
        <v>0</v>
      </c>
      <c r="H11">
        <f>(Table2[[#This Row],[Sat F Time]]-Table2[[#This Row],[Sat S Time]])*24-Table2[[#This Row],[Sat Break]]</f>
        <v>0</v>
      </c>
      <c r="I11">
        <f>IF(Table2[[#This Row],[Sat Tot]]&gt;4,4,Table2[[#This Row],[Sat Tot]])</f>
        <v>0</v>
      </c>
      <c r="J11">
        <f>Table2[[#This Row],[Sat Tot]]-Table2[[#This Row],[Sat TH]]</f>
        <v>0</v>
      </c>
      <c r="N11">
        <f>(Table2[[#This Row],[Sun F Time]]-Table2[[#This Row],[Sun S Time]])*24-Table2[[#This Row],[Sun Break]]</f>
        <v>0</v>
      </c>
      <c r="R11">
        <f>(Table2[[#This Row],[Mon F Time]]-Table2[[#This Row],[Mon S Time]])*24-Table2[[#This Row],[Mon Break]]</f>
        <v>0</v>
      </c>
      <c r="S11">
        <f>IF(Table2[[#This Row],[Mon tot]]&gt;8,8,Table2[[#This Row],[Mon tot]])</f>
        <v>0</v>
      </c>
      <c r="T11">
        <f>Table2[[#This Row],[Mon tot]]-Table2[[#This Row],[Mon Ord]]</f>
        <v>0</v>
      </c>
      <c r="X11">
        <f>(Table2[[#This Row],[Tue F Time]]-Table2[[#This Row],[Tue S Time]])*24-Table2[[#This Row],[Tue Break]]</f>
        <v>0</v>
      </c>
      <c r="Y11">
        <f>IF(Table2[[#This Row],[Tue Tot]]&gt;8,8,Table2[[#This Row],[Tue Tot]])</f>
        <v>0</v>
      </c>
      <c r="Z11">
        <f>Table2[[#This Row],[Tue Tot]]-Table2[[#This Row],[Tue Ord]]</f>
        <v>0</v>
      </c>
      <c r="AD11">
        <f>(Table2[[#This Row],[Wed F Time]]-Table2[[#This Row],[Wed S Time]])*24-Table2[[#This Row],[Wed Break]]</f>
        <v>0</v>
      </c>
      <c r="AE11">
        <f>IF(Table2[[#This Row],[Wed Tot]]&gt;8,8,Table2[[#This Row],[Wed Tot]])</f>
        <v>0</v>
      </c>
      <c r="AF11">
        <f>Table2[[#This Row],[Wed Tot]]-Table2[[#This Row],[Wed Ord]]</f>
        <v>0</v>
      </c>
      <c r="AJ11">
        <f>(Table2[[#This Row],[Thu F Time]]-Table2[[#This Row],[Thu S Time]])*24-Table2[[#This Row],[Thu Break]]</f>
        <v>0</v>
      </c>
      <c r="AK11">
        <f>IF(Table2[[#This Row],[Thu Tot]]&gt;8,8,Table2[[#This Row],[Thu Tot]])</f>
        <v>0</v>
      </c>
      <c r="AL11">
        <f>Table2[[#This Row],[Thu Tot]]-Table2[[#This Row],[Thu Ord]]</f>
        <v>0</v>
      </c>
      <c r="AP11">
        <f>(Table2[[#This Row],[Fri F Time]]-Table2[[#This Row],[Fri S Time]])*24-Table2[[#This Row],[Fri Break]]</f>
        <v>0</v>
      </c>
      <c r="AQ11">
        <f>IF((SUM(Table2[[#This Row],[Mon Ord]],Table2[[#This Row],[Tue Ord]],Table2[[#This Row],[Wed Ord]],Table2[[#This Row],[Thu Ord]])&lt;31) * (Table2[[#This Row],[Fri Tot]]&gt;8),8,Table2[[#This Row],[Fri Tot]])</f>
        <v>0</v>
      </c>
      <c r="AR11">
        <f>Table2[[#This Row],[Fri Tot]]-Table2[[#This Row],[Fri Ord]]</f>
        <v>0</v>
      </c>
      <c r="AS11">
        <f>SUM(Table2[[#This Row],[Mon tot]],Table2[[#This Row],[Tue Tot]],Table2[[#This Row],[Wed Tot]],Table2[[#This Row],[Thu Tot]],Table2[[#This Row],[Fri Tot]])</f>
        <v>0</v>
      </c>
      <c r="AT11">
        <f>SUM(Table2[[#This Row],[Mon Ord]],Table2[[#This Row],[Tue Ord]],Table2[[#This Row],[Wed Ord]],Table2[[#This Row],[Thu Ord]],Table2[[#This Row],[Fri Ord]])</f>
        <v>0</v>
      </c>
      <c r="AU11">
        <f>SUM(Table2[[#This Row],[Sat TH]],Table2[[#This Row],[Mon TH]],Table2[[#This Row],[Tue TH]],Table2[[#This Row],[Wed TH]],Table2[[#This Row],[Thu TH]],Table2[[#This Row],[Fri TH]])</f>
        <v>0</v>
      </c>
      <c r="AV11">
        <f>SUM(Table2[[#This Row],[Sat DT]],Table2[[#This Row],[Sun DT]])</f>
        <v>0</v>
      </c>
      <c r="AW11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12" spans="1:49" x14ac:dyDescent="0.2">
      <c r="D12" s="2">
        <f>IF(Table2[[#This Row],[Employee Level]]=1,28.5,(IF(Table2[[#This Row],[Employee Level]]=2,29.5,0)))</f>
        <v>0</v>
      </c>
      <c r="H12">
        <f>(Table2[[#This Row],[Sat F Time]]-Table2[[#This Row],[Sat S Time]])*24-Table2[[#This Row],[Sat Break]]</f>
        <v>0</v>
      </c>
      <c r="I12">
        <f>IF(Table2[[#This Row],[Sat Tot]]&gt;4,4,Table2[[#This Row],[Sat Tot]])</f>
        <v>0</v>
      </c>
      <c r="J12">
        <f>Table2[[#This Row],[Sat Tot]]-Table2[[#This Row],[Sat TH]]</f>
        <v>0</v>
      </c>
      <c r="N12">
        <f>(Table2[[#This Row],[Sun F Time]]-Table2[[#This Row],[Sun S Time]])*24-Table2[[#This Row],[Sun Break]]</f>
        <v>0</v>
      </c>
      <c r="R12">
        <f>(Table2[[#This Row],[Mon F Time]]-Table2[[#This Row],[Mon S Time]])*24-Table2[[#This Row],[Mon Break]]</f>
        <v>0</v>
      </c>
      <c r="S12">
        <f>IF(Table2[[#This Row],[Mon tot]]&gt;8,8,Table2[[#This Row],[Mon tot]])</f>
        <v>0</v>
      </c>
      <c r="T12">
        <f>Table2[[#This Row],[Mon tot]]-Table2[[#This Row],[Mon Ord]]</f>
        <v>0</v>
      </c>
      <c r="X12">
        <f>(Table2[[#This Row],[Tue F Time]]-Table2[[#This Row],[Tue S Time]])*24-Table2[[#This Row],[Tue Break]]</f>
        <v>0</v>
      </c>
      <c r="Y12">
        <f>IF(Table2[[#This Row],[Tue Tot]]&gt;8,8,Table2[[#This Row],[Tue Tot]])</f>
        <v>0</v>
      </c>
      <c r="Z12">
        <f>Table2[[#This Row],[Tue Tot]]-Table2[[#This Row],[Tue Ord]]</f>
        <v>0</v>
      </c>
      <c r="AD12">
        <f>(Table2[[#This Row],[Wed F Time]]-Table2[[#This Row],[Wed S Time]])*24-Table2[[#This Row],[Wed Break]]</f>
        <v>0</v>
      </c>
      <c r="AE12">
        <f>IF(Table2[[#This Row],[Wed Tot]]&gt;8,8,Table2[[#This Row],[Wed Tot]])</f>
        <v>0</v>
      </c>
      <c r="AF12">
        <f>Table2[[#This Row],[Wed Tot]]-Table2[[#This Row],[Wed Ord]]</f>
        <v>0</v>
      </c>
      <c r="AJ12">
        <f>(Table2[[#This Row],[Thu F Time]]-Table2[[#This Row],[Thu S Time]])*24-Table2[[#This Row],[Thu Break]]</f>
        <v>0</v>
      </c>
      <c r="AK12">
        <f>IF(Table2[[#This Row],[Thu Tot]]&gt;8,8,Table2[[#This Row],[Thu Tot]])</f>
        <v>0</v>
      </c>
      <c r="AL12">
        <f>Table2[[#This Row],[Thu Tot]]-Table2[[#This Row],[Thu Ord]]</f>
        <v>0</v>
      </c>
      <c r="AP12">
        <f>(Table2[[#This Row],[Fri F Time]]-Table2[[#This Row],[Fri S Time]])*24-Table2[[#This Row],[Fri Break]]</f>
        <v>0</v>
      </c>
      <c r="AQ12">
        <f>IF((SUM(Table2[[#This Row],[Mon Ord]],Table2[[#This Row],[Tue Ord]],Table2[[#This Row],[Wed Ord]],Table2[[#This Row],[Thu Ord]])&lt;31) * (Table2[[#This Row],[Fri Tot]]&gt;8),8,Table2[[#This Row],[Fri Tot]])</f>
        <v>0</v>
      </c>
      <c r="AR12">
        <f>Table2[[#This Row],[Fri Tot]]-Table2[[#This Row],[Fri Ord]]</f>
        <v>0</v>
      </c>
      <c r="AS12">
        <f>SUM(Table2[[#This Row],[Mon tot]],Table2[[#This Row],[Tue Tot]],Table2[[#This Row],[Wed Tot]],Table2[[#This Row],[Thu Tot]],Table2[[#This Row],[Fri Tot]])</f>
        <v>0</v>
      </c>
      <c r="AT12">
        <f>SUM(Table2[[#This Row],[Mon Ord]],Table2[[#This Row],[Tue Ord]],Table2[[#This Row],[Wed Ord]],Table2[[#This Row],[Thu Ord]],Table2[[#This Row],[Fri Ord]])</f>
        <v>0</v>
      </c>
      <c r="AU12">
        <f>SUM(Table2[[#This Row],[Sat TH]],Table2[[#This Row],[Mon TH]],Table2[[#This Row],[Tue TH]],Table2[[#This Row],[Wed TH]],Table2[[#This Row],[Thu TH]],Table2[[#This Row],[Fri TH]])</f>
        <v>0</v>
      </c>
      <c r="AV12">
        <f>SUM(Table2[[#This Row],[Sat DT]],Table2[[#This Row],[Sun DT]])</f>
        <v>0</v>
      </c>
      <c r="AW12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13" spans="1:49" x14ac:dyDescent="0.2">
      <c r="D13" s="2">
        <f>IF(Table2[[#This Row],[Employee Level]]=1,28.5,(IF(Table2[[#This Row],[Employee Level]]=2,29.5,0)))</f>
        <v>0</v>
      </c>
      <c r="H13">
        <f>(Table2[[#This Row],[Sat F Time]]-Table2[[#This Row],[Sat S Time]])*24-Table2[[#This Row],[Sat Break]]</f>
        <v>0</v>
      </c>
      <c r="I13">
        <f>IF(Table2[[#This Row],[Sat Tot]]&gt;4,4,Table2[[#This Row],[Sat Tot]])</f>
        <v>0</v>
      </c>
      <c r="J13">
        <f>Table2[[#This Row],[Sat Tot]]-Table2[[#This Row],[Sat TH]]</f>
        <v>0</v>
      </c>
      <c r="N13">
        <f>(Table2[[#This Row],[Sun F Time]]-Table2[[#This Row],[Sun S Time]])*24-Table2[[#This Row],[Sun Break]]</f>
        <v>0</v>
      </c>
      <c r="R13">
        <f>(Table2[[#This Row],[Mon F Time]]-Table2[[#This Row],[Mon S Time]])*24-Table2[[#This Row],[Mon Break]]</f>
        <v>0</v>
      </c>
      <c r="S13">
        <f>IF(Table2[[#This Row],[Mon tot]]&gt;8,8,Table2[[#This Row],[Mon tot]])</f>
        <v>0</v>
      </c>
      <c r="T13">
        <f>Table2[[#This Row],[Mon tot]]-Table2[[#This Row],[Mon Ord]]</f>
        <v>0</v>
      </c>
      <c r="X13">
        <f>(Table2[[#This Row],[Tue F Time]]-Table2[[#This Row],[Tue S Time]])*24-Table2[[#This Row],[Tue Break]]</f>
        <v>0</v>
      </c>
      <c r="Y13">
        <f>IF(Table2[[#This Row],[Tue Tot]]&gt;8,8,Table2[[#This Row],[Tue Tot]])</f>
        <v>0</v>
      </c>
      <c r="Z13">
        <f>Table2[[#This Row],[Tue Tot]]-Table2[[#This Row],[Tue Ord]]</f>
        <v>0</v>
      </c>
      <c r="AD13">
        <f>(Table2[[#This Row],[Wed F Time]]-Table2[[#This Row],[Wed S Time]])*24-Table2[[#This Row],[Wed Break]]</f>
        <v>0</v>
      </c>
      <c r="AE13">
        <f>IF(Table2[[#This Row],[Wed Tot]]&gt;8,8,Table2[[#This Row],[Wed Tot]])</f>
        <v>0</v>
      </c>
      <c r="AF13">
        <f>Table2[[#This Row],[Wed Tot]]-Table2[[#This Row],[Wed Ord]]</f>
        <v>0</v>
      </c>
      <c r="AJ13">
        <f>(Table2[[#This Row],[Thu F Time]]-Table2[[#This Row],[Thu S Time]])*24-Table2[[#This Row],[Thu Break]]</f>
        <v>0</v>
      </c>
      <c r="AK13">
        <f>IF(Table2[[#This Row],[Thu Tot]]&gt;8,8,Table2[[#This Row],[Thu Tot]])</f>
        <v>0</v>
      </c>
      <c r="AL13">
        <f>Table2[[#This Row],[Thu Tot]]-Table2[[#This Row],[Thu Ord]]</f>
        <v>0</v>
      </c>
      <c r="AP13">
        <f>(Table2[[#This Row],[Fri F Time]]-Table2[[#This Row],[Fri S Time]])*24-Table2[[#This Row],[Fri Break]]</f>
        <v>0</v>
      </c>
      <c r="AQ13">
        <f>IF((SUM(Table2[[#This Row],[Mon Ord]],Table2[[#This Row],[Tue Ord]],Table2[[#This Row],[Wed Ord]],Table2[[#This Row],[Thu Ord]])&lt;31) * (Table2[[#This Row],[Fri Tot]]&gt;8),8,Table2[[#This Row],[Fri Tot]])</f>
        <v>0</v>
      </c>
      <c r="AR13">
        <f>Table2[[#This Row],[Fri Tot]]-Table2[[#This Row],[Fri Ord]]</f>
        <v>0</v>
      </c>
      <c r="AS13">
        <f>SUM(Table2[[#This Row],[Mon tot]],Table2[[#This Row],[Tue Tot]],Table2[[#This Row],[Wed Tot]],Table2[[#This Row],[Thu Tot]],Table2[[#This Row],[Fri Tot]])</f>
        <v>0</v>
      </c>
      <c r="AT13">
        <f>SUM(Table2[[#This Row],[Mon Ord]],Table2[[#This Row],[Tue Ord]],Table2[[#This Row],[Wed Ord]],Table2[[#This Row],[Thu Ord]],Table2[[#This Row],[Fri Ord]])</f>
        <v>0</v>
      </c>
      <c r="AU13">
        <f>SUM(Table2[[#This Row],[Sat TH]],Table2[[#This Row],[Mon TH]],Table2[[#This Row],[Tue TH]],Table2[[#This Row],[Wed TH]],Table2[[#This Row],[Thu TH]],Table2[[#This Row],[Fri TH]])</f>
        <v>0</v>
      </c>
      <c r="AV13">
        <f>SUM(Table2[[#This Row],[Sat DT]],Table2[[#This Row],[Sun DT]])</f>
        <v>0</v>
      </c>
      <c r="AW13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14" spans="1:49" x14ac:dyDescent="0.2">
      <c r="D14" s="2">
        <f>IF(Table2[[#This Row],[Employee Level]]=1,28.5,(IF(Table2[[#This Row],[Employee Level]]=2,29.5,0)))</f>
        <v>0</v>
      </c>
      <c r="H14">
        <f>(Table2[[#This Row],[Sat F Time]]-Table2[[#This Row],[Sat S Time]])*24-Table2[[#This Row],[Sat Break]]</f>
        <v>0</v>
      </c>
      <c r="I14">
        <f>IF(Table2[[#This Row],[Sat Tot]]&gt;4,4,Table2[[#This Row],[Sat Tot]])</f>
        <v>0</v>
      </c>
      <c r="J14">
        <f>Table2[[#This Row],[Sat Tot]]-Table2[[#This Row],[Sat TH]]</f>
        <v>0</v>
      </c>
      <c r="N14">
        <f>(Table2[[#This Row],[Sun F Time]]-Table2[[#This Row],[Sun S Time]])*24-Table2[[#This Row],[Sun Break]]</f>
        <v>0</v>
      </c>
      <c r="R14">
        <f>(Table2[[#This Row],[Mon F Time]]-Table2[[#This Row],[Mon S Time]])*24-Table2[[#This Row],[Mon Break]]</f>
        <v>0</v>
      </c>
      <c r="S14">
        <f>IF(Table2[[#This Row],[Mon tot]]&gt;8,8,Table2[[#This Row],[Mon tot]])</f>
        <v>0</v>
      </c>
      <c r="T14">
        <f>Table2[[#This Row],[Mon tot]]-Table2[[#This Row],[Mon Ord]]</f>
        <v>0</v>
      </c>
      <c r="X14">
        <f>(Table2[[#This Row],[Tue F Time]]-Table2[[#This Row],[Tue S Time]])*24-Table2[[#This Row],[Tue Break]]</f>
        <v>0</v>
      </c>
      <c r="Y14">
        <f>IF(Table2[[#This Row],[Tue Tot]]&gt;8,8,Table2[[#This Row],[Tue Tot]])</f>
        <v>0</v>
      </c>
      <c r="Z14">
        <f>Table2[[#This Row],[Tue Tot]]-Table2[[#This Row],[Tue Ord]]</f>
        <v>0</v>
      </c>
      <c r="AD14">
        <f>(Table2[[#This Row],[Wed F Time]]-Table2[[#This Row],[Wed S Time]])*24-Table2[[#This Row],[Wed Break]]</f>
        <v>0</v>
      </c>
      <c r="AE14">
        <f>IF(Table2[[#This Row],[Wed Tot]]&gt;8,8,Table2[[#This Row],[Wed Tot]])</f>
        <v>0</v>
      </c>
      <c r="AF14">
        <f>Table2[[#This Row],[Wed Tot]]-Table2[[#This Row],[Wed Ord]]</f>
        <v>0</v>
      </c>
      <c r="AJ14">
        <f>(Table2[[#This Row],[Thu F Time]]-Table2[[#This Row],[Thu S Time]])*24-Table2[[#This Row],[Thu Break]]</f>
        <v>0</v>
      </c>
      <c r="AK14">
        <f>IF(Table2[[#This Row],[Thu Tot]]&gt;8,8,Table2[[#This Row],[Thu Tot]])</f>
        <v>0</v>
      </c>
      <c r="AL14">
        <f>Table2[[#This Row],[Thu Tot]]-Table2[[#This Row],[Thu Ord]]</f>
        <v>0</v>
      </c>
      <c r="AP14">
        <f>(Table2[[#This Row],[Fri F Time]]-Table2[[#This Row],[Fri S Time]])*24-Table2[[#This Row],[Fri Break]]</f>
        <v>0</v>
      </c>
      <c r="AQ14">
        <f>IF((SUM(Table2[[#This Row],[Mon Ord]],Table2[[#This Row],[Tue Ord]],Table2[[#This Row],[Wed Ord]],Table2[[#This Row],[Thu Ord]])&lt;31) * (Table2[[#This Row],[Fri Tot]]&gt;8),8,Table2[[#This Row],[Fri Tot]])</f>
        <v>0</v>
      </c>
      <c r="AR14">
        <f>Table2[[#This Row],[Fri Tot]]-Table2[[#This Row],[Fri Ord]]</f>
        <v>0</v>
      </c>
      <c r="AS14">
        <f>SUM(Table2[[#This Row],[Mon tot]],Table2[[#This Row],[Tue Tot]],Table2[[#This Row],[Wed Tot]],Table2[[#This Row],[Thu Tot]],Table2[[#This Row],[Fri Tot]])</f>
        <v>0</v>
      </c>
      <c r="AT14">
        <f>SUM(Table2[[#This Row],[Mon Ord]],Table2[[#This Row],[Tue Ord]],Table2[[#This Row],[Wed Ord]],Table2[[#This Row],[Thu Ord]],Table2[[#This Row],[Fri Ord]])</f>
        <v>0</v>
      </c>
      <c r="AU14">
        <f>SUM(Table2[[#This Row],[Sat TH]],Table2[[#This Row],[Mon TH]],Table2[[#This Row],[Tue TH]],Table2[[#This Row],[Wed TH]],Table2[[#This Row],[Thu TH]],Table2[[#This Row],[Fri TH]])</f>
        <v>0</v>
      </c>
      <c r="AV14">
        <f>SUM(Table2[[#This Row],[Sat DT]],Table2[[#This Row],[Sun DT]])</f>
        <v>0</v>
      </c>
      <c r="AW14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15" spans="1:49" x14ac:dyDescent="0.2">
      <c r="D15" s="2">
        <f>IF(Table2[[#This Row],[Employee Level]]=1,28.5,(IF(Table2[[#This Row],[Employee Level]]=2,29.5,0)))</f>
        <v>0</v>
      </c>
      <c r="H15">
        <f>(Table2[[#This Row],[Sat F Time]]-Table2[[#This Row],[Sat S Time]])*24-Table2[[#This Row],[Sat Break]]</f>
        <v>0</v>
      </c>
      <c r="I15">
        <f>IF(Table2[[#This Row],[Sat Tot]]&gt;4,4,Table2[[#This Row],[Sat Tot]])</f>
        <v>0</v>
      </c>
      <c r="J15">
        <f>Table2[[#This Row],[Sat Tot]]-Table2[[#This Row],[Sat TH]]</f>
        <v>0</v>
      </c>
      <c r="N15">
        <f>(Table2[[#This Row],[Sun F Time]]-Table2[[#This Row],[Sun S Time]])*24-Table2[[#This Row],[Sun Break]]</f>
        <v>0</v>
      </c>
      <c r="R15">
        <f>(Table2[[#This Row],[Mon F Time]]-Table2[[#This Row],[Mon S Time]])*24-Table2[[#This Row],[Mon Break]]</f>
        <v>0</v>
      </c>
      <c r="S15">
        <f>IF(Table2[[#This Row],[Mon tot]]&gt;8,8,Table2[[#This Row],[Mon tot]])</f>
        <v>0</v>
      </c>
      <c r="T15">
        <f>Table2[[#This Row],[Mon tot]]-Table2[[#This Row],[Mon Ord]]</f>
        <v>0</v>
      </c>
      <c r="X15">
        <f>(Table2[[#This Row],[Tue F Time]]-Table2[[#This Row],[Tue S Time]])*24-Table2[[#This Row],[Tue Break]]</f>
        <v>0</v>
      </c>
      <c r="Y15">
        <f>IF(Table2[[#This Row],[Tue Tot]]&gt;8,8,Table2[[#This Row],[Tue Tot]])</f>
        <v>0</v>
      </c>
      <c r="Z15">
        <f>Table2[[#This Row],[Tue Tot]]-Table2[[#This Row],[Tue Ord]]</f>
        <v>0</v>
      </c>
      <c r="AD15">
        <f>(Table2[[#This Row],[Wed F Time]]-Table2[[#This Row],[Wed S Time]])*24-Table2[[#This Row],[Wed Break]]</f>
        <v>0</v>
      </c>
      <c r="AE15">
        <f>IF(Table2[[#This Row],[Wed Tot]]&gt;8,8,Table2[[#This Row],[Wed Tot]])</f>
        <v>0</v>
      </c>
      <c r="AF15">
        <f>Table2[[#This Row],[Wed Tot]]-Table2[[#This Row],[Wed Ord]]</f>
        <v>0</v>
      </c>
      <c r="AJ15">
        <f>(Table2[[#This Row],[Thu F Time]]-Table2[[#This Row],[Thu S Time]])*24-Table2[[#This Row],[Thu Break]]</f>
        <v>0</v>
      </c>
      <c r="AK15">
        <f>IF(Table2[[#This Row],[Thu Tot]]&gt;8,8,Table2[[#This Row],[Thu Tot]])</f>
        <v>0</v>
      </c>
      <c r="AL15">
        <f>Table2[[#This Row],[Thu Tot]]-Table2[[#This Row],[Thu Ord]]</f>
        <v>0</v>
      </c>
      <c r="AP15">
        <f>(Table2[[#This Row],[Fri F Time]]-Table2[[#This Row],[Fri S Time]])*24-Table2[[#This Row],[Fri Break]]</f>
        <v>0</v>
      </c>
      <c r="AQ15">
        <f>IF((SUM(Table2[[#This Row],[Mon Ord]],Table2[[#This Row],[Tue Ord]],Table2[[#This Row],[Wed Ord]],Table2[[#This Row],[Thu Ord]])&lt;31) * (Table2[[#This Row],[Fri Tot]]&gt;8),8,Table2[[#This Row],[Fri Tot]])</f>
        <v>0</v>
      </c>
      <c r="AR15">
        <f>Table2[[#This Row],[Fri Tot]]-Table2[[#This Row],[Fri Ord]]</f>
        <v>0</v>
      </c>
      <c r="AS15">
        <f>SUM(Table2[[#This Row],[Mon tot]],Table2[[#This Row],[Tue Tot]],Table2[[#This Row],[Wed Tot]],Table2[[#This Row],[Thu Tot]],Table2[[#This Row],[Fri Tot]])</f>
        <v>0</v>
      </c>
      <c r="AT15">
        <f>SUM(Table2[[#This Row],[Mon Ord]],Table2[[#This Row],[Tue Ord]],Table2[[#This Row],[Wed Ord]],Table2[[#This Row],[Thu Ord]],Table2[[#This Row],[Fri Ord]])</f>
        <v>0</v>
      </c>
      <c r="AU15">
        <f>SUM(Table2[[#This Row],[Sat TH]],Table2[[#This Row],[Mon TH]],Table2[[#This Row],[Tue TH]],Table2[[#This Row],[Wed TH]],Table2[[#This Row],[Thu TH]],Table2[[#This Row],[Fri TH]])</f>
        <v>0</v>
      </c>
      <c r="AV15">
        <f>SUM(Table2[[#This Row],[Sat DT]],Table2[[#This Row],[Sun DT]])</f>
        <v>0</v>
      </c>
      <c r="AW15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16" spans="1:49" x14ac:dyDescent="0.2">
      <c r="D16" s="2">
        <f>IF(Table2[[#This Row],[Employee Level]]=1,28.5,(IF(Table2[[#This Row],[Employee Level]]=2,29.5,0)))</f>
        <v>0</v>
      </c>
      <c r="H16">
        <f>(Table2[[#This Row],[Sat F Time]]-Table2[[#This Row],[Sat S Time]])*24-Table2[[#This Row],[Sat Break]]</f>
        <v>0</v>
      </c>
      <c r="I16">
        <f>IF(Table2[[#This Row],[Sat Tot]]&gt;4,4,Table2[[#This Row],[Sat Tot]])</f>
        <v>0</v>
      </c>
      <c r="J16">
        <f>Table2[[#This Row],[Sat Tot]]-Table2[[#This Row],[Sat TH]]</f>
        <v>0</v>
      </c>
      <c r="N16">
        <f>(Table2[[#This Row],[Sun F Time]]-Table2[[#This Row],[Sun S Time]])*24-Table2[[#This Row],[Sun Break]]</f>
        <v>0</v>
      </c>
      <c r="R16">
        <f>(Table2[[#This Row],[Mon F Time]]-Table2[[#This Row],[Mon S Time]])*24-Table2[[#This Row],[Mon Break]]</f>
        <v>0</v>
      </c>
      <c r="S16">
        <f>IF(Table2[[#This Row],[Mon tot]]&gt;8,8,Table2[[#This Row],[Mon tot]])</f>
        <v>0</v>
      </c>
      <c r="T16">
        <f>Table2[[#This Row],[Mon tot]]-Table2[[#This Row],[Mon Ord]]</f>
        <v>0</v>
      </c>
      <c r="X16">
        <f>(Table2[[#This Row],[Tue F Time]]-Table2[[#This Row],[Tue S Time]])*24-Table2[[#This Row],[Tue Break]]</f>
        <v>0</v>
      </c>
      <c r="Y16">
        <f>IF(Table2[[#This Row],[Tue Tot]]&gt;8,8,Table2[[#This Row],[Tue Tot]])</f>
        <v>0</v>
      </c>
      <c r="Z16">
        <f>Table2[[#This Row],[Tue Tot]]-Table2[[#This Row],[Tue Ord]]</f>
        <v>0</v>
      </c>
      <c r="AD16">
        <f>(Table2[[#This Row],[Wed F Time]]-Table2[[#This Row],[Wed S Time]])*24-Table2[[#This Row],[Wed Break]]</f>
        <v>0</v>
      </c>
      <c r="AE16">
        <f>IF(Table2[[#This Row],[Wed Tot]]&gt;8,8,Table2[[#This Row],[Wed Tot]])</f>
        <v>0</v>
      </c>
      <c r="AF16">
        <f>Table2[[#This Row],[Wed Tot]]-Table2[[#This Row],[Wed Ord]]</f>
        <v>0</v>
      </c>
      <c r="AJ16">
        <f>(Table2[[#This Row],[Thu F Time]]-Table2[[#This Row],[Thu S Time]])*24-Table2[[#This Row],[Thu Break]]</f>
        <v>0</v>
      </c>
      <c r="AK16">
        <f>IF(Table2[[#This Row],[Thu Tot]]&gt;8,8,Table2[[#This Row],[Thu Tot]])</f>
        <v>0</v>
      </c>
      <c r="AL16">
        <f>Table2[[#This Row],[Thu Tot]]-Table2[[#This Row],[Thu Ord]]</f>
        <v>0</v>
      </c>
      <c r="AP16">
        <f>(Table2[[#This Row],[Fri F Time]]-Table2[[#This Row],[Fri S Time]])*24-Table2[[#This Row],[Fri Break]]</f>
        <v>0</v>
      </c>
      <c r="AQ16">
        <f>IF((SUM(Table2[[#This Row],[Mon Ord]],Table2[[#This Row],[Tue Ord]],Table2[[#This Row],[Wed Ord]],Table2[[#This Row],[Thu Ord]])&lt;31) * (Table2[[#This Row],[Fri Tot]]&gt;8),8,Table2[[#This Row],[Fri Tot]])</f>
        <v>0</v>
      </c>
      <c r="AR16">
        <f>Table2[[#This Row],[Fri Tot]]-Table2[[#This Row],[Fri Ord]]</f>
        <v>0</v>
      </c>
      <c r="AS16">
        <f>SUM(Table2[[#This Row],[Mon tot]],Table2[[#This Row],[Tue Tot]],Table2[[#This Row],[Wed Tot]],Table2[[#This Row],[Thu Tot]],Table2[[#This Row],[Fri Tot]])</f>
        <v>0</v>
      </c>
      <c r="AT16">
        <f>SUM(Table2[[#This Row],[Mon Ord]],Table2[[#This Row],[Tue Ord]],Table2[[#This Row],[Wed Ord]],Table2[[#This Row],[Thu Ord]],Table2[[#This Row],[Fri Ord]])</f>
        <v>0</v>
      </c>
      <c r="AU16">
        <f>SUM(Table2[[#This Row],[Sat TH]],Table2[[#This Row],[Mon TH]],Table2[[#This Row],[Tue TH]],Table2[[#This Row],[Wed TH]],Table2[[#This Row],[Thu TH]],Table2[[#This Row],[Fri TH]])</f>
        <v>0</v>
      </c>
      <c r="AV16">
        <f>SUM(Table2[[#This Row],[Sat DT]],Table2[[#This Row],[Sun DT]])</f>
        <v>0</v>
      </c>
      <c r="AW16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17" spans="4:49" x14ac:dyDescent="0.2">
      <c r="D17" s="2">
        <f>IF(Table2[[#This Row],[Employee Level]]=1,28.5,(IF(Table2[[#This Row],[Employee Level]]=2,29.5,0)))</f>
        <v>0</v>
      </c>
      <c r="H17">
        <f>(Table2[[#This Row],[Sat F Time]]-Table2[[#This Row],[Sat S Time]])*24-Table2[[#This Row],[Sat Break]]</f>
        <v>0</v>
      </c>
      <c r="I17">
        <f>IF(Table2[[#This Row],[Sat Tot]]&gt;4,4,Table2[[#This Row],[Sat Tot]])</f>
        <v>0</v>
      </c>
      <c r="J17">
        <f>Table2[[#This Row],[Sat Tot]]-Table2[[#This Row],[Sat TH]]</f>
        <v>0</v>
      </c>
      <c r="N17">
        <f>(Table2[[#This Row],[Sun F Time]]-Table2[[#This Row],[Sun S Time]])*24-Table2[[#This Row],[Sun Break]]</f>
        <v>0</v>
      </c>
      <c r="R17">
        <f>(Table2[[#This Row],[Mon F Time]]-Table2[[#This Row],[Mon S Time]])*24-Table2[[#This Row],[Mon Break]]</f>
        <v>0</v>
      </c>
      <c r="S17">
        <f>IF(Table2[[#This Row],[Mon tot]]&gt;8,8,Table2[[#This Row],[Mon tot]])</f>
        <v>0</v>
      </c>
      <c r="T17">
        <f>Table2[[#This Row],[Mon tot]]-Table2[[#This Row],[Mon Ord]]</f>
        <v>0</v>
      </c>
      <c r="X17">
        <f>(Table2[[#This Row],[Tue F Time]]-Table2[[#This Row],[Tue S Time]])*24-Table2[[#This Row],[Tue Break]]</f>
        <v>0</v>
      </c>
      <c r="Y17">
        <f>IF(Table2[[#This Row],[Tue Tot]]&gt;8,8,Table2[[#This Row],[Tue Tot]])</f>
        <v>0</v>
      </c>
      <c r="Z17">
        <f>Table2[[#This Row],[Tue Tot]]-Table2[[#This Row],[Tue Ord]]</f>
        <v>0</v>
      </c>
      <c r="AD17">
        <f>(Table2[[#This Row],[Wed F Time]]-Table2[[#This Row],[Wed S Time]])*24-Table2[[#This Row],[Wed Break]]</f>
        <v>0</v>
      </c>
      <c r="AE17">
        <f>IF(Table2[[#This Row],[Wed Tot]]&gt;8,8,Table2[[#This Row],[Wed Tot]])</f>
        <v>0</v>
      </c>
      <c r="AF17">
        <f>Table2[[#This Row],[Wed Tot]]-Table2[[#This Row],[Wed Ord]]</f>
        <v>0</v>
      </c>
      <c r="AJ17">
        <f>(Table2[[#This Row],[Thu F Time]]-Table2[[#This Row],[Thu S Time]])*24-Table2[[#This Row],[Thu Break]]</f>
        <v>0</v>
      </c>
      <c r="AK17">
        <f>IF(Table2[[#This Row],[Thu Tot]]&gt;8,8,Table2[[#This Row],[Thu Tot]])</f>
        <v>0</v>
      </c>
      <c r="AL17">
        <f>Table2[[#This Row],[Thu Tot]]-Table2[[#This Row],[Thu Ord]]</f>
        <v>0</v>
      </c>
      <c r="AP17">
        <f>(Table2[[#This Row],[Fri F Time]]-Table2[[#This Row],[Fri S Time]])*24-Table2[[#This Row],[Fri Break]]</f>
        <v>0</v>
      </c>
      <c r="AQ17">
        <f>IF((SUM(Table2[[#This Row],[Mon Ord]],Table2[[#This Row],[Tue Ord]],Table2[[#This Row],[Wed Ord]],Table2[[#This Row],[Thu Ord]])&lt;31) * (Table2[[#This Row],[Fri Tot]]&gt;8),8,Table2[[#This Row],[Fri Tot]])</f>
        <v>0</v>
      </c>
      <c r="AR17">
        <f>Table2[[#This Row],[Fri Tot]]-Table2[[#This Row],[Fri Ord]]</f>
        <v>0</v>
      </c>
      <c r="AS17">
        <f>SUM(Table2[[#This Row],[Mon tot]],Table2[[#This Row],[Tue Tot]],Table2[[#This Row],[Wed Tot]],Table2[[#This Row],[Thu Tot]],Table2[[#This Row],[Fri Tot]])</f>
        <v>0</v>
      </c>
      <c r="AT17">
        <f>SUM(Table2[[#This Row],[Mon Ord]],Table2[[#This Row],[Tue Ord]],Table2[[#This Row],[Wed Ord]],Table2[[#This Row],[Thu Ord]],Table2[[#This Row],[Fri Ord]])</f>
        <v>0</v>
      </c>
      <c r="AU17">
        <f>SUM(Table2[[#This Row],[Sat TH]],Table2[[#This Row],[Mon TH]],Table2[[#This Row],[Tue TH]],Table2[[#This Row],[Wed TH]],Table2[[#This Row],[Thu TH]],Table2[[#This Row],[Fri TH]])</f>
        <v>0</v>
      </c>
      <c r="AV17">
        <f>SUM(Table2[[#This Row],[Sat DT]],Table2[[#This Row],[Sun DT]])</f>
        <v>0</v>
      </c>
      <c r="AW17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18" spans="4:49" x14ac:dyDescent="0.2">
      <c r="D18" s="2">
        <f>IF(Table2[[#This Row],[Employee Level]]=1,28.5,(IF(Table2[[#This Row],[Employee Level]]=2,29.5,0)))</f>
        <v>0</v>
      </c>
      <c r="H18">
        <f>(Table2[[#This Row],[Sat F Time]]-Table2[[#This Row],[Sat S Time]])*24-Table2[[#This Row],[Sat Break]]</f>
        <v>0</v>
      </c>
      <c r="I18">
        <f>IF(Table2[[#This Row],[Sat Tot]]&gt;4,4,Table2[[#This Row],[Sat Tot]])</f>
        <v>0</v>
      </c>
      <c r="J18">
        <f>Table2[[#This Row],[Sat Tot]]-Table2[[#This Row],[Sat TH]]</f>
        <v>0</v>
      </c>
      <c r="N18">
        <f>(Table2[[#This Row],[Sun F Time]]-Table2[[#This Row],[Sun S Time]])*24-Table2[[#This Row],[Sun Break]]</f>
        <v>0</v>
      </c>
      <c r="R18">
        <f>(Table2[[#This Row],[Mon F Time]]-Table2[[#This Row],[Mon S Time]])*24-Table2[[#This Row],[Mon Break]]</f>
        <v>0</v>
      </c>
      <c r="S18">
        <f>IF(Table2[[#This Row],[Mon tot]]&gt;8,8,Table2[[#This Row],[Mon tot]])</f>
        <v>0</v>
      </c>
      <c r="T18">
        <f>Table2[[#This Row],[Mon tot]]-Table2[[#This Row],[Mon Ord]]</f>
        <v>0</v>
      </c>
      <c r="X18">
        <f>(Table2[[#This Row],[Tue F Time]]-Table2[[#This Row],[Tue S Time]])*24-Table2[[#This Row],[Tue Break]]</f>
        <v>0</v>
      </c>
      <c r="Y18">
        <f>IF(Table2[[#This Row],[Tue Tot]]&gt;8,8,Table2[[#This Row],[Tue Tot]])</f>
        <v>0</v>
      </c>
      <c r="Z18">
        <f>Table2[[#This Row],[Tue Tot]]-Table2[[#This Row],[Tue Ord]]</f>
        <v>0</v>
      </c>
      <c r="AD18">
        <f>(Table2[[#This Row],[Wed F Time]]-Table2[[#This Row],[Wed S Time]])*24-Table2[[#This Row],[Wed Break]]</f>
        <v>0</v>
      </c>
      <c r="AE18">
        <f>IF(Table2[[#This Row],[Wed Tot]]&gt;8,8,Table2[[#This Row],[Wed Tot]])</f>
        <v>0</v>
      </c>
      <c r="AF18">
        <f>Table2[[#This Row],[Wed Tot]]-Table2[[#This Row],[Wed Ord]]</f>
        <v>0</v>
      </c>
      <c r="AJ18">
        <f>(Table2[[#This Row],[Thu F Time]]-Table2[[#This Row],[Thu S Time]])*24-Table2[[#This Row],[Thu Break]]</f>
        <v>0</v>
      </c>
      <c r="AK18">
        <f>IF(Table2[[#This Row],[Thu Tot]]&gt;8,8,Table2[[#This Row],[Thu Tot]])</f>
        <v>0</v>
      </c>
      <c r="AL18">
        <f>Table2[[#This Row],[Thu Tot]]-Table2[[#This Row],[Thu Ord]]</f>
        <v>0</v>
      </c>
      <c r="AP18">
        <f>(Table2[[#This Row],[Fri F Time]]-Table2[[#This Row],[Fri S Time]])*24-Table2[[#This Row],[Fri Break]]</f>
        <v>0</v>
      </c>
      <c r="AQ18">
        <f>IF((SUM(Table2[[#This Row],[Mon Ord]],Table2[[#This Row],[Tue Ord]],Table2[[#This Row],[Wed Ord]],Table2[[#This Row],[Thu Ord]])&lt;31) * (Table2[[#This Row],[Fri Tot]]&gt;8),8,Table2[[#This Row],[Fri Tot]])</f>
        <v>0</v>
      </c>
      <c r="AR18">
        <f>Table2[[#This Row],[Fri Tot]]-Table2[[#This Row],[Fri Ord]]</f>
        <v>0</v>
      </c>
      <c r="AS18">
        <f>SUM(Table2[[#This Row],[Mon tot]],Table2[[#This Row],[Tue Tot]],Table2[[#This Row],[Wed Tot]],Table2[[#This Row],[Thu Tot]],Table2[[#This Row],[Fri Tot]])</f>
        <v>0</v>
      </c>
      <c r="AT18">
        <f>SUM(Table2[[#This Row],[Mon Ord]],Table2[[#This Row],[Tue Ord]],Table2[[#This Row],[Wed Ord]],Table2[[#This Row],[Thu Ord]],Table2[[#This Row],[Fri Ord]])</f>
        <v>0</v>
      </c>
      <c r="AU18">
        <f>SUM(Table2[[#This Row],[Sat TH]],Table2[[#This Row],[Mon TH]],Table2[[#This Row],[Tue TH]],Table2[[#This Row],[Wed TH]],Table2[[#This Row],[Thu TH]],Table2[[#This Row],[Fri TH]])</f>
        <v>0</v>
      </c>
      <c r="AV18">
        <f>SUM(Table2[[#This Row],[Sat DT]],Table2[[#This Row],[Sun DT]])</f>
        <v>0</v>
      </c>
      <c r="AW18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19" spans="4:49" x14ac:dyDescent="0.2">
      <c r="D19" s="2">
        <f>IF(Table2[[#This Row],[Employee Level]]=1,28.5,(IF(Table2[[#This Row],[Employee Level]]=2,29.5,0)))</f>
        <v>0</v>
      </c>
      <c r="H19">
        <f>(Table2[[#This Row],[Sat F Time]]-Table2[[#This Row],[Sat S Time]])*24-Table2[[#This Row],[Sat Break]]</f>
        <v>0</v>
      </c>
      <c r="I19">
        <f>IF(Table2[[#This Row],[Sat Tot]]&gt;4,4,Table2[[#This Row],[Sat Tot]])</f>
        <v>0</v>
      </c>
      <c r="J19">
        <f>Table2[[#This Row],[Sat Tot]]-Table2[[#This Row],[Sat TH]]</f>
        <v>0</v>
      </c>
      <c r="N19">
        <f>(Table2[[#This Row],[Sun F Time]]-Table2[[#This Row],[Sun S Time]])*24-Table2[[#This Row],[Sun Break]]</f>
        <v>0</v>
      </c>
      <c r="R19">
        <f>(Table2[[#This Row],[Mon F Time]]-Table2[[#This Row],[Mon S Time]])*24-Table2[[#This Row],[Mon Break]]</f>
        <v>0</v>
      </c>
      <c r="S19">
        <f>IF(Table2[[#This Row],[Mon tot]]&gt;8,8,Table2[[#This Row],[Mon tot]])</f>
        <v>0</v>
      </c>
      <c r="T19">
        <f>Table2[[#This Row],[Mon tot]]-Table2[[#This Row],[Mon Ord]]</f>
        <v>0</v>
      </c>
      <c r="X19">
        <f>(Table2[[#This Row],[Tue F Time]]-Table2[[#This Row],[Tue S Time]])*24-Table2[[#This Row],[Tue Break]]</f>
        <v>0</v>
      </c>
      <c r="Y19">
        <f>IF(Table2[[#This Row],[Tue Tot]]&gt;8,8,Table2[[#This Row],[Tue Tot]])</f>
        <v>0</v>
      </c>
      <c r="Z19">
        <f>Table2[[#This Row],[Tue Tot]]-Table2[[#This Row],[Tue Ord]]</f>
        <v>0</v>
      </c>
      <c r="AD19">
        <f>(Table2[[#This Row],[Wed F Time]]-Table2[[#This Row],[Wed S Time]])*24-Table2[[#This Row],[Wed Break]]</f>
        <v>0</v>
      </c>
      <c r="AE19">
        <f>IF(Table2[[#This Row],[Wed Tot]]&gt;8,8,Table2[[#This Row],[Wed Tot]])</f>
        <v>0</v>
      </c>
      <c r="AF19">
        <f>Table2[[#This Row],[Wed Tot]]-Table2[[#This Row],[Wed Ord]]</f>
        <v>0</v>
      </c>
      <c r="AJ19">
        <f>(Table2[[#This Row],[Thu F Time]]-Table2[[#This Row],[Thu S Time]])*24-Table2[[#This Row],[Thu Break]]</f>
        <v>0</v>
      </c>
      <c r="AK19">
        <f>IF(Table2[[#This Row],[Thu Tot]]&gt;8,8,Table2[[#This Row],[Thu Tot]])</f>
        <v>0</v>
      </c>
      <c r="AL19">
        <f>Table2[[#This Row],[Thu Tot]]-Table2[[#This Row],[Thu Ord]]</f>
        <v>0</v>
      </c>
      <c r="AP19">
        <f>(Table2[[#This Row],[Fri F Time]]-Table2[[#This Row],[Fri S Time]])*24-Table2[[#This Row],[Fri Break]]</f>
        <v>0</v>
      </c>
      <c r="AQ19">
        <f>IF((SUM(Table2[[#This Row],[Mon Ord]],Table2[[#This Row],[Tue Ord]],Table2[[#This Row],[Wed Ord]],Table2[[#This Row],[Thu Ord]])&lt;31) * (Table2[[#This Row],[Fri Tot]]&gt;8),8,Table2[[#This Row],[Fri Tot]])</f>
        <v>0</v>
      </c>
      <c r="AR19">
        <f>Table2[[#This Row],[Fri Tot]]-Table2[[#This Row],[Fri Ord]]</f>
        <v>0</v>
      </c>
      <c r="AS19">
        <f>SUM(Table2[[#This Row],[Mon tot]],Table2[[#This Row],[Tue Tot]],Table2[[#This Row],[Wed Tot]],Table2[[#This Row],[Thu Tot]],Table2[[#This Row],[Fri Tot]])</f>
        <v>0</v>
      </c>
      <c r="AT19">
        <f>SUM(Table2[[#This Row],[Mon Ord]],Table2[[#This Row],[Tue Ord]],Table2[[#This Row],[Wed Ord]],Table2[[#This Row],[Thu Ord]],Table2[[#This Row],[Fri Ord]])</f>
        <v>0</v>
      </c>
      <c r="AU19">
        <f>SUM(Table2[[#This Row],[Sat TH]],Table2[[#This Row],[Mon TH]],Table2[[#This Row],[Tue TH]],Table2[[#This Row],[Wed TH]],Table2[[#This Row],[Thu TH]],Table2[[#This Row],[Fri TH]])</f>
        <v>0</v>
      </c>
      <c r="AV19">
        <f>SUM(Table2[[#This Row],[Sat DT]],Table2[[#This Row],[Sun DT]])</f>
        <v>0</v>
      </c>
      <c r="AW19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20" spans="4:49" x14ac:dyDescent="0.2">
      <c r="D20" s="2">
        <f>IF(Table2[[#This Row],[Employee Level]]=1,28.5,(IF(Table2[[#This Row],[Employee Level]]=2,29.5,0)))</f>
        <v>0</v>
      </c>
      <c r="H20">
        <f>(Table2[[#This Row],[Sat F Time]]-Table2[[#This Row],[Sat S Time]])*24-Table2[[#This Row],[Sat Break]]</f>
        <v>0</v>
      </c>
      <c r="I20">
        <f>IF(Table2[[#This Row],[Sat Tot]]&gt;4,4,Table2[[#This Row],[Sat Tot]])</f>
        <v>0</v>
      </c>
      <c r="J20">
        <f>Table2[[#This Row],[Sat Tot]]-Table2[[#This Row],[Sat TH]]</f>
        <v>0</v>
      </c>
      <c r="N20">
        <f>(Table2[[#This Row],[Sun F Time]]-Table2[[#This Row],[Sun S Time]])*24-Table2[[#This Row],[Sun Break]]</f>
        <v>0</v>
      </c>
      <c r="R20">
        <f>(Table2[[#This Row],[Mon F Time]]-Table2[[#This Row],[Mon S Time]])*24-Table2[[#This Row],[Mon Break]]</f>
        <v>0</v>
      </c>
      <c r="S20">
        <f>IF(Table2[[#This Row],[Mon tot]]&gt;8,8,Table2[[#This Row],[Mon tot]])</f>
        <v>0</v>
      </c>
      <c r="T20">
        <f>Table2[[#This Row],[Mon tot]]-Table2[[#This Row],[Mon Ord]]</f>
        <v>0</v>
      </c>
      <c r="X20">
        <f>(Table2[[#This Row],[Tue F Time]]-Table2[[#This Row],[Tue S Time]])*24-Table2[[#This Row],[Tue Break]]</f>
        <v>0</v>
      </c>
      <c r="Y20">
        <f>IF(Table2[[#This Row],[Tue Tot]]&gt;8,8,Table2[[#This Row],[Tue Tot]])</f>
        <v>0</v>
      </c>
      <c r="Z20">
        <f>Table2[[#This Row],[Tue Tot]]-Table2[[#This Row],[Tue Ord]]</f>
        <v>0</v>
      </c>
      <c r="AD20">
        <f>(Table2[[#This Row],[Wed F Time]]-Table2[[#This Row],[Wed S Time]])*24-Table2[[#This Row],[Wed Break]]</f>
        <v>0</v>
      </c>
      <c r="AE20">
        <f>IF(Table2[[#This Row],[Wed Tot]]&gt;8,8,Table2[[#This Row],[Wed Tot]])</f>
        <v>0</v>
      </c>
      <c r="AF20">
        <f>Table2[[#This Row],[Wed Tot]]-Table2[[#This Row],[Wed Ord]]</f>
        <v>0</v>
      </c>
      <c r="AJ20">
        <f>(Table2[[#This Row],[Thu F Time]]-Table2[[#This Row],[Thu S Time]])*24-Table2[[#This Row],[Thu Break]]</f>
        <v>0</v>
      </c>
      <c r="AK20">
        <f>IF(Table2[[#This Row],[Thu Tot]]&gt;8,8,Table2[[#This Row],[Thu Tot]])</f>
        <v>0</v>
      </c>
      <c r="AL20">
        <f>Table2[[#This Row],[Thu Tot]]-Table2[[#This Row],[Thu Ord]]</f>
        <v>0</v>
      </c>
      <c r="AP20">
        <f>(Table2[[#This Row],[Fri F Time]]-Table2[[#This Row],[Fri S Time]])*24-Table2[[#This Row],[Fri Break]]</f>
        <v>0</v>
      </c>
      <c r="AQ20">
        <f>IF((SUM(Table2[[#This Row],[Mon Ord]],Table2[[#This Row],[Tue Ord]],Table2[[#This Row],[Wed Ord]],Table2[[#This Row],[Thu Ord]])&lt;31) * (Table2[[#This Row],[Fri Tot]]&gt;8),8,Table2[[#This Row],[Fri Tot]])</f>
        <v>0</v>
      </c>
      <c r="AR20">
        <f>Table2[[#This Row],[Fri Tot]]-Table2[[#This Row],[Fri Ord]]</f>
        <v>0</v>
      </c>
      <c r="AS20">
        <f>SUM(Table2[[#This Row],[Mon tot]],Table2[[#This Row],[Tue Tot]],Table2[[#This Row],[Wed Tot]],Table2[[#This Row],[Thu Tot]],Table2[[#This Row],[Fri Tot]])</f>
        <v>0</v>
      </c>
      <c r="AT20">
        <f>SUM(Table2[[#This Row],[Mon Ord]],Table2[[#This Row],[Tue Ord]],Table2[[#This Row],[Wed Ord]],Table2[[#This Row],[Thu Ord]],Table2[[#This Row],[Fri Ord]])</f>
        <v>0</v>
      </c>
      <c r="AU20">
        <f>SUM(Table2[[#This Row],[Sat TH]],Table2[[#This Row],[Mon TH]],Table2[[#This Row],[Tue TH]],Table2[[#This Row],[Wed TH]],Table2[[#This Row],[Thu TH]],Table2[[#This Row],[Fri TH]])</f>
        <v>0</v>
      </c>
      <c r="AV20">
        <f>SUM(Table2[[#This Row],[Sat DT]],Table2[[#This Row],[Sun DT]])</f>
        <v>0</v>
      </c>
      <c r="AW20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21" spans="4:49" x14ac:dyDescent="0.2">
      <c r="D21" s="2">
        <f>IF(Table2[[#This Row],[Employee Level]]=1,28.5,(IF(Table2[[#This Row],[Employee Level]]=2,29.5,0)))</f>
        <v>0</v>
      </c>
      <c r="H21">
        <f>(Table2[[#This Row],[Sat F Time]]-Table2[[#This Row],[Sat S Time]])*24-Table2[[#This Row],[Sat Break]]</f>
        <v>0</v>
      </c>
      <c r="I21">
        <f>IF(Table2[[#This Row],[Sat Tot]]&gt;4,4,Table2[[#This Row],[Sat Tot]])</f>
        <v>0</v>
      </c>
      <c r="J21">
        <f>Table2[[#This Row],[Sat Tot]]-Table2[[#This Row],[Sat TH]]</f>
        <v>0</v>
      </c>
      <c r="N21">
        <f>(Table2[[#This Row],[Sun F Time]]-Table2[[#This Row],[Sun S Time]])*24-Table2[[#This Row],[Sun Break]]</f>
        <v>0</v>
      </c>
      <c r="R21">
        <f>(Table2[[#This Row],[Mon F Time]]-Table2[[#This Row],[Mon S Time]])*24-Table2[[#This Row],[Mon Break]]</f>
        <v>0</v>
      </c>
      <c r="S21">
        <f>IF(Table2[[#This Row],[Mon tot]]&gt;8,8,Table2[[#This Row],[Mon tot]])</f>
        <v>0</v>
      </c>
      <c r="T21">
        <f>Table2[[#This Row],[Mon tot]]-Table2[[#This Row],[Mon Ord]]</f>
        <v>0</v>
      </c>
      <c r="X21">
        <f>(Table2[[#This Row],[Tue F Time]]-Table2[[#This Row],[Tue S Time]])*24-Table2[[#This Row],[Tue Break]]</f>
        <v>0</v>
      </c>
      <c r="Y21">
        <f>IF(Table2[[#This Row],[Tue Tot]]&gt;8,8,Table2[[#This Row],[Tue Tot]])</f>
        <v>0</v>
      </c>
      <c r="Z21">
        <f>Table2[[#This Row],[Tue Tot]]-Table2[[#This Row],[Tue Ord]]</f>
        <v>0</v>
      </c>
      <c r="AD21">
        <f>(Table2[[#This Row],[Wed F Time]]-Table2[[#This Row],[Wed S Time]])*24-Table2[[#This Row],[Wed Break]]</f>
        <v>0</v>
      </c>
      <c r="AE21">
        <f>IF(Table2[[#This Row],[Wed Tot]]&gt;8,8,Table2[[#This Row],[Wed Tot]])</f>
        <v>0</v>
      </c>
      <c r="AF21">
        <f>Table2[[#This Row],[Wed Tot]]-Table2[[#This Row],[Wed Ord]]</f>
        <v>0</v>
      </c>
      <c r="AJ21">
        <f>(Table2[[#This Row],[Thu F Time]]-Table2[[#This Row],[Thu S Time]])*24-Table2[[#This Row],[Thu Break]]</f>
        <v>0</v>
      </c>
      <c r="AK21">
        <f>IF(Table2[[#This Row],[Thu Tot]]&gt;8,8,Table2[[#This Row],[Thu Tot]])</f>
        <v>0</v>
      </c>
      <c r="AL21">
        <f>Table2[[#This Row],[Thu Tot]]-Table2[[#This Row],[Thu Ord]]</f>
        <v>0</v>
      </c>
      <c r="AP21">
        <f>(Table2[[#This Row],[Fri F Time]]-Table2[[#This Row],[Fri S Time]])*24-Table2[[#This Row],[Fri Break]]</f>
        <v>0</v>
      </c>
      <c r="AQ21">
        <f>IF((SUM(Table2[[#This Row],[Mon Ord]],Table2[[#This Row],[Tue Ord]],Table2[[#This Row],[Wed Ord]],Table2[[#This Row],[Thu Ord]])&lt;31) * (Table2[[#This Row],[Fri Tot]]&gt;8),8,Table2[[#This Row],[Fri Tot]])</f>
        <v>0</v>
      </c>
      <c r="AR21">
        <f>Table2[[#This Row],[Fri Tot]]-Table2[[#This Row],[Fri Ord]]</f>
        <v>0</v>
      </c>
      <c r="AS21">
        <f>SUM(Table2[[#This Row],[Mon tot]],Table2[[#This Row],[Tue Tot]],Table2[[#This Row],[Wed Tot]],Table2[[#This Row],[Thu Tot]],Table2[[#This Row],[Fri Tot]])</f>
        <v>0</v>
      </c>
      <c r="AT21">
        <f>SUM(Table2[[#This Row],[Mon Ord]],Table2[[#This Row],[Tue Ord]],Table2[[#This Row],[Wed Ord]],Table2[[#This Row],[Thu Ord]],Table2[[#This Row],[Fri Ord]])</f>
        <v>0</v>
      </c>
      <c r="AU21">
        <f>SUM(Table2[[#This Row],[Sat TH]],Table2[[#This Row],[Mon TH]],Table2[[#This Row],[Tue TH]],Table2[[#This Row],[Wed TH]],Table2[[#This Row],[Thu TH]],Table2[[#This Row],[Fri TH]])</f>
        <v>0</v>
      </c>
      <c r="AV21">
        <f>SUM(Table2[[#This Row],[Sat DT]],Table2[[#This Row],[Sun DT]])</f>
        <v>0</v>
      </c>
      <c r="AW21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22" spans="4:49" x14ac:dyDescent="0.2">
      <c r="D22" s="2">
        <f>IF(Table2[[#This Row],[Employee Level]]=1,28.5,(IF(Table2[[#This Row],[Employee Level]]=2,29.5,0)))</f>
        <v>0</v>
      </c>
      <c r="H22">
        <f>(Table2[[#This Row],[Sat F Time]]-Table2[[#This Row],[Sat S Time]])*24-Table2[[#This Row],[Sat Break]]</f>
        <v>0</v>
      </c>
      <c r="I22">
        <f>IF(Table2[[#This Row],[Sat Tot]]&gt;4,4,Table2[[#This Row],[Sat Tot]])</f>
        <v>0</v>
      </c>
      <c r="J22">
        <f>Table2[[#This Row],[Sat Tot]]-Table2[[#This Row],[Sat TH]]</f>
        <v>0</v>
      </c>
      <c r="N22">
        <f>(Table2[[#This Row],[Sun F Time]]-Table2[[#This Row],[Sun S Time]])*24-Table2[[#This Row],[Sun Break]]</f>
        <v>0</v>
      </c>
      <c r="R22">
        <f>(Table2[[#This Row],[Mon F Time]]-Table2[[#This Row],[Mon S Time]])*24-Table2[[#This Row],[Mon Break]]</f>
        <v>0</v>
      </c>
      <c r="S22">
        <f>IF(Table2[[#This Row],[Mon tot]]&gt;8,8,Table2[[#This Row],[Mon tot]])</f>
        <v>0</v>
      </c>
      <c r="T22">
        <f>Table2[[#This Row],[Mon tot]]-Table2[[#This Row],[Mon Ord]]</f>
        <v>0</v>
      </c>
      <c r="X22">
        <f>(Table2[[#This Row],[Tue F Time]]-Table2[[#This Row],[Tue S Time]])*24-Table2[[#This Row],[Tue Break]]</f>
        <v>0</v>
      </c>
      <c r="Y22">
        <f>IF(Table2[[#This Row],[Tue Tot]]&gt;8,8,Table2[[#This Row],[Tue Tot]])</f>
        <v>0</v>
      </c>
      <c r="Z22">
        <f>Table2[[#This Row],[Tue Tot]]-Table2[[#This Row],[Tue Ord]]</f>
        <v>0</v>
      </c>
      <c r="AD22">
        <f>(Table2[[#This Row],[Wed F Time]]-Table2[[#This Row],[Wed S Time]])*24-Table2[[#This Row],[Wed Break]]</f>
        <v>0</v>
      </c>
      <c r="AE22">
        <f>IF(Table2[[#This Row],[Wed Tot]]&gt;8,8,Table2[[#This Row],[Wed Tot]])</f>
        <v>0</v>
      </c>
      <c r="AF22">
        <f>Table2[[#This Row],[Wed Tot]]-Table2[[#This Row],[Wed Ord]]</f>
        <v>0</v>
      </c>
      <c r="AJ22">
        <f>(Table2[[#This Row],[Thu F Time]]-Table2[[#This Row],[Thu S Time]])*24-Table2[[#This Row],[Thu Break]]</f>
        <v>0</v>
      </c>
      <c r="AK22">
        <f>IF(Table2[[#This Row],[Thu Tot]]&gt;8,8,Table2[[#This Row],[Thu Tot]])</f>
        <v>0</v>
      </c>
      <c r="AL22">
        <f>Table2[[#This Row],[Thu Tot]]-Table2[[#This Row],[Thu Ord]]</f>
        <v>0</v>
      </c>
      <c r="AP22">
        <f>(Table2[[#This Row],[Fri F Time]]-Table2[[#This Row],[Fri S Time]])*24-Table2[[#This Row],[Fri Break]]</f>
        <v>0</v>
      </c>
      <c r="AQ22">
        <f>IF((SUM(Table2[[#This Row],[Mon Ord]],Table2[[#This Row],[Tue Ord]],Table2[[#This Row],[Wed Ord]],Table2[[#This Row],[Thu Ord]])&lt;31) * (Table2[[#This Row],[Fri Tot]]&gt;8),8,Table2[[#This Row],[Fri Tot]])</f>
        <v>0</v>
      </c>
      <c r="AR22">
        <f>Table2[[#This Row],[Fri Tot]]-Table2[[#This Row],[Fri Ord]]</f>
        <v>0</v>
      </c>
      <c r="AS22">
        <f>SUM(Table2[[#This Row],[Mon tot]],Table2[[#This Row],[Tue Tot]],Table2[[#This Row],[Wed Tot]],Table2[[#This Row],[Thu Tot]],Table2[[#This Row],[Fri Tot]])</f>
        <v>0</v>
      </c>
      <c r="AT22">
        <f>SUM(Table2[[#This Row],[Mon Ord]],Table2[[#This Row],[Tue Ord]],Table2[[#This Row],[Wed Ord]],Table2[[#This Row],[Thu Ord]],Table2[[#This Row],[Fri Ord]])</f>
        <v>0</v>
      </c>
      <c r="AU22">
        <f>SUM(Table2[[#This Row],[Sat TH]],Table2[[#This Row],[Mon TH]],Table2[[#This Row],[Tue TH]],Table2[[#This Row],[Wed TH]],Table2[[#This Row],[Thu TH]],Table2[[#This Row],[Fri TH]])</f>
        <v>0</v>
      </c>
      <c r="AV22">
        <f>SUM(Table2[[#This Row],[Sat DT]],Table2[[#This Row],[Sun DT]])</f>
        <v>0</v>
      </c>
      <c r="AW22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23" spans="4:49" x14ac:dyDescent="0.2">
      <c r="D23" s="2">
        <f>IF(Table2[[#This Row],[Employee Level]]=1,28.5,(IF(Table2[[#This Row],[Employee Level]]=2,29.5,0)))</f>
        <v>0</v>
      </c>
      <c r="H23">
        <f>(Table2[[#This Row],[Sat F Time]]-Table2[[#This Row],[Sat S Time]])*24-Table2[[#This Row],[Sat Break]]</f>
        <v>0</v>
      </c>
      <c r="I23">
        <f>IF(Table2[[#This Row],[Sat Tot]]&gt;4,4,Table2[[#This Row],[Sat Tot]])</f>
        <v>0</v>
      </c>
      <c r="J23">
        <f>Table2[[#This Row],[Sat Tot]]-Table2[[#This Row],[Sat TH]]</f>
        <v>0</v>
      </c>
      <c r="N23">
        <f>(Table2[[#This Row],[Sun F Time]]-Table2[[#This Row],[Sun S Time]])*24-Table2[[#This Row],[Sun Break]]</f>
        <v>0</v>
      </c>
      <c r="R23">
        <f>(Table2[[#This Row],[Mon F Time]]-Table2[[#This Row],[Mon S Time]])*24-Table2[[#This Row],[Mon Break]]</f>
        <v>0</v>
      </c>
      <c r="S23">
        <f>IF(Table2[[#This Row],[Mon tot]]&gt;8,8,Table2[[#This Row],[Mon tot]])</f>
        <v>0</v>
      </c>
      <c r="T23">
        <f>Table2[[#This Row],[Mon tot]]-Table2[[#This Row],[Mon Ord]]</f>
        <v>0</v>
      </c>
      <c r="X23">
        <f>(Table2[[#This Row],[Tue F Time]]-Table2[[#This Row],[Tue S Time]])*24-Table2[[#This Row],[Tue Break]]</f>
        <v>0</v>
      </c>
      <c r="Y23">
        <f>IF(Table2[[#This Row],[Tue Tot]]&gt;8,8,Table2[[#This Row],[Tue Tot]])</f>
        <v>0</v>
      </c>
      <c r="Z23">
        <f>Table2[[#This Row],[Tue Tot]]-Table2[[#This Row],[Tue Ord]]</f>
        <v>0</v>
      </c>
      <c r="AD23">
        <f>(Table2[[#This Row],[Wed F Time]]-Table2[[#This Row],[Wed S Time]])*24-Table2[[#This Row],[Wed Break]]</f>
        <v>0</v>
      </c>
      <c r="AE23">
        <f>IF(Table2[[#This Row],[Wed Tot]]&gt;8,8,Table2[[#This Row],[Wed Tot]])</f>
        <v>0</v>
      </c>
      <c r="AF23">
        <f>Table2[[#This Row],[Wed Tot]]-Table2[[#This Row],[Wed Ord]]</f>
        <v>0</v>
      </c>
      <c r="AJ23">
        <f>(Table2[[#This Row],[Thu F Time]]-Table2[[#This Row],[Thu S Time]])*24-Table2[[#This Row],[Thu Break]]</f>
        <v>0</v>
      </c>
      <c r="AK23">
        <f>IF(Table2[[#This Row],[Thu Tot]]&gt;8,8,Table2[[#This Row],[Thu Tot]])</f>
        <v>0</v>
      </c>
      <c r="AL23">
        <f>Table2[[#This Row],[Thu Tot]]-Table2[[#This Row],[Thu Ord]]</f>
        <v>0</v>
      </c>
      <c r="AP23">
        <f>(Table2[[#This Row],[Fri F Time]]-Table2[[#This Row],[Fri S Time]])*24-Table2[[#This Row],[Fri Break]]</f>
        <v>0</v>
      </c>
      <c r="AQ23">
        <f>IF((SUM(Table2[[#This Row],[Mon Ord]],Table2[[#This Row],[Tue Ord]],Table2[[#This Row],[Wed Ord]],Table2[[#This Row],[Thu Ord]])&lt;31) * (Table2[[#This Row],[Fri Tot]]&gt;8),8,Table2[[#This Row],[Fri Tot]])</f>
        <v>0</v>
      </c>
      <c r="AR23">
        <f>Table2[[#This Row],[Fri Tot]]-Table2[[#This Row],[Fri Ord]]</f>
        <v>0</v>
      </c>
      <c r="AS23">
        <f>SUM(Table2[[#This Row],[Mon tot]],Table2[[#This Row],[Tue Tot]],Table2[[#This Row],[Wed Tot]],Table2[[#This Row],[Thu Tot]],Table2[[#This Row],[Fri Tot]])</f>
        <v>0</v>
      </c>
      <c r="AT23">
        <f>SUM(Table2[[#This Row],[Mon Ord]],Table2[[#This Row],[Tue Ord]],Table2[[#This Row],[Wed Ord]],Table2[[#This Row],[Thu Ord]],Table2[[#This Row],[Fri Ord]])</f>
        <v>0</v>
      </c>
      <c r="AU23">
        <f>SUM(Table2[[#This Row],[Sat TH]],Table2[[#This Row],[Mon TH]],Table2[[#This Row],[Tue TH]],Table2[[#This Row],[Wed TH]],Table2[[#This Row],[Thu TH]],Table2[[#This Row],[Fri TH]])</f>
        <v>0</v>
      </c>
      <c r="AV23">
        <f>SUM(Table2[[#This Row],[Sat DT]],Table2[[#This Row],[Sun DT]])</f>
        <v>0</v>
      </c>
      <c r="AW23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24" spans="4:49" x14ac:dyDescent="0.2">
      <c r="D24" s="2">
        <f>IF(Table2[[#This Row],[Employee Level]]=1,28.5,(IF(Table2[[#This Row],[Employee Level]]=2,29.5,0)))</f>
        <v>0</v>
      </c>
      <c r="H24">
        <f>(Table2[[#This Row],[Sat F Time]]-Table2[[#This Row],[Sat S Time]])*24-Table2[[#This Row],[Sat Break]]</f>
        <v>0</v>
      </c>
      <c r="I24">
        <f>IF(Table2[[#This Row],[Sat Tot]]&gt;4,4,Table2[[#This Row],[Sat Tot]])</f>
        <v>0</v>
      </c>
      <c r="J24">
        <f>Table2[[#This Row],[Sat Tot]]-Table2[[#This Row],[Sat TH]]</f>
        <v>0</v>
      </c>
      <c r="N24">
        <f>(Table2[[#This Row],[Sun F Time]]-Table2[[#This Row],[Sun S Time]])*24-Table2[[#This Row],[Sun Break]]</f>
        <v>0</v>
      </c>
      <c r="R24">
        <f>(Table2[[#This Row],[Mon F Time]]-Table2[[#This Row],[Mon S Time]])*24-Table2[[#This Row],[Mon Break]]</f>
        <v>0</v>
      </c>
      <c r="S24">
        <f>IF(Table2[[#This Row],[Mon tot]]&gt;8,8,Table2[[#This Row],[Mon tot]])</f>
        <v>0</v>
      </c>
      <c r="T24">
        <f>Table2[[#This Row],[Mon tot]]-Table2[[#This Row],[Mon Ord]]</f>
        <v>0</v>
      </c>
      <c r="X24">
        <f>(Table2[[#This Row],[Tue F Time]]-Table2[[#This Row],[Tue S Time]])*24-Table2[[#This Row],[Tue Break]]</f>
        <v>0</v>
      </c>
      <c r="Y24">
        <f>IF(Table2[[#This Row],[Tue Tot]]&gt;8,8,Table2[[#This Row],[Tue Tot]])</f>
        <v>0</v>
      </c>
      <c r="Z24">
        <f>Table2[[#This Row],[Tue Tot]]-Table2[[#This Row],[Tue Ord]]</f>
        <v>0</v>
      </c>
      <c r="AD24">
        <f>(Table2[[#This Row],[Wed F Time]]-Table2[[#This Row],[Wed S Time]])*24-Table2[[#This Row],[Wed Break]]</f>
        <v>0</v>
      </c>
      <c r="AE24">
        <f>IF(Table2[[#This Row],[Wed Tot]]&gt;8,8,Table2[[#This Row],[Wed Tot]])</f>
        <v>0</v>
      </c>
      <c r="AF24">
        <f>Table2[[#This Row],[Wed Tot]]-Table2[[#This Row],[Wed Ord]]</f>
        <v>0</v>
      </c>
      <c r="AJ24">
        <f>(Table2[[#This Row],[Thu F Time]]-Table2[[#This Row],[Thu S Time]])*24-Table2[[#This Row],[Thu Break]]</f>
        <v>0</v>
      </c>
      <c r="AK24">
        <f>IF(Table2[[#This Row],[Thu Tot]]&gt;8,8,Table2[[#This Row],[Thu Tot]])</f>
        <v>0</v>
      </c>
      <c r="AL24">
        <f>Table2[[#This Row],[Thu Tot]]-Table2[[#This Row],[Thu Ord]]</f>
        <v>0</v>
      </c>
      <c r="AP24">
        <f>(Table2[[#This Row],[Fri F Time]]-Table2[[#This Row],[Fri S Time]])*24-Table2[[#This Row],[Fri Break]]</f>
        <v>0</v>
      </c>
      <c r="AQ24">
        <f>IF((SUM(Table2[[#This Row],[Mon Ord]],Table2[[#This Row],[Tue Ord]],Table2[[#This Row],[Wed Ord]],Table2[[#This Row],[Thu Ord]])&lt;31) * (Table2[[#This Row],[Fri Tot]]&gt;8),8,Table2[[#This Row],[Fri Tot]])</f>
        <v>0</v>
      </c>
      <c r="AR24">
        <f>Table2[[#This Row],[Fri Tot]]-Table2[[#This Row],[Fri Ord]]</f>
        <v>0</v>
      </c>
      <c r="AS24">
        <f>SUM(Table2[[#This Row],[Mon tot]],Table2[[#This Row],[Tue Tot]],Table2[[#This Row],[Wed Tot]],Table2[[#This Row],[Thu Tot]],Table2[[#This Row],[Fri Tot]])</f>
        <v>0</v>
      </c>
      <c r="AT24">
        <f>SUM(Table2[[#This Row],[Mon Ord]],Table2[[#This Row],[Tue Ord]],Table2[[#This Row],[Wed Ord]],Table2[[#This Row],[Thu Ord]],Table2[[#This Row],[Fri Ord]])</f>
        <v>0</v>
      </c>
      <c r="AU24">
        <f>SUM(Table2[[#This Row],[Sat TH]],Table2[[#This Row],[Mon TH]],Table2[[#This Row],[Tue TH]],Table2[[#This Row],[Wed TH]],Table2[[#This Row],[Thu TH]],Table2[[#This Row],[Fri TH]])</f>
        <v>0</v>
      </c>
      <c r="AV24">
        <f>SUM(Table2[[#This Row],[Sat DT]],Table2[[#This Row],[Sun DT]])</f>
        <v>0</v>
      </c>
      <c r="AW24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25" spans="4:49" x14ac:dyDescent="0.2">
      <c r="D25" s="2">
        <f>IF(Table2[[#This Row],[Employee Level]]=1,28.5,(IF(Table2[[#This Row],[Employee Level]]=2,29.5,0)))</f>
        <v>0</v>
      </c>
      <c r="H25">
        <f>(Table2[[#This Row],[Sat F Time]]-Table2[[#This Row],[Sat S Time]])*24-Table2[[#This Row],[Sat Break]]</f>
        <v>0</v>
      </c>
      <c r="I25">
        <f>IF(Table2[[#This Row],[Sat Tot]]&gt;4,4,Table2[[#This Row],[Sat Tot]])</f>
        <v>0</v>
      </c>
      <c r="J25">
        <f>Table2[[#This Row],[Sat Tot]]-Table2[[#This Row],[Sat TH]]</f>
        <v>0</v>
      </c>
      <c r="N25">
        <f>(Table2[[#This Row],[Sun F Time]]-Table2[[#This Row],[Sun S Time]])*24-Table2[[#This Row],[Sun Break]]</f>
        <v>0</v>
      </c>
      <c r="R25">
        <f>(Table2[[#This Row],[Mon F Time]]-Table2[[#This Row],[Mon S Time]])*24-Table2[[#This Row],[Mon Break]]</f>
        <v>0</v>
      </c>
      <c r="S25">
        <f>IF(Table2[[#This Row],[Mon tot]]&gt;8,8,Table2[[#This Row],[Mon tot]])</f>
        <v>0</v>
      </c>
      <c r="T25">
        <f>Table2[[#This Row],[Mon tot]]-Table2[[#This Row],[Mon Ord]]</f>
        <v>0</v>
      </c>
      <c r="X25">
        <f>(Table2[[#This Row],[Tue F Time]]-Table2[[#This Row],[Tue S Time]])*24-Table2[[#This Row],[Tue Break]]</f>
        <v>0</v>
      </c>
      <c r="Y25">
        <f>IF(Table2[[#This Row],[Tue Tot]]&gt;8,8,Table2[[#This Row],[Tue Tot]])</f>
        <v>0</v>
      </c>
      <c r="Z25">
        <f>Table2[[#This Row],[Tue Tot]]-Table2[[#This Row],[Tue Ord]]</f>
        <v>0</v>
      </c>
      <c r="AD25">
        <f>(Table2[[#This Row],[Wed F Time]]-Table2[[#This Row],[Wed S Time]])*24-Table2[[#This Row],[Wed Break]]</f>
        <v>0</v>
      </c>
      <c r="AE25">
        <f>IF(Table2[[#This Row],[Wed Tot]]&gt;8,8,Table2[[#This Row],[Wed Tot]])</f>
        <v>0</v>
      </c>
      <c r="AF25">
        <f>Table2[[#This Row],[Wed Tot]]-Table2[[#This Row],[Wed Ord]]</f>
        <v>0</v>
      </c>
      <c r="AJ25">
        <f>(Table2[[#This Row],[Thu F Time]]-Table2[[#This Row],[Thu S Time]])*24-Table2[[#This Row],[Thu Break]]</f>
        <v>0</v>
      </c>
      <c r="AK25">
        <f>IF(Table2[[#This Row],[Thu Tot]]&gt;8,8,Table2[[#This Row],[Thu Tot]])</f>
        <v>0</v>
      </c>
      <c r="AL25">
        <f>Table2[[#This Row],[Thu Tot]]-Table2[[#This Row],[Thu Ord]]</f>
        <v>0</v>
      </c>
      <c r="AP25">
        <f>(Table2[[#This Row],[Fri F Time]]-Table2[[#This Row],[Fri S Time]])*24-Table2[[#This Row],[Fri Break]]</f>
        <v>0</v>
      </c>
      <c r="AQ25">
        <f>IF((SUM(Table2[[#This Row],[Mon Ord]],Table2[[#This Row],[Tue Ord]],Table2[[#This Row],[Wed Ord]],Table2[[#This Row],[Thu Ord]])&lt;31) * (Table2[[#This Row],[Fri Tot]]&gt;8),8,Table2[[#This Row],[Fri Tot]])</f>
        <v>0</v>
      </c>
      <c r="AR25">
        <f>Table2[[#This Row],[Fri Tot]]-Table2[[#This Row],[Fri Ord]]</f>
        <v>0</v>
      </c>
      <c r="AS25">
        <f>SUM(Table2[[#This Row],[Mon tot]],Table2[[#This Row],[Tue Tot]],Table2[[#This Row],[Wed Tot]],Table2[[#This Row],[Thu Tot]],Table2[[#This Row],[Fri Tot]])</f>
        <v>0</v>
      </c>
      <c r="AT25">
        <f>SUM(Table2[[#This Row],[Mon Ord]],Table2[[#This Row],[Tue Ord]],Table2[[#This Row],[Wed Ord]],Table2[[#This Row],[Thu Ord]],Table2[[#This Row],[Fri Ord]])</f>
        <v>0</v>
      </c>
      <c r="AU25">
        <f>SUM(Table2[[#This Row],[Sat TH]],Table2[[#This Row],[Mon TH]],Table2[[#This Row],[Tue TH]],Table2[[#This Row],[Wed TH]],Table2[[#This Row],[Thu TH]],Table2[[#This Row],[Fri TH]])</f>
        <v>0</v>
      </c>
      <c r="AV25">
        <f>SUM(Table2[[#This Row],[Sat DT]],Table2[[#This Row],[Sun DT]])</f>
        <v>0</v>
      </c>
      <c r="AW25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26" spans="4:49" x14ac:dyDescent="0.2">
      <c r="D26" s="2">
        <f>IF(Table2[[#This Row],[Employee Level]]=1,28.5,(IF(Table2[[#This Row],[Employee Level]]=2,29.5,0)))</f>
        <v>0</v>
      </c>
      <c r="H26">
        <f>(Table2[[#This Row],[Sat F Time]]-Table2[[#This Row],[Sat S Time]])*24-Table2[[#This Row],[Sat Break]]</f>
        <v>0</v>
      </c>
      <c r="I26">
        <f>IF(Table2[[#This Row],[Sat Tot]]&gt;4,4,Table2[[#This Row],[Sat Tot]])</f>
        <v>0</v>
      </c>
      <c r="J26">
        <f>Table2[[#This Row],[Sat Tot]]-Table2[[#This Row],[Sat TH]]</f>
        <v>0</v>
      </c>
      <c r="N26">
        <f>(Table2[[#This Row],[Sun F Time]]-Table2[[#This Row],[Sun S Time]])*24-Table2[[#This Row],[Sun Break]]</f>
        <v>0</v>
      </c>
      <c r="R26">
        <f>(Table2[[#This Row],[Mon F Time]]-Table2[[#This Row],[Mon S Time]])*24-Table2[[#This Row],[Mon Break]]</f>
        <v>0</v>
      </c>
      <c r="S26">
        <f>IF(Table2[[#This Row],[Mon tot]]&gt;8,8,Table2[[#This Row],[Mon tot]])</f>
        <v>0</v>
      </c>
      <c r="T26">
        <f>Table2[[#This Row],[Mon tot]]-Table2[[#This Row],[Mon Ord]]</f>
        <v>0</v>
      </c>
      <c r="X26">
        <f>(Table2[[#This Row],[Tue F Time]]-Table2[[#This Row],[Tue S Time]])*24-Table2[[#This Row],[Tue Break]]</f>
        <v>0</v>
      </c>
      <c r="Y26">
        <f>IF(Table2[[#This Row],[Tue Tot]]&gt;8,8,Table2[[#This Row],[Tue Tot]])</f>
        <v>0</v>
      </c>
      <c r="Z26">
        <f>Table2[[#This Row],[Tue Tot]]-Table2[[#This Row],[Tue Ord]]</f>
        <v>0</v>
      </c>
      <c r="AD26">
        <f>(Table2[[#This Row],[Wed F Time]]-Table2[[#This Row],[Wed S Time]])*24-Table2[[#This Row],[Wed Break]]</f>
        <v>0</v>
      </c>
      <c r="AE26">
        <f>IF(Table2[[#This Row],[Wed Tot]]&gt;8,8,Table2[[#This Row],[Wed Tot]])</f>
        <v>0</v>
      </c>
      <c r="AF26">
        <f>Table2[[#This Row],[Wed Tot]]-Table2[[#This Row],[Wed Ord]]</f>
        <v>0</v>
      </c>
      <c r="AJ26">
        <f>(Table2[[#This Row],[Thu F Time]]-Table2[[#This Row],[Thu S Time]])*24-Table2[[#This Row],[Thu Break]]</f>
        <v>0</v>
      </c>
      <c r="AK26">
        <f>IF(Table2[[#This Row],[Thu Tot]]&gt;8,8,Table2[[#This Row],[Thu Tot]])</f>
        <v>0</v>
      </c>
      <c r="AL26">
        <f>Table2[[#This Row],[Thu Tot]]-Table2[[#This Row],[Thu Ord]]</f>
        <v>0</v>
      </c>
      <c r="AP26">
        <f>(Table2[[#This Row],[Fri F Time]]-Table2[[#This Row],[Fri S Time]])*24-Table2[[#This Row],[Fri Break]]</f>
        <v>0</v>
      </c>
      <c r="AQ26">
        <f>IF((SUM(Table2[[#This Row],[Mon Ord]],Table2[[#This Row],[Tue Ord]],Table2[[#This Row],[Wed Ord]],Table2[[#This Row],[Thu Ord]])&lt;31) * (Table2[[#This Row],[Fri Tot]]&gt;8),8,Table2[[#This Row],[Fri Tot]])</f>
        <v>0</v>
      </c>
      <c r="AR26">
        <f>Table2[[#This Row],[Fri Tot]]-Table2[[#This Row],[Fri Ord]]</f>
        <v>0</v>
      </c>
      <c r="AS26">
        <f>SUM(Table2[[#This Row],[Mon tot]],Table2[[#This Row],[Tue Tot]],Table2[[#This Row],[Wed Tot]],Table2[[#This Row],[Thu Tot]],Table2[[#This Row],[Fri Tot]])</f>
        <v>0</v>
      </c>
      <c r="AT26">
        <f>SUM(Table2[[#This Row],[Mon Ord]],Table2[[#This Row],[Tue Ord]],Table2[[#This Row],[Wed Ord]],Table2[[#This Row],[Thu Ord]],Table2[[#This Row],[Fri Ord]])</f>
        <v>0</v>
      </c>
      <c r="AU26">
        <f>SUM(Table2[[#This Row],[Sat TH]],Table2[[#This Row],[Mon TH]],Table2[[#This Row],[Tue TH]],Table2[[#This Row],[Wed TH]],Table2[[#This Row],[Thu TH]],Table2[[#This Row],[Fri TH]])</f>
        <v>0</v>
      </c>
      <c r="AV26">
        <f>SUM(Table2[[#This Row],[Sat DT]],Table2[[#This Row],[Sun DT]])</f>
        <v>0</v>
      </c>
      <c r="AW26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27" spans="4:49" x14ac:dyDescent="0.2">
      <c r="D27" s="2">
        <f>IF(Table2[[#This Row],[Employee Level]]=1,28.5,(IF(Table2[[#This Row],[Employee Level]]=2,29.5,0)))</f>
        <v>0</v>
      </c>
      <c r="H27">
        <f>(Table2[[#This Row],[Sat F Time]]-Table2[[#This Row],[Sat S Time]])*24-Table2[[#This Row],[Sat Break]]</f>
        <v>0</v>
      </c>
      <c r="I27">
        <f>IF(Table2[[#This Row],[Sat Tot]]&gt;4,4,Table2[[#This Row],[Sat Tot]])</f>
        <v>0</v>
      </c>
      <c r="J27">
        <f>Table2[[#This Row],[Sat Tot]]-Table2[[#This Row],[Sat TH]]</f>
        <v>0</v>
      </c>
      <c r="N27">
        <f>(Table2[[#This Row],[Sun F Time]]-Table2[[#This Row],[Sun S Time]])*24-Table2[[#This Row],[Sun Break]]</f>
        <v>0</v>
      </c>
      <c r="R27">
        <f>(Table2[[#This Row],[Mon F Time]]-Table2[[#This Row],[Mon S Time]])*24-Table2[[#This Row],[Mon Break]]</f>
        <v>0</v>
      </c>
      <c r="S27">
        <f>IF(Table2[[#This Row],[Mon tot]]&gt;8,8,Table2[[#This Row],[Mon tot]])</f>
        <v>0</v>
      </c>
      <c r="T27">
        <f>Table2[[#This Row],[Mon tot]]-Table2[[#This Row],[Mon Ord]]</f>
        <v>0</v>
      </c>
      <c r="X27">
        <f>(Table2[[#This Row],[Tue F Time]]-Table2[[#This Row],[Tue S Time]])*24-Table2[[#This Row],[Tue Break]]</f>
        <v>0</v>
      </c>
      <c r="Y27">
        <f>IF(Table2[[#This Row],[Tue Tot]]&gt;8,8,Table2[[#This Row],[Tue Tot]])</f>
        <v>0</v>
      </c>
      <c r="Z27">
        <f>Table2[[#This Row],[Tue Tot]]-Table2[[#This Row],[Tue Ord]]</f>
        <v>0</v>
      </c>
      <c r="AD27">
        <f>(Table2[[#This Row],[Wed F Time]]-Table2[[#This Row],[Wed S Time]])*24-Table2[[#This Row],[Wed Break]]</f>
        <v>0</v>
      </c>
      <c r="AE27">
        <f>IF(Table2[[#This Row],[Wed Tot]]&gt;8,8,Table2[[#This Row],[Wed Tot]])</f>
        <v>0</v>
      </c>
      <c r="AF27">
        <f>Table2[[#This Row],[Wed Tot]]-Table2[[#This Row],[Wed Ord]]</f>
        <v>0</v>
      </c>
      <c r="AJ27">
        <f>(Table2[[#This Row],[Thu F Time]]-Table2[[#This Row],[Thu S Time]])*24-Table2[[#This Row],[Thu Break]]</f>
        <v>0</v>
      </c>
      <c r="AK27">
        <f>IF(Table2[[#This Row],[Thu Tot]]&gt;8,8,Table2[[#This Row],[Thu Tot]])</f>
        <v>0</v>
      </c>
      <c r="AL27">
        <f>Table2[[#This Row],[Thu Tot]]-Table2[[#This Row],[Thu Ord]]</f>
        <v>0</v>
      </c>
      <c r="AP27">
        <f>(Table2[[#This Row],[Fri F Time]]-Table2[[#This Row],[Fri S Time]])*24-Table2[[#This Row],[Fri Break]]</f>
        <v>0</v>
      </c>
      <c r="AQ27">
        <f>IF((SUM(Table2[[#This Row],[Mon Ord]],Table2[[#This Row],[Tue Ord]],Table2[[#This Row],[Wed Ord]],Table2[[#This Row],[Thu Ord]])&lt;31) * (Table2[[#This Row],[Fri Tot]]&gt;8),8,Table2[[#This Row],[Fri Tot]])</f>
        <v>0</v>
      </c>
      <c r="AR27">
        <f>Table2[[#This Row],[Fri Tot]]-Table2[[#This Row],[Fri Ord]]</f>
        <v>0</v>
      </c>
      <c r="AS27">
        <f>SUM(Table2[[#This Row],[Mon tot]],Table2[[#This Row],[Tue Tot]],Table2[[#This Row],[Wed Tot]],Table2[[#This Row],[Thu Tot]],Table2[[#This Row],[Fri Tot]])</f>
        <v>0</v>
      </c>
      <c r="AT27">
        <f>SUM(Table2[[#This Row],[Mon Ord]],Table2[[#This Row],[Tue Ord]],Table2[[#This Row],[Wed Ord]],Table2[[#This Row],[Thu Ord]],Table2[[#This Row],[Fri Ord]])</f>
        <v>0</v>
      </c>
      <c r="AU27">
        <f>SUM(Table2[[#This Row],[Sat TH]],Table2[[#This Row],[Mon TH]],Table2[[#This Row],[Tue TH]],Table2[[#This Row],[Wed TH]],Table2[[#This Row],[Thu TH]],Table2[[#This Row],[Fri TH]])</f>
        <v>0</v>
      </c>
      <c r="AV27">
        <f>SUM(Table2[[#This Row],[Sat DT]],Table2[[#This Row],[Sun DT]])</f>
        <v>0</v>
      </c>
      <c r="AW27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28" spans="4:49" x14ac:dyDescent="0.2">
      <c r="D28" s="2">
        <f>IF(Table2[[#This Row],[Employee Level]]=1,28.5,(IF(Table2[[#This Row],[Employee Level]]=2,29.5,0)))</f>
        <v>0</v>
      </c>
      <c r="H28">
        <f>(Table2[[#This Row],[Sat F Time]]-Table2[[#This Row],[Sat S Time]])*24-Table2[[#This Row],[Sat Break]]</f>
        <v>0</v>
      </c>
      <c r="I28">
        <f>IF(Table2[[#This Row],[Sat Tot]]&gt;4,4,Table2[[#This Row],[Sat Tot]])</f>
        <v>0</v>
      </c>
      <c r="J28">
        <f>Table2[[#This Row],[Sat Tot]]-Table2[[#This Row],[Sat TH]]</f>
        <v>0</v>
      </c>
      <c r="N28">
        <f>(Table2[[#This Row],[Sun F Time]]-Table2[[#This Row],[Sun S Time]])*24-Table2[[#This Row],[Sun Break]]</f>
        <v>0</v>
      </c>
      <c r="R28">
        <f>(Table2[[#This Row],[Mon F Time]]-Table2[[#This Row],[Mon S Time]])*24-Table2[[#This Row],[Mon Break]]</f>
        <v>0</v>
      </c>
      <c r="S28">
        <f>IF(Table2[[#This Row],[Mon tot]]&gt;8,8,Table2[[#This Row],[Mon tot]])</f>
        <v>0</v>
      </c>
      <c r="T28">
        <f>Table2[[#This Row],[Mon tot]]-Table2[[#This Row],[Mon Ord]]</f>
        <v>0</v>
      </c>
      <c r="X28">
        <f>(Table2[[#This Row],[Tue F Time]]-Table2[[#This Row],[Tue S Time]])*24-Table2[[#This Row],[Tue Break]]</f>
        <v>0</v>
      </c>
      <c r="Y28">
        <f>IF(Table2[[#This Row],[Tue Tot]]&gt;8,8,Table2[[#This Row],[Tue Tot]])</f>
        <v>0</v>
      </c>
      <c r="Z28">
        <f>Table2[[#This Row],[Tue Tot]]-Table2[[#This Row],[Tue Ord]]</f>
        <v>0</v>
      </c>
      <c r="AD28">
        <f>(Table2[[#This Row],[Wed F Time]]-Table2[[#This Row],[Wed S Time]])*24-Table2[[#This Row],[Wed Break]]</f>
        <v>0</v>
      </c>
      <c r="AE28">
        <f>IF(Table2[[#This Row],[Wed Tot]]&gt;8,8,Table2[[#This Row],[Wed Tot]])</f>
        <v>0</v>
      </c>
      <c r="AF28">
        <f>Table2[[#This Row],[Wed Tot]]-Table2[[#This Row],[Wed Ord]]</f>
        <v>0</v>
      </c>
      <c r="AJ28">
        <f>(Table2[[#This Row],[Thu F Time]]-Table2[[#This Row],[Thu S Time]])*24-Table2[[#This Row],[Thu Break]]</f>
        <v>0</v>
      </c>
      <c r="AK28">
        <f>IF(Table2[[#This Row],[Thu Tot]]&gt;8,8,Table2[[#This Row],[Thu Tot]])</f>
        <v>0</v>
      </c>
      <c r="AL28">
        <f>Table2[[#This Row],[Thu Tot]]-Table2[[#This Row],[Thu Ord]]</f>
        <v>0</v>
      </c>
      <c r="AP28">
        <f>(Table2[[#This Row],[Fri F Time]]-Table2[[#This Row],[Fri S Time]])*24-Table2[[#This Row],[Fri Break]]</f>
        <v>0</v>
      </c>
      <c r="AQ28">
        <f>IF((SUM(Table2[[#This Row],[Mon Ord]],Table2[[#This Row],[Tue Ord]],Table2[[#This Row],[Wed Ord]],Table2[[#This Row],[Thu Ord]])&lt;31) * (Table2[[#This Row],[Fri Tot]]&gt;8),8,Table2[[#This Row],[Fri Tot]])</f>
        <v>0</v>
      </c>
      <c r="AR28">
        <f>Table2[[#This Row],[Fri Tot]]-Table2[[#This Row],[Fri Ord]]</f>
        <v>0</v>
      </c>
      <c r="AS28">
        <f>SUM(Table2[[#This Row],[Mon tot]],Table2[[#This Row],[Tue Tot]],Table2[[#This Row],[Wed Tot]],Table2[[#This Row],[Thu Tot]],Table2[[#This Row],[Fri Tot]])</f>
        <v>0</v>
      </c>
      <c r="AT28">
        <f>SUM(Table2[[#This Row],[Mon Ord]],Table2[[#This Row],[Tue Ord]],Table2[[#This Row],[Wed Ord]],Table2[[#This Row],[Thu Ord]],Table2[[#This Row],[Fri Ord]])</f>
        <v>0</v>
      </c>
      <c r="AU28">
        <f>SUM(Table2[[#This Row],[Sat TH]],Table2[[#This Row],[Mon TH]],Table2[[#This Row],[Tue TH]],Table2[[#This Row],[Wed TH]],Table2[[#This Row],[Thu TH]],Table2[[#This Row],[Fri TH]])</f>
        <v>0</v>
      </c>
      <c r="AV28">
        <f>SUM(Table2[[#This Row],[Sat DT]],Table2[[#This Row],[Sun DT]])</f>
        <v>0</v>
      </c>
      <c r="AW28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29" spans="4:49" x14ac:dyDescent="0.2">
      <c r="D29" s="2">
        <f>IF(Table2[[#This Row],[Employee Level]]=1,28.5,(IF(Table2[[#This Row],[Employee Level]]=2,29.5,0)))</f>
        <v>0</v>
      </c>
      <c r="H29">
        <f>(Table2[[#This Row],[Sat F Time]]-Table2[[#This Row],[Sat S Time]])*24-Table2[[#This Row],[Sat Break]]</f>
        <v>0</v>
      </c>
      <c r="I29">
        <f>IF(Table2[[#This Row],[Sat Tot]]&gt;4,4,Table2[[#This Row],[Sat Tot]])</f>
        <v>0</v>
      </c>
      <c r="J29">
        <f>Table2[[#This Row],[Sat Tot]]-Table2[[#This Row],[Sat TH]]</f>
        <v>0</v>
      </c>
      <c r="N29">
        <f>(Table2[[#This Row],[Sun F Time]]-Table2[[#This Row],[Sun S Time]])*24-Table2[[#This Row],[Sun Break]]</f>
        <v>0</v>
      </c>
      <c r="R29">
        <f>(Table2[[#This Row],[Mon F Time]]-Table2[[#This Row],[Mon S Time]])*24-Table2[[#This Row],[Mon Break]]</f>
        <v>0</v>
      </c>
      <c r="S29">
        <f>IF(Table2[[#This Row],[Mon tot]]&gt;8,8,Table2[[#This Row],[Mon tot]])</f>
        <v>0</v>
      </c>
      <c r="T29">
        <f>Table2[[#This Row],[Mon tot]]-Table2[[#This Row],[Mon Ord]]</f>
        <v>0</v>
      </c>
      <c r="X29">
        <f>(Table2[[#This Row],[Tue F Time]]-Table2[[#This Row],[Tue S Time]])*24-Table2[[#This Row],[Tue Break]]</f>
        <v>0</v>
      </c>
      <c r="Y29">
        <f>IF(Table2[[#This Row],[Tue Tot]]&gt;8,8,Table2[[#This Row],[Tue Tot]])</f>
        <v>0</v>
      </c>
      <c r="Z29">
        <f>Table2[[#This Row],[Tue Tot]]-Table2[[#This Row],[Tue Ord]]</f>
        <v>0</v>
      </c>
      <c r="AD29">
        <f>(Table2[[#This Row],[Wed F Time]]-Table2[[#This Row],[Wed S Time]])*24-Table2[[#This Row],[Wed Break]]</f>
        <v>0</v>
      </c>
      <c r="AE29">
        <f>IF(Table2[[#This Row],[Wed Tot]]&gt;8,8,Table2[[#This Row],[Wed Tot]])</f>
        <v>0</v>
      </c>
      <c r="AF29">
        <f>Table2[[#This Row],[Wed Tot]]-Table2[[#This Row],[Wed Ord]]</f>
        <v>0</v>
      </c>
      <c r="AJ29">
        <f>(Table2[[#This Row],[Thu F Time]]-Table2[[#This Row],[Thu S Time]])*24-Table2[[#This Row],[Thu Break]]</f>
        <v>0</v>
      </c>
      <c r="AK29">
        <f>IF(Table2[[#This Row],[Thu Tot]]&gt;8,8,Table2[[#This Row],[Thu Tot]])</f>
        <v>0</v>
      </c>
      <c r="AL29">
        <f>Table2[[#This Row],[Thu Tot]]-Table2[[#This Row],[Thu Ord]]</f>
        <v>0</v>
      </c>
      <c r="AP29">
        <f>(Table2[[#This Row],[Fri F Time]]-Table2[[#This Row],[Fri S Time]])*24-Table2[[#This Row],[Fri Break]]</f>
        <v>0</v>
      </c>
      <c r="AQ29">
        <f>IF((SUM(Table2[[#This Row],[Mon Ord]],Table2[[#This Row],[Tue Ord]],Table2[[#This Row],[Wed Ord]],Table2[[#This Row],[Thu Ord]])&lt;31) * (Table2[[#This Row],[Fri Tot]]&gt;8),8,Table2[[#This Row],[Fri Tot]])</f>
        <v>0</v>
      </c>
      <c r="AR29">
        <f>Table2[[#This Row],[Fri Tot]]-Table2[[#This Row],[Fri Ord]]</f>
        <v>0</v>
      </c>
      <c r="AS29">
        <f>SUM(Table2[[#This Row],[Mon tot]],Table2[[#This Row],[Tue Tot]],Table2[[#This Row],[Wed Tot]],Table2[[#This Row],[Thu Tot]],Table2[[#This Row],[Fri Tot]])</f>
        <v>0</v>
      </c>
      <c r="AT29">
        <f>SUM(Table2[[#This Row],[Mon Ord]],Table2[[#This Row],[Tue Ord]],Table2[[#This Row],[Wed Ord]],Table2[[#This Row],[Thu Ord]],Table2[[#This Row],[Fri Ord]])</f>
        <v>0</v>
      </c>
      <c r="AU29">
        <f>SUM(Table2[[#This Row],[Sat TH]],Table2[[#This Row],[Mon TH]],Table2[[#This Row],[Tue TH]],Table2[[#This Row],[Wed TH]],Table2[[#This Row],[Thu TH]],Table2[[#This Row],[Fri TH]])</f>
        <v>0</v>
      </c>
      <c r="AV29">
        <f>SUM(Table2[[#This Row],[Sat DT]],Table2[[#This Row],[Sun DT]])</f>
        <v>0</v>
      </c>
      <c r="AW29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30" spans="4:49" x14ac:dyDescent="0.2">
      <c r="D30" s="2">
        <f>IF(Table2[[#This Row],[Employee Level]]=1,28.5,(IF(Table2[[#This Row],[Employee Level]]=2,29.5,0)))</f>
        <v>0</v>
      </c>
      <c r="H30">
        <f>(Table2[[#This Row],[Sat F Time]]-Table2[[#This Row],[Sat S Time]])*24-Table2[[#This Row],[Sat Break]]</f>
        <v>0</v>
      </c>
      <c r="I30">
        <f>IF(Table2[[#This Row],[Sat Tot]]&gt;4,4,Table2[[#This Row],[Sat Tot]])</f>
        <v>0</v>
      </c>
      <c r="J30">
        <f>Table2[[#This Row],[Sat Tot]]-Table2[[#This Row],[Sat TH]]</f>
        <v>0</v>
      </c>
      <c r="N30">
        <f>(Table2[[#This Row],[Sun F Time]]-Table2[[#This Row],[Sun S Time]])*24-Table2[[#This Row],[Sun Break]]</f>
        <v>0</v>
      </c>
      <c r="R30">
        <f>(Table2[[#This Row],[Mon F Time]]-Table2[[#This Row],[Mon S Time]])*24-Table2[[#This Row],[Mon Break]]</f>
        <v>0</v>
      </c>
      <c r="S30">
        <f>IF(Table2[[#This Row],[Mon tot]]&gt;8,8,Table2[[#This Row],[Mon tot]])</f>
        <v>0</v>
      </c>
      <c r="T30">
        <f>Table2[[#This Row],[Mon tot]]-Table2[[#This Row],[Mon Ord]]</f>
        <v>0</v>
      </c>
      <c r="X30">
        <f>(Table2[[#This Row],[Tue F Time]]-Table2[[#This Row],[Tue S Time]])*24-Table2[[#This Row],[Tue Break]]</f>
        <v>0</v>
      </c>
      <c r="Y30">
        <f>IF(Table2[[#This Row],[Tue Tot]]&gt;8,8,Table2[[#This Row],[Tue Tot]])</f>
        <v>0</v>
      </c>
      <c r="Z30">
        <f>Table2[[#This Row],[Tue Tot]]-Table2[[#This Row],[Tue Ord]]</f>
        <v>0</v>
      </c>
      <c r="AD30">
        <f>(Table2[[#This Row],[Wed F Time]]-Table2[[#This Row],[Wed S Time]])*24-Table2[[#This Row],[Wed Break]]</f>
        <v>0</v>
      </c>
      <c r="AE30">
        <f>IF(Table2[[#This Row],[Wed Tot]]&gt;8,8,Table2[[#This Row],[Wed Tot]])</f>
        <v>0</v>
      </c>
      <c r="AF30">
        <f>Table2[[#This Row],[Wed Tot]]-Table2[[#This Row],[Wed Ord]]</f>
        <v>0</v>
      </c>
      <c r="AJ30">
        <f>(Table2[[#This Row],[Thu F Time]]-Table2[[#This Row],[Thu S Time]])*24-Table2[[#This Row],[Thu Break]]</f>
        <v>0</v>
      </c>
      <c r="AK30">
        <f>IF(Table2[[#This Row],[Thu Tot]]&gt;8,8,Table2[[#This Row],[Thu Tot]])</f>
        <v>0</v>
      </c>
      <c r="AL30">
        <f>Table2[[#This Row],[Thu Tot]]-Table2[[#This Row],[Thu Ord]]</f>
        <v>0</v>
      </c>
      <c r="AP30">
        <f>(Table2[[#This Row],[Fri F Time]]-Table2[[#This Row],[Fri S Time]])*24-Table2[[#This Row],[Fri Break]]</f>
        <v>0</v>
      </c>
      <c r="AQ30">
        <f>IF((SUM(Table2[[#This Row],[Mon Ord]],Table2[[#This Row],[Tue Ord]],Table2[[#This Row],[Wed Ord]],Table2[[#This Row],[Thu Ord]])&lt;31) * (Table2[[#This Row],[Fri Tot]]&gt;8),8,Table2[[#This Row],[Fri Tot]])</f>
        <v>0</v>
      </c>
      <c r="AR30">
        <f>Table2[[#This Row],[Fri Tot]]-Table2[[#This Row],[Fri Ord]]</f>
        <v>0</v>
      </c>
      <c r="AS30">
        <f>SUM(Table2[[#This Row],[Mon tot]],Table2[[#This Row],[Tue Tot]],Table2[[#This Row],[Wed Tot]],Table2[[#This Row],[Thu Tot]],Table2[[#This Row],[Fri Tot]])</f>
        <v>0</v>
      </c>
      <c r="AT30">
        <f>SUM(Table2[[#This Row],[Mon Ord]],Table2[[#This Row],[Tue Ord]],Table2[[#This Row],[Wed Ord]],Table2[[#This Row],[Thu Ord]],Table2[[#This Row],[Fri Ord]])</f>
        <v>0</v>
      </c>
      <c r="AU30">
        <f>SUM(Table2[[#This Row],[Sat TH]],Table2[[#This Row],[Mon TH]],Table2[[#This Row],[Tue TH]],Table2[[#This Row],[Wed TH]],Table2[[#This Row],[Thu TH]],Table2[[#This Row],[Fri TH]])</f>
        <v>0</v>
      </c>
      <c r="AV30">
        <f>SUM(Table2[[#This Row],[Sat DT]],Table2[[#This Row],[Sun DT]])</f>
        <v>0</v>
      </c>
      <c r="AW30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31" spans="4:49" x14ac:dyDescent="0.2">
      <c r="D31" s="2">
        <f>IF(Table2[[#This Row],[Employee Level]]=1,28.5,(IF(Table2[[#This Row],[Employee Level]]=2,29.5,0)))</f>
        <v>0</v>
      </c>
      <c r="H31">
        <f>(Table2[[#This Row],[Sat F Time]]-Table2[[#This Row],[Sat S Time]])*24-Table2[[#This Row],[Sat Break]]</f>
        <v>0</v>
      </c>
      <c r="I31">
        <f>IF(Table2[[#This Row],[Sat Tot]]&gt;4,4,Table2[[#This Row],[Sat Tot]])</f>
        <v>0</v>
      </c>
      <c r="J31">
        <f>Table2[[#This Row],[Sat Tot]]-Table2[[#This Row],[Sat TH]]</f>
        <v>0</v>
      </c>
      <c r="N31">
        <f>(Table2[[#This Row],[Sun F Time]]-Table2[[#This Row],[Sun S Time]])*24-Table2[[#This Row],[Sun Break]]</f>
        <v>0</v>
      </c>
      <c r="R31">
        <f>(Table2[[#This Row],[Mon F Time]]-Table2[[#This Row],[Mon S Time]])*24-Table2[[#This Row],[Mon Break]]</f>
        <v>0</v>
      </c>
      <c r="S31">
        <f>IF(Table2[[#This Row],[Mon tot]]&gt;8,8,Table2[[#This Row],[Mon tot]])</f>
        <v>0</v>
      </c>
      <c r="T31">
        <f>Table2[[#This Row],[Mon tot]]-Table2[[#This Row],[Mon Ord]]</f>
        <v>0</v>
      </c>
      <c r="X31">
        <f>(Table2[[#This Row],[Tue F Time]]-Table2[[#This Row],[Tue S Time]])*24-Table2[[#This Row],[Tue Break]]</f>
        <v>0</v>
      </c>
      <c r="Y31">
        <f>IF(Table2[[#This Row],[Tue Tot]]&gt;8,8,Table2[[#This Row],[Tue Tot]])</f>
        <v>0</v>
      </c>
      <c r="Z31">
        <f>Table2[[#This Row],[Tue Tot]]-Table2[[#This Row],[Tue Ord]]</f>
        <v>0</v>
      </c>
      <c r="AD31">
        <f>(Table2[[#This Row],[Wed F Time]]-Table2[[#This Row],[Wed S Time]])*24-Table2[[#This Row],[Wed Break]]</f>
        <v>0</v>
      </c>
      <c r="AE31">
        <f>IF(Table2[[#This Row],[Wed Tot]]&gt;8,8,Table2[[#This Row],[Wed Tot]])</f>
        <v>0</v>
      </c>
      <c r="AF31">
        <f>Table2[[#This Row],[Wed Tot]]-Table2[[#This Row],[Wed Ord]]</f>
        <v>0</v>
      </c>
      <c r="AJ31">
        <f>(Table2[[#This Row],[Thu F Time]]-Table2[[#This Row],[Thu S Time]])*24-Table2[[#This Row],[Thu Break]]</f>
        <v>0</v>
      </c>
      <c r="AK31">
        <f>IF(Table2[[#This Row],[Thu Tot]]&gt;8,8,Table2[[#This Row],[Thu Tot]])</f>
        <v>0</v>
      </c>
      <c r="AL31">
        <f>Table2[[#This Row],[Thu Tot]]-Table2[[#This Row],[Thu Ord]]</f>
        <v>0</v>
      </c>
      <c r="AP31">
        <f>(Table2[[#This Row],[Fri F Time]]-Table2[[#This Row],[Fri S Time]])*24-Table2[[#This Row],[Fri Break]]</f>
        <v>0</v>
      </c>
      <c r="AQ31">
        <f>IF((SUM(Table2[[#This Row],[Mon Ord]],Table2[[#This Row],[Tue Ord]],Table2[[#This Row],[Wed Ord]],Table2[[#This Row],[Thu Ord]])&lt;31) * (Table2[[#This Row],[Fri Tot]]&gt;8),8,Table2[[#This Row],[Fri Tot]])</f>
        <v>0</v>
      </c>
      <c r="AR31">
        <f>Table2[[#This Row],[Fri Tot]]-Table2[[#This Row],[Fri Ord]]</f>
        <v>0</v>
      </c>
      <c r="AS31">
        <f>SUM(Table2[[#This Row],[Mon tot]],Table2[[#This Row],[Tue Tot]],Table2[[#This Row],[Wed Tot]],Table2[[#This Row],[Thu Tot]],Table2[[#This Row],[Fri Tot]])</f>
        <v>0</v>
      </c>
      <c r="AT31">
        <f>SUM(Table2[[#This Row],[Mon Ord]],Table2[[#This Row],[Tue Ord]],Table2[[#This Row],[Wed Ord]],Table2[[#This Row],[Thu Ord]],Table2[[#This Row],[Fri Ord]])</f>
        <v>0</v>
      </c>
      <c r="AU31">
        <f>SUM(Table2[[#This Row],[Sat TH]],Table2[[#This Row],[Mon TH]],Table2[[#This Row],[Tue TH]],Table2[[#This Row],[Wed TH]],Table2[[#This Row],[Thu TH]],Table2[[#This Row],[Fri TH]])</f>
        <v>0</v>
      </c>
      <c r="AV31">
        <f>SUM(Table2[[#This Row],[Sat DT]],Table2[[#This Row],[Sun DT]])</f>
        <v>0</v>
      </c>
      <c r="AW31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32" spans="4:49" x14ac:dyDescent="0.2">
      <c r="D32" s="2">
        <f>IF(Table2[[#This Row],[Employee Level]]=1,28.5,(IF(Table2[[#This Row],[Employee Level]]=2,29.5,0)))</f>
        <v>0</v>
      </c>
      <c r="H32">
        <f>(Table2[[#This Row],[Sat F Time]]-Table2[[#This Row],[Sat S Time]])*24-Table2[[#This Row],[Sat Break]]</f>
        <v>0</v>
      </c>
      <c r="I32">
        <f>IF(Table2[[#This Row],[Sat Tot]]&gt;4,4,Table2[[#This Row],[Sat Tot]])</f>
        <v>0</v>
      </c>
      <c r="J32">
        <f>Table2[[#This Row],[Sat Tot]]-Table2[[#This Row],[Sat TH]]</f>
        <v>0</v>
      </c>
      <c r="N32">
        <f>(Table2[[#This Row],[Sun F Time]]-Table2[[#This Row],[Sun S Time]])*24-Table2[[#This Row],[Sun Break]]</f>
        <v>0</v>
      </c>
      <c r="R32">
        <f>(Table2[[#This Row],[Mon F Time]]-Table2[[#This Row],[Mon S Time]])*24-Table2[[#This Row],[Mon Break]]</f>
        <v>0</v>
      </c>
      <c r="S32">
        <f>IF(Table2[[#This Row],[Mon tot]]&gt;8,8,Table2[[#This Row],[Mon tot]])</f>
        <v>0</v>
      </c>
      <c r="T32">
        <f>Table2[[#This Row],[Mon tot]]-Table2[[#This Row],[Mon Ord]]</f>
        <v>0</v>
      </c>
      <c r="X32">
        <f>(Table2[[#This Row],[Tue F Time]]-Table2[[#This Row],[Tue S Time]])*24-Table2[[#This Row],[Tue Break]]</f>
        <v>0</v>
      </c>
      <c r="Y32">
        <f>IF(Table2[[#This Row],[Tue Tot]]&gt;8,8,Table2[[#This Row],[Tue Tot]])</f>
        <v>0</v>
      </c>
      <c r="Z32">
        <f>Table2[[#This Row],[Tue Tot]]-Table2[[#This Row],[Tue Ord]]</f>
        <v>0</v>
      </c>
      <c r="AD32">
        <f>(Table2[[#This Row],[Wed F Time]]-Table2[[#This Row],[Wed S Time]])*24-Table2[[#This Row],[Wed Break]]</f>
        <v>0</v>
      </c>
      <c r="AE32">
        <f>IF(Table2[[#This Row],[Wed Tot]]&gt;8,8,Table2[[#This Row],[Wed Tot]])</f>
        <v>0</v>
      </c>
      <c r="AF32">
        <f>Table2[[#This Row],[Wed Tot]]-Table2[[#This Row],[Wed Ord]]</f>
        <v>0</v>
      </c>
      <c r="AJ32">
        <f>(Table2[[#This Row],[Thu F Time]]-Table2[[#This Row],[Thu S Time]])*24-Table2[[#This Row],[Thu Break]]</f>
        <v>0</v>
      </c>
      <c r="AK32">
        <f>IF(Table2[[#This Row],[Thu Tot]]&gt;8,8,Table2[[#This Row],[Thu Tot]])</f>
        <v>0</v>
      </c>
      <c r="AL32">
        <f>Table2[[#This Row],[Thu Tot]]-Table2[[#This Row],[Thu Ord]]</f>
        <v>0</v>
      </c>
      <c r="AP32">
        <f>(Table2[[#This Row],[Fri F Time]]-Table2[[#This Row],[Fri S Time]])*24-Table2[[#This Row],[Fri Break]]</f>
        <v>0</v>
      </c>
      <c r="AQ32">
        <f>IF((SUM(Table2[[#This Row],[Mon Ord]],Table2[[#This Row],[Tue Ord]],Table2[[#This Row],[Wed Ord]],Table2[[#This Row],[Thu Ord]])&lt;31) * (Table2[[#This Row],[Fri Tot]]&gt;8),8,Table2[[#This Row],[Fri Tot]])</f>
        <v>0</v>
      </c>
      <c r="AR32">
        <f>Table2[[#This Row],[Fri Tot]]-Table2[[#This Row],[Fri Ord]]</f>
        <v>0</v>
      </c>
      <c r="AS32">
        <f>SUM(Table2[[#This Row],[Mon tot]],Table2[[#This Row],[Tue Tot]],Table2[[#This Row],[Wed Tot]],Table2[[#This Row],[Thu Tot]],Table2[[#This Row],[Fri Tot]])</f>
        <v>0</v>
      </c>
      <c r="AT32">
        <f>SUM(Table2[[#This Row],[Mon Ord]],Table2[[#This Row],[Tue Ord]],Table2[[#This Row],[Wed Ord]],Table2[[#This Row],[Thu Ord]],Table2[[#This Row],[Fri Ord]])</f>
        <v>0</v>
      </c>
      <c r="AU32">
        <f>SUM(Table2[[#This Row],[Sat TH]],Table2[[#This Row],[Mon TH]],Table2[[#This Row],[Tue TH]],Table2[[#This Row],[Wed TH]],Table2[[#This Row],[Thu TH]],Table2[[#This Row],[Fri TH]])</f>
        <v>0</v>
      </c>
      <c r="AV32">
        <f>SUM(Table2[[#This Row],[Sat DT]],Table2[[#This Row],[Sun DT]])</f>
        <v>0</v>
      </c>
      <c r="AW32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33" spans="4:49" x14ac:dyDescent="0.2">
      <c r="D33" s="2">
        <f>IF(Table2[[#This Row],[Employee Level]]=1,28.5,(IF(Table2[[#This Row],[Employee Level]]=2,29.5,0)))</f>
        <v>0</v>
      </c>
      <c r="H33">
        <f>(Table2[[#This Row],[Sat F Time]]-Table2[[#This Row],[Sat S Time]])*24-Table2[[#This Row],[Sat Break]]</f>
        <v>0</v>
      </c>
      <c r="I33">
        <f>IF(Table2[[#This Row],[Sat Tot]]&gt;4,4,Table2[[#This Row],[Sat Tot]])</f>
        <v>0</v>
      </c>
      <c r="J33">
        <f>Table2[[#This Row],[Sat Tot]]-Table2[[#This Row],[Sat TH]]</f>
        <v>0</v>
      </c>
      <c r="N33">
        <f>(Table2[[#This Row],[Sun F Time]]-Table2[[#This Row],[Sun S Time]])*24-Table2[[#This Row],[Sun Break]]</f>
        <v>0</v>
      </c>
      <c r="R33">
        <f>(Table2[[#This Row],[Mon F Time]]-Table2[[#This Row],[Mon S Time]])*24-Table2[[#This Row],[Mon Break]]</f>
        <v>0</v>
      </c>
      <c r="S33">
        <f>IF(Table2[[#This Row],[Mon tot]]&gt;8,8,Table2[[#This Row],[Mon tot]])</f>
        <v>0</v>
      </c>
      <c r="T33">
        <f>Table2[[#This Row],[Mon tot]]-Table2[[#This Row],[Mon Ord]]</f>
        <v>0</v>
      </c>
      <c r="X33">
        <f>(Table2[[#This Row],[Tue F Time]]-Table2[[#This Row],[Tue S Time]])*24-Table2[[#This Row],[Tue Break]]</f>
        <v>0</v>
      </c>
      <c r="Y33">
        <f>IF(Table2[[#This Row],[Tue Tot]]&gt;8,8,Table2[[#This Row],[Tue Tot]])</f>
        <v>0</v>
      </c>
      <c r="Z33">
        <f>Table2[[#This Row],[Tue Tot]]-Table2[[#This Row],[Tue Ord]]</f>
        <v>0</v>
      </c>
      <c r="AD33">
        <f>(Table2[[#This Row],[Wed F Time]]-Table2[[#This Row],[Wed S Time]])*24-Table2[[#This Row],[Wed Break]]</f>
        <v>0</v>
      </c>
      <c r="AE33">
        <f>IF(Table2[[#This Row],[Wed Tot]]&gt;8,8,Table2[[#This Row],[Wed Tot]])</f>
        <v>0</v>
      </c>
      <c r="AF33">
        <f>Table2[[#This Row],[Wed Tot]]-Table2[[#This Row],[Wed Ord]]</f>
        <v>0</v>
      </c>
      <c r="AJ33">
        <f>(Table2[[#This Row],[Thu F Time]]-Table2[[#This Row],[Thu S Time]])*24-Table2[[#This Row],[Thu Break]]</f>
        <v>0</v>
      </c>
      <c r="AK33">
        <f>IF(Table2[[#This Row],[Thu Tot]]&gt;8,8,Table2[[#This Row],[Thu Tot]])</f>
        <v>0</v>
      </c>
      <c r="AL33">
        <f>Table2[[#This Row],[Thu Tot]]-Table2[[#This Row],[Thu Ord]]</f>
        <v>0</v>
      </c>
      <c r="AP33">
        <f>(Table2[[#This Row],[Fri F Time]]-Table2[[#This Row],[Fri S Time]])*24-Table2[[#This Row],[Fri Break]]</f>
        <v>0</v>
      </c>
      <c r="AQ33">
        <f>IF((SUM(Table2[[#This Row],[Mon Ord]],Table2[[#This Row],[Tue Ord]],Table2[[#This Row],[Wed Ord]],Table2[[#This Row],[Thu Ord]])&lt;31) * (Table2[[#This Row],[Fri Tot]]&gt;8),8,Table2[[#This Row],[Fri Tot]])</f>
        <v>0</v>
      </c>
      <c r="AR33">
        <f>Table2[[#This Row],[Fri Tot]]-Table2[[#This Row],[Fri Ord]]</f>
        <v>0</v>
      </c>
      <c r="AS33">
        <f>SUM(Table2[[#This Row],[Mon tot]],Table2[[#This Row],[Tue Tot]],Table2[[#This Row],[Wed Tot]],Table2[[#This Row],[Thu Tot]],Table2[[#This Row],[Fri Tot]])</f>
        <v>0</v>
      </c>
      <c r="AT33">
        <f>SUM(Table2[[#This Row],[Mon Ord]],Table2[[#This Row],[Tue Ord]],Table2[[#This Row],[Wed Ord]],Table2[[#This Row],[Thu Ord]],Table2[[#This Row],[Fri Ord]])</f>
        <v>0</v>
      </c>
      <c r="AU33">
        <f>SUM(Table2[[#This Row],[Sat TH]],Table2[[#This Row],[Mon TH]],Table2[[#This Row],[Tue TH]],Table2[[#This Row],[Wed TH]],Table2[[#This Row],[Thu TH]],Table2[[#This Row],[Fri TH]])</f>
        <v>0</v>
      </c>
      <c r="AV33">
        <f>SUM(Table2[[#This Row],[Sat DT]],Table2[[#This Row],[Sun DT]])</f>
        <v>0</v>
      </c>
      <c r="AW33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34" spans="4:49" x14ac:dyDescent="0.2">
      <c r="D34" s="2">
        <f>IF(Table2[[#This Row],[Employee Level]]=1,28.5,(IF(Table2[[#This Row],[Employee Level]]=2,29.5,0)))</f>
        <v>0</v>
      </c>
      <c r="H34">
        <f>(Table2[[#This Row],[Sat F Time]]-Table2[[#This Row],[Sat S Time]])*24-Table2[[#This Row],[Sat Break]]</f>
        <v>0</v>
      </c>
      <c r="I34">
        <f>IF(Table2[[#This Row],[Sat Tot]]&gt;4,4,Table2[[#This Row],[Sat Tot]])</f>
        <v>0</v>
      </c>
      <c r="J34">
        <f>Table2[[#This Row],[Sat Tot]]-Table2[[#This Row],[Sat TH]]</f>
        <v>0</v>
      </c>
      <c r="N34">
        <f>(Table2[[#This Row],[Sun F Time]]-Table2[[#This Row],[Sun S Time]])*24-Table2[[#This Row],[Sun Break]]</f>
        <v>0</v>
      </c>
      <c r="R34">
        <f>(Table2[[#This Row],[Mon F Time]]-Table2[[#This Row],[Mon S Time]])*24-Table2[[#This Row],[Mon Break]]</f>
        <v>0</v>
      </c>
      <c r="S34">
        <f>IF(Table2[[#This Row],[Mon tot]]&gt;8,8,Table2[[#This Row],[Mon tot]])</f>
        <v>0</v>
      </c>
      <c r="T34">
        <f>Table2[[#This Row],[Mon tot]]-Table2[[#This Row],[Mon Ord]]</f>
        <v>0</v>
      </c>
      <c r="X34">
        <f>(Table2[[#This Row],[Tue F Time]]-Table2[[#This Row],[Tue S Time]])*24-Table2[[#This Row],[Tue Break]]</f>
        <v>0</v>
      </c>
      <c r="Y34">
        <f>IF(Table2[[#This Row],[Tue Tot]]&gt;8,8,Table2[[#This Row],[Tue Tot]])</f>
        <v>0</v>
      </c>
      <c r="Z34">
        <f>Table2[[#This Row],[Tue Tot]]-Table2[[#This Row],[Tue Ord]]</f>
        <v>0</v>
      </c>
      <c r="AD34">
        <f>(Table2[[#This Row],[Wed F Time]]-Table2[[#This Row],[Wed S Time]])*24-Table2[[#This Row],[Wed Break]]</f>
        <v>0</v>
      </c>
      <c r="AE34">
        <f>IF(Table2[[#This Row],[Wed Tot]]&gt;8,8,Table2[[#This Row],[Wed Tot]])</f>
        <v>0</v>
      </c>
      <c r="AF34">
        <f>Table2[[#This Row],[Wed Tot]]-Table2[[#This Row],[Wed Ord]]</f>
        <v>0</v>
      </c>
      <c r="AJ34">
        <f>(Table2[[#This Row],[Thu F Time]]-Table2[[#This Row],[Thu S Time]])*24-Table2[[#This Row],[Thu Break]]</f>
        <v>0</v>
      </c>
      <c r="AK34">
        <f>IF(Table2[[#This Row],[Thu Tot]]&gt;8,8,Table2[[#This Row],[Thu Tot]])</f>
        <v>0</v>
      </c>
      <c r="AL34">
        <f>Table2[[#This Row],[Thu Tot]]-Table2[[#This Row],[Thu Ord]]</f>
        <v>0</v>
      </c>
      <c r="AP34">
        <f>(Table2[[#This Row],[Fri F Time]]-Table2[[#This Row],[Fri S Time]])*24-Table2[[#This Row],[Fri Break]]</f>
        <v>0</v>
      </c>
      <c r="AQ34">
        <f>IF((SUM(Table2[[#This Row],[Mon Ord]],Table2[[#This Row],[Tue Ord]],Table2[[#This Row],[Wed Ord]],Table2[[#This Row],[Thu Ord]])&lt;31) * (Table2[[#This Row],[Fri Tot]]&gt;8),8,Table2[[#This Row],[Fri Tot]])</f>
        <v>0</v>
      </c>
      <c r="AR34">
        <f>Table2[[#This Row],[Fri Tot]]-Table2[[#This Row],[Fri Ord]]</f>
        <v>0</v>
      </c>
      <c r="AS34">
        <f>SUM(Table2[[#This Row],[Mon tot]],Table2[[#This Row],[Tue Tot]],Table2[[#This Row],[Wed Tot]],Table2[[#This Row],[Thu Tot]],Table2[[#This Row],[Fri Tot]])</f>
        <v>0</v>
      </c>
      <c r="AT34">
        <f>SUM(Table2[[#This Row],[Mon Ord]],Table2[[#This Row],[Tue Ord]],Table2[[#This Row],[Wed Ord]],Table2[[#This Row],[Thu Ord]],Table2[[#This Row],[Fri Ord]])</f>
        <v>0</v>
      </c>
      <c r="AU34">
        <f>SUM(Table2[[#This Row],[Sat TH]],Table2[[#This Row],[Mon TH]],Table2[[#This Row],[Tue TH]],Table2[[#This Row],[Wed TH]],Table2[[#This Row],[Thu TH]],Table2[[#This Row],[Fri TH]])</f>
        <v>0</v>
      </c>
      <c r="AV34">
        <f>SUM(Table2[[#This Row],[Sat DT]],Table2[[#This Row],[Sun DT]])</f>
        <v>0</v>
      </c>
      <c r="AW34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35" spans="4:49" x14ac:dyDescent="0.2">
      <c r="D35" s="2">
        <f>IF(Table2[[#This Row],[Employee Level]]=1,28.5,(IF(Table2[[#This Row],[Employee Level]]=2,29.5,0)))</f>
        <v>0</v>
      </c>
      <c r="H35">
        <f>(Table2[[#This Row],[Sat F Time]]-Table2[[#This Row],[Sat S Time]])*24-Table2[[#This Row],[Sat Break]]</f>
        <v>0</v>
      </c>
      <c r="I35">
        <f>IF(Table2[[#This Row],[Sat Tot]]&gt;4,4,Table2[[#This Row],[Sat Tot]])</f>
        <v>0</v>
      </c>
      <c r="J35">
        <f>Table2[[#This Row],[Sat Tot]]-Table2[[#This Row],[Sat TH]]</f>
        <v>0</v>
      </c>
      <c r="N35">
        <f>(Table2[[#This Row],[Sun F Time]]-Table2[[#This Row],[Sun S Time]])*24-Table2[[#This Row],[Sun Break]]</f>
        <v>0</v>
      </c>
      <c r="R35">
        <f>(Table2[[#This Row],[Mon F Time]]-Table2[[#This Row],[Mon S Time]])*24-Table2[[#This Row],[Mon Break]]</f>
        <v>0</v>
      </c>
      <c r="S35">
        <f>IF(Table2[[#This Row],[Mon tot]]&gt;8,8,Table2[[#This Row],[Mon tot]])</f>
        <v>0</v>
      </c>
      <c r="T35">
        <f>Table2[[#This Row],[Mon tot]]-Table2[[#This Row],[Mon Ord]]</f>
        <v>0</v>
      </c>
      <c r="X35">
        <f>(Table2[[#This Row],[Tue F Time]]-Table2[[#This Row],[Tue S Time]])*24-Table2[[#This Row],[Tue Break]]</f>
        <v>0</v>
      </c>
      <c r="Y35">
        <f>IF(Table2[[#This Row],[Tue Tot]]&gt;8,8,Table2[[#This Row],[Tue Tot]])</f>
        <v>0</v>
      </c>
      <c r="Z35">
        <f>Table2[[#This Row],[Tue Tot]]-Table2[[#This Row],[Tue Ord]]</f>
        <v>0</v>
      </c>
      <c r="AD35">
        <f>(Table2[[#This Row],[Wed F Time]]-Table2[[#This Row],[Wed S Time]])*24-Table2[[#This Row],[Wed Break]]</f>
        <v>0</v>
      </c>
      <c r="AE35">
        <f>IF(Table2[[#This Row],[Wed Tot]]&gt;8,8,Table2[[#This Row],[Wed Tot]])</f>
        <v>0</v>
      </c>
      <c r="AF35">
        <f>Table2[[#This Row],[Wed Tot]]-Table2[[#This Row],[Wed Ord]]</f>
        <v>0</v>
      </c>
      <c r="AJ35">
        <f>(Table2[[#This Row],[Thu F Time]]-Table2[[#This Row],[Thu S Time]])*24-Table2[[#This Row],[Thu Break]]</f>
        <v>0</v>
      </c>
      <c r="AK35">
        <f>IF(Table2[[#This Row],[Thu Tot]]&gt;8,8,Table2[[#This Row],[Thu Tot]])</f>
        <v>0</v>
      </c>
      <c r="AL35">
        <f>Table2[[#This Row],[Thu Tot]]-Table2[[#This Row],[Thu Ord]]</f>
        <v>0</v>
      </c>
      <c r="AP35">
        <f>(Table2[[#This Row],[Fri F Time]]-Table2[[#This Row],[Fri S Time]])*24-Table2[[#This Row],[Fri Break]]</f>
        <v>0</v>
      </c>
      <c r="AQ35">
        <f>IF((SUM(Table2[[#This Row],[Mon Ord]],Table2[[#This Row],[Tue Ord]],Table2[[#This Row],[Wed Ord]],Table2[[#This Row],[Thu Ord]])&lt;31) * (Table2[[#This Row],[Fri Tot]]&gt;8),8,Table2[[#This Row],[Fri Tot]])</f>
        <v>0</v>
      </c>
      <c r="AR35">
        <f>Table2[[#This Row],[Fri Tot]]-Table2[[#This Row],[Fri Ord]]</f>
        <v>0</v>
      </c>
      <c r="AS35">
        <f>SUM(Table2[[#This Row],[Mon tot]],Table2[[#This Row],[Tue Tot]],Table2[[#This Row],[Wed Tot]],Table2[[#This Row],[Thu Tot]],Table2[[#This Row],[Fri Tot]])</f>
        <v>0</v>
      </c>
      <c r="AT35">
        <f>SUM(Table2[[#This Row],[Mon Ord]],Table2[[#This Row],[Tue Ord]],Table2[[#This Row],[Wed Ord]],Table2[[#This Row],[Thu Ord]],Table2[[#This Row],[Fri Ord]])</f>
        <v>0</v>
      </c>
      <c r="AU35">
        <f>SUM(Table2[[#This Row],[Sat TH]],Table2[[#This Row],[Mon TH]],Table2[[#This Row],[Tue TH]],Table2[[#This Row],[Wed TH]],Table2[[#This Row],[Thu TH]],Table2[[#This Row],[Fri TH]])</f>
        <v>0</v>
      </c>
      <c r="AV35">
        <f>SUM(Table2[[#This Row],[Sat DT]],Table2[[#This Row],[Sun DT]])</f>
        <v>0</v>
      </c>
      <c r="AW35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36" spans="4:49" x14ac:dyDescent="0.2">
      <c r="D36" s="2">
        <f>IF(Table2[[#This Row],[Employee Level]]=1,28.5,(IF(Table2[[#This Row],[Employee Level]]=2,29.5,0)))</f>
        <v>0</v>
      </c>
      <c r="H36">
        <f>(Table2[[#This Row],[Sat F Time]]-Table2[[#This Row],[Sat S Time]])*24-Table2[[#This Row],[Sat Break]]</f>
        <v>0</v>
      </c>
      <c r="I36">
        <f>IF(Table2[[#This Row],[Sat Tot]]&gt;4,4,Table2[[#This Row],[Sat Tot]])</f>
        <v>0</v>
      </c>
      <c r="J36">
        <f>Table2[[#This Row],[Sat Tot]]-Table2[[#This Row],[Sat TH]]</f>
        <v>0</v>
      </c>
      <c r="N36">
        <f>(Table2[[#This Row],[Sun F Time]]-Table2[[#This Row],[Sun S Time]])*24-Table2[[#This Row],[Sun Break]]</f>
        <v>0</v>
      </c>
      <c r="R36">
        <f>(Table2[[#This Row],[Mon F Time]]-Table2[[#This Row],[Mon S Time]])*24-Table2[[#This Row],[Mon Break]]</f>
        <v>0</v>
      </c>
      <c r="S36">
        <f>IF(Table2[[#This Row],[Mon tot]]&gt;8,8,Table2[[#This Row],[Mon tot]])</f>
        <v>0</v>
      </c>
      <c r="T36">
        <f>Table2[[#This Row],[Mon tot]]-Table2[[#This Row],[Mon Ord]]</f>
        <v>0</v>
      </c>
      <c r="X36">
        <f>(Table2[[#This Row],[Tue F Time]]-Table2[[#This Row],[Tue S Time]])*24-Table2[[#This Row],[Tue Break]]</f>
        <v>0</v>
      </c>
      <c r="Y36">
        <f>IF(Table2[[#This Row],[Tue Tot]]&gt;8,8,Table2[[#This Row],[Tue Tot]])</f>
        <v>0</v>
      </c>
      <c r="Z36">
        <f>Table2[[#This Row],[Tue Tot]]-Table2[[#This Row],[Tue Ord]]</f>
        <v>0</v>
      </c>
      <c r="AD36">
        <f>(Table2[[#This Row],[Wed F Time]]-Table2[[#This Row],[Wed S Time]])*24-Table2[[#This Row],[Wed Break]]</f>
        <v>0</v>
      </c>
      <c r="AE36">
        <f>IF(Table2[[#This Row],[Wed Tot]]&gt;8,8,Table2[[#This Row],[Wed Tot]])</f>
        <v>0</v>
      </c>
      <c r="AF36">
        <f>Table2[[#This Row],[Wed Tot]]-Table2[[#This Row],[Wed Ord]]</f>
        <v>0</v>
      </c>
      <c r="AJ36">
        <f>(Table2[[#This Row],[Thu F Time]]-Table2[[#This Row],[Thu S Time]])*24-Table2[[#This Row],[Thu Break]]</f>
        <v>0</v>
      </c>
      <c r="AK36">
        <f>IF(Table2[[#This Row],[Thu Tot]]&gt;8,8,Table2[[#This Row],[Thu Tot]])</f>
        <v>0</v>
      </c>
      <c r="AL36">
        <f>Table2[[#This Row],[Thu Tot]]-Table2[[#This Row],[Thu Ord]]</f>
        <v>0</v>
      </c>
      <c r="AP36">
        <f>(Table2[[#This Row],[Fri F Time]]-Table2[[#This Row],[Fri S Time]])*24-Table2[[#This Row],[Fri Break]]</f>
        <v>0</v>
      </c>
      <c r="AQ36">
        <f>IF((SUM(Table2[[#This Row],[Mon Ord]],Table2[[#This Row],[Tue Ord]],Table2[[#This Row],[Wed Ord]],Table2[[#This Row],[Thu Ord]])&lt;31) * (Table2[[#This Row],[Fri Tot]]&gt;8),8,Table2[[#This Row],[Fri Tot]])</f>
        <v>0</v>
      </c>
      <c r="AR36">
        <f>Table2[[#This Row],[Fri Tot]]-Table2[[#This Row],[Fri Ord]]</f>
        <v>0</v>
      </c>
      <c r="AS36">
        <f>SUM(Table2[[#This Row],[Mon tot]],Table2[[#This Row],[Tue Tot]],Table2[[#This Row],[Wed Tot]],Table2[[#This Row],[Thu Tot]],Table2[[#This Row],[Fri Tot]])</f>
        <v>0</v>
      </c>
      <c r="AT36">
        <f>SUM(Table2[[#This Row],[Mon Ord]],Table2[[#This Row],[Tue Ord]],Table2[[#This Row],[Wed Ord]],Table2[[#This Row],[Thu Ord]],Table2[[#This Row],[Fri Ord]])</f>
        <v>0</v>
      </c>
      <c r="AU36">
        <f>SUM(Table2[[#This Row],[Sat TH]],Table2[[#This Row],[Mon TH]],Table2[[#This Row],[Tue TH]],Table2[[#This Row],[Wed TH]],Table2[[#This Row],[Thu TH]],Table2[[#This Row],[Fri TH]])</f>
        <v>0</v>
      </c>
      <c r="AV36">
        <f>SUM(Table2[[#This Row],[Sat DT]],Table2[[#This Row],[Sun DT]])</f>
        <v>0</v>
      </c>
      <c r="AW36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37" spans="4:49" x14ac:dyDescent="0.2">
      <c r="D37" s="2">
        <f>IF(Table2[[#This Row],[Employee Level]]=1,28.5,(IF(Table2[[#This Row],[Employee Level]]=2,29.5,0)))</f>
        <v>0</v>
      </c>
      <c r="H37">
        <f>(Table2[[#This Row],[Sat F Time]]-Table2[[#This Row],[Sat S Time]])*24-Table2[[#This Row],[Sat Break]]</f>
        <v>0</v>
      </c>
      <c r="I37">
        <f>IF(Table2[[#This Row],[Sat Tot]]&gt;4,4,Table2[[#This Row],[Sat Tot]])</f>
        <v>0</v>
      </c>
      <c r="J37">
        <f>Table2[[#This Row],[Sat Tot]]-Table2[[#This Row],[Sat TH]]</f>
        <v>0</v>
      </c>
      <c r="N37">
        <f>(Table2[[#This Row],[Sun F Time]]-Table2[[#This Row],[Sun S Time]])*24-Table2[[#This Row],[Sun Break]]</f>
        <v>0</v>
      </c>
      <c r="R37">
        <f>(Table2[[#This Row],[Mon F Time]]-Table2[[#This Row],[Mon S Time]])*24-Table2[[#This Row],[Mon Break]]</f>
        <v>0</v>
      </c>
      <c r="S37">
        <f>IF(Table2[[#This Row],[Mon tot]]&gt;8,8,Table2[[#This Row],[Mon tot]])</f>
        <v>0</v>
      </c>
      <c r="T37">
        <f>Table2[[#This Row],[Mon tot]]-Table2[[#This Row],[Mon Ord]]</f>
        <v>0</v>
      </c>
      <c r="X37">
        <f>(Table2[[#This Row],[Tue F Time]]-Table2[[#This Row],[Tue S Time]])*24-Table2[[#This Row],[Tue Break]]</f>
        <v>0</v>
      </c>
      <c r="Y37">
        <f>IF(Table2[[#This Row],[Tue Tot]]&gt;8,8,Table2[[#This Row],[Tue Tot]])</f>
        <v>0</v>
      </c>
      <c r="Z37">
        <f>Table2[[#This Row],[Tue Tot]]-Table2[[#This Row],[Tue Ord]]</f>
        <v>0</v>
      </c>
      <c r="AD37">
        <f>(Table2[[#This Row],[Wed F Time]]-Table2[[#This Row],[Wed S Time]])*24-Table2[[#This Row],[Wed Break]]</f>
        <v>0</v>
      </c>
      <c r="AE37">
        <f>IF(Table2[[#This Row],[Wed Tot]]&gt;8,8,Table2[[#This Row],[Wed Tot]])</f>
        <v>0</v>
      </c>
      <c r="AF37">
        <f>Table2[[#This Row],[Wed Tot]]-Table2[[#This Row],[Wed Ord]]</f>
        <v>0</v>
      </c>
      <c r="AJ37">
        <f>(Table2[[#This Row],[Thu F Time]]-Table2[[#This Row],[Thu S Time]])*24-Table2[[#This Row],[Thu Break]]</f>
        <v>0</v>
      </c>
      <c r="AK37">
        <f>IF(Table2[[#This Row],[Thu Tot]]&gt;8,8,Table2[[#This Row],[Thu Tot]])</f>
        <v>0</v>
      </c>
      <c r="AL37">
        <f>Table2[[#This Row],[Thu Tot]]-Table2[[#This Row],[Thu Ord]]</f>
        <v>0</v>
      </c>
      <c r="AP37">
        <f>(Table2[[#This Row],[Fri F Time]]-Table2[[#This Row],[Fri S Time]])*24-Table2[[#This Row],[Fri Break]]</f>
        <v>0</v>
      </c>
      <c r="AQ37">
        <f>IF((SUM(Table2[[#This Row],[Mon Ord]],Table2[[#This Row],[Tue Ord]],Table2[[#This Row],[Wed Ord]],Table2[[#This Row],[Thu Ord]])&lt;31) * (Table2[[#This Row],[Fri Tot]]&gt;8),8,Table2[[#This Row],[Fri Tot]])</f>
        <v>0</v>
      </c>
      <c r="AR37">
        <f>Table2[[#This Row],[Fri Tot]]-Table2[[#This Row],[Fri Ord]]</f>
        <v>0</v>
      </c>
      <c r="AS37">
        <f>SUM(Table2[[#This Row],[Mon tot]],Table2[[#This Row],[Tue Tot]],Table2[[#This Row],[Wed Tot]],Table2[[#This Row],[Thu Tot]],Table2[[#This Row],[Fri Tot]])</f>
        <v>0</v>
      </c>
      <c r="AT37">
        <f>SUM(Table2[[#This Row],[Mon Ord]],Table2[[#This Row],[Tue Ord]],Table2[[#This Row],[Wed Ord]],Table2[[#This Row],[Thu Ord]],Table2[[#This Row],[Fri Ord]])</f>
        <v>0</v>
      </c>
      <c r="AU37">
        <f>SUM(Table2[[#This Row],[Sat TH]],Table2[[#This Row],[Mon TH]],Table2[[#This Row],[Tue TH]],Table2[[#This Row],[Wed TH]],Table2[[#This Row],[Thu TH]],Table2[[#This Row],[Fri TH]])</f>
        <v>0</v>
      </c>
      <c r="AV37">
        <f>SUM(Table2[[#This Row],[Sat DT]],Table2[[#This Row],[Sun DT]])</f>
        <v>0</v>
      </c>
      <c r="AW37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38" spans="4:49" x14ac:dyDescent="0.2">
      <c r="D38" s="2">
        <f>IF(Table2[[#This Row],[Employee Level]]=1,28.5,(IF(Table2[[#This Row],[Employee Level]]=2,29.5,0)))</f>
        <v>0</v>
      </c>
      <c r="H38">
        <f>(Table2[[#This Row],[Sat F Time]]-Table2[[#This Row],[Sat S Time]])*24-Table2[[#This Row],[Sat Break]]</f>
        <v>0</v>
      </c>
      <c r="I38">
        <f>IF(Table2[[#This Row],[Sat Tot]]&gt;4,4,Table2[[#This Row],[Sat Tot]])</f>
        <v>0</v>
      </c>
      <c r="J38">
        <f>Table2[[#This Row],[Sat Tot]]-Table2[[#This Row],[Sat TH]]</f>
        <v>0</v>
      </c>
      <c r="N38">
        <f>(Table2[[#This Row],[Sun F Time]]-Table2[[#This Row],[Sun S Time]])*24-Table2[[#This Row],[Sun Break]]</f>
        <v>0</v>
      </c>
      <c r="R38">
        <f>(Table2[[#This Row],[Mon F Time]]-Table2[[#This Row],[Mon S Time]])*24-Table2[[#This Row],[Mon Break]]</f>
        <v>0</v>
      </c>
      <c r="S38">
        <f>IF(Table2[[#This Row],[Mon tot]]&gt;8,8,Table2[[#This Row],[Mon tot]])</f>
        <v>0</v>
      </c>
      <c r="T38">
        <f>Table2[[#This Row],[Mon tot]]-Table2[[#This Row],[Mon Ord]]</f>
        <v>0</v>
      </c>
      <c r="X38">
        <f>(Table2[[#This Row],[Tue F Time]]-Table2[[#This Row],[Tue S Time]])*24-Table2[[#This Row],[Tue Break]]</f>
        <v>0</v>
      </c>
      <c r="Y38">
        <f>IF(Table2[[#This Row],[Tue Tot]]&gt;8,8,Table2[[#This Row],[Tue Tot]])</f>
        <v>0</v>
      </c>
      <c r="Z38">
        <f>Table2[[#This Row],[Tue Tot]]-Table2[[#This Row],[Tue Ord]]</f>
        <v>0</v>
      </c>
      <c r="AD38">
        <f>(Table2[[#This Row],[Wed F Time]]-Table2[[#This Row],[Wed S Time]])*24-Table2[[#This Row],[Wed Break]]</f>
        <v>0</v>
      </c>
      <c r="AE38">
        <f>IF(Table2[[#This Row],[Wed Tot]]&gt;8,8,Table2[[#This Row],[Wed Tot]])</f>
        <v>0</v>
      </c>
      <c r="AF38">
        <f>Table2[[#This Row],[Wed Tot]]-Table2[[#This Row],[Wed Ord]]</f>
        <v>0</v>
      </c>
      <c r="AJ38">
        <f>(Table2[[#This Row],[Thu F Time]]-Table2[[#This Row],[Thu S Time]])*24-Table2[[#This Row],[Thu Break]]</f>
        <v>0</v>
      </c>
      <c r="AK38">
        <f>IF(Table2[[#This Row],[Thu Tot]]&gt;8,8,Table2[[#This Row],[Thu Tot]])</f>
        <v>0</v>
      </c>
      <c r="AL38">
        <f>Table2[[#This Row],[Thu Tot]]-Table2[[#This Row],[Thu Ord]]</f>
        <v>0</v>
      </c>
      <c r="AP38">
        <f>(Table2[[#This Row],[Fri F Time]]-Table2[[#This Row],[Fri S Time]])*24-Table2[[#This Row],[Fri Break]]</f>
        <v>0</v>
      </c>
      <c r="AQ38">
        <f>IF((SUM(Table2[[#This Row],[Mon Ord]],Table2[[#This Row],[Tue Ord]],Table2[[#This Row],[Wed Ord]],Table2[[#This Row],[Thu Ord]])&lt;31) * (Table2[[#This Row],[Fri Tot]]&gt;8),8,Table2[[#This Row],[Fri Tot]])</f>
        <v>0</v>
      </c>
      <c r="AR38">
        <f>Table2[[#This Row],[Fri Tot]]-Table2[[#This Row],[Fri Ord]]</f>
        <v>0</v>
      </c>
      <c r="AS38">
        <f>SUM(Table2[[#This Row],[Mon tot]],Table2[[#This Row],[Tue Tot]],Table2[[#This Row],[Wed Tot]],Table2[[#This Row],[Thu Tot]],Table2[[#This Row],[Fri Tot]])</f>
        <v>0</v>
      </c>
      <c r="AT38">
        <f>SUM(Table2[[#This Row],[Mon Ord]],Table2[[#This Row],[Tue Ord]],Table2[[#This Row],[Wed Ord]],Table2[[#This Row],[Thu Ord]],Table2[[#This Row],[Fri Ord]])</f>
        <v>0</v>
      </c>
      <c r="AU38">
        <f>SUM(Table2[[#This Row],[Sat TH]],Table2[[#This Row],[Mon TH]],Table2[[#This Row],[Tue TH]],Table2[[#This Row],[Wed TH]],Table2[[#This Row],[Thu TH]],Table2[[#This Row],[Fri TH]])</f>
        <v>0</v>
      </c>
      <c r="AV38">
        <f>SUM(Table2[[#This Row],[Sat DT]],Table2[[#This Row],[Sun DT]])</f>
        <v>0</v>
      </c>
      <c r="AW38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39" spans="4:49" x14ac:dyDescent="0.2">
      <c r="D39" s="2">
        <f>IF(Table2[[#This Row],[Employee Level]]=1,28.5,(IF(Table2[[#This Row],[Employee Level]]=2,29.5,0)))</f>
        <v>0</v>
      </c>
      <c r="H39">
        <f>(Table2[[#This Row],[Sat F Time]]-Table2[[#This Row],[Sat S Time]])*24-Table2[[#This Row],[Sat Break]]</f>
        <v>0</v>
      </c>
      <c r="I39">
        <f>IF(Table2[[#This Row],[Sat Tot]]&gt;4,4,Table2[[#This Row],[Sat Tot]])</f>
        <v>0</v>
      </c>
      <c r="J39">
        <f>Table2[[#This Row],[Sat Tot]]-Table2[[#This Row],[Sat TH]]</f>
        <v>0</v>
      </c>
      <c r="N39">
        <f>(Table2[[#This Row],[Sun F Time]]-Table2[[#This Row],[Sun S Time]])*24-Table2[[#This Row],[Sun Break]]</f>
        <v>0</v>
      </c>
      <c r="R39">
        <f>(Table2[[#This Row],[Mon F Time]]-Table2[[#This Row],[Mon S Time]])*24-Table2[[#This Row],[Mon Break]]</f>
        <v>0</v>
      </c>
      <c r="S39">
        <f>IF(Table2[[#This Row],[Mon tot]]&gt;8,8,Table2[[#This Row],[Mon tot]])</f>
        <v>0</v>
      </c>
      <c r="T39">
        <f>Table2[[#This Row],[Mon tot]]-Table2[[#This Row],[Mon Ord]]</f>
        <v>0</v>
      </c>
      <c r="X39">
        <f>(Table2[[#This Row],[Tue F Time]]-Table2[[#This Row],[Tue S Time]])*24-Table2[[#This Row],[Tue Break]]</f>
        <v>0</v>
      </c>
      <c r="Y39">
        <f>IF(Table2[[#This Row],[Tue Tot]]&gt;8,8,Table2[[#This Row],[Tue Tot]])</f>
        <v>0</v>
      </c>
      <c r="Z39">
        <f>Table2[[#This Row],[Tue Tot]]-Table2[[#This Row],[Tue Ord]]</f>
        <v>0</v>
      </c>
      <c r="AD39">
        <f>(Table2[[#This Row],[Wed F Time]]-Table2[[#This Row],[Wed S Time]])*24-Table2[[#This Row],[Wed Break]]</f>
        <v>0</v>
      </c>
      <c r="AE39">
        <f>IF(Table2[[#This Row],[Wed Tot]]&gt;8,8,Table2[[#This Row],[Wed Tot]])</f>
        <v>0</v>
      </c>
      <c r="AF39">
        <f>Table2[[#This Row],[Wed Tot]]-Table2[[#This Row],[Wed Ord]]</f>
        <v>0</v>
      </c>
      <c r="AJ39">
        <f>(Table2[[#This Row],[Thu F Time]]-Table2[[#This Row],[Thu S Time]])*24-Table2[[#This Row],[Thu Break]]</f>
        <v>0</v>
      </c>
      <c r="AK39">
        <f>IF(Table2[[#This Row],[Thu Tot]]&gt;8,8,Table2[[#This Row],[Thu Tot]])</f>
        <v>0</v>
      </c>
      <c r="AL39">
        <f>Table2[[#This Row],[Thu Tot]]-Table2[[#This Row],[Thu Ord]]</f>
        <v>0</v>
      </c>
      <c r="AP39">
        <f>(Table2[[#This Row],[Fri F Time]]-Table2[[#This Row],[Fri S Time]])*24-Table2[[#This Row],[Fri Break]]</f>
        <v>0</v>
      </c>
      <c r="AQ39">
        <f>IF((SUM(Table2[[#This Row],[Mon Ord]],Table2[[#This Row],[Tue Ord]],Table2[[#This Row],[Wed Ord]],Table2[[#This Row],[Thu Ord]])&lt;31) * (Table2[[#This Row],[Fri Tot]]&gt;8),8,Table2[[#This Row],[Fri Tot]])</f>
        <v>0</v>
      </c>
      <c r="AR39">
        <f>Table2[[#This Row],[Fri Tot]]-Table2[[#This Row],[Fri Ord]]</f>
        <v>0</v>
      </c>
      <c r="AS39">
        <f>SUM(Table2[[#This Row],[Mon tot]],Table2[[#This Row],[Tue Tot]],Table2[[#This Row],[Wed Tot]],Table2[[#This Row],[Thu Tot]],Table2[[#This Row],[Fri Tot]])</f>
        <v>0</v>
      </c>
      <c r="AT39">
        <f>SUM(Table2[[#This Row],[Mon Ord]],Table2[[#This Row],[Tue Ord]],Table2[[#This Row],[Wed Ord]],Table2[[#This Row],[Thu Ord]],Table2[[#This Row],[Fri Ord]])</f>
        <v>0</v>
      </c>
      <c r="AU39">
        <f>SUM(Table2[[#This Row],[Sat TH]],Table2[[#This Row],[Mon TH]],Table2[[#This Row],[Tue TH]],Table2[[#This Row],[Wed TH]],Table2[[#This Row],[Thu TH]],Table2[[#This Row],[Fri TH]])</f>
        <v>0</v>
      </c>
      <c r="AV39">
        <f>SUM(Table2[[#This Row],[Sat DT]],Table2[[#This Row],[Sun DT]])</f>
        <v>0</v>
      </c>
      <c r="AW39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40" spans="4:49" x14ac:dyDescent="0.2">
      <c r="D40" s="2">
        <f>IF(Table2[[#This Row],[Employee Level]]=1,28.5,(IF(Table2[[#This Row],[Employee Level]]=2,29.5,0)))</f>
        <v>0</v>
      </c>
      <c r="H40">
        <f>(Table2[[#This Row],[Sat F Time]]-Table2[[#This Row],[Sat S Time]])*24-Table2[[#This Row],[Sat Break]]</f>
        <v>0</v>
      </c>
      <c r="I40">
        <f>IF(Table2[[#This Row],[Sat Tot]]&gt;4,4,Table2[[#This Row],[Sat Tot]])</f>
        <v>0</v>
      </c>
      <c r="J40">
        <f>Table2[[#This Row],[Sat Tot]]-Table2[[#This Row],[Sat TH]]</f>
        <v>0</v>
      </c>
      <c r="N40">
        <f>(Table2[[#This Row],[Sun F Time]]-Table2[[#This Row],[Sun S Time]])*24-Table2[[#This Row],[Sun Break]]</f>
        <v>0</v>
      </c>
      <c r="R40">
        <f>(Table2[[#This Row],[Mon F Time]]-Table2[[#This Row],[Mon S Time]])*24-Table2[[#This Row],[Mon Break]]</f>
        <v>0</v>
      </c>
      <c r="S40">
        <f>IF(Table2[[#This Row],[Mon tot]]&gt;8,8,Table2[[#This Row],[Mon tot]])</f>
        <v>0</v>
      </c>
      <c r="T40">
        <f>Table2[[#This Row],[Mon tot]]-Table2[[#This Row],[Mon Ord]]</f>
        <v>0</v>
      </c>
      <c r="X40">
        <f>(Table2[[#This Row],[Tue F Time]]-Table2[[#This Row],[Tue S Time]])*24-Table2[[#This Row],[Tue Break]]</f>
        <v>0</v>
      </c>
      <c r="Y40">
        <f>IF(Table2[[#This Row],[Tue Tot]]&gt;8,8,Table2[[#This Row],[Tue Tot]])</f>
        <v>0</v>
      </c>
      <c r="Z40">
        <f>Table2[[#This Row],[Tue Tot]]-Table2[[#This Row],[Tue Ord]]</f>
        <v>0</v>
      </c>
      <c r="AD40">
        <f>(Table2[[#This Row],[Wed F Time]]-Table2[[#This Row],[Wed S Time]])*24-Table2[[#This Row],[Wed Break]]</f>
        <v>0</v>
      </c>
      <c r="AE40">
        <f>IF(Table2[[#This Row],[Wed Tot]]&gt;8,8,Table2[[#This Row],[Wed Tot]])</f>
        <v>0</v>
      </c>
      <c r="AF40">
        <f>Table2[[#This Row],[Wed Tot]]-Table2[[#This Row],[Wed Ord]]</f>
        <v>0</v>
      </c>
      <c r="AJ40">
        <f>(Table2[[#This Row],[Thu F Time]]-Table2[[#This Row],[Thu S Time]])*24-Table2[[#This Row],[Thu Break]]</f>
        <v>0</v>
      </c>
      <c r="AK40">
        <f>IF(Table2[[#This Row],[Thu Tot]]&gt;8,8,Table2[[#This Row],[Thu Tot]])</f>
        <v>0</v>
      </c>
      <c r="AL40">
        <f>Table2[[#This Row],[Thu Tot]]-Table2[[#This Row],[Thu Ord]]</f>
        <v>0</v>
      </c>
      <c r="AP40">
        <f>(Table2[[#This Row],[Fri F Time]]-Table2[[#This Row],[Fri S Time]])*24-Table2[[#This Row],[Fri Break]]</f>
        <v>0</v>
      </c>
      <c r="AQ40">
        <f>IF((SUM(Table2[[#This Row],[Mon Ord]],Table2[[#This Row],[Tue Ord]],Table2[[#This Row],[Wed Ord]],Table2[[#This Row],[Thu Ord]])&lt;31) * (Table2[[#This Row],[Fri Tot]]&gt;8),8,Table2[[#This Row],[Fri Tot]])</f>
        <v>0</v>
      </c>
      <c r="AR40">
        <f>Table2[[#This Row],[Fri Tot]]-Table2[[#This Row],[Fri Ord]]</f>
        <v>0</v>
      </c>
      <c r="AS40">
        <f>SUM(Table2[[#This Row],[Mon tot]],Table2[[#This Row],[Tue Tot]],Table2[[#This Row],[Wed Tot]],Table2[[#This Row],[Thu Tot]],Table2[[#This Row],[Fri Tot]])</f>
        <v>0</v>
      </c>
      <c r="AT40">
        <f>SUM(Table2[[#This Row],[Mon Ord]],Table2[[#This Row],[Tue Ord]],Table2[[#This Row],[Wed Ord]],Table2[[#This Row],[Thu Ord]],Table2[[#This Row],[Fri Ord]])</f>
        <v>0</v>
      </c>
      <c r="AU40">
        <f>SUM(Table2[[#This Row],[Sat TH]],Table2[[#This Row],[Mon TH]],Table2[[#This Row],[Tue TH]],Table2[[#This Row],[Wed TH]],Table2[[#This Row],[Thu TH]],Table2[[#This Row],[Fri TH]])</f>
        <v>0</v>
      </c>
      <c r="AV40">
        <f>SUM(Table2[[#This Row],[Sat DT]],Table2[[#This Row],[Sun DT]])</f>
        <v>0</v>
      </c>
      <c r="AW40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41" spans="4:49" x14ac:dyDescent="0.2">
      <c r="D41" s="2">
        <f>IF(Table2[[#This Row],[Employee Level]]=1,28.5,(IF(Table2[[#This Row],[Employee Level]]=2,29.5,0)))</f>
        <v>0</v>
      </c>
      <c r="H41">
        <f>(Table2[[#This Row],[Sat F Time]]-Table2[[#This Row],[Sat S Time]])*24-Table2[[#This Row],[Sat Break]]</f>
        <v>0</v>
      </c>
      <c r="I41">
        <f>IF(Table2[[#This Row],[Sat Tot]]&gt;4,4,Table2[[#This Row],[Sat Tot]])</f>
        <v>0</v>
      </c>
      <c r="J41">
        <f>Table2[[#This Row],[Sat Tot]]-Table2[[#This Row],[Sat TH]]</f>
        <v>0</v>
      </c>
      <c r="N41">
        <f>(Table2[[#This Row],[Sun F Time]]-Table2[[#This Row],[Sun S Time]])*24-Table2[[#This Row],[Sun Break]]</f>
        <v>0</v>
      </c>
      <c r="R41">
        <f>(Table2[[#This Row],[Mon F Time]]-Table2[[#This Row],[Mon S Time]])*24-Table2[[#This Row],[Mon Break]]</f>
        <v>0</v>
      </c>
      <c r="S41">
        <f>IF(Table2[[#This Row],[Mon tot]]&gt;8,8,Table2[[#This Row],[Mon tot]])</f>
        <v>0</v>
      </c>
      <c r="T41">
        <f>Table2[[#This Row],[Mon tot]]-Table2[[#This Row],[Mon Ord]]</f>
        <v>0</v>
      </c>
      <c r="X41">
        <f>(Table2[[#This Row],[Tue F Time]]-Table2[[#This Row],[Tue S Time]])*24-Table2[[#This Row],[Tue Break]]</f>
        <v>0</v>
      </c>
      <c r="Y41">
        <f>IF(Table2[[#This Row],[Tue Tot]]&gt;8,8,Table2[[#This Row],[Tue Tot]])</f>
        <v>0</v>
      </c>
      <c r="Z41">
        <f>Table2[[#This Row],[Tue Tot]]-Table2[[#This Row],[Tue Ord]]</f>
        <v>0</v>
      </c>
      <c r="AD41">
        <f>(Table2[[#This Row],[Wed F Time]]-Table2[[#This Row],[Wed S Time]])*24-Table2[[#This Row],[Wed Break]]</f>
        <v>0</v>
      </c>
      <c r="AE41">
        <f>IF(Table2[[#This Row],[Wed Tot]]&gt;8,8,Table2[[#This Row],[Wed Tot]])</f>
        <v>0</v>
      </c>
      <c r="AF41">
        <f>Table2[[#This Row],[Wed Tot]]-Table2[[#This Row],[Wed Ord]]</f>
        <v>0</v>
      </c>
      <c r="AJ41">
        <f>(Table2[[#This Row],[Thu F Time]]-Table2[[#This Row],[Thu S Time]])*24-Table2[[#This Row],[Thu Break]]</f>
        <v>0</v>
      </c>
      <c r="AK41">
        <f>IF(Table2[[#This Row],[Thu Tot]]&gt;8,8,Table2[[#This Row],[Thu Tot]])</f>
        <v>0</v>
      </c>
      <c r="AL41">
        <f>Table2[[#This Row],[Thu Tot]]-Table2[[#This Row],[Thu Ord]]</f>
        <v>0</v>
      </c>
      <c r="AP41">
        <f>(Table2[[#This Row],[Fri F Time]]-Table2[[#This Row],[Fri S Time]])*24-Table2[[#This Row],[Fri Break]]</f>
        <v>0</v>
      </c>
      <c r="AQ41">
        <f>IF((SUM(Table2[[#This Row],[Mon Ord]],Table2[[#This Row],[Tue Ord]],Table2[[#This Row],[Wed Ord]],Table2[[#This Row],[Thu Ord]])&lt;31) * (Table2[[#This Row],[Fri Tot]]&gt;8),8,Table2[[#This Row],[Fri Tot]])</f>
        <v>0</v>
      </c>
      <c r="AR41">
        <f>Table2[[#This Row],[Fri Tot]]-Table2[[#This Row],[Fri Ord]]</f>
        <v>0</v>
      </c>
      <c r="AS41">
        <f>SUM(Table2[[#This Row],[Mon tot]],Table2[[#This Row],[Tue Tot]],Table2[[#This Row],[Wed Tot]],Table2[[#This Row],[Thu Tot]],Table2[[#This Row],[Fri Tot]])</f>
        <v>0</v>
      </c>
      <c r="AT41">
        <f>SUM(Table2[[#This Row],[Mon Ord]],Table2[[#This Row],[Tue Ord]],Table2[[#This Row],[Wed Ord]],Table2[[#This Row],[Thu Ord]],Table2[[#This Row],[Fri Ord]])</f>
        <v>0</v>
      </c>
      <c r="AU41">
        <f>SUM(Table2[[#This Row],[Sat TH]],Table2[[#This Row],[Mon TH]],Table2[[#This Row],[Tue TH]],Table2[[#This Row],[Wed TH]],Table2[[#This Row],[Thu TH]],Table2[[#This Row],[Fri TH]])</f>
        <v>0</v>
      </c>
      <c r="AV41">
        <f>SUM(Table2[[#This Row],[Sat DT]],Table2[[#This Row],[Sun DT]])</f>
        <v>0</v>
      </c>
      <c r="AW41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42" spans="4:49" x14ac:dyDescent="0.2">
      <c r="D42" s="2">
        <f>IF(Table2[[#This Row],[Employee Level]]=1,28.5,(IF(Table2[[#This Row],[Employee Level]]=2,29.5,0)))</f>
        <v>0</v>
      </c>
      <c r="H42">
        <f>(Table2[[#This Row],[Sat F Time]]-Table2[[#This Row],[Sat S Time]])*24-Table2[[#This Row],[Sat Break]]</f>
        <v>0</v>
      </c>
      <c r="I42">
        <f>IF(Table2[[#This Row],[Sat Tot]]&gt;4,4,Table2[[#This Row],[Sat Tot]])</f>
        <v>0</v>
      </c>
      <c r="J42">
        <f>Table2[[#This Row],[Sat Tot]]-Table2[[#This Row],[Sat TH]]</f>
        <v>0</v>
      </c>
      <c r="N42">
        <f>(Table2[[#This Row],[Sun F Time]]-Table2[[#This Row],[Sun S Time]])*24-Table2[[#This Row],[Sun Break]]</f>
        <v>0</v>
      </c>
      <c r="R42">
        <f>(Table2[[#This Row],[Mon F Time]]-Table2[[#This Row],[Mon S Time]])*24-Table2[[#This Row],[Mon Break]]</f>
        <v>0</v>
      </c>
      <c r="S42">
        <f>IF(Table2[[#This Row],[Mon tot]]&gt;8,8,Table2[[#This Row],[Mon tot]])</f>
        <v>0</v>
      </c>
      <c r="T42">
        <f>Table2[[#This Row],[Mon tot]]-Table2[[#This Row],[Mon Ord]]</f>
        <v>0</v>
      </c>
      <c r="X42">
        <f>(Table2[[#This Row],[Tue F Time]]-Table2[[#This Row],[Tue S Time]])*24-Table2[[#This Row],[Tue Break]]</f>
        <v>0</v>
      </c>
      <c r="Y42">
        <f>IF(Table2[[#This Row],[Tue Tot]]&gt;8,8,Table2[[#This Row],[Tue Tot]])</f>
        <v>0</v>
      </c>
      <c r="Z42">
        <f>Table2[[#This Row],[Tue Tot]]-Table2[[#This Row],[Tue Ord]]</f>
        <v>0</v>
      </c>
      <c r="AD42">
        <f>(Table2[[#This Row],[Wed F Time]]-Table2[[#This Row],[Wed S Time]])*24-Table2[[#This Row],[Wed Break]]</f>
        <v>0</v>
      </c>
      <c r="AE42">
        <f>IF(Table2[[#This Row],[Wed Tot]]&gt;8,8,Table2[[#This Row],[Wed Tot]])</f>
        <v>0</v>
      </c>
      <c r="AF42">
        <f>Table2[[#This Row],[Wed Tot]]-Table2[[#This Row],[Wed Ord]]</f>
        <v>0</v>
      </c>
      <c r="AJ42">
        <f>(Table2[[#This Row],[Thu F Time]]-Table2[[#This Row],[Thu S Time]])*24-Table2[[#This Row],[Thu Break]]</f>
        <v>0</v>
      </c>
      <c r="AK42">
        <f>IF(Table2[[#This Row],[Thu Tot]]&gt;8,8,Table2[[#This Row],[Thu Tot]])</f>
        <v>0</v>
      </c>
      <c r="AL42">
        <f>Table2[[#This Row],[Thu Tot]]-Table2[[#This Row],[Thu Ord]]</f>
        <v>0</v>
      </c>
      <c r="AP42">
        <f>(Table2[[#This Row],[Fri F Time]]-Table2[[#This Row],[Fri S Time]])*24-Table2[[#This Row],[Fri Break]]</f>
        <v>0</v>
      </c>
      <c r="AQ42">
        <f>IF((SUM(Table2[[#This Row],[Mon Ord]],Table2[[#This Row],[Tue Ord]],Table2[[#This Row],[Wed Ord]],Table2[[#This Row],[Thu Ord]])&lt;31) * (Table2[[#This Row],[Fri Tot]]&gt;8),8,Table2[[#This Row],[Fri Tot]])</f>
        <v>0</v>
      </c>
      <c r="AR42">
        <f>Table2[[#This Row],[Fri Tot]]-Table2[[#This Row],[Fri Ord]]</f>
        <v>0</v>
      </c>
      <c r="AS42">
        <f>SUM(Table2[[#This Row],[Mon tot]],Table2[[#This Row],[Tue Tot]],Table2[[#This Row],[Wed Tot]],Table2[[#This Row],[Thu Tot]],Table2[[#This Row],[Fri Tot]])</f>
        <v>0</v>
      </c>
      <c r="AT42">
        <f>SUM(Table2[[#This Row],[Mon Ord]],Table2[[#This Row],[Tue Ord]],Table2[[#This Row],[Wed Ord]],Table2[[#This Row],[Thu Ord]],Table2[[#This Row],[Fri Ord]])</f>
        <v>0</v>
      </c>
      <c r="AU42">
        <f>SUM(Table2[[#This Row],[Sat TH]],Table2[[#This Row],[Mon TH]],Table2[[#This Row],[Tue TH]],Table2[[#This Row],[Wed TH]],Table2[[#This Row],[Thu TH]],Table2[[#This Row],[Fri TH]])</f>
        <v>0</v>
      </c>
      <c r="AV42">
        <f>SUM(Table2[[#This Row],[Sat DT]],Table2[[#This Row],[Sun DT]])</f>
        <v>0</v>
      </c>
      <c r="AW42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43" spans="4:49" x14ac:dyDescent="0.2">
      <c r="D43" s="2">
        <f>IF(Table2[[#This Row],[Employee Level]]=1,28.5,(IF(Table2[[#This Row],[Employee Level]]=2,29.5,0)))</f>
        <v>0</v>
      </c>
      <c r="H43">
        <f>(Table2[[#This Row],[Sat F Time]]-Table2[[#This Row],[Sat S Time]])*24-Table2[[#This Row],[Sat Break]]</f>
        <v>0</v>
      </c>
      <c r="I43">
        <f>IF(Table2[[#This Row],[Sat Tot]]&gt;4,4,Table2[[#This Row],[Sat Tot]])</f>
        <v>0</v>
      </c>
      <c r="J43">
        <f>Table2[[#This Row],[Sat Tot]]-Table2[[#This Row],[Sat TH]]</f>
        <v>0</v>
      </c>
      <c r="N43">
        <f>(Table2[[#This Row],[Sun F Time]]-Table2[[#This Row],[Sun S Time]])*24-Table2[[#This Row],[Sun Break]]</f>
        <v>0</v>
      </c>
      <c r="R43">
        <f>(Table2[[#This Row],[Mon F Time]]-Table2[[#This Row],[Mon S Time]])*24-Table2[[#This Row],[Mon Break]]</f>
        <v>0</v>
      </c>
      <c r="S43">
        <f>IF(Table2[[#This Row],[Mon tot]]&gt;8,8,Table2[[#This Row],[Mon tot]])</f>
        <v>0</v>
      </c>
      <c r="T43">
        <f>Table2[[#This Row],[Mon tot]]-Table2[[#This Row],[Mon Ord]]</f>
        <v>0</v>
      </c>
      <c r="X43">
        <f>(Table2[[#This Row],[Tue F Time]]-Table2[[#This Row],[Tue S Time]])*24-Table2[[#This Row],[Tue Break]]</f>
        <v>0</v>
      </c>
      <c r="Y43">
        <f>IF(Table2[[#This Row],[Tue Tot]]&gt;8,8,Table2[[#This Row],[Tue Tot]])</f>
        <v>0</v>
      </c>
      <c r="Z43">
        <f>Table2[[#This Row],[Tue Tot]]-Table2[[#This Row],[Tue Ord]]</f>
        <v>0</v>
      </c>
      <c r="AD43">
        <f>(Table2[[#This Row],[Wed F Time]]-Table2[[#This Row],[Wed S Time]])*24-Table2[[#This Row],[Wed Break]]</f>
        <v>0</v>
      </c>
      <c r="AE43">
        <f>IF(Table2[[#This Row],[Wed Tot]]&gt;8,8,Table2[[#This Row],[Wed Tot]])</f>
        <v>0</v>
      </c>
      <c r="AF43">
        <f>Table2[[#This Row],[Wed Tot]]-Table2[[#This Row],[Wed Ord]]</f>
        <v>0</v>
      </c>
      <c r="AJ43">
        <f>(Table2[[#This Row],[Thu F Time]]-Table2[[#This Row],[Thu S Time]])*24-Table2[[#This Row],[Thu Break]]</f>
        <v>0</v>
      </c>
      <c r="AK43">
        <f>IF(Table2[[#This Row],[Thu Tot]]&gt;8,8,Table2[[#This Row],[Thu Tot]])</f>
        <v>0</v>
      </c>
      <c r="AL43">
        <f>Table2[[#This Row],[Thu Tot]]-Table2[[#This Row],[Thu Ord]]</f>
        <v>0</v>
      </c>
      <c r="AP43">
        <f>(Table2[[#This Row],[Fri F Time]]-Table2[[#This Row],[Fri S Time]])*24-Table2[[#This Row],[Fri Break]]</f>
        <v>0</v>
      </c>
      <c r="AQ43">
        <f>IF((SUM(Table2[[#This Row],[Mon Ord]],Table2[[#This Row],[Tue Ord]],Table2[[#This Row],[Wed Ord]],Table2[[#This Row],[Thu Ord]])&lt;31) * (Table2[[#This Row],[Fri Tot]]&gt;8),8,Table2[[#This Row],[Fri Tot]])</f>
        <v>0</v>
      </c>
      <c r="AR43">
        <f>Table2[[#This Row],[Fri Tot]]-Table2[[#This Row],[Fri Ord]]</f>
        <v>0</v>
      </c>
      <c r="AS43">
        <f>SUM(Table2[[#This Row],[Mon tot]],Table2[[#This Row],[Tue Tot]],Table2[[#This Row],[Wed Tot]],Table2[[#This Row],[Thu Tot]],Table2[[#This Row],[Fri Tot]])</f>
        <v>0</v>
      </c>
      <c r="AT43">
        <f>SUM(Table2[[#This Row],[Mon Ord]],Table2[[#This Row],[Tue Ord]],Table2[[#This Row],[Wed Ord]],Table2[[#This Row],[Thu Ord]],Table2[[#This Row],[Fri Ord]])</f>
        <v>0</v>
      </c>
      <c r="AU43">
        <f>SUM(Table2[[#This Row],[Sat TH]],Table2[[#This Row],[Mon TH]],Table2[[#This Row],[Tue TH]],Table2[[#This Row],[Wed TH]],Table2[[#This Row],[Thu TH]],Table2[[#This Row],[Fri TH]])</f>
        <v>0</v>
      </c>
      <c r="AV43">
        <f>SUM(Table2[[#This Row],[Sat DT]],Table2[[#This Row],[Sun DT]])</f>
        <v>0</v>
      </c>
      <c r="AW43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44" spans="4:49" x14ac:dyDescent="0.2">
      <c r="D44" s="2">
        <f>IF(Table2[[#This Row],[Employee Level]]=1,28.5,(IF(Table2[[#This Row],[Employee Level]]=2,29.5,0)))</f>
        <v>0</v>
      </c>
      <c r="H44">
        <f>(Table2[[#This Row],[Sat F Time]]-Table2[[#This Row],[Sat S Time]])*24-Table2[[#This Row],[Sat Break]]</f>
        <v>0</v>
      </c>
      <c r="I44">
        <f>IF(Table2[[#This Row],[Sat Tot]]&gt;4,4,Table2[[#This Row],[Sat Tot]])</f>
        <v>0</v>
      </c>
      <c r="J44">
        <f>Table2[[#This Row],[Sat Tot]]-Table2[[#This Row],[Sat TH]]</f>
        <v>0</v>
      </c>
      <c r="N44">
        <f>(Table2[[#This Row],[Sun F Time]]-Table2[[#This Row],[Sun S Time]])*24-Table2[[#This Row],[Sun Break]]</f>
        <v>0</v>
      </c>
      <c r="R44">
        <f>(Table2[[#This Row],[Mon F Time]]-Table2[[#This Row],[Mon S Time]])*24-Table2[[#This Row],[Mon Break]]</f>
        <v>0</v>
      </c>
      <c r="S44">
        <f>IF(Table2[[#This Row],[Mon tot]]&gt;8,8,Table2[[#This Row],[Mon tot]])</f>
        <v>0</v>
      </c>
      <c r="T44">
        <f>Table2[[#This Row],[Mon tot]]-Table2[[#This Row],[Mon Ord]]</f>
        <v>0</v>
      </c>
      <c r="X44">
        <f>(Table2[[#This Row],[Tue F Time]]-Table2[[#This Row],[Tue S Time]])*24-Table2[[#This Row],[Tue Break]]</f>
        <v>0</v>
      </c>
      <c r="Y44">
        <f>IF(Table2[[#This Row],[Tue Tot]]&gt;8,8,Table2[[#This Row],[Tue Tot]])</f>
        <v>0</v>
      </c>
      <c r="Z44">
        <f>Table2[[#This Row],[Tue Tot]]-Table2[[#This Row],[Tue Ord]]</f>
        <v>0</v>
      </c>
      <c r="AD44">
        <f>(Table2[[#This Row],[Wed F Time]]-Table2[[#This Row],[Wed S Time]])*24-Table2[[#This Row],[Wed Break]]</f>
        <v>0</v>
      </c>
      <c r="AE44">
        <f>IF(Table2[[#This Row],[Wed Tot]]&gt;8,8,Table2[[#This Row],[Wed Tot]])</f>
        <v>0</v>
      </c>
      <c r="AF44">
        <f>Table2[[#This Row],[Wed Tot]]-Table2[[#This Row],[Wed Ord]]</f>
        <v>0</v>
      </c>
      <c r="AJ44">
        <f>(Table2[[#This Row],[Thu F Time]]-Table2[[#This Row],[Thu S Time]])*24-Table2[[#This Row],[Thu Break]]</f>
        <v>0</v>
      </c>
      <c r="AK44">
        <f>IF(Table2[[#This Row],[Thu Tot]]&gt;8,8,Table2[[#This Row],[Thu Tot]])</f>
        <v>0</v>
      </c>
      <c r="AL44">
        <f>Table2[[#This Row],[Thu Tot]]-Table2[[#This Row],[Thu Ord]]</f>
        <v>0</v>
      </c>
      <c r="AP44">
        <f>(Table2[[#This Row],[Fri F Time]]-Table2[[#This Row],[Fri S Time]])*24-Table2[[#This Row],[Fri Break]]</f>
        <v>0</v>
      </c>
      <c r="AQ44">
        <f>IF((SUM(Table2[[#This Row],[Mon Ord]],Table2[[#This Row],[Tue Ord]],Table2[[#This Row],[Wed Ord]],Table2[[#This Row],[Thu Ord]])&lt;31) * (Table2[[#This Row],[Fri Tot]]&gt;8),8,Table2[[#This Row],[Fri Tot]])</f>
        <v>0</v>
      </c>
      <c r="AR44">
        <f>Table2[[#This Row],[Fri Tot]]-Table2[[#This Row],[Fri Ord]]</f>
        <v>0</v>
      </c>
      <c r="AS44">
        <f>SUM(Table2[[#This Row],[Mon tot]],Table2[[#This Row],[Tue Tot]],Table2[[#This Row],[Wed Tot]],Table2[[#This Row],[Thu Tot]],Table2[[#This Row],[Fri Tot]])</f>
        <v>0</v>
      </c>
      <c r="AT44">
        <f>SUM(Table2[[#This Row],[Mon Ord]],Table2[[#This Row],[Tue Ord]],Table2[[#This Row],[Wed Ord]],Table2[[#This Row],[Thu Ord]],Table2[[#This Row],[Fri Ord]])</f>
        <v>0</v>
      </c>
      <c r="AU44">
        <f>SUM(Table2[[#This Row],[Sat TH]],Table2[[#This Row],[Mon TH]],Table2[[#This Row],[Tue TH]],Table2[[#This Row],[Wed TH]],Table2[[#This Row],[Thu TH]],Table2[[#This Row],[Fri TH]])</f>
        <v>0</v>
      </c>
      <c r="AV44">
        <f>SUM(Table2[[#This Row],[Sat DT]],Table2[[#This Row],[Sun DT]])</f>
        <v>0</v>
      </c>
      <c r="AW44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45" spans="4:49" x14ac:dyDescent="0.2">
      <c r="D45" s="2">
        <f>IF(Table2[[#This Row],[Employee Level]]=1,28.5,(IF(Table2[[#This Row],[Employee Level]]=2,29.5,0)))</f>
        <v>0</v>
      </c>
      <c r="H45">
        <f>(Table2[[#This Row],[Sat F Time]]-Table2[[#This Row],[Sat S Time]])*24-Table2[[#This Row],[Sat Break]]</f>
        <v>0</v>
      </c>
      <c r="I45">
        <f>IF(Table2[[#This Row],[Sat Tot]]&gt;4,4,Table2[[#This Row],[Sat Tot]])</f>
        <v>0</v>
      </c>
      <c r="J45">
        <f>Table2[[#This Row],[Sat Tot]]-Table2[[#This Row],[Sat TH]]</f>
        <v>0</v>
      </c>
      <c r="N45">
        <f>(Table2[[#This Row],[Sun F Time]]-Table2[[#This Row],[Sun S Time]])*24-Table2[[#This Row],[Sun Break]]</f>
        <v>0</v>
      </c>
      <c r="R45">
        <f>(Table2[[#This Row],[Mon F Time]]-Table2[[#This Row],[Mon S Time]])*24-Table2[[#This Row],[Mon Break]]</f>
        <v>0</v>
      </c>
      <c r="S45">
        <f>IF(Table2[[#This Row],[Mon tot]]&gt;8,8,Table2[[#This Row],[Mon tot]])</f>
        <v>0</v>
      </c>
      <c r="T45">
        <f>Table2[[#This Row],[Mon tot]]-Table2[[#This Row],[Mon Ord]]</f>
        <v>0</v>
      </c>
      <c r="X45">
        <f>(Table2[[#This Row],[Tue F Time]]-Table2[[#This Row],[Tue S Time]])*24-Table2[[#This Row],[Tue Break]]</f>
        <v>0</v>
      </c>
      <c r="Y45">
        <f>IF(Table2[[#This Row],[Tue Tot]]&gt;8,8,Table2[[#This Row],[Tue Tot]])</f>
        <v>0</v>
      </c>
      <c r="Z45">
        <f>Table2[[#This Row],[Tue Tot]]-Table2[[#This Row],[Tue Ord]]</f>
        <v>0</v>
      </c>
      <c r="AD45">
        <f>(Table2[[#This Row],[Wed F Time]]-Table2[[#This Row],[Wed S Time]])*24-Table2[[#This Row],[Wed Break]]</f>
        <v>0</v>
      </c>
      <c r="AE45">
        <f>IF(Table2[[#This Row],[Wed Tot]]&gt;8,8,Table2[[#This Row],[Wed Tot]])</f>
        <v>0</v>
      </c>
      <c r="AF45">
        <f>Table2[[#This Row],[Wed Tot]]-Table2[[#This Row],[Wed Ord]]</f>
        <v>0</v>
      </c>
      <c r="AJ45">
        <f>(Table2[[#This Row],[Thu F Time]]-Table2[[#This Row],[Thu S Time]])*24-Table2[[#This Row],[Thu Break]]</f>
        <v>0</v>
      </c>
      <c r="AK45">
        <f>IF(Table2[[#This Row],[Thu Tot]]&gt;8,8,Table2[[#This Row],[Thu Tot]])</f>
        <v>0</v>
      </c>
      <c r="AL45">
        <f>Table2[[#This Row],[Thu Tot]]-Table2[[#This Row],[Thu Ord]]</f>
        <v>0</v>
      </c>
      <c r="AP45">
        <f>(Table2[[#This Row],[Fri F Time]]-Table2[[#This Row],[Fri S Time]])*24-Table2[[#This Row],[Fri Break]]</f>
        <v>0</v>
      </c>
      <c r="AQ45">
        <f>IF((SUM(Table2[[#This Row],[Mon Ord]],Table2[[#This Row],[Tue Ord]],Table2[[#This Row],[Wed Ord]],Table2[[#This Row],[Thu Ord]])&lt;31) * (Table2[[#This Row],[Fri Tot]]&gt;8),8,Table2[[#This Row],[Fri Tot]])</f>
        <v>0</v>
      </c>
      <c r="AR45">
        <f>Table2[[#This Row],[Fri Tot]]-Table2[[#This Row],[Fri Ord]]</f>
        <v>0</v>
      </c>
      <c r="AS45">
        <f>SUM(Table2[[#This Row],[Mon tot]],Table2[[#This Row],[Tue Tot]],Table2[[#This Row],[Wed Tot]],Table2[[#This Row],[Thu Tot]],Table2[[#This Row],[Fri Tot]])</f>
        <v>0</v>
      </c>
      <c r="AT45">
        <f>SUM(Table2[[#This Row],[Mon Ord]],Table2[[#This Row],[Tue Ord]],Table2[[#This Row],[Wed Ord]],Table2[[#This Row],[Thu Ord]],Table2[[#This Row],[Fri Ord]])</f>
        <v>0</v>
      </c>
      <c r="AU45">
        <f>SUM(Table2[[#This Row],[Sat TH]],Table2[[#This Row],[Mon TH]],Table2[[#This Row],[Tue TH]],Table2[[#This Row],[Wed TH]],Table2[[#This Row],[Thu TH]],Table2[[#This Row],[Fri TH]])</f>
        <v>0</v>
      </c>
      <c r="AV45">
        <f>SUM(Table2[[#This Row],[Sat DT]],Table2[[#This Row],[Sun DT]])</f>
        <v>0</v>
      </c>
      <c r="AW45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46" spans="4:49" x14ac:dyDescent="0.2">
      <c r="D46" s="2">
        <f>IF(Table2[[#This Row],[Employee Level]]=1,28.5,(IF(Table2[[#This Row],[Employee Level]]=2,29.5,0)))</f>
        <v>0</v>
      </c>
      <c r="H46">
        <f>(Table2[[#This Row],[Sat F Time]]-Table2[[#This Row],[Sat S Time]])*24-Table2[[#This Row],[Sat Break]]</f>
        <v>0</v>
      </c>
      <c r="I46">
        <f>IF(Table2[[#This Row],[Sat Tot]]&gt;4,4,Table2[[#This Row],[Sat Tot]])</f>
        <v>0</v>
      </c>
      <c r="J46">
        <f>Table2[[#This Row],[Sat Tot]]-Table2[[#This Row],[Sat TH]]</f>
        <v>0</v>
      </c>
      <c r="N46">
        <f>(Table2[[#This Row],[Sun F Time]]-Table2[[#This Row],[Sun S Time]])*24-Table2[[#This Row],[Sun Break]]</f>
        <v>0</v>
      </c>
      <c r="R46">
        <f>(Table2[[#This Row],[Mon F Time]]-Table2[[#This Row],[Mon S Time]])*24-Table2[[#This Row],[Mon Break]]</f>
        <v>0</v>
      </c>
      <c r="S46">
        <f>IF(Table2[[#This Row],[Mon tot]]&gt;8,8,Table2[[#This Row],[Mon tot]])</f>
        <v>0</v>
      </c>
      <c r="T46">
        <f>Table2[[#This Row],[Mon tot]]-Table2[[#This Row],[Mon Ord]]</f>
        <v>0</v>
      </c>
      <c r="X46">
        <f>(Table2[[#This Row],[Tue F Time]]-Table2[[#This Row],[Tue S Time]])*24-Table2[[#This Row],[Tue Break]]</f>
        <v>0</v>
      </c>
      <c r="Y46">
        <f>IF(Table2[[#This Row],[Tue Tot]]&gt;8,8,Table2[[#This Row],[Tue Tot]])</f>
        <v>0</v>
      </c>
      <c r="Z46">
        <f>Table2[[#This Row],[Tue Tot]]-Table2[[#This Row],[Tue Ord]]</f>
        <v>0</v>
      </c>
      <c r="AD46">
        <f>(Table2[[#This Row],[Wed F Time]]-Table2[[#This Row],[Wed S Time]])*24-Table2[[#This Row],[Wed Break]]</f>
        <v>0</v>
      </c>
      <c r="AE46">
        <f>IF(Table2[[#This Row],[Wed Tot]]&gt;8,8,Table2[[#This Row],[Wed Tot]])</f>
        <v>0</v>
      </c>
      <c r="AF46">
        <f>Table2[[#This Row],[Wed Tot]]-Table2[[#This Row],[Wed Ord]]</f>
        <v>0</v>
      </c>
      <c r="AJ46">
        <f>(Table2[[#This Row],[Thu F Time]]-Table2[[#This Row],[Thu S Time]])*24-Table2[[#This Row],[Thu Break]]</f>
        <v>0</v>
      </c>
      <c r="AK46">
        <f>IF(Table2[[#This Row],[Thu Tot]]&gt;8,8,Table2[[#This Row],[Thu Tot]])</f>
        <v>0</v>
      </c>
      <c r="AL46">
        <f>Table2[[#This Row],[Thu Tot]]-Table2[[#This Row],[Thu Ord]]</f>
        <v>0</v>
      </c>
      <c r="AP46">
        <f>(Table2[[#This Row],[Fri F Time]]-Table2[[#This Row],[Fri S Time]])*24-Table2[[#This Row],[Fri Break]]</f>
        <v>0</v>
      </c>
      <c r="AQ46">
        <f>IF((SUM(Table2[[#This Row],[Mon Ord]],Table2[[#This Row],[Tue Ord]],Table2[[#This Row],[Wed Ord]],Table2[[#This Row],[Thu Ord]])&lt;31) * (Table2[[#This Row],[Fri Tot]]&gt;8),8,Table2[[#This Row],[Fri Tot]])</f>
        <v>0</v>
      </c>
      <c r="AR46">
        <f>Table2[[#This Row],[Fri Tot]]-Table2[[#This Row],[Fri Ord]]</f>
        <v>0</v>
      </c>
      <c r="AS46">
        <f>SUM(Table2[[#This Row],[Mon tot]],Table2[[#This Row],[Tue Tot]],Table2[[#This Row],[Wed Tot]],Table2[[#This Row],[Thu Tot]],Table2[[#This Row],[Fri Tot]])</f>
        <v>0</v>
      </c>
      <c r="AT46">
        <f>SUM(Table2[[#This Row],[Mon Ord]],Table2[[#This Row],[Tue Ord]],Table2[[#This Row],[Wed Ord]],Table2[[#This Row],[Thu Ord]],Table2[[#This Row],[Fri Ord]])</f>
        <v>0</v>
      </c>
      <c r="AU46">
        <f>SUM(Table2[[#This Row],[Sat TH]],Table2[[#This Row],[Mon TH]],Table2[[#This Row],[Tue TH]],Table2[[#This Row],[Wed TH]],Table2[[#This Row],[Thu TH]],Table2[[#This Row],[Fri TH]])</f>
        <v>0</v>
      </c>
      <c r="AV46">
        <f>SUM(Table2[[#This Row],[Sat DT]],Table2[[#This Row],[Sun DT]])</f>
        <v>0</v>
      </c>
      <c r="AW46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47" spans="4:49" x14ac:dyDescent="0.2">
      <c r="D47" s="2">
        <f>IF(Table2[[#This Row],[Employee Level]]=1,28.5,(IF(Table2[[#This Row],[Employee Level]]=2,29.5,0)))</f>
        <v>0</v>
      </c>
      <c r="H47">
        <f>(Table2[[#This Row],[Sat F Time]]-Table2[[#This Row],[Sat S Time]])*24-Table2[[#This Row],[Sat Break]]</f>
        <v>0</v>
      </c>
      <c r="I47">
        <f>IF(Table2[[#This Row],[Sat Tot]]&gt;4,4,Table2[[#This Row],[Sat Tot]])</f>
        <v>0</v>
      </c>
      <c r="J47">
        <f>Table2[[#This Row],[Sat Tot]]-Table2[[#This Row],[Sat TH]]</f>
        <v>0</v>
      </c>
      <c r="N47">
        <f>(Table2[[#This Row],[Sun F Time]]-Table2[[#This Row],[Sun S Time]])*24-Table2[[#This Row],[Sun Break]]</f>
        <v>0</v>
      </c>
      <c r="R47">
        <f>(Table2[[#This Row],[Mon F Time]]-Table2[[#This Row],[Mon S Time]])*24-Table2[[#This Row],[Mon Break]]</f>
        <v>0</v>
      </c>
      <c r="S47">
        <f>IF(Table2[[#This Row],[Mon tot]]&gt;8,8,Table2[[#This Row],[Mon tot]])</f>
        <v>0</v>
      </c>
      <c r="T47">
        <f>Table2[[#This Row],[Mon tot]]-Table2[[#This Row],[Mon Ord]]</f>
        <v>0</v>
      </c>
      <c r="X47">
        <f>(Table2[[#This Row],[Tue F Time]]-Table2[[#This Row],[Tue S Time]])*24-Table2[[#This Row],[Tue Break]]</f>
        <v>0</v>
      </c>
      <c r="Y47">
        <f>IF(Table2[[#This Row],[Tue Tot]]&gt;8,8,Table2[[#This Row],[Tue Tot]])</f>
        <v>0</v>
      </c>
      <c r="Z47">
        <f>Table2[[#This Row],[Tue Tot]]-Table2[[#This Row],[Tue Ord]]</f>
        <v>0</v>
      </c>
      <c r="AD47">
        <f>(Table2[[#This Row],[Wed F Time]]-Table2[[#This Row],[Wed S Time]])*24-Table2[[#This Row],[Wed Break]]</f>
        <v>0</v>
      </c>
      <c r="AE47">
        <f>IF(Table2[[#This Row],[Wed Tot]]&gt;8,8,Table2[[#This Row],[Wed Tot]])</f>
        <v>0</v>
      </c>
      <c r="AF47">
        <f>Table2[[#This Row],[Wed Tot]]-Table2[[#This Row],[Wed Ord]]</f>
        <v>0</v>
      </c>
      <c r="AJ47">
        <f>(Table2[[#This Row],[Thu F Time]]-Table2[[#This Row],[Thu S Time]])*24-Table2[[#This Row],[Thu Break]]</f>
        <v>0</v>
      </c>
      <c r="AK47">
        <f>IF(Table2[[#This Row],[Thu Tot]]&gt;8,8,Table2[[#This Row],[Thu Tot]])</f>
        <v>0</v>
      </c>
      <c r="AL47">
        <f>Table2[[#This Row],[Thu Tot]]-Table2[[#This Row],[Thu Ord]]</f>
        <v>0</v>
      </c>
      <c r="AP47">
        <f>(Table2[[#This Row],[Fri F Time]]-Table2[[#This Row],[Fri S Time]])*24-Table2[[#This Row],[Fri Break]]</f>
        <v>0</v>
      </c>
      <c r="AQ47">
        <f>IF((SUM(Table2[[#This Row],[Mon Ord]],Table2[[#This Row],[Tue Ord]],Table2[[#This Row],[Wed Ord]],Table2[[#This Row],[Thu Ord]])&lt;31) * (Table2[[#This Row],[Fri Tot]]&gt;8),8,Table2[[#This Row],[Fri Tot]])</f>
        <v>0</v>
      </c>
      <c r="AR47">
        <f>Table2[[#This Row],[Fri Tot]]-Table2[[#This Row],[Fri Ord]]</f>
        <v>0</v>
      </c>
      <c r="AS47">
        <f>SUM(Table2[[#This Row],[Mon tot]],Table2[[#This Row],[Tue Tot]],Table2[[#This Row],[Wed Tot]],Table2[[#This Row],[Thu Tot]],Table2[[#This Row],[Fri Tot]])</f>
        <v>0</v>
      </c>
      <c r="AT47">
        <f>SUM(Table2[[#This Row],[Mon Ord]],Table2[[#This Row],[Tue Ord]],Table2[[#This Row],[Wed Ord]],Table2[[#This Row],[Thu Ord]],Table2[[#This Row],[Fri Ord]])</f>
        <v>0</v>
      </c>
      <c r="AU47">
        <f>SUM(Table2[[#This Row],[Sat TH]],Table2[[#This Row],[Mon TH]],Table2[[#This Row],[Tue TH]],Table2[[#This Row],[Wed TH]],Table2[[#This Row],[Thu TH]],Table2[[#This Row],[Fri TH]])</f>
        <v>0</v>
      </c>
      <c r="AV47">
        <f>SUM(Table2[[#This Row],[Sat DT]],Table2[[#This Row],[Sun DT]])</f>
        <v>0</v>
      </c>
      <c r="AW47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48" spans="4:49" x14ac:dyDescent="0.2">
      <c r="D48" s="2">
        <f>IF(Table2[[#This Row],[Employee Level]]=1,28.5,(IF(Table2[[#This Row],[Employee Level]]=2,29.5,0)))</f>
        <v>0</v>
      </c>
      <c r="H48">
        <f>(Table2[[#This Row],[Sat F Time]]-Table2[[#This Row],[Sat S Time]])*24-Table2[[#This Row],[Sat Break]]</f>
        <v>0</v>
      </c>
      <c r="I48">
        <f>IF(Table2[[#This Row],[Sat Tot]]&gt;4,4,Table2[[#This Row],[Sat Tot]])</f>
        <v>0</v>
      </c>
      <c r="J48">
        <f>Table2[[#This Row],[Sat Tot]]-Table2[[#This Row],[Sat TH]]</f>
        <v>0</v>
      </c>
      <c r="N48">
        <f>(Table2[[#This Row],[Sun F Time]]-Table2[[#This Row],[Sun S Time]])*24-Table2[[#This Row],[Sun Break]]</f>
        <v>0</v>
      </c>
      <c r="R48">
        <f>(Table2[[#This Row],[Mon F Time]]-Table2[[#This Row],[Mon S Time]])*24-Table2[[#This Row],[Mon Break]]</f>
        <v>0</v>
      </c>
      <c r="S48">
        <f>IF(Table2[[#This Row],[Mon tot]]&gt;8,8,Table2[[#This Row],[Mon tot]])</f>
        <v>0</v>
      </c>
      <c r="T48">
        <f>Table2[[#This Row],[Mon tot]]-Table2[[#This Row],[Mon Ord]]</f>
        <v>0</v>
      </c>
      <c r="X48">
        <f>(Table2[[#This Row],[Tue F Time]]-Table2[[#This Row],[Tue S Time]])*24-Table2[[#This Row],[Tue Break]]</f>
        <v>0</v>
      </c>
      <c r="Y48">
        <f>IF(Table2[[#This Row],[Tue Tot]]&gt;8,8,Table2[[#This Row],[Tue Tot]])</f>
        <v>0</v>
      </c>
      <c r="Z48">
        <f>Table2[[#This Row],[Tue Tot]]-Table2[[#This Row],[Tue Ord]]</f>
        <v>0</v>
      </c>
      <c r="AD48">
        <f>(Table2[[#This Row],[Wed F Time]]-Table2[[#This Row],[Wed S Time]])*24-Table2[[#This Row],[Wed Break]]</f>
        <v>0</v>
      </c>
      <c r="AE48">
        <f>IF(Table2[[#This Row],[Wed Tot]]&gt;8,8,Table2[[#This Row],[Wed Tot]])</f>
        <v>0</v>
      </c>
      <c r="AF48">
        <f>Table2[[#This Row],[Wed Tot]]-Table2[[#This Row],[Wed Ord]]</f>
        <v>0</v>
      </c>
      <c r="AJ48">
        <f>(Table2[[#This Row],[Thu F Time]]-Table2[[#This Row],[Thu S Time]])*24-Table2[[#This Row],[Thu Break]]</f>
        <v>0</v>
      </c>
      <c r="AK48">
        <f>IF(Table2[[#This Row],[Thu Tot]]&gt;8,8,Table2[[#This Row],[Thu Tot]])</f>
        <v>0</v>
      </c>
      <c r="AL48">
        <f>Table2[[#This Row],[Thu Tot]]-Table2[[#This Row],[Thu Ord]]</f>
        <v>0</v>
      </c>
      <c r="AP48">
        <f>(Table2[[#This Row],[Fri F Time]]-Table2[[#This Row],[Fri S Time]])*24-Table2[[#This Row],[Fri Break]]</f>
        <v>0</v>
      </c>
      <c r="AQ48">
        <f>IF((SUM(Table2[[#This Row],[Mon Ord]],Table2[[#This Row],[Tue Ord]],Table2[[#This Row],[Wed Ord]],Table2[[#This Row],[Thu Ord]])&lt;31) * (Table2[[#This Row],[Fri Tot]]&gt;8),8,Table2[[#This Row],[Fri Tot]])</f>
        <v>0</v>
      </c>
      <c r="AR48">
        <f>Table2[[#This Row],[Fri Tot]]-Table2[[#This Row],[Fri Ord]]</f>
        <v>0</v>
      </c>
      <c r="AS48">
        <f>SUM(Table2[[#This Row],[Mon tot]],Table2[[#This Row],[Tue Tot]],Table2[[#This Row],[Wed Tot]],Table2[[#This Row],[Thu Tot]],Table2[[#This Row],[Fri Tot]])</f>
        <v>0</v>
      </c>
      <c r="AT48">
        <f>SUM(Table2[[#This Row],[Mon Ord]],Table2[[#This Row],[Tue Ord]],Table2[[#This Row],[Wed Ord]],Table2[[#This Row],[Thu Ord]],Table2[[#This Row],[Fri Ord]])</f>
        <v>0</v>
      </c>
      <c r="AU48">
        <f>SUM(Table2[[#This Row],[Sat TH]],Table2[[#This Row],[Mon TH]],Table2[[#This Row],[Tue TH]],Table2[[#This Row],[Wed TH]],Table2[[#This Row],[Thu TH]],Table2[[#This Row],[Fri TH]])</f>
        <v>0</v>
      </c>
      <c r="AV48">
        <f>SUM(Table2[[#This Row],[Sat DT]],Table2[[#This Row],[Sun DT]])</f>
        <v>0</v>
      </c>
      <c r="AW48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49" spans="4:49" x14ac:dyDescent="0.2">
      <c r="D49" s="2">
        <f>IF(Table2[[#This Row],[Employee Level]]=1,28.5,(IF(Table2[[#This Row],[Employee Level]]=2,29.5,0)))</f>
        <v>0</v>
      </c>
      <c r="H49">
        <f>(Table2[[#This Row],[Sat F Time]]-Table2[[#This Row],[Sat S Time]])*24-Table2[[#This Row],[Sat Break]]</f>
        <v>0</v>
      </c>
      <c r="I49">
        <f>IF(Table2[[#This Row],[Sat Tot]]&gt;4,4,Table2[[#This Row],[Sat Tot]])</f>
        <v>0</v>
      </c>
      <c r="J49">
        <f>Table2[[#This Row],[Sat Tot]]-Table2[[#This Row],[Sat TH]]</f>
        <v>0</v>
      </c>
      <c r="N49">
        <f>(Table2[[#This Row],[Sun F Time]]-Table2[[#This Row],[Sun S Time]])*24-Table2[[#This Row],[Sun Break]]</f>
        <v>0</v>
      </c>
      <c r="R49">
        <f>(Table2[[#This Row],[Mon F Time]]-Table2[[#This Row],[Mon S Time]])*24-Table2[[#This Row],[Mon Break]]</f>
        <v>0</v>
      </c>
      <c r="S49">
        <f>IF(Table2[[#This Row],[Mon tot]]&gt;8,8,Table2[[#This Row],[Mon tot]])</f>
        <v>0</v>
      </c>
      <c r="T49">
        <f>Table2[[#This Row],[Mon tot]]-Table2[[#This Row],[Mon Ord]]</f>
        <v>0</v>
      </c>
      <c r="X49">
        <f>(Table2[[#This Row],[Tue F Time]]-Table2[[#This Row],[Tue S Time]])*24-Table2[[#This Row],[Tue Break]]</f>
        <v>0</v>
      </c>
      <c r="Y49">
        <f>IF(Table2[[#This Row],[Tue Tot]]&gt;8,8,Table2[[#This Row],[Tue Tot]])</f>
        <v>0</v>
      </c>
      <c r="Z49">
        <f>Table2[[#This Row],[Tue Tot]]-Table2[[#This Row],[Tue Ord]]</f>
        <v>0</v>
      </c>
      <c r="AD49">
        <f>(Table2[[#This Row],[Wed F Time]]-Table2[[#This Row],[Wed S Time]])*24-Table2[[#This Row],[Wed Break]]</f>
        <v>0</v>
      </c>
      <c r="AE49">
        <f>IF(Table2[[#This Row],[Wed Tot]]&gt;8,8,Table2[[#This Row],[Wed Tot]])</f>
        <v>0</v>
      </c>
      <c r="AF49">
        <f>Table2[[#This Row],[Wed Tot]]-Table2[[#This Row],[Wed Ord]]</f>
        <v>0</v>
      </c>
      <c r="AJ49">
        <f>(Table2[[#This Row],[Thu F Time]]-Table2[[#This Row],[Thu S Time]])*24-Table2[[#This Row],[Thu Break]]</f>
        <v>0</v>
      </c>
      <c r="AK49">
        <f>IF(Table2[[#This Row],[Thu Tot]]&gt;8,8,Table2[[#This Row],[Thu Tot]])</f>
        <v>0</v>
      </c>
      <c r="AL49">
        <f>Table2[[#This Row],[Thu Tot]]-Table2[[#This Row],[Thu Ord]]</f>
        <v>0</v>
      </c>
      <c r="AP49">
        <f>(Table2[[#This Row],[Fri F Time]]-Table2[[#This Row],[Fri S Time]])*24-Table2[[#This Row],[Fri Break]]</f>
        <v>0</v>
      </c>
      <c r="AQ49">
        <f>IF((SUM(Table2[[#This Row],[Mon Ord]],Table2[[#This Row],[Tue Ord]],Table2[[#This Row],[Wed Ord]],Table2[[#This Row],[Thu Ord]])&lt;31) * (Table2[[#This Row],[Fri Tot]]&gt;8),8,Table2[[#This Row],[Fri Tot]])</f>
        <v>0</v>
      </c>
      <c r="AR49">
        <f>Table2[[#This Row],[Fri Tot]]-Table2[[#This Row],[Fri Ord]]</f>
        <v>0</v>
      </c>
      <c r="AS49">
        <f>SUM(Table2[[#This Row],[Mon tot]],Table2[[#This Row],[Tue Tot]],Table2[[#This Row],[Wed Tot]],Table2[[#This Row],[Thu Tot]],Table2[[#This Row],[Fri Tot]])</f>
        <v>0</v>
      </c>
      <c r="AT49">
        <f>SUM(Table2[[#This Row],[Mon Ord]],Table2[[#This Row],[Tue Ord]],Table2[[#This Row],[Wed Ord]],Table2[[#This Row],[Thu Ord]],Table2[[#This Row],[Fri Ord]])</f>
        <v>0</v>
      </c>
      <c r="AU49">
        <f>SUM(Table2[[#This Row],[Sat TH]],Table2[[#This Row],[Mon TH]],Table2[[#This Row],[Tue TH]],Table2[[#This Row],[Wed TH]],Table2[[#This Row],[Thu TH]],Table2[[#This Row],[Fri TH]])</f>
        <v>0</v>
      </c>
      <c r="AV49">
        <f>SUM(Table2[[#This Row],[Sat DT]],Table2[[#This Row],[Sun DT]])</f>
        <v>0</v>
      </c>
      <c r="AW49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50" spans="4:49" x14ac:dyDescent="0.2">
      <c r="D50" s="2">
        <f>IF(Table2[[#This Row],[Employee Level]]=1,28.5,(IF(Table2[[#This Row],[Employee Level]]=2,29.5,0)))</f>
        <v>0</v>
      </c>
      <c r="H50">
        <f>(Table2[[#This Row],[Sat F Time]]-Table2[[#This Row],[Sat S Time]])*24-Table2[[#This Row],[Sat Break]]</f>
        <v>0</v>
      </c>
      <c r="I50">
        <f>IF(Table2[[#This Row],[Sat Tot]]&gt;4,4,Table2[[#This Row],[Sat Tot]])</f>
        <v>0</v>
      </c>
      <c r="J50">
        <f>Table2[[#This Row],[Sat Tot]]-Table2[[#This Row],[Sat TH]]</f>
        <v>0</v>
      </c>
      <c r="N50">
        <f>(Table2[[#This Row],[Sun F Time]]-Table2[[#This Row],[Sun S Time]])*24-Table2[[#This Row],[Sun Break]]</f>
        <v>0</v>
      </c>
      <c r="R50">
        <f>(Table2[[#This Row],[Mon F Time]]-Table2[[#This Row],[Mon S Time]])*24-Table2[[#This Row],[Mon Break]]</f>
        <v>0</v>
      </c>
      <c r="S50">
        <f>IF(Table2[[#This Row],[Mon tot]]&gt;8,8,Table2[[#This Row],[Mon tot]])</f>
        <v>0</v>
      </c>
      <c r="T50">
        <f>Table2[[#This Row],[Mon tot]]-Table2[[#This Row],[Mon Ord]]</f>
        <v>0</v>
      </c>
      <c r="X50">
        <f>(Table2[[#This Row],[Tue F Time]]-Table2[[#This Row],[Tue S Time]])*24-Table2[[#This Row],[Tue Break]]</f>
        <v>0</v>
      </c>
      <c r="Y50">
        <f>IF(Table2[[#This Row],[Tue Tot]]&gt;8,8,Table2[[#This Row],[Tue Tot]])</f>
        <v>0</v>
      </c>
      <c r="Z50">
        <f>Table2[[#This Row],[Tue Tot]]-Table2[[#This Row],[Tue Ord]]</f>
        <v>0</v>
      </c>
      <c r="AD50">
        <f>(Table2[[#This Row],[Wed F Time]]-Table2[[#This Row],[Wed S Time]])*24-Table2[[#This Row],[Wed Break]]</f>
        <v>0</v>
      </c>
      <c r="AE50">
        <f>IF(Table2[[#This Row],[Wed Tot]]&gt;8,8,Table2[[#This Row],[Wed Tot]])</f>
        <v>0</v>
      </c>
      <c r="AF50">
        <f>Table2[[#This Row],[Wed Tot]]-Table2[[#This Row],[Wed Ord]]</f>
        <v>0</v>
      </c>
      <c r="AJ50">
        <f>(Table2[[#This Row],[Thu F Time]]-Table2[[#This Row],[Thu S Time]])*24-Table2[[#This Row],[Thu Break]]</f>
        <v>0</v>
      </c>
      <c r="AK50">
        <f>IF(Table2[[#This Row],[Thu Tot]]&gt;8,8,Table2[[#This Row],[Thu Tot]])</f>
        <v>0</v>
      </c>
      <c r="AL50">
        <f>Table2[[#This Row],[Thu Tot]]-Table2[[#This Row],[Thu Ord]]</f>
        <v>0</v>
      </c>
      <c r="AP50">
        <f>(Table2[[#This Row],[Fri F Time]]-Table2[[#This Row],[Fri S Time]])*24-Table2[[#This Row],[Fri Break]]</f>
        <v>0</v>
      </c>
      <c r="AQ50">
        <f>IF((SUM(Table2[[#This Row],[Mon Ord]],Table2[[#This Row],[Tue Ord]],Table2[[#This Row],[Wed Ord]],Table2[[#This Row],[Thu Ord]])&lt;31) * (Table2[[#This Row],[Fri Tot]]&gt;8),8,Table2[[#This Row],[Fri Tot]])</f>
        <v>0</v>
      </c>
      <c r="AR50">
        <f>Table2[[#This Row],[Fri Tot]]-Table2[[#This Row],[Fri Ord]]</f>
        <v>0</v>
      </c>
      <c r="AS50">
        <f>SUM(Table2[[#This Row],[Mon tot]],Table2[[#This Row],[Tue Tot]],Table2[[#This Row],[Wed Tot]],Table2[[#This Row],[Thu Tot]],Table2[[#This Row],[Fri Tot]])</f>
        <v>0</v>
      </c>
      <c r="AT50">
        <f>SUM(Table2[[#This Row],[Mon Ord]],Table2[[#This Row],[Tue Ord]],Table2[[#This Row],[Wed Ord]],Table2[[#This Row],[Thu Ord]],Table2[[#This Row],[Fri Ord]])</f>
        <v>0</v>
      </c>
      <c r="AU50">
        <f>SUM(Table2[[#This Row],[Sat TH]],Table2[[#This Row],[Mon TH]],Table2[[#This Row],[Tue TH]],Table2[[#This Row],[Wed TH]],Table2[[#This Row],[Thu TH]],Table2[[#This Row],[Fri TH]])</f>
        <v>0</v>
      </c>
      <c r="AV50">
        <f>SUM(Table2[[#This Row],[Sat DT]],Table2[[#This Row],[Sun DT]])</f>
        <v>0</v>
      </c>
      <c r="AW50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51" spans="4:49" x14ac:dyDescent="0.2">
      <c r="D51" s="2">
        <f>IF(Table2[[#This Row],[Employee Level]]=1,28.5,(IF(Table2[[#This Row],[Employee Level]]=2,29.5,0)))</f>
        <v>0</v>
      </c>
      <c r="H51">
        <f>(Table2[[#This Row],[Sat F Time]]-Table2[[#This Row],[Sat S Time]])*24-Table2[[#This Row],[Sat Break]]</f>
        <v>0</v>
      </c>
      <c r="I51">
        <f>IF(Table2[[#This Row],[Sat Tot]]&gt;4,4,Table2[[#This Row],[Sat Tot]])</f>
        <v>0</v>
      </c>
      <c r="J51">
        <f>Table2[[#This Row],[Sat Tot]]-Table2[[#This Row],[Sat TH]]</f>
        <v>0</v>
      </c>
      <c r="N51">
        <f>(Table2[[#This Row],[Sun F Time]]-Table2[[#This Row],[Sun S Time]])*24-Table2[[#This Row],[Sun Break]]</f>
        <v>0</v>
      </c>
      <c r="R51">
        <f>(Table2[[#This Row],[Mon F Time]]-Table2[[#This Row],[Mon S Time]])*24-Table2[[#This Row],[Mon Break]]</f>
        <v>0</v>
      </c>
      <c r="S51">
        <f>IF(Table2[[#This Row],[Mon tot]]&gt;8,8,Table2[[#This Row],[Mon tot]])</f>
        <v>0</v>
      </c>
      <c r="T51">
        <f>Table2[[#This Row],[Mon tot]]-Table2[[#This Row],[Mon Ord]]</f>
        <v>0</v>
      </c>
      <c r="X51">
        <f>(Table2[[#This Row],[Tue F Time]]-Table2[[#This Row],[Tue S Time]])*24-Table2[[#This Row],[Tue Break]]</f>
        <v>0</v>
      </c>
      <c r="Y51">
        <f>IF(Table2[[#This Row],[Tue Tot]]&gt;8,8,Table2[[#This Row],[Tue Tot]])</f>
        <v>0</v>
      </c>
      <c r="Z51">
        <f>Table2[[#This Row],[Tue Tot]]-Table2[[#This Row],[Tue Ord]]</f>
        <v>0</v>
      </c>
      <c r="AD51">
        <f>(Table2[[#This Row],[Wed F Time]]-Table2[[#This Row],[Wed S Time]])*24-Table2[[#This Row],[Wed Break]]</f>
        <v>0</v>
      </c>
      <c r="AE51">
        <f>IF(Table2[[#This Row],[Wed Tot]]&gt;8,8,Table2[[#This Row],[Wed Tot]])</f>
        <v>0</v>
      </c>
      <c r="AF51">
        <f>Table2[[#This Row],[Wed Tot]]-Table2[[#This Row],[Wed Ord]]</f>
        <v>0</v>
      </c>
      <c r="AJ51">
        <f>(Table2[[#This Row],[Thu F Time]]-Table2[[#This Row],[Thu S Time]])*24-Table2[[#This Row],[Thu Break]]</f>
        <v>0</v>
      </c>
      <c r="AK51">
        <f>IF(Table2[[#This Row],[Thu Tot]]&gt;8,8,Table2[[#This Row],[Thu Tot]])</f>
        <v>0</v>
      </c>
      <c r="AL51">
        <f>Table2[[#This Row],[Thu Tot]]-Table2[[#This Row],[Thu Ord]]</f>
        <v>0</v>
      </c>
      <c r="AP51">
        <f>(Table2[[#This Row],[Fri F Time]]-Table2[[#This Row],[Fri S Time]])*24-Table2[[#This Row],[Fri Break]]</f>
        <v>0</v>
      </c>
      <c r="AQ51">
        <f>IF((SUM(Table2[[#This Row],[Mon Ord]],Table2[[#This Row],[Tue Ord]],Table2[[#This Row],[Wed Ord]],Table2[[#This Row],[Thu Ord]])&lt;31) * (Table2[[#This Row],[Fri Tot]]&gt;8),8,Table2[[#This Row],[Fri Tot]])</f>
        <v>0</v>
      </c>
      <c r="AR51">
        <f>Table2[[#This Row],[Fri Tot]]-Table2[[#This Row],[Fri Ord]]</f>
        <v>0</v>
      </c>
      <c r="AS51">
        <f>SUM(Table2[[#This Row],[Mon tot]],Table2[[#This Row],[Tue Tot]],Table2[[#This Row],[Wed Tot]],Table2[[#This Row],[Thu Tot]],Table2[[#This Row],[Fri Tot]])</f>
        <v>0</v>
      </c>
      <c r="AT51">
        <f>SUM(Table2[[#This Row],[Mon Ord]],Table2[[#This Row],[Tue Ord]],Table2[[#This Row],[Wed Ord]],Table2[[#This Row],[Thu Ord]],Table2[[#This Row],[Fri Ord]])</f>
        <v>0</v>
      </c>
      <c r="AU51">
        <f>SUM(Table2[[#This Row],[Sat TH]],Table2[[#This Row],[Mon TH]],Table2[[#This Row],[Tue TH]],Table2[[#This Row],[Wed TH]],Table2[[#This Row],[Thu TH]],Table2[[#This Row],[Fri TH]])</f>
        <v>0</v>
      </c>
      <c r="AV51">
        <f>SUM(Table2[[#This Row],[Sat DT]],Table2[[#This Row],[Sun DT]])</f>
        <v>0</v>
      </c>
      <c r="AW51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52" spans="4:49" x14ac:dyDescent="0.2">
      <c r="D52" s="2">
        <f>IF(Table2[[#This Row],[Employee Level]]=1,28.5,(IF(Table2[[#This Row],[Employee Level]]=2,29.5,0)))</f>
        <v>0</v>
      </c>
      <c r="H52">
        <f>(Table2[[#This Row],[Sat F Time]]-Table2[[#This Row],[Sat S Time]])*24-Table2[[#This Row],[Sat Break]]</f>
        <v>0</v>
      </c>
      <c r="I52">
        <f>IF(Table2[[#This Row],[Sat Tot]]&gt;4,4,Table2[[#This Row],[Sat Tot]])</f>
        <v>0</v>
      </c>
      <c r="J52">
        <f>Table2[[#This Row],[Sat Tot]]-Table2[[#This Row],[Sat TH]]</f>
        <v>0</v>
      </c>
      <c r="N52">
        <f>(Table2[[#This Row],[Sun F Time]]-Table2[[#This Row],[Sun S Time]])*24-Table2[[#This Row],[Sun Break]]</f>
        <v>0</v>
      </c>
      <c r="R52">
        <f>(Table2[[#This Row],[Mon F Time]]-Table2[[#This Row],[Mon S Time]])*24-Table2[[#This Row],[Mon Break]]</f>
        <v>0</v>
      </c>
      <c r="S52">
        <f>IF(Table2[[#This Row],[Mon tot]]&gt;8,8,Table2[[#This Row],[Mon tot]])</f>
        <v>0</v>
      </c>
      <c r="T52">
        <f>Table2[[#This Row],[Mon tot]]-Table2[[#This Row],[Mon Ord]]</f>
        <v>0</v>
      </c>
      <c r="X52">
        <f>(Table2[[#This Row],[Tue F Time]]-Table2[[#This Row],[Tue S Time]])*24-Table2[[#This Row],[Tue Break]]</f>
        <v>0</v>
      </c>
      <c r="Y52">
        <f>IF(Table2[[#This Row],[Tue Tot]]&gt;8,8,Table2[[#This Row],[Tue Tot]])</f>
        <v>0</v>
      </c>
      <c r="Z52">
        <f>Table2[[#This Row],[Tue Tot]]-Table2[[#This Row],[Tue Ord]]</f>
        <v>0</v>
      </c>
      <c r="AD52">
        <f>(Table2[[#This Row],[Wed F Time]]-Table2[[#This Row],[Wed S Time]])*24-Table2[[#This Row],[Wed Break]]</f>
        <v>0</v>
      </c>
      <c r="AE52">
        <f>IF(Table2[[#This Row],[Wed Tot]]&gt;8,8,Table2[[#This Row],[Wed Tot]])</f>
        <v>0</v>
      </c>
      <c r="AF52">
        <f>Table2[[#This Row],[Wed Tot]]-Table2[[#This Row],[Wed Ord]]</f>
        <v>0</v>
      </c>
      <c r="AJ52">
        <f>(Table2[[#This Row],[Thu F Time]]-Table2[[#This Row],[Thu S Time]])*24-Table2[[#This Row],[Thu Break]]</f>
        <v>0</v>
      </c>
      <c r="AK52">
        <f>IF(Table2[[#This Row],[Thu Tot]]&gt;8,8,Table2[[#This Row],[Thu Tot]])</f>
        <v>0</v>
      </c>
      <c r="AL52">
        <f>Table2[[#This Row],[Thu Tot]]-Table2[[#This Row],[Thu Ord]]</f>
        <v>0</v>
      </c>
      <c r="AP52">
        <f>(Table2[[#This Row],[Fri F Time]]-Table2[[#This Row],[Fri S Time]])*24-Table2[[#This Row],[Fri Break]]</f>
        <v>0</v>
      </c>
      <c r="AQ52">
        <f>IF((SUM(Table2[[#This Row],[Mon Ord]],Table2[[#This Row],[Tue Ord]],Table2[[#This Row],[Wed Ord]],Table2[[#This Row],[Thu Ord]])&lt;31) * (Table2[[#This Row],[Fri Tot]]&gt;8),8,Table2[[#This Row],[Fri Tot]])</f>
        <v>0</v>
      </c>
      <c r="AR52">
        <f>Table2[[#This Row],[Fri Tot]]-Table2[[#This Row],[Fri Ord]]</f>
        <v>0</v>
      </c>
      <c r="AS52">
        <f>SUM(Table2[[#This Row],[Mon tot]],Table2[[#This Row],[Tue Tot]],Table2[[#This Row],[Wed Tot]],Table2[[#This Row],[Thu Tot]],Table2[[#This Row],[Fri Tot]])</f>
        <v>0</v>
      </c>
      <c r="AT52">
        <f>SUM(Table2[[#This Row],[Mon Ord]],Table2[[#This Row],[Tue Ord]],Table2[[#This Row],[Wed Ord]],Table2[[#This Row],[Thu Ord]],Table2[[#This Row],[Fri Ord]])</f>
        <v>0</v>
      </c>
      <c r="AU52">
        <f>SUM(Table2[[#This Row],[Sat TH]],Table2[[#This Row],[Mon TH]],Table2[[#This Row],[Tue TH]],Table2[[#This Row],[Wed TH]],Table2[[#This Row],[Thu TH]],Table2[[#This Row],[Fri TH]])</f>
        <v>0</v>
      </c>
      <c r="AV52">
        <f>SUM(Table2[[#This Row],[Sat DT]],Table2[[#This Row],[Sun DT]])</f>
        <v>0</v>
      </c>
      <c r="AW52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53" spans="4:49" x14ac:dyDescent="0.2">
      <c r="D53" s="2">
        <f>IF(Table2[[#This Row],[Employee Level]]=1,28.5,(IF(Table2[[#This Row],[Employee Level]]=2,29.5,0)))</f>
        <v>0</v>
      </c>
      <c r="H53">
        <f>(Table2[[#This Row],[Sat F Time]]-Table2[[#This Row],[Sat S Time]])*24-Table2[[#This Row],[Sat Break]]</f>
        <v>0</v>
      </c>
      <c r="I53">
        <f>IF(Table2[[#This Row],[Sat Tot]]&gt;4,4,Table2[[#This Row],[Sat Tot]])</f>
        <v>0</v>
      </c>
      <c r="J53">
        <f>Table2[[#This Row],[Sat Tot]]-Table2[[#This Row],[Sat TH]]</f>
        <v>0</v>
      </c>
      <c r="N53">
        <f>(Table2[[#This Row],[Sun F Time]]-Table2[[#This Row],[Sun S Time]])*24-Table2[[#This Row],[Sun Break]]</f>
        <v>0</v>
      </c>
      <c r="R53">
        <f>(Table2[[#This Row],[Mon F Time]]-Table2[[#This Row],[Mon S Time]])*24-Table2[[#This Row],[Mon Break]]</f>
        <v>0</v>
      </c>
      <c r="S53">
        <f>IF(Table2[[#This Row],[Mon tot]]&gt;8,8,Table2[[#This Row],[Mon tot]])</f>
        <v>0</v>
      </c>
      <c r="T53">
        <f>Table2[[#This Row],[Mon tot]]-Table2[[#This Row],[Mon Ord]]</f>
        <v>0</v>
      </c>
      <c r="X53">
        <f>(Table2[[#This Row],[Tue F Time]]-Table2[[#This Row],[Tue S Time]])*24-Table2[[#This Row],[Tue Break]]</f>
        <v>0</v>
      </c>
      <c r="Y53">
        <f>IF(Table2[[#This Row],[Tue Tot]]&gt;8,8,Table2[[#This Row],[Tue Tot]])</f>
        <v>0</v>
      </c>
      <c r="Z53">
        <f>Table2[[#This Row],[Tue Tot]]-Table2[[#This Row],[Tue Ord]]</f>
        <v>0</v>
      </c>
      <c r="AD53">
        <f>(Table2[[#This Row],[Wed F Time]]-Table2[[#This Row],[Wed S Time]])*24-Table2[[#This Row],[Wed Break]]</f>
        <v>0</v>
      </c>
      <c r="AE53">
        <f>IF(Table2[[#This Row],[Wed Tot]]&gt;8,8,Table2[[#This Row],[Wed Tot]])</f>
        <v>0</v>
      </c>
      <c r="AF53">
        <f>Table2[[#This Row],[Wed Tot]]-Table2[[#This Row],[Wed Ord]]</f>
        <v>0</v>
      </c>
      <c r="AJ53">
        <f>(Table2[[#This Row],[Thu F Time]]-Table2[[#This Row],[Thu S Time]])*24-Table2[[#This Row],[Thu Break]]</f>
        <v>0</v>
      </c>
      <c r="AK53">
        <f>IF(Table2[[#This Row],[Thu Tot]]&gt;8,8,Table2[[#This Row],[Thu Tot]])</f>
        <v>0</v>
      </c>
      <c r="AL53">
        <f>Table2[[#This Row],[Thu Tot]]-Table2[[#This Row],[Thu Ord]]</f>
        <v>0</v>
      </c>
      <c r="AP53">
        <f>(Table2[[#This Row],[Fri F Time]]-Table2[[#This Row],[Fri S Time]])*24-Table2[[#This Row],[Fri Break]]</f>
        <v>0</v>
      </c>
      <c r="AQ53">
        <f>IF((SUM(Table2[[#This Row],[Mon Ord]],Table2[[#This Row],[Tue Ord]],Table2[[#This Row],[Wed Ord]],Table2[[#This Row],[Thu Ord]])&lt;31) * (Table2[[#This Row],[Fri Tot]]&gt;8),8,Table2[[#This Row],[Fri Tot]])</f>
        <v>0</v>
      </c>
      <c r="AR53">
        <f>Table2[[#This Row],[Fri Tot]]-Table2[[#This Row],[Fri Ord]]</f>
        <v>0</v>
      </c>
      <c r="AS53">
        <f>SUM(Table2[[#This Row],[Mon tot]],Table2[[#This Row],[Tue Tot]],Table2[[#This Row],[Wed Tot]],Table2[[#This Row],[Thu Tot]],Table2[[#This Row],[Fri Tot]])</f>
        <v>0</v>
      </c>
      <c r="AT53">
        <f>SUM(Table2[[#This Row],[Mon Ord]],Table2[[#This Row],[Tue Ord]],Table2[[#This Row],[Wed Ord]],Table2[[#This Row],[Thu Ord]],Table2[[#This Row],[Fri Ord]])</f>
        <v>0</v>
      </c>
      <c r="AU53">
        <f>SUM(Table2[[#This Row],[Sat TH]],Table2[[#This Row],[Mon TH]],Table2[[#This Row],[Tue TH]],Table2[[#This Row],[Wed TH]],Table2[[#This Row],[Thu TH]],Table2[[#This Row],[Fri TH]])</f>
        <v>0</v>
      </c>
      <c r="AV53">
        <f>SUM(Table2[[#This Row],[Sat DT]],Table2[[#This Row],[Sun DT]])</f>
        <v>0</v>
      </c>
      <c r="AW53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54" spans="4:49" x14ac:dyDescent="0.2">
      <c r="D54" s="2">
        <f>IF(Table2[[#This Row],[Employee Level]]=1,28.5,(IF(Table2[[#This Row],[Employee Level]]=2,29.5,0)))</f>
        <v>0</v>
      </c>
      <c r="H54">
        <f>(Table2[[#This Row],[Sat F Time]]-Table2[[#This Row],[Sat S Time]])*24-Table2[[#This Row],[Sat Break]]</f>
        <v>0</v>
      </c>
      <c r="I54">
        <f>IF(Table2[[#This Row],[Sat Tot]]&gt;4,4,Table2[[#This Row],[Sat Tot]])</f>
        <v>0</v>
      </c>
      <c r="J54">
        <f>Table2[[#This Row],[Sat Tot]]-Table2[[#This Row],[Sat TH]]</f>
        <v>0</v>
      </c>
      <c r="N54">
        <f>(Table2[[#This Row],[Sun F Time]]-Table2[[#This Row],[Sun S Time]])*24-Table2[[#This Row],[Sun Break]]</f>
        <v>0</v>
      </c>
      <c r="R54">
        <f>(Table2[[#This Row],[Mon F Time]]-Table2[[#This Row],[Mon S Time]])*24-Table2[[#This Row],[Mon Break]]</f>
        <v>0</v>
      </c>
      <c r="S54">
        <f>IF(Table2[[#This Row],[Mon tot]]&gt;8,8,Table2[[#This Row],[Mon tot]])</f>
        <v>0</v>
      </c>
      <c r="T54">
        <f>Table2[[#This Row],[Mon tot]]-Table2[[#This Row],[Mon Ord]]</f>
        <v>0</v>
      </c>
      <c r="X54">
        <f>(Table2[[#This Row],[Tue F Time]]-Table2[[#This Row],[Tue S Time]])*24-Table2[[#This Row],[Tue Break]]</f>
        <v>0</v>
      </c>
      <c r="Y54">
        <f>IF(Table2[[#This Row],[Tue Tot]]&gt;8,8,Table2[[#This Row],[Tue Tot]])</f>
        <v>0</v>
      </c>
      <c r="Z54">
        <f>Table2[[#This Row],[Tue Tot]]-Table2[[#This Row],[Tue Ord]]</f>
        <v>0</v>
      </c>
      <c r="AD54">
        <f>(Table2[[#This Row],[Wed F Time]]-Table2[[#This Row],[Wed S Time]])*24-Table2[[#This Row],[Wed Break]]</f>
        <v>0</v>
      </c>
      <c r="AE54">
        <f>IF(Table2[[#This Row],[Wed Tot]]&gt;8,8,Table2[[#This Row],[Wed Tot]])</f>
        <v>0</v>
      </c>
      <c r="AF54">
        <f>Table2[[#This Row],[Wed Tot]]-Table2[[#This Row],[Wed Ord]]</f>
        <v>0</v>
      </c>
      <c r="AJ54">
        <f>(Table2[[#This Row],[Thu F Time]]-Table2[[#This Row],[Thu S Time]])*24-Table2[[#This Row],[Thu Break]]</f>
        <v>0</v>
      </c>
      <c r="AK54">
        <f>IF(Table2[[#This Row],[Thu Tot]]&gt;8,8,Table2[[#This Row],[Thu Tot]])</f>
        <v>0</v>
      </c>
      <c r="AL54">
        <f>Table2[[#This Row],[Thu Tot]]-Table2[[#This Row],[Thu Ord]]</f>
        <v>0</v>
      </c>
      <c r="AP54">
        <f>(Table2[[#This Row],[Fri F Time]]-Table2[[#This Row],[Fri S Time]])*24-Table2[[#This Row],[Fri Break]]</f>
        <v>0</v>
      </c>
      <c r="AQ54">
        <f>IF((SUM(Table2[[#This Row],[Mon Ord]],Table2[[#This Row],[Tue Ord]],Table2[[#This Row],[Wed Ord]],Table2[[#This Row],[Thu Ord]])&lt;31) * (Table2[[#This Row],[Fri Tot]]&gt;8),8,Table2[[#This Row],[Fri Tot]])</f>
        <v>0</v>
      </c>
      <c r="AR54">
        <f>Table2[[#This Row],[Fri Tot]]-Table2[[#This Row],[Fri Ord]]</f>
        <v>0</v>
      </c>
      <c r="AS54">
        <f>SUM(Table2[[#This Row],[Mon tot]],Table2[[#This Row],[Tue Tot]],Table2[[#This Row],[Wed Tot]],Table2[[#This Row],[Thu Tot]],Table2[[#This Row],[Fri Tot]])</f>
        <v>0</v>
      </c>
      <c r="AT54">
        <f>SUM(Table2[[#This Row],[Mon Ord]],Table2[[#This Row],[Tue Ord]],Table2[[#This Row],[Wed Ord]],Table2[[#This Row],[Thu Ord]],Table2[[#This Row],[Fri Ord]])</f>
        <v>0</v>
      </c>
      <c r="AU54">
        <f>SUM(Table2[[#This Row],[Sat TH]],Table2[[#This Row],[Mon TH]],Table2[[#This Row],[Tue TH]],Table2[[#This Row],[Wed TH]],Table2[[#This Row],[Thu TH]],Table2[[#This Row],[Fri TH]])</f>
        <v>0</v>
      </c>
      <c r="AV54">
        <f>SUM(Table2[[#This Row],[Sat DT]],Table2[[#This Row],[Sun DT]])</f>
        <v>0</v>
      </c>
      <c r="AW54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55" spans="4:49" x14ac:dyDescent="0.2">
      <c r="D55" s="2">
        <f>IF(Table2[[#This Row],[Employee Level]]=1,28.5,(IF(Table2[[#This Row],[Employee Level]]=2,29.5,0)))</f>
        <v>0</v>
      </c>
      <c r="H55">
        <f>(Table2[[#This Row],[Sat F Time]]-Table2[[#This Row],[Sat S Time]])*24-Table2[[#This Row],[Sat Break]]</f>
        <v>0</v>
      </c>
      <c r="I55">
        <f>IF(Table2[[#This Row],[Sat Tot]]&gt;4,4,Table2[[#This Row],[Sat Tot]])</f>
        <v>0</v>
      </c>
      <c r="J55">
        <f>Table2[[#This Row],[Sat Tot]]-Table2[[#This Row],[Sat TH]]</f>
        <v>0</v>
      </c>
      <c r="N55">
        <f>(Table2[[#This Row],[Sun F Time]]-Table2[[#This Row],[Sun S Time]])*24-Table2[[#This Row],[Sun Break]]</f>
        <v>0</v>
      </c>
      <c r="R55">
        <f>(Table2[[#This Row],[Mon F Time]]-Table2[[#This Row],[Mon S Time]])*24-Table2[[#This Row],[Mon Break]]</f>
        <v>0</v>
      </c>
      <c r="S55">
        <f>IF(Table2[[#This Row],[Mon tot]]&gt;8,8,Table2[[#This Row],[Mon tot]])</f>
        <v>0</v>
      </c>
      <c r="T55">
        <f>Table2[[#This Row],[Mon tot]]-Table2[[#This Row],[Mon Ord]]</f>
        <v>0</v>
      </c>
      <c r="X55">
        <f>(Table2[[#This Row],[Tue F Time]]-Table2[[#This Row],[Tue S Time]])*24-Table2[[#This Row],[Tue Break]]</f>
        <v>0</v>
      </c>
      <c r="Y55">
        <f>IF(Table2[[#This Row],[Tue Tot]]&gt;8,8,Table2[[#This Row],[Tue Tot]])</f>
        <v>0</v>
      </c>
      <c r="Z55">
        <f>Table2[[#This Row],[Tue Tot]]-Table2[[#This Row],[Tue Ord]]</f>
        <v>0</v>
      </c>
      <c r="AD55">
        <f>(Table2[[#This Row],[Wed F Time]]-Table2[[#This Row],[Wed S Time]])*24-Table2[[#This Row],[Wed Break]]</f>
        <v>0</v>
      </c>
      <c r="AE55">
        <f>IF(Table2[[#This Row],[Wed Tot]]&gt;8,8,Table2[[#This Row],[Wed Tot]])</f>
        <v>0</v>
      </c>
      <c r="AF55">
        <f>Table2[[#This Row],[Wed Tot]]-Table2[[#This Row],[Wed Ord]]</f>
        <v>0</v>
      </c>
      <c r="AJ55">
        <f>(Table2[[#This Row],[Thu F Time]]-Table2[[#This Row],[Thu S Time]])*24-Table2[[#This Row],[Thu Break]]</f>
        <v>0</v>
      </c>
      <c r="AK55">
        <f>IF(Table2[[#This Row],[Thu Tot]]&gt;8,8,Table2[[#This Row],[Thu Tot]])</f>
        <v>0</v>
      </c>
      <c r="AL55">
        <f>Table2[[#This Row],[Thu Tot]]-Table2[[#This Row],[Thu Ord]]</f>
        <v>0</v>
      </c>
      <c r="AP55">
        <f>(Table2[[#This Row],[Fri F Time]]-Table2[[#This Row],[Fri S Time]])*24-Table2[[#This Row],[Fri Break]]</f>
        <v>0</v>
      </c>
      <c r="AQ55">
        <f>IF((SUM(Table2[[#This Row],[Mon Ord]],Table2[[#This Row],[Tue Ord]],Table2[[#This Row],[Wed Ord]],Table2[[#This Row],[Thu Ord]])&lt;31) * (Table2[[#This Row],[Fri Tot]]&gt;8),8,Table2[[#This Row],[Fri Tot]])</f>
        <v>0</v>
      </c>
      <c r="AR55">
        <f>Table2[[#This Row],[Fri Tot]]-Table2[[#This Row],[Fri Ord]]</f>
        <v>0</v>
      </c>
      <c r="AS55">
        <f>SUM(Table2[[#This Row],[Mon tot]],Table2[[#This Row],[Tue Tot]],Table2[[#This Row],[Wed Tot]],Table2[[#This Row],[Thu Tot]],Table2[[#This Row],[Fri Tot]])</f>
        <v>0</v>
      </c>
      <c r="AT55">
        <f>SUM(Table2[[#This Row],[Mon Ord]],Table2[[#This Row],[Tue Ord]],Table2[[#This Row],[Wed Ord]],Table2[[#This Row],[Thu Ord]],Table2[[#This Row],[Fri Ord]])</f>
        <v>0</v>
      </c>
      <c r="AU55">
        <f>SUM(Table2[[#This Row],[Sat TH]],Table2[[#This Row],[Mon TH]],Table2[[#This Row],[Tue TH]],Table2[[#This Row],[Wed TH]],Table2[[#This Row],[Thu TH]],Table2[[#This Row],[Fri TH]])</f>
        <v>0</v>
      </c>
      <c r="AV55">
        <f>SUM(Table2[[#This Row],[Sat DT]],Table2[[#This Row],[Sun DT]])</f>
        <v>0</v>
      </c>
      <c r="AW55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56" spans="4:49" x14ac:dyDescent="0.2">
      <c r="D56" s="2">
        <f>IF(Table2[[#This Row],[Employee Level]]=1,28.5,(IF(Table2[[#This Row],[Employee Level]]=2,29.5,0)))</f>
        <v>0</v>
      </c>
      <c r="H56">
        <f>(Table2[[#This Row],[Sat F Time]]-Table2[[#This Row],[Sat S Time]])*24-Table2[[#This Row],[Sat Break]]</f>
        <v>0</v>
      </c>
      <c r="I56">
        <f>IF(Table2[[#This Row],[Sat Tot]]&gt;4,4,Table2[[#This Row],[Sat Tot]])</f>
        <v>0</v>
      </c>
      <c r="J56">
        <f>Table2[[#This Row],[Sat Tot]]-Table2[[#This Row],[Sat TH]]</f>
        <v>0</v>
      </c>
      <c r="N56">
        <f>(Table2[[#This Row],[Sun F Time]]-Table2[[#This Row],[Sun S Time]])*24-Table2[[#This Row],[Sun Break]]</f>
        <v>0</v>
      </c>
      <c r="R56">
        <f>(Table2[[#This Row],[Mon F Time]]-Table2[[#This Row],[Mon S Time]])*24-Table2[[#This Row],[Mon Break]]</f>
        <v>0</v>
      </c>
      <c r="S56">
        <f>IF(Table2[[#This Row],[Mon tot]]&gt;8,8,Table2[[#This Row],[Mon tot]])</f>
        <v>0</v>
      </c>
      <c r="T56">
        <f>Table2[[#This Row],[Mon tot]]-Table2[[#This Row],[Mon Ord]]</f>
        <v>0</v>
      </c>
      <c r="X56">
        <f>(Table2[[#This Row],[Tue F Time]]-Table2[[#This Row],[Tue S Time]])*24-Table2[[#This Row],[Tue Break]]</f>
        <v>0</v>
      </c>
      <c r="Y56">
        <f>IF(Table2[[#This Row],[Tue Tot]]&gt;8,8,Table2[[#This Row],[Tue Tot]])</f>
        <v>0</v>
      </c>
      <c r="Z56">
        <f>Table2[[#This Row],[Tue Tot]]-Table2[[#This Row],[Tue Ord]]</f>
        <v>0</v>
      </c>
      <c r="AD56">
        <f>(Table2[[#This Row],[Wed F Time]]-Table2[[#This Row],[Wed S Time]])*24-Table2[[#This Row],[Wed Break]]</f>
        <v>0</v>
      </c>
      <c r="AE56">
        <f>IF(Table2[[#This Row],[Wed Tot]]&gt;8,8,Table2[[#This Row],[Wed Tot]])</f>
        <v>0</v>
      </c>
      <c r="AF56">
        <f>Table2[[#This Row],[Wed Tot]]-Table2[[#This Row],[Wed Ord]]</f>
        <v>0</v>
      </c>
      <c r="AJ56">
        <f>(Table2[[#This Row],[Thu F Time]]-Table2[[#This Row],[Thu S Time]])*24-Table2[[#This Row],[Thu Break]]</f>
        <v>0</v>
      </c>
      <c r="AK56">
        <f>IF(Table2[[#This Row],[Thu Tot]]&gt;8,8,Table2[[#This Row],[Thu Tot]])</f>
        <v>0</v>
      </c>
      <c r="AL56">
        <f>Table2[[#This Row],[Thu Tot]]-Table2[[#This Row],[Thu Ord]]</f>
        <v>0</v>
      </c>
      <c r="AP56">
        <f>(Table2[[#This Row],[Fri F Time]]-Table2[[#This Row],[Fri S Time]])*24-Table2[[#This Row],[Fri Break]]</f>
        <v>0</v>
      </c>
      <c r="AQ56">
        <f>IF((SUM(Table2[[#This Row],[Mon Ord]],Table2[[#This Row],[Tue Ord]],Table2[[#This Row],[Wed Ord]],Table2[[#This Row],[Thu Ord]])&lt;31) * (Table2[[#This Row],[Fri Tot]]&gt;8),8,Table2[[#This Row],[Fri Tot]])</f>
        <v>0</v>
      </c>
      <c r="AR56">
        <f>Table2[[#This Row],[Fri Tot]]-Table2[[#This Row],[Fri Ord]]</f>
        <v>0</v>
      </c>
      <c r="AS56">
        <f>SUM(Table2[[#This Row],[Mon tot]],Table2[[#This Row],[Tue Tot]],Table2[[#This Row],[Wed Tot]],Table2[[#This Row],[Thu Tot]],Table2[[#This Row],[Fri Tot]])</f>
        <v>0</v>
      </c>
      <c r="AT56">
        <f>SUM(Table2[[#This Row],[Mon Ord]],Table2[[#This Row],[Tue Ord]],Table2[[#This Row],[Wed Ord]],Table2[[#This Row],[Thu Ord]],Table2[[#This Row],[Fri Ord]])</f>
        <v>0</v>
      </c>
      <c r="AU56">
        <f>SUM(Table2[[#This Row],[Sat TH]],Table2[[#This Row],[Mon TH]],Table2[[#This Row],[Tue TH]],Table2[[#This Row],[Wed TH]],Table2[[#This Row],[Thu TH]],Table2[[#This Row],[Fri TH]])</f>
        <v>0</v>
      </c>
      <c r="AV56">
        <f>SUM(Table2[[#This Row],[Sat DT]],Table2[[#This Row],[Sun DT]])</f>
        <v>0</v>
      </c>
      <c r="AW56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57" spans="4:49" x14ac:dyDescent="0.2">
      <c r="D57" s="2">
        <f>IF(Table2[[#This Row],[Employee Level]]=1,28.5,(IF(Table2[[#This Row],[Employee Level]]=2,29.5,0)))</f>
        <v>0</v>
      </c>
      <c r="H57">
        <f>(Table2[[#This Row],[Sat F Time]]-Table2[[#This Row],[Sat S Time]])*24-Table2[[#This Row],[Sat Break]]</f>
        <v>0</v>
      </c>
      <c r="I57">
        <f>IF(Table2[[#This Row],[Sat Tot]]&gt;4,4,Table2[[#This Row],[Sat Tot]])</f>
        <v>0</v>
      </c>
      <c r="J57">
        <f>Table2[[#This Row],[Sat Tot]]-Table2[[#This Row],[Sat TH]]</f>
        <v>0</v>
      </c>
      <c r="N57">
        <f>(Table2[[#This Row],[Sun F Time]]-Table2[[#This Row],[Sun S Time]])*24-Table2[[#This Row],[Sun Break]]</f>
        <v>0</v>
      </c>
      <c r="R57">
        <f>(Table2[[#This Row],[Mon F Time]]-Table2[[#This Row],[Mon S Time]])*24-Table2[[#This Row],[Mon Break]]</f>
        <v>0</v>
      </c>
      <c r="S57">
        <f>IF(Table2[[#This Row],[Mon tot]]&gt;8,8,Table2[[#This Row],[Mon tot]])</f>
        <v>0</v>
      </c>
      <c r="T57">
        <f>Table2[[#This Row],[Mon tot]]-Table2[[#This Row],[Mon Ord]]</f>
        <v>0</v>
      </c>
      <c r="X57">
        <f>(Table2[[#This Row],[Tue F Time]]-Table2[[#This Row],[Tue S Time]])*24-Table2[[#This Row],[Tue Break]]</f>
        <v>0</v>
      </c>
      <c r="Y57">
        <f>IF(Table2[[#This Row],[Tue Tot]]&gt;8,8,Table2[[#This Row],[Tue Tot]])</f>
        <v>0</v>
      </c>
      <c r="Z57">
        <f>Table2[[#This Row],[Tue Tot]]-Table2[[#This Row],[Tue Ord]]</f>
        <v>0</v>
      </c>
      <c r="AD57">
        <f>(Table2[[#This Row],[Wed F Time]]-Table2[[#This Row],[Wed S Time]])*24-Table2[[#This Row],[Wed Break]]</f>
        <v>0</v>
      </c>
      <c r="AE57">
        <f>IF(Table2[[#This Row],[Wed Tot]]&gt;8,8,Table2[[#This Row],[Wed Tot]])</f>
        <v>0</v>
      </c>
      <c r="AF57">
        <f>Table2[[#This Row],[Wed Tot]]-Table2[[#This Row],[Wed Ord]]</f>
        <v>0</v>
      </c>
      <c r="AJ57">
        <f>(Table2[[#This Row],[Thu F Time]]-Table2[[#This Row],[Thu S Time]])*24-Table2[[#This Row],[Thu Break]]</f>
        <v>0</v>
      </c>
      <c r="AK57">
        <f>IF(Table2[[#This Row],[Thu Tot]]&gt;8,8,Table2[[#This Row],[Thu Tot]])</f>
        <v>0</v>
      </c>
      <c r="AL57">
        <f>Table2[[#This Row],[Thu Tot]]-Table2[[#This Row],[Thu Ord]]</f>
        <v>0</v>
      </c>
      <c r="AP57">
        <f>(Table2[[#This Row],[Fri F Time]]-Table2[[#This Row],[Fri S Time]])*24-Table2[[#This Row],[Fri Break]]</f>
        <v>0</v>
      </c>
      <c r="AQ57">
        <f>IF((SUM(Table2[[#This Row],[Mon Ord]],Table2[[#This Row],[Tue Ord]],Table2[[#This Row],[Wed Ord]],Table2[[#This Row],[Thu Ord]])&lt;31) * (Table2[[#This Row],[Fri Tot]]&gt;8),8,Table2[[#This Row],[Fri Tot]])</f>
        <v>0</v>
      </c>
      <c r="AR57">
        <f>Table2[[#This Row],[Fri Tot]]-Table2[[#This Row],[Fri Ord]]</f>
        <v>0</v>
      </c>
      <c r="AS57">
        <f>SUM(Table2[[#This Row],[Mon tot]],Table2[[#This Row],[Tue Tot]],Table2[[#This Row],[Wed Tot]],Table2[[#This Row],[Thu Tot]],Table2[[#This Row],[Fri Tot]])</f>
        <v>0</v>
      </c>
      <c r="AT57">
        <f>SUM(Table2[[#This Row],[Mon Ord]],Table2[[#This Row],[Tue Ord]],Table2[[#This Row],[Wed Ord]],Table2[[#This Row],[Thu Ord]],Table2[[#This Row],[Fri Ord]])</f>
        <v>0</v>
      </c>
      <c r="AU57">
        <f>SUM(Table2[[#This Row],[Sat TH]],Table2[[#This Row],[Mon TH]],Table2[[#This Row],[Tue TH]],Table2[[#This Row],[Wed TH]],Table2[[#This Row],[Thu TH]],Table2[[#This Row],[Fri TH]])</f>
        <v>0</v>
      </c>
      <c r="AV57">
        <f>SUM(Table2[[#This Row],[Sat DT]],Table2[[#This Row],[Sun DT]])</f>
        <v>0</v>
      </c>
      <c r="AW57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58" spans="4:49" x14ac:dyDescent="0.2">
      <c r="D58" s="2">
        <f>IF(Table2[[#This Row],[Employee Level]]=1,28.5,(IF(Table2[[#This Row],[Employee Level]]=2,29.5,0)))</f>
        <v>0</v>
      </c>
      <c r="H58">
        <f>(Table2[[#This Row],[Sat F Time]]-Table2[[#This Row],[Sat S Time]])*24-Table2[[#This Row],[Sat Break]]</f>
        <v>0</v>
      </c>
      <c r="I58">
        <f>IF(Table2[[#This Row],[Sat Tot]]&gt;4,4,Table2[[#This Row],[Sat Tot]])</f>
        <v>0</v>
      </c>
      <c r="J58">
        <f>Table2[[#This Row],[Sat Tot]]-Table2[[#This Row],[Sat TH]]</f>
        <v>0</v>
      </c>
      <c r="N58">
        <f>(Table2[[#This Row],[Sun F Time]]-Table2[[#This Row],[Sun S Time]])*24-Table2[[#This Row],[Sun Break]]</f>
        <v>0</v>
      </c>
      <c r="R58">
        <f>(Table2[[#This Row],[Mon F Time]]-Table2[[#This Row],[Mon S Time]])*24-Table2[[#This Row],[Mon Break]]</f>
        <v>0</v>
      </c>
      <c r="S58">
        <f>IF(Table2[[#This Row],[Mon tot]]&gt;8,8,Table2[[#This Row],[Mon tot]])</f>
        <v>0</v>
      </c>
      <c r="T58">
        <f>Table2[[#This Row],[Mon tot]]-Table2[[#This Row],[Mon Ord]]</f>
        <v>0</v>
      </c>
      <c r="X58">
        <f>(Table2[[#This Row],[Tue F Time]]-Table2[[#This Row],[Tue S Time]])*24-Table2[[#This Row],[Tue Break]]</f>
        <v>0</v>
      </c>
      <c r="Y58">
        <f>IF(Table2[[#This Row],[Tue Tot]]&gt;8,8,Table2[[#This Row],[Tue Tot]])</f>
        <v>0</v>
      </c>
      <c r="Z58">
        <f>Table2[[#This Row],[Tue Tot]]-Table2[[#This Row],[Tue Ord]]</f>
        <v>0</v>
      </c>
      <c r="AD58">
        <f>(Table2[[#This Row],[Wed F Time]]-Table2[[#This Row],[Wed S Time]])*24-Table2[[#This Row],[Wed Break]]</f>
        <v>0</v>
      </c>
      <c r="AE58">
        <f>IF(Table2[[#This Row],[Wed Tot]]&gt;8,8,Table2[[#This Row],[Wed Tot]])</f>
        <v>0</v>
      </c>
      <c r="AF58">
        <f>Table2[[#This Row],[Wed Tot]]-Table2[[#This Row],[Wed Ord]]</f>
        <v>0</v>
      </c>
      <c r="AJ58">
        <f>(Table2[[#This Row],[Thu F Time]]-Table2[[#This Row],[Thu S Time]])*24-Table2[[#This Row],[Thu Break]]</f>
        <v>0</v>
      </c>
      <c r="AK58">
        <f>IF(Table2[[#This Row],[Thu Tot]]&gt;8,8,Table2[[#This Row],[Thu Tot]])</f>
        <v>0</v>
      </c>
      <c r="AL58">
        <f>Table2[[#This Row],[Thu Tot]]-Table2[[#This Row],[Thu Ord]]</f>
        <v>0</v>
      </c>
      <c r="AP58">
        <f>(Table2[[#This Row],[Fri F Time]]-Table2[[#This Row],[Fri S Time]])*24-Table2[[#This Row],[Fri Break]]</f>
        <v>0</v>
      </c>
      <c r="AQ58">
        <f>IF((SUM(Table2[[#This Row],[Mon Ord]],Table2[[#This Row],[Tue Ord]],Table2[[#This Row],[Wed Ord]],Table2[[#This Row],[Thu Ord]])&lt;31) * (Table2[[#This Row],[Fri Tot]]&gt;8),8,Table2[[#This Row],[Fri Tot]])</f>
        <v>0</v>
      </c>
      <c r="AR58">
        <f>Table2[[#This Row],[Fri Tot]]-Table2[[#This Row],[Fri Ord]]</f>
        <v>0</v>
      </c>
      <c r="AS58">
        <f>SUM(Table2[[#This Row],[Mon tot]],Table2[[#This Row],[Tue Tot]],Table2[[#This Row],[Wed Tot]],Table2[[#This Row],[Thu Tot]],Table2[[#This Row],[Fri Tot]])</f>
        <v>0</v>
      </c>
      <c r="AT58">
        <f>SUM(Table2[[#This Row],[Mon Ord]],Table2[[#This Row],[Tue Ord]],Table2[[#This Row],[Wed Ord]],Table2[[#This Row],[Thu Ord]],Table2[[#This Row],[Fri Ord]])</f>
        <v>0</v>
      </c>
      <c r="AU58">
        <f>SUM(Table2[[#This Row],[Sat TH]],Table2[[#This Row],[Mon TH]],Table2[[#This Row],[Tue TH]],Table2[[#This Row],[Wed TH]],Table2[[#This Row],[Thu TH]],Table2[[#This Row],[Fri TH]])</f>
        <v>0</v>
      </c>
      <c r="AV58">
        <f>SUM(Table2[[#This Row],[Sat DT]],Table2[[#This Row],[Sun DT]])</f>
        <v>0</v>
      </c>
      <c r="AW58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59" spans="4:49" x14ac:dyDescent="0.2">
      <c r="D59" s="2">
        <f>IF(Table2[[#This Row],[Employee Level]]=1,28.5,(IF(Table2[[#This Row],[Employee Level]]=2,29.5,0)))</f>
        <v>0</v>
      </c>
      <c r="H59">
        <f>(Table2[[#This Row],[Sat F Time]]-Table2[[#This Row],[Sat S Time]])*24-Table2[[#This Row],[Sat Break]]</f>
        <v>0</v>
      </c>
      <c r="I59">
        <f>IF(Table2[[#This Row],[Sat Tot]]&gt;4,4,Table2[[#This Row],[Sat Tot]])</f>
        <v>0</v>
      </c>
      <c r="J59">
        <f>Table2[[#This Row],[Sat Tot]]-Table2[[#This Row],[Sat TH]]</f>
        <v>0</v>
      </c>
      <c r="N59">
        <f>(Table2[[#This Row],[Sun F Time]]-Table2[[#This Row],[Sun S Time]])*24-Table2[[#This Row],[Sun Break]]</f>
        <v>0</v>
      </c>
      <c r="R59">
        <f>(Table2[[#This Row],[Mon F Time]]-Table2[[#This Row],[Mon S Time]])*24-Table2[[#This Row],[Mon Break]]</f>
        <v>0</v>
      </c>
      <c r="S59">
        <f>IF(Table2[[#This Row],[Mon tot]]&gt;8,8,Table2[[#This Row],[Mon tot]])</f>
        <v>0</v>
      </c>
      <c r="T59">
        <f>Table2[[#This Row],[Mon tot]]-Table2[[#This Row],[Mon Ord]]</f>
        <v>0</v>
      </c>
      <c r="X59">
        <f>(Table2[[#This Row],[Tue F Time]]-Table2[[#This Row],[Tue S Time]])*24-Table2[[#This Row],[Tue Break]]</f>
        <v>0</v>
      </c>
      <c r="Y59">
        <f>IF(Table2[[#This Row],[Tue Tot]]&gt;8,8,Table2[[#This Row],[Tue Tot]])</f>
        <v>0</v>
      </c>
      <c r="Z59">
        <f>Table2[[#This Row],[Tue Tot]]-Table2[[#This Row],[Tue Ord]]</f>
        <v>0</v>
      </c>
      <c r="AD59">
        <f>(Table2[[#This Row],[Wed F Time]]-Table2[[#This Row],[Wed S Time]])*24-Table2[[#This Row],[Wed Break]]</f>
        <v>0</v>
      </c>
      <c r="AE59">
        <f>IF(Table2[[#This Row],[Wed Tot]]&gt;8,8,Table2[[#This Row],[Wed Tot]])</f>
        <v>0</v>
      </c>
      <c r="AF59">
        <f>Table2[[#This Row],[Wed Tot]]-Table2[[#This Row],[Wed Ord]]</f>
        <v>0</v>
      </c>
      <c r="AJ59">
        <f>(Table2[[#This Row],[Thu F Time]]-Table2[[#This Row],[Thu S Time]])*24-Table2[[#This Row],[Thu Break]]</f>
        <v>0</v>
      </c>
      <c r="AK59">
        <f>IF(Table2[[#This Row],[Thu Tot]]&gt;8,8,Table2[[#This Row],[Thu Tot]])</f>
        <v>0</v>
      </c>
      <c r="AL59">
        <f>Table2[[#This Row],[Thu Tot]]-Table2[[#This Row],[Thu Ord]]</f>
        <v>0</v>
      </c>
      <c r="AP59">
        <f>(Table2[[#This Row],[Fri F Time]]-Table2[[#This Row],[Fri S Time]])*24-Table2[[#This Row],[Fri Break]]</f>
        <v>0</v>
      </c>
      <c r="AQ59">
        <f>IF((SUM(Table2[[#This Row],[Mon Ord]],Table2[[#This Row],[Tue Ord]],Table2[[#This Row],[Wed Ord]],Table2[[#This Row],[Thu Ord]])&lt;31) * (Table2[[#This Row],[Fri Tot]]&gt;8),8,Table2[[#This Row],[Fri Tot]])</f>
        <v>0</v>
      </c>
      <c r="AR59">
        <f>Table2[[#This Row],[Fri Tot]]-Table2[[#This Row],[Fri Ord]]</f>
        <v>0</v>
      </c>
      <c r="AS59">
        <f>SUM(Table2[[#This Row],[Mon tot]],Table2[[#This Row],[Tue Tot]],Table2[[#This Row],[Wed Tot]],Table2[[#This Row],[Thu Tot]],Table2[[#This Row],[Fri Tot]])</f>
        <v>0</v>
      </c>
      <c r="AT59">
        <f>SUM(Table2[[#This Row],[Mon Ord]],Table2[[#This Row],[Tue Ord]],Table2[[#This Row],[Wed Ord]],Table2[[#This Row],[Thu Ord]],Table2[[#This Row],[Fri Ord]])</f>
        <v>0</v>
      </c>
      <c r="AU59">
        <f>SUM(Table2[[#This Row],[Sat TH]],Table2[[#This Row],[Mon TH]],Table2[[#This Row],[Tue TH]],Table2[[#This Row],[Wed TH]],Table2[[#This Row],[Thu TH]],Table2[[#This Row],[Fri TH]])</f>
        <v>0</v>
      </c>
      <c r="AV59">
        <f>SUM(Table2[[#This Row],[Sat DT]],Table2[[#This Row],[Sun DT]])</f>
        <v>0</v>
      </c>
      <c r="AW59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60" spans="4:49" x14ac:dyDescent="0.2">
      <c r="D60" s="2">
        <f>IF(Table2[[#This Row],[Employee Level]]=1,28.5,(IF(Table2[[#This Row],[Employee Level]]=2,29.5,0)))</f>
        <v>0</v>
      </c>
      <c r="H60">
        <f>(Table2[[#This Row],[Sat F Time]]-Table2[[#This Row],[Sat S Time]])*24-Table2[[#This Row],[Sat Break]]</f>
        <v>0</v>
      </c>
      <c r="I60">
        <f>IF(Table2[[#This Row],[Sat Tot]]&gt;4,4,Table2[[#This Row],[Sat Tot]])</f>
        <v>0</v>
      </c>
      <c r="J60">
        <f>Table2[[#This Row],[Sat Tot]]-Table2[[#This Row],[Sat TH]]</f>
        <v>0</v>
      </c>
      <c r="N60">
        <f>(Table2[[#This Row],[Sun F Time]]-Table2[[#This Row],[Sun S Time]])*24-Table2[[#This Row],[Sun Break]]</f>
        <v>0</v>
      </c>
      <c r="R60">
        <f>(Table2[[#This Row],[Mon F Time]]-Table2[[#This Row],[Mon S Time]])*24-Table2[[#This Row],[Mon Break]]</f>
        <v>0</v>
      </c>
      <c r="S60">
        <f>IF(Table2[[#This Row],[Mon tot]]&gt;8,8,Table2[[#This Row],[Mon tot]])</f>
        <v>0</v>
      </c>
      <c r="T60">
        <f>Table2[[#This Row],[Mon tot]]-Table2[[#This Row],[Mon Ord]]</f>
        <v>0</v>
      </c>
      <c r="X60">
        <f>(Table2[[#This Row],[Tue F Time]]-Table2[[#This Row],[Tue S Time]])*24-Table2[[#This Row],[Tue Break]]</f>
        <v>0</v>
      </c>
      <c r="Y60">
        <f>IF(Table2[[#This Row],[Tue Tot]]&gt;8,8,Table2[[#This Row],[Tue Tot]])</f>
        <v>0</v>
      </c>
      <c r="Z60">
        <f>Table2[[#This Row],[Tue Tot]]-Table2[[#This Row],[Tue Ord]]</f>
        <v>0</v>
      </c>
      <c r="AD60">
        <f>(Table2[[#This Row],[Wed F Time]]-Table2[[#This Row],[Wed S Time]])*24-Table2[[#This Row],[Wed Break]]</f>
        <v>0</v>
      </c>
      <c r="AE60">
        <f>IF(Table2[[#This Row],[Wed Tot]]&gt;8,8,Table2[[#This Row],[Wed Tot]])</f>
        <v>0</v>
      </c>
      <c r="AF60">
        <f>Table2[[#This Row],[Wed Tot]]-Table2[[#This Row],[Wed Ord]]</f>
        <v>0</v>
      </c>
      <c r="AJ60">
        <f>(Table2[[#This Row],[Thu F Time]]-Table2[[#This Row],[Thu S Time]])*24-Table2[[#This Row],[Thu Break]]</f>
        <v>0</v>
      </c>
      <c r="AK60">
        <f>IF(Table2[[#This Row],[Thu Tot]]&gt;8,8,Table2[[#This Row],[Thu Tot]])</f>
        <v>0</v>
      </c>
      <c r="AL60">
        <f>Table2[[#This Row],[Thu Tot]]-Table2[[#This Row],[Thu Ord]]</f>
        <v>0</v>
      </c>
      <c r="AP60">
        <f>(Table2[[#This Row],[Fri F Time]]-Table2[[#This Row],[Fri S Time]])*24-Table2[[#This Row],[Fri Break]]</f>
        <v>0</v>
      </c>
      <c r="AQ60">
        <f>IF((SUM(Table2[[#This Row],[Mon Ord]],Table2[[#This Row],[Tue Ord]],Table2[[#This Row],[Wed Ord]],Table2[[#This Row],[Thu Ord]])&lt;31) * (Table2[[#This Row],[Fri Tot]]&gt;8),8,Table2[[#This Row],[Fri Tot]])</f>
        <v>0</v>
      </c>
      <c r="AR60">
        <f>Table2[[#This Row],[Fri Tot]]-Table2[[#This Row],[Fri Ord]]</f>
        <v>0</v>
      </c>
      <c r="AS60">
        <f>SUM(Table2[[#This Row],[Mon tot]],Table2[[#This Row],[Tue Tot]],Table2[[#This Row],[Wed Tot]],Table2[[#This Row],[Thu Tot]],Table2[[#This Row],[Fri Tot]])</f>
        <v>0</v>
      </c>
      <c r="AT60">
        <f>SUM(Table2[[#This Row],[Mon Ord]],Table2[[#This Row],[Tue Ord]],Table2[[#This Row],[Wed Ord]],Table2[[#This Row],[Thu Ord]],Table2[[#This Row],[Fri Ord]])</f>
        <v>0</v>
      </c>
      <c r="AU60">
        <f>SUM(Table2[[#This Row],[Sat TH]],Table2[[#This Row],[Mon TH]],Table2[[#This Row],[Tue TH]],Table2[[#This Row],[Wed TH]],Table2[[#This Row],[Thu TH]],Table2[[#This Row],[Fri TH]])</f>
        <v>0</v>
      </c>
      <c r="AV60">
        <f>SUM(Table2[[#This Row],[Sat DT]],Table2[[#This Row],[Sun DT]])</f>
        <v>0</v>
      </c>
      <c r="AW60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61" spans="4:49" x14ac:dyDescent="0.2">
      <c r="D61" s="2">
        <f>IF(Table2[[#This Row],[Employee Level]]=1,28.5,(IF(Table2[[#This Row],[Employee Level]]=2,29.5,0)))</f>
        <v>0</v>
      </c>
      <c r="H61">
        <f>(Table2[[#This Row],[Sat F Time]]-Table2[[#This Row],[Sat S Time]])*24-Table2[[#This Row],[Sat Break]]</f>
        <v>0</v>
      </c>
      <c r="I61">
        <f>IF(Table2[[#This Row],[Sat Tot]]&gt;4,4,Table2[[#This Row],[Sat Tot]])</f>
        <v>0</v>
      </c>
      <c r="J61">
        <f>Table2[[#This Row],[Sat Tot]]-Table2[[#This Row],[Sat TH]]</f>
        <v>0</v>
      </c>
      <c r="N61">
        <f>(Table2[[#This Row],[Sun F Time]]-Table2[[#This Row],[Sun S Time]])*24-Table2[[#This Row],[Sun Break]]</f>
        <v>0</v>
      </c>
      <c r="R61">
        <f>(Table2[[#This Row],[Mon F Time]]-Table2[[#This Row],[Mon S Time]])*24-Table2[[#This Row],[Mon Break]]</f>
        <v>0</v>
      </c>
      <c r="S61">
        <f>IF(Table2[[#This Row],[Mon tot]]&gt;8,8,Table2[[#This Row],[Mon tot]])</f>
        <v>0</v>
      </c>
      <c r="T61">
        <f>Table2[[#This Row],[Mon tot]]-Table2[[#This Row],[Mon Ord]]</f>
        <v>0</v>
      </c>
      <c r="X61">
        <f>(Table2[[#This Row],[Tue F Time]]-Table2[[#This Row],[Tue S Time]])*24-Table2[[#This Row],[Tue Break]]</f>
        <v>0</v>
      </c>
      <c r="Y61">
        <f>IF(Table2[[#This Row],[Tue Tot]]&gt;8,8,Table2[[#This Row],[Tue Tot]])</f>
        <v>0</v>
      </c>
      <c r="Z61">
        <f>Table2[[#This Row],[Tue Tot]]-Table2[[#This Row],[Tue Ord]]</f>
        <v>0</v>
      </c>
      <c r="AD61">
        <f>(Table2[[#This Row],[Wed F Time]]-Table2[[#This Row],[Wed S Time]])*24-Table2[[#This Row],[Wed Break]]</f>
        <v>0</v>
      </c>
      <c r="AE61">
        <f>IF(Table2[[#This Row],[Wed Tot]]&gt;8,8,Table2[[#This Row],[Wed Tot]])</f>
        <v>0</v>
      </c>
      <c r="AF61">
        <f>Table2[[#This Row],[Wed Tot]]-Table2[[#This Row],[Wed Ord]]</f>
        <v>0</v>
      </c>
      <c r="AJ61">
        <f>(Table2[[#This Row],[Thu F Time]]-Table2[[#This Row],[Thu S Time]])*24-Table2[[#This Row],[Thu Break]]</f>
        <v>0</v>
      </c>
      <c r="AK61">
        <f>IF(Table2[[#This Row],[Thu Tot]]&gt;8,8,Table2[[#This Row],[Thu Tot]])</f>
        <v>0</v>
      </c>
      <c r="AL61">
        <f>Table2[[#This Row],[Thu Tot]]-Table2[[#This Row],[Thu Ord]]</f>
        <v>0</v>
      </c>
      <c r="AP61">
        <f>(Table2[[#This Row],[Fri F Time]]-Table2[[#This Row],[Fri S Time]])*24-Table2[[#This Row],[Fri Break]]</f>
        <v>0</v>
      </c>
      <c r="AQ61">
        <f>IF((SUM(Table2[[#This Row],[Mon Ord]],Table2[[#This Row],[Tue Ord]],Table2[[#This Row],[Wed Ord]],Table2[[#This Row],[Thu Ord]])&lt;31) * (Table2[[#This Row],[Fri Tot]]&gt;8),8,Table2[[#This Row],[Fri Tot]])</f>
        <v>0</v>
      </c>
      <c r="AR61">
        <f>Table2[[#This Row],[Fri Tot]]-Table2[[#This Row],[Fri Ord]]</f>
        <v>0</v>
      </c>
      <c r="AS61">
        <f>SUM(Table2[[#This Row],[Mon tot]],Table2[[#This Row],[Tue Tot]],Table2[[#This Row],[Wed Tot]],Table2[[#This Row],[Thu Tot]],Table2[[#This Row],[Fri Tot]])</f>
        <v>0</v>
      </c>
      <c r="AT61">
        <f>SUM(Table2[[#This Row],[Mon Ord]],Table2[[#This Row],[Tue Ord]],Table2[[#This Row],[Wed Ord]],Table2[[#This Row],[Thu Ord]],Table2[[#This Row],[Fri Ord]])</f>
        <v>0</v>
      </c>
      <c r="AU61">
        <f>SUM(Table2[[#This Row],[Sat TH]],Table2[[#This Row],[Mon TH]],Table2[[#This Row],[Tue TH]],Table2[[#This Row],[Wed TH]],Table2[[#This Row],[Thu TH]],Table2[[#This Row],[Fri TH]])</f>
        <v>0</v>
      </c>
      <c r="AV61">
        <f>SUM(Table2[[#This Row],[Sat DT]],Table2[[#This Row],[Sun DT]])</f>
        <v>0</v>
      </c>
      <c r="AW61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62" spans="4:49" x14ac:dyDescent="0.2">
      <c r="D62" s="2">
        <f>IF(Table2[[#This Row],[Employee Level]]=1,28.5,(IF(Table2[[#This Row],[Employee Level]]=2,29.5,0)))</f>
        <v>0</v>
      </c>
      <c r="H62">
        <f>(Table2[[#This Row],[Sat F Time]]-Table2[[#This Row],[Sat S Time]])*24-Table2[[#This Row],[Sat Break]]</f>
        <v>0</v>
      </c>
      <c r="I62">
        <f>IF(Table2[[#This Row],[Sat Tot]]&gt;4,4,Table2[[#This Row],[Sat Tot]])</f>
        <v>0</v>
      </c>
      <c r="J62">
        <f>Table2[[#This Row],[Sat Tot]]-Table2[[#This Row],[Sat TH]]</f>
        <v>0</v>
      </c>
      <c r="N62">
        <f>(Table2[[#This Row],[Sun F Time]]-Table2[[#This Row],[Sun S Time]])*24-Table2[[#This Row],[Sun Break]]</f>
        <v>0</v>
      </c>
      <c r="R62">
        <f>(Table2[[#This Row],[Mon F Time]]-Table2[[#This Row],[Mon S Time]])*24-Table2[[#This Row],[Mon Break]]</f>
        <v>0</v>
      </c>
      <c r="S62">
        <f>IF(Table2[[#This Row],[Mon tot]]&gt;8,8,Table2[[#This Row],[Mon tot]])</f>
        <v>0</v>
      </c>
      <c r="T62">
        <f>Table2[[#This Row],[Mon tot]]-Table2[[#This Row],[Mon Ord]]</f>
        <v>0</v>
      </c>
      <c r="X62">
        <f>(Table2[[#This Row],[Tue F Time]]-Table2[[#This Row],[Tue S Time]])*24-Table2[[#This Row],[Tue Break]]</f>
        <v>0</v>
      </c>
      <c r="Y62">
        <f>IF(Table2[[#This Row],[Tue Tot]]&gt;8,8,Table2[[#This Row],[Tue Tot]])</f>
        <v>0</v>
      </c>
      <c r="Z62">
        <f>Table2[[#This Row],[Tue Tot]]-Table2[[#This Row],[Tue Ord]]</f>
        <v>0</v>
      </c>
      <c r="AD62">
        <f>(Table2[[#This Row],[Wed F Time]]-Table2[[#This Row],[Wed S Time]])*24-Table2[[#This Row],[Wed Break]]</f>
        <v>0</v>
      </c>
      <c r="AE62">
        <f>IF(Table2[[#This Row],[Wed Tot]]&gt;8,8,Table2[[#This Row],[Wed Tot]])</f>
        <v>0</v>
      </c>
      <c r="AF62">
        <f>Table2[[#This Row],[Wed Tot]]-Table2[[#This Row],[Wed Ord]]</f>
        <v>0</v>
      </c>
      <c r="AJ62">
        <f>(Table2[[#This Row],[Thu F Time]]-Table2[[#This Row],[Thu S Time]])*24-Table2[[#This Row],[Thu Break]]</f>
        <v>0</v>
      </c>
      <c r="AK62">
        <f>IF(Table2[[#This Row],[Thu Tot]]&gt;8,8,Table2[[#This Row],[Thu Tot]])</f>
        <v>0</v>
      </c>
      <c r="AL62">
        <f>Table2[[#This Row],[Thu Tot]]-Table2[[#This Row],[Thu Ord]]</f>
        <v>0</v>
      </c>
      <c r="AP62">
        <f>(Table2[[#This Row],[Fri F Time]]-Table2[[#This Row],[Fri S Time]])*24-Table2[[#This Row],[Fri Break]]</f>
        <v>0</v>
      </c>
      <c r="AQ62">
        <f>IF((SUM(Table2[[#This Row],[Mon Ord]],Table2[[#This Row],[Tue Ord]],Table2[[#This Row],[Wed Ord]],Table2[[#This Row],[Thu Ord]])&lt;31) * (Table2[[#This Row],[Fri Tot]]&gt;8),8,Table2[[#This Row],[Fri Tot]])</f>
        <v>0</v>
      </c>
      <c r="AR62">
        <f>Table2[[#This Row],[Fri Tot]]-Table2[[#This Row],[Fri Ord]]</f>
        <v>0</v>
      </c>
      <c r="AS62">
        <f>SUM(Table2[[#This Row],[Mon tot]],Table2[[#This Row],[Tue Tot]],Table2[[#This Row],[Wed Tot]],Table2[[#This Row],[Thu Tot]],Table2[[#This Row],[Fri Tot]])</f>
        <v>0</v>
      </c>
      <c r="AT62">
        <f>SUM(Table2[[#This Row],[Mon Ord]],Table2[[#This Row],[Tue Ord]],Table2[[#This Row],[Wed Ord]],Table2[[#This Row],[Thu Ord]],Table2[[#This Row],[Fri Ord]])</f>
        <v>0</v>
      </c>
      <c r="AU62">
        <f>SUM(Table2[[#This Row],[Sat TH]],Table2[[#This Row],[Mon TH]],Table2[[#This Row],[Tue TH]],Table2[[#This Row],[Wed TH]],Table2[[#This Row],[Thu TH]],Table2[[#This Row],[Fri TH]])</f>
        <v>0</v>
      </c>
      <c r="AV62">
        <f>SUM(Table2[[#This Row],[Sat DT]],Table2[[#This Row],[Sun DT]])</f>
        <v>0</v>
      </c>
      <c r="AW62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63" spans="4:49" x14ac:dyDescent="0.2">
      <c r="D63" s="2">
        <f>IF(Table2[[#This Row],[Employee Level]]=1,28.5,(IF(Table2[[#This Row],[Employee Level]]=2,29.5,0)))</f>
        <v>0</v>
      </c>
      <c r="H63">
        <f>(Table2[[#This Row],[Sat F Time]]-Table2[[#This Row],[Sat S Time]])*24-Table2[[#This Row],[Sat Break]]</f>
        <v>0</v>
      </c>
      <c r="I63">
        <f>IF(Table2[[#This Row],[Sat Tot]]&gt;4,4,Table2[[#This Row],[Sat Tot]])</f>
        <v>0</v>
      </c>
      <c r="J63">
        <f>Table2[[#This Row],[Sat Tot]]-Table2[[#This Row],[Sat TH]]</f>
        <v>0</v>
      </c>
      <c r="N63">
        <f>(Table2[[#This Row],[Sun F Time]]-Table2[[#This Row],[Sun S Time]])*24-Table2[[#This Row],[Sun Break]]</f>
        <v>0</v>
      </c>
      <c r="R63">
        <f>(Table2[[#This Row],[Mon F Time]]-Table2[[#This Row],[Mon S Time]])*24-Table2[[#This Row],[Mon Break]]</f>
        <v>0</v>
      </c>
      <c r="S63">
        <f>IF(Table2[[#This Row],[Mon tot]]&gt;8,8,Table2[[#This Row],[Mon tot]])</f>
        <v>0</v>
      </c>
      <c r="T63">
        <f>Table2[[#This Row],[Mon tot]]-Table2[[#This Row],[Mon Ord]]</f>
        <v>0</v>
      </c>
      <c r="X63">
        <f>(Table2[[#This Row],[Tue F Time]]-Table2[[#This Row],[Tue S Time]])*24-Table2[[#This Row],[Tue Break]]</f>
        <v>0</v>
      </c>
      <c r="Y63">
        <f>IF(Table2[[#This Row],[Tue Tot]]&gt;8,8,Table2[[#This Row],[Tue Tot]])</f>
        <v>0</v>
      </c>
      <c r="Z63">
        <f>Table2[[#This Row],[Tue Tot]]-Table2[[#This Row],[Tue Ord]]</f>
        <v>0</v>
      </c>
      <c r="AD63">
        <f>(Table2[[#This Row],[Wed F Time]]-Table2[[#This Row],[Wed S Time]])*24-Table2[[#This Row],[Wed Break]]</f>
        <v>0</v>
      </c>
      <c r="AE63">
        <f>IF(Table2[[#This Row],[Wed Tot]]&gt;8,8,Table2[[#This Row],[Wed Tot]])</f>
        <v>0</v>
      </c>
      <c r="AF63">
        <f>Table2[[#This Row],[Wed Tot]]-Table2[[#This Row],[Wed Ord]]</f>
        <v>0</v>
      </c>
      <c r="AJ63">
        <f>(Table2[[#This Row],[Thu F Time]]-Table2[[#This Row],[Thu S Time]])*24-Table2[[#This Row],[Thu Break]]</f>
        <v>0</v>
      </c>
      <c r="AK63">
        <f>IF(Table2[[#This Row],[Thu Tot]]&gt;8,8,Table2[[#This Row],[Thu Tot]])</f>
        <v>0</v>
      </c>
      <c r="AL63">
        <f>Table2[[#This Row],[Thu Tot]]-Table2[[#This Row],[Thu Ord]]</f>
        <v>0</v>
      </c>
      <c r="AP63">
        <f>(Table2[[#This Row],[Fri F Time]]-Table2[[#This Row],[Fri S Time]])*24-Table2[[#This Row],[Fri Break]]</f>
        <v>0</v>
      </c>
      <c r="AQ63">
        <f>IF((SUM(Table2[[#This Row],[Mon Ord]],Table2[[#This Row],[Tue Ord]],Table2[[#This Row],[Wed Ord]],Table2[[#This Row],[Thu Ord]])&lt;31) * (Table2[[#This Row],[Fri Tot]]&gt;8),8,Table2[[#This Row],[Fri Tot]])</f>
        <v>0</v>
      </c>
      <c r="AR63">
        <f>Table2[[#This Row],[Fri Tot]]-Table2[[#This Row],[Fri Ord]]</f>
        <v>0</v>
      </c>
      <c r="AS63">
        <f>SUM(Table2[[#This Row],[Mon tot]],Table2[[#This Row],[Tue Tot]],Table2[[#This Row],[Wed Tot]],Table2[[#This Row],[Thu Tot]],Table2[[#This Row],[Fri Tot]])</f>
        <v>0</v>
      </c>
      <c r="AT63">
        <f>SUM(Table2[[#This Row],[Mon Ord]],Table2[[#This Row],[Tue Ord]],Table2[[#This Row],[Wed Ord]],Table2[[#This Row],[Thu Ord]],Table2[[#This Row],[Fri Ord]])</f>
        <v>0</v>
      </c>
      <c r="AU63">
        <f>SUM(Table2[[#This Row],[Sat TH]],Table2[[#This Row],[Mon TH]],Table2[[#This Row],[Tue TH]],Table2[[#This Row],[Wed TH]],Table2[[#This Row],[Thu TH]],Table2[[#This Row],[Fri TH]])</f>
        <v>0</v>
      </c>
      <c r="AV63">
        <f>SUM(Table2[[#This Row],[Sat DT]],Table2[[#This Row],[Sun DT]])</f>
        <v>0</v>
      </c>
      <c r="AW63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64" spans="4:49" x14ac:dyDescent="0.2">
      <c r="D64" s="2">
        <f>IF(Table2[[#This Row],[Employee Level]]=1,28.5,(IF(Table2[[#This Row],[Employee Level]]=2,29.5,0)))</f>
        <v>0</v>
      </c>
      <c r="H64">
        <f>(Table2[[#This Row],[Sat F Time]]-Table2[[#This Row],[Sat S Time]])*24-Table2[[#This Row],[Sat Break]]</f>
        <v>0</v>
      </c>
      <c r="I64">
        <f>IF(Table2[[#This Row],[Sat Tot]]&gt;4,4,Table2[[#This Row],[Sat Tot]])</f>
        <v>0</v>
      </c>
      <c r="J64">
        <f>Table2[[#This Row],[Sat Tot]]-Table2[[#This Row],[Sat TH]]</f>
        <v>0</v>
      </c>
      <c r="N64">
        <f>(Table2[[#This Row],[Sun F Time]]-Table2[[#This Row],[Sun S Time]])*24-Table2[[#This Row],[Sun Break]]</f>
        <v>0</v>
      </c>
      <c r="R64">
        <f>(Table2[[#This Row],[Mon F Time]]-Table2[[#This Row],[Mon S Time]])*24-Table2[[#This Row],[Mon Break]]</f>
        <v>0</v>
      </c>
      <c r="S64">
        <f>IF(Table2[[#This Row],[Mon tot]]&gt;8,8,Table2[[#This Row],[Mon tot]])</f>
        <v>0</v>
      </c>
      <c r="T64">
        <f>Table2[[#This Row],[Mon tot]]-Table2[[#This Row],[Mon Ord]]</f>
        <v>0</v>
      </c>
      <c r="X64">
        <f>(Table2[[#This Row],[Tue F Time]]-Table2[[#This Row],[Tue S Time]])*24-Table2[[#This Row],[Tue Break]]</f>
        <v>0</v>
      </c>
      <c r="Y64">
        <f>IF(Table2[[#This Row],[Tue Tot]]&gt;8,8,Table2[[#This Row],[Tue Tot]])</f>
        <v>0</v>
      </c>
      <c r="Z64">
        <f>Table2[[#This Row],[Tue Tot]]-Table2[[#This Row],[Tue Ord]]</f>
        <v>0</v>
      </c>
      <c r="AD64">
        <f>(Table2[[#This Row],[Wed F Time]]-Table2[[#This Row],[Wed S Time]])*24-Table2[[#This Row],[Wed Break]]</f>
        <v>0</v>
      </c>
      <c r="AE64">
        <f>IF(Table2[[#This Row],[Wed Tot]]&gt;8,8,Table2[[#This Row],[Wed Tot]])</f>
        <v>0</v>
      </c>
      <c r="AF64">
        <f>Table2[[#This Row],[Wed Tot]]-Table2[[#This Row],[Wed Ord]]</f>
        <v>0</v>
      </c>
      <c r="AJ64">
        <f>(Table2[[#This Row],[Thu F Time]]-Table2[[#This Row],[Thu S Time]])*24-Table2[[#This Row],[Thu Break]]</f>
        <v>0</v>
      </c>
      <c r="AK64">
        <f>IF(Table2[[#This Row],[Thu Tot]]&gt;8,8,Table2[[#This Row],[Thu Tot]])</f>
        <v>0</v>
      </c>
      <c r="AL64">
        <f>Table2[[#This Row],[Thu Tot]]-Table2[[#This Row],[Thu Ord]]</f>
        <v>0</v>
      </c>
      <c r="AP64">
        <f>(Table2[[#This Row],[Fri F Time]]-Table2[[#This Row],[Fri S Time]])*24-Table2[[#This Row],[Fri Break]]</f>
        <v>0</v>
      </c>
      <c r="AQ64">
        <f>IF((SUM(Table2[[#This Row],[Mon Ord]],Table2[[#This Row],[Tue Ord]],Table2[[#This Row],[Wed Ord]],Table2[[#This Row],[Thu Ord]])&lt;31) * (Table2[[#This Row],[Fri Tot]]&gt;8),8,Table2[[#This Row],[Fri Tot]])</f>
        <v>0</v>
      </c>
      <c r="AR64">
        <f>Table2[[#This Row],[Fri Tot]]-Table2[[#This Row],[Fri Ord]]</f>
        <v>0</v>
      </c>
      <c r="AS64">
        <f>SUM(Table2[[#This Row],[Mon tot]],Table2[[#This Row],[Tue Tot]],Table2[[#This Row],[Wed Tot]],Table2[[#This Row],[Thu Tot]],Table2[[#This Row],[Fri Tot]])</f>
        <v>0</v>
      </c>
      <c r="AT64">
        <f>SUM(Table2[[#This Row],[Mon Ord]],Table2[[#This Row],[Tue Ord]],Table2[[#This Row],[Wed Ord]],Table2[[#This Row],[Thu Ord]],Table2[[#This Row],[Fri Ord]])</f>
        <v>0</v>
      </c>
      <c r="AU64">
        <f>SUM(Table2[[#This Row],[Sat TH]],Table2[[#This Row],[Mon TH]],Table2[[#This Row],[Tue TH]],Table2[[#This Row],[Wed TH]],Table2[[#This Row],[Thu TH]],Table2[[#This Row],[Fri TH]])</f>
        <v>0</v>
      </c>
      <c r="AV64">
        <f>SUM(Table2[[#This Row],[Sat DT]],Table2[[#This Row],[Sun DT]])</f>
        <v>0</v>
      </c>
      <c r="AW64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65" spans="4:49" x14ac:dyDescent="0.2">
      <c r="D65" s="2">
        <f>IF(Table2[[#This Row],[Employee Level]]=1,28.5,(IF(Table2[[#This Row],[Employee Level]]=2,29.5,0)))</f>
        <v>0</v>
      </c>
      <c r="H65">
        <f>(Table2[[#This Row],[Sat F Time]]-Table2[[#This Row],[Sat S Time]])*24-Table2[[#This Row],[Sat Break]]</f>
        <v>0</v>
      </c>
      <c r="I65">
        <f>IF(Table2[[#This Row],[Sat Tot]]&gt;4,4,Table2[[#This Row],[Sat Tot]])</f>
        <v>0</v>
      </c>
      <c r="J65">
        <f>Table2[[#This Row],[Sat Tot]]-Table2[[#This Row],[Sat TH]]</f>
        <v>0</v>
      </c>
      <c r="N65">
        <f>(Table2[[#This Row],[Sun F Time]]-Table2[[#This Row],[Sun S Time]])*24-Table2[[#This Row],[Sun Break]]</f>
        <v>0</v>
      </c>
      <c r="R65">
        <f>(Table2[[#This Row],[Mon F Time]]-Table2[[#This Row],[Mon S Time]])*24-Table2[[#This Row],[Mon Break]]</f>
        <v>0</v>
      </c>
      <c r="S65">
        <f>IF(Table2[[#This Row],[Mon tot]]&gt;8,8,Table2[[#This Row],[Mon tot]])</f>
        <v>0</v>
      </c>
      <c r="T65">
        <f>Table2[[#This Row],[Mon tot]]-Table2[[#This Row],[Mon Ord]]</f>
        <v>0</v>
      </c>
      <c r="X65">
        <f>(Table2[[#This Row],[Tue F Time]]-Table2[[#This Row],[Tue S Time]])*24-Table2[[#This Row],[Tue Break]]</f>
        <v>0</v>
      </c>
      <c r="Y65">
        <f>IF(Table2[[#This Row],[Tue Tot]]&gt;8,8,Table2[[#This Row],[Tue Tot]])</f>
        <v>0</v>
      </c>
      <c r="Z65">
        <f>Table2[[#This Row],[Tue Tot]]-Table2[[#This Row],[Tue Ord]]</f>
        <v>0</v>
      </c>
      <c r="AD65">
        <f>(Table2[[#This Row],[Wed F Time]]-Table2[[#This Row],[Wed S Time]])*24-Table2[[#This Row],[Wed Break]]</f>
        <v>0</v>
      </c>
      <c r="AE65">
        <f>IF(Table2[[#This Row],[Wed Tot]]&gt;8,8,Table2[[#This Row],[Wed Tot]])</f>
        <v>0</v>
      </c>
      <c r="AF65">
        <f>Table2[[#This Row],[Wed Tot]]-Table2[[#This Row],[Wed Ord]]</f>
        <v>0</v>
      </c>
      <c r="AJ65">
        <f>(Table2[[#This Row],[Thu F Time]]-Table2[[#This Row],[Thu S Time]])*24-Table2[[#This Row],[Thu Break]]</f>
        <v>0</v>
      </c>
      <c r="AK65">
        <f>IF(Table2[[#This Row],[Thu Tot]]&gt;8,8,Table2[[#This Row],[Thu Tot]])</f>
        <v>0</v>
      </c>
      <c r="AL65">
        <f>Table2[[#This Row],[Thu Tot]]-Table2[[#This Row],[Thu Ord]]</f>
        <v>0</v>
      </c>
      <c r="AP65">
        <f>(Table2[[#This Row],[Fri F Time]]-Table2[[#This Row],[Fri S Time]])*24-Table2[[#This Row],[Fri Break]]</f>
        <v>0</v>
      </c>
      <c r="AQ65">
        <f>IF((SUM(Table2[[#This Row],[Mon Ord]],Table2[[#This Row],[Tue Ord]],Table2[[#This Row],[Wed Ord]],Table2[[#This Row],[Thu Ord]])&lt;31) * (Table2[[#This Row],[Fri Tot]]&gt;8),8,Table2[[#This Row],[Fri Tot]])</f>
        <v>0</v>
      </c>
      <c r="AR65">
        <f>Table2[[#This Row],[Fri Tot]]-Table2[[#This Row],[Fri Ord]]</f>
        <v>0</v>
      </c>
      <c r="AS65">
        <f>SUM(Table2[[#This Row],[Mon tot]],Table2[[#This Row],[Tue Tot]],Table2[[#This Row],[Wed Tot]],Table2[[#This Row],[Thu Tot]],Table2[[#This Row],[Fri Tot]])</f>
        <v>0</v>
      </c>
      <c r="AT65">
        <f>SUM(Table2[[#This Row],[Mon Ord]],Table2[[#This Row],[Tue Ord]],Table2[[#This Row],[Wed Ord]],Table2[[#This Row],[Thu Ord]],Table2[[#This Row],[Fri Ord]])</f>
        <v>0</v>
      </c>
      <c r="AU65">
        <f>SUM(Table2[[#This Row],[Sat TH]],Table2[[#This Row],[Mon TH]],Table2[[#This Row],[Tue TH]],Table2[[#This Row],[Wed TH]],Table2[[#This Row],[Thu TH]],Table2[[#This Row],[Fri TH]])</f>
        <v>0</v>
      </c>
      <c r="AV65">
        <f>SUM(Table2[[#This Row],[Sat DT]],Table2[[#This Row],[Sun DT]])</f>
        <v>0</v>
      </c>
      <c r="AW65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66" spans="4:49" x14ac:dyDescent="0.2">
      <c r="D66" s="2">
        <f>IF(Table2[[#This Row],[Employee Level]]=1,28.5,(IF(Table2[[#This Row],[Employee Level]]=2,29.5,0)))</f>
        <v>0</v>
      </c>
      <c r="H66">
        <f>(Table2[[#This Row],[Sat F Time]]-Table2[[#This Row],[Sat S Time]])*24-Table2[[#This Row],[Sat Break]]</f>
        <v>0</v>
      </c>
      <c r="I66">
        <f>IF(Table2[[#This Row],[Sat Tot]]&gt;4,4,Table2[[#This Row],[Sat Tot]])</f>
        <v>0</v>
      </c>
      <c r="J66">
        <f>Table2[[#This Row],[Sat Tot]]-Table2[[#This Row],[Sat TH]]</f>
        <v>0</v>
      </c>
      <c r="N66">
        <f>(Table2[[#This Row],[Sun F Time]]-Table2[[#This Row],[Sun S Time]])*24-Table2[[#This Row],[Sun Break]]</f>
        <v>0</v>
      </c>
      <c r="R66">
        <f>(Table2[[#This Row],[Mon F Time]]-Table2[[#This Row],[Mon S Time]])*24-Table2[[#This Row],[Mon Break]]</f>
        <v>0</v>
      </c>
      <c r="S66">
        <f>IF(Table2[[#This Row],[Mon tot]]&gt;8,8,Table2[[#This Row],[Mon tot]])</f>
        <v>0</v>
      </c>
      <c r="T66">
        <f>Table2[[#This Row],[Mon tot]]-Table2[[#This Row],[Mon Ord]]</f>
        <v>0</v>
      </c>
      <c r="X66">
        <f>(Table2[[#This Row],[Tue F Time]]-Table2[[#This Row],[Tue S Time]])*24-Table2[[#This Row],[Tue Break]]</f>
        <v>0</v>
      </c>
      <c r="Y66">
        <f>IF(Table2[[#This Row],[Tue Tot]]&gt;8,8,Table2[[#This Row],[Tue Tot]])</f>
        <v>0</v>
      </c>
      <c r="Z66">
        <f>Table2[[#This Row],[Tue Tot]]-Table2[[#This Row],[Tue Ord]]</f>
        <v>0</v>
      </c>
      <c r="AD66">
        <f>(Table2[[#This Row],[Wed F Time]]-Table2[[#This Row],[Wed S Time]])*24-Table2[[#This Row],[Wed Break]]</f>
        <v>0</v>
      </c>
      <c r="AE66">
        <f>IF(Table2[[#This Row],[Wed Tot]]&gt;8,8,Table2[[#This Row],[Wed Tot]])</f>
        <v>0</v>
      </c>
      <c r="AF66">
        <f>Table2[[#This Row],[Wed Tot]]-Table2[[#This Row],[Wed Ord]]</f>
        <v>0</v>
      </c>
      <c r="AJ66">
        <f>(Table2[[#This Row],[Thu F Time]]-Table2[[#This Row],[Thu S Time]])*24-Table2[[#This Row],[Thu Break]]</f>
        <v>0</v>
      </c>
      <c r="AK66">
        <f>IF(Table2[[#This Row],[Thu Tot]]&gt;8,8,Table2[[#This Row],[Thu Tot]])</f>
        <v>0</v>
      </c>
      <c r="AL66">
        <f>Table2[[#This Row],[Thu Tot]]-Table2[[#This Row],[Thu Ord]]</f>
        <v>0</v>
      </c>
      <c r="AP66">
        <f>(Table2[[#This Row],[Fri F Time]]-Table2[[#This Row],[Fri S Time]])*24-Table2[[#This Row],[Fri Break]]</f>
        <v>0</v>
      </c>
      <c r="AQ66">
        <f>IF((SUM(Table2[[#This Row],[Mon Ord]],Table2[[#This Row],[Tue Ord]],Table2[[#This Row],[Wed Ord]],Table2[[#This Row],[Thu Ord]])&lt;31) * (Table2[[#This Row],[Fri Tot]]&gt;8),8,Table2[[#This Row],[Fri Tot]])</f>
        <v>0</v>
      </c>
      <c r="AR66">
        <f>Table2[[#This Row],[Fri Tot]]-Table2[[#This Row],[Fri Ord]]</f>
        <v>0</v>
      </c>
      <c r="AS66">
        <f>SUM(Table2[[#This Row],[Mon tot]],Table2[[#This Row],[Tue Tot]],Table2[[#This Row],[Wed Tot]],Table2[[#This Row],[Thu Tot]],Table2[[#This Row],[Fri Tot]])</f>
        <v>0</v>
      </c>
      <c r="AT66">
        <f>SUM(Table2[[#This Row],[Mon Ord]],Table2[[#This Row],[Tue Ord]],Table2[[#This Row],[Wed Ord]],Table2[[#This Row],[Thu Ord]],Table2[[#This Row],[Fri Ord]])</f>
        <v>0</v>
      </c>
      <c r="AU66">
        <f>SUM(Table2[[#This Row],[Sat TH]],Table2[[#This Row],[Mon TH]],Table2[[#This Row],[Tue TH]],Table2[[#This Row],[Wed TH]],Table2[[#This Row],[Thu TH]],Table2[[#This Row],[Fri TH]])</f>
        <v>0</v>
      </c>
      <c r="AV66">
        <f>SUM(Table2[[#This Row],[Sat DT]],Table2[[#This Row],[Sun DT]])</f>
        <v>0</v>
      </c>
      <c r="AW66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67" spans="4:49" x14ac:dyDescent="0.2">
      <c r="D67" s="2">
        <f>IF(Table2[[#This Row],[Employee Level]]=1,28.5,(IF(Table2[[#This Row],[Employee Level]]=2,29.5,0)))</f>
        <v>0</v>
      </c>
      <c r="H67">
        <f>(Table2[[#This Row],[Sat F Time]]-Table2[[#This Row],[Sat S Time]])*24-Table2[[#This Row],[Sat Break]]</f>
        <v>0</v>
      </c>
      <c r="I67">
        <f>IF(Table2[[#This Row],[Sat Tot]]&gt;4,4,Table2[[#This Row],[Sat Tot]])</f>
        <v>0</v>
      </c>
      <c r="J67">
        <f>Table2[[#This Row],[Sat Tot]]-Table2[[#This Row],[Sat TH]]</f>
        <v>0</v>
      </c>
      <c r="N67">
        <f>(Table2[[#This Row],[Sun F Time]]-Table2[[#This Row],[Sun S Time]])*24-Table2[[#This Row],[Sun Break]]</f>
        <v>0</v>
      </c>
      <c r="R67">
        <f>(Table2[[#This Row],[Mon F Time]]-Table2[[#This Row],[Mon S Time]])*24-Table2[[#This Row],[Mon Break]]</f>
        <v>0</v>
      </c>
      <c r="S67">
        <f>IF(Table2[[#This Row],[Mon tot]]&gt;8,8,Table2[[#This Row],[Mon tot]])</f>
        <v>0</v>
      </c>
      <c r="T67">
        <f>Table2[[#This Row],[Mon tot]]-Table2[[#This Row],[Mon Ord]]</f>
        <v>0</v>
      </c>
      <c r="X67">
        <f>(Table2[[#This Row],[Tue F Time]]-Table2[[#This Row],[Tue S Time]])*24-Table2[[#This Row],[Tue Break]]</f>
        <v>0</v>
      </c>
      <c r="Y67">
        <f>IF(Table2[[#This Row],[Tue Tot]]&gt;8,8,Table2[[#This Row],[Tue Tot]])</f>
        <v>0</v>
      </c>
      <c r="Z67">
        <f>Table2[[#This Row],[Tue Tot]]-Table2[[#This Row],[Tue Ord]]</f>
        <v>0</v>
      </c>
      <c r="AD67">
        <f>(Table2[[#This Row],[Wed F Time]]-Table2[[#This Row],[Wed S Time]])*24-Table2[[#This Row],[Wed Break]]</f>
        <v>0</v>
      </c>
      <c r="AE67">
        <f>IF(Table2[[#This Row],[Wed Tot]]&gt;8,8,Table2[[#This Row],[Wed Tot]])</f>
        <v>0</v>
      </c>
      <c r="AF67">
        <f>Table2[[#This Row],[Wed Tot]]-Table2[[#This Row],[Wed Ord]]</f>
        <v>0</v>
      </c>
      <c r="AJ67">
        <f>(Table2[[#This Row],[Thu F Time]]-Table2[[#This Row],[Thu S Time]])*24-Table2[[#This Row],[Thu Break]]</f>
        <v>0</v>
      </c>
      <c r="AK67">
        <f>IF(Table2[[#This Row],[Thu Tot]]&gt;8,8,Table2[[#This Row],[Thu Tot]])</f>
        <v>0</v>
      </c>
      <c r="AL67">
        <f>Table2[[#This Row],[Thu Tot]]-Table2[[#This Row],[Thu Ord]]</f>
        <v>0</v>
      </c>
      <c r="AP67">
        <f>(Table2[[#This Row],[Fri F Time]]-Table2[[#This Row],[Fri S Time]])*24-Table2[[#This Row],[Fri Break]]</f>
        <v>0</v>
      </c>
      <c r="AQ67">
        <f>IF((SUM(Table2[[#This Row],[Mon Ord]],Table2[[#This Row],[Tue Ord]],Table2[[#This Row],[Wed Ord]],Table2[[#This Row],[Thu Ord]])&lt;31) * (Table2[[#This Row],[Fri Tot]]&gt;8),8,Table2[[#This Row],[Fri Tot]])</f>
        <v>0</v>
      </c>
      <c r="AR67">
        <f>Table2[[#This Row],[Fri Tot]]-Table2[[#This Row],[Fri Ord]]</f>
        <v>0</v>
      </c>
      <c r="AS67">
        <f>SUM(Table2[[#This Row],[Mon tot]],Table2[[#This Row],[Tue Tot]],Table2[[#This Row],[Wed Tot]],Table2[[#This Row],[Thu Tot]],Table2[[#This Row],[Fri Tot]])</f>
        <v>0</v>
      </c>
      <c r="AT67">
        <f>SUM(Table2[[#This Row],[Mon Ord]],Table2[[#This Row],[Tue Ord]],Table2[[#This Row],[Wed Ord]],Table2[[#This Row],[Thu Ord]],Table2[[#This Row],[Fri Ord]])</f>
        <v>0</v>
      </c>
      <c r="AU67">
        <f>SUM(Table2[[#This Row],[Sat TH]],Table2[[#This Row],[Mon TH]],Table2[[#This Row],[Tue TH]],Table2[[#This Row],[Wed TH]],Table2[[#This Row],[Thu TH]],Table2[[#This Row],[Fri TH]])</f>
        <v>0</v>
      </c>
      <c r="AV67">
        <f>SUM(Table2[[#This Row],[Sat DT]],Table2[[#This Row],[Sun DT]])</f>
        <v>0</v>
      </c>
      <c r="AW67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68" spans="4:49" x14ac:dyDescent="0.2">
      <c r="D68" s="2">
        <f>IF(Table2[[#This Row],[Employee Level]]=1,28.5,(IF(Table2[[#This Row],[Employee Level]]=2,29.5,0)))</f>
        <v>0</v>
      </c>
      <c r="H68">
        <f>(Table2[[#This Row],[Sat F Time]]-Table2[[#This Row],[Sat S Time]])*24-Table2[[#This Row],[Sat Break]]</f>
        <v>0</v>
      </c>
      <c r="I68">
        <f>IF(Table2[[#This Row],[Sat Tot]]&gt;4,4,Table2[[#This Row],[Sat Tot]])</f>
        <v>0</v>
      </c>
      <c r="J68">
        <f>Table2[[#This Row],[Sat Tot]]-Table2[[#This Row],[Sat TH]]</f>
        <v>0</v>
      </c>
      <c r="N68">
        <f>(Table2[[#This Row],[Sun F Time]]-Table2[[#This Row],[Sun S Time]])*24-Table2[[#This Row],[Sun Break]]</f>
        <v>0</v>
      </c>
      <c r="R68">
        <f>(Table2[[#This Row],[Mon F Time]]-Table2[[#This Row],[Mon S Time]])*24-Table2[[#This Row],[Mon Break]]</f>
        <v>0</v>
      </c>
      <c r="S68">
        <f>IF(Table2[[#This Row],[Mon tot]]&gt;8,8,Table2[[#This Row],[Mon tot]])</f>
        <v>0</v>
      </c>
      <c r="T68">
        <f>Table2[[#This Row],[Mon tot]]-Table2[[#This Row],[Mon Ord]]</f>
        <v>0</v>
      </c>
      <c r="X68">
        <f>(Table2[[#This Row],[Tue F Time]]-Table2[[#This Row],[Tue S Time]])*24-Table2[[#This Row],[Tue Break]]</f>
        <v>0</v>
      </c>
      <c r="Y68">
        <f>IF(Table2[[#This Row],[Tue Tot]]&gt;8,8,Table2[[#This Row],[Tue Tot]])</f>
        <v>0</v>
      </c>
      <c r="Z68">
        <f>Table2[[#This Row],[Tue Tot]]-Table2[[#This Row],[Tue Ord]]</f>
        <v>0</v>
      </c>
      <c r="AD68">
        <f>(Table2[[#This Row],[Wed F Time]]-Table2[[#This Row],[Wed S Time]])*24-Table2[[#This Row],[Wed Break]]</f>
        <v>0</v>
      </c>
      <c r="AE68">
        <f>IF(Table2[[#This Row],[Wed Tot]]&gt;8,8,Table2[[#This Row],[Wed Tot]])</f>
        <v>0</v>
      </c>
      <c r="AF68">
        <f>Table2[[#This Row],[Wed Tot]]-Table2[[#This Row],[Wed Ord]]</f>
        <v>0</v>
      </c>
      <c r="AJ68">
        <f>(Table2[[#This Row],[Thu F Time]]-Table2[[#This Row],[Thu S Time]])*24-Table2[[#This Row],[Thu Break]]</f>
        <v>0</v>
      </c>
      <c r="AK68">
        <f>IF(Table2[[#This Row],[Thu Tot]]&gt;8,8,Table2[[#This Row],[Thu Tot]])</f>
        <v>0</v>
      </c>
      <c r="AL68">
        <f>Table2[[#This Row],[Thu Tot]]-Table2[[#This Row],[Thu Ord]]</f>
        <v>0</v>
      </c>
      <c r="AP68">
        <f>(Table2[[#This Row],[Fri F Time]]-Table2[[#This Row],[Fri S Time]])*24-Table2[[#This Row],[Fri Break]]</f>
        <v>0</v>
      </c>
      <c r="AQ68">
        <f>IF((SUM(Table2[[#This Row],[Mon Ord]],Table2[[#This Row],[Tue Ord]],Table2[[#This Row],[Wed Ord]],Table2[[#This Row],[Thu Ord]])&lt;31) * (Table2[[#This Row],[Fri Tot]]&gt;8),8,Table2[[#This Row],[Fri Tot]])</f>
        <v>0</v>
      </c>
      <c r="AR68">
        <f>Table2[[#This Row],[Fri Tot]]-Table2[[#This Row],[Fri Ord]]</f>
        <v>0</v>
      </c>
      <c r="AS68">
        <f>SUM(Table2[[#This Row],[Mon tot]],Table2[[#This Row],[Tue Tot]],Table2[[#This Row],[Wed Tot]],Table2[[#This Row],[Thu Tot]],Table2[[#This Row],[Fri Tot]])</f>
        <v>0</v>
      </c>
      <c r="AT68">
        <f>SUM(Table2[[#This Row],[Mon Ord]],Table2[[#This Row],[Tue Ord]],Table2[[#This Row],[Wed Ord]],Table2[[#This Row],[Thu Ord]],Table2[[#This Row],[Fri Ord]])</f>
        <v>0</v>
      </c>
      <c r="AU68">
        <f>SUM(Table2[[#This Row],[Sat TH]],Table2[[#This Row],[Mon TH]],Table2[[#This Row],[Tue TH]],Table2[[#This Row],[Wed TH]],Table2[[#This Row],[Thu TH]],Table2[[#This Row],[Fri TH]])</f>
        <v>0</v>
      </c>
      <c r="AV68">
        <f>SUM(Table2[[#This Row],[Sat DT]],Table2[[#This Row],[Sun DT]])</f>
        <v>0</v>
      </c>
      <c r="AW68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69" spans="4:49" x14ac:dyDescent="0.2">
      <c r="D69" s="2">
        <f>IF(Table2[[#This Row],[Employee Level]]=1,28.5,(IF(Table2[[#This Row],[Employee Level]]=2,29.5,0)))</f>
        <v>0</v>
      </c>
      <c r="H69">
        <f>(Table2[[#This Row],[Sat F Time]]-Table2[[#This Row],[Sat S Time]])*24-Table2[[#This Row],[Sat Break]]</f>
        <v>0</v>
      </c>
      <c r="I69">
        <f>IF(Table2[[#This Row],[Sat Tot]]&gt;4,4,Table2[[#This Row],[Sat Tot]])</f>
        <v>0</v>
      </c>
      <c r="J69">
        <f>Table2[[#This Row],[Sat Tot]]-Table2[[#This Row],[Sat TH]]</f>
        <v>0</v>
      </c>
      <c r="N69">
        <f>(Table2[[#This Row],[Sun F Time]]-Table2[[#This Row],[Sun S Time]])*24-Table2[[#This Row],[Sun Break]]</f>
        <v>0</v>
      </c>
      <c r="R69">
        <f>(Table2[[#This Row],[Mon F Time]]-Table2[[#This Row],[Mon S Time]])*24-Table2[[#This Row],[Mon Break]]</f>
        <v>0</v>
      </c>
      <c r="S69">
        <f>IF(Table2[[#This Row],[Mon tot]]&gt;8,8,Table2[[#This Row],[Mon tot]])</f>
        <v>0</v>
      </c>
      <c r="T69">
        <f>Table2[[#This Row],[Mon tot]]-Table2[[#This Row],[Mon Ord]]</f>
        <v>0</v>
      </c>
      <c r="X69">
        <f>(Table2[[#This Row],[Tue F Time]]-Table2[[#This Row],[Tue S Time]])*24-Table2[[#This Row],[Tue Break]]</f>
        <v>0</v>
      </c>
      <c r="Y69">
        <f>IF(Table2[[#This Row],[Tue Tot]]&gt;8,8,Table2[[#This Row],[Tue Tot]])</f>
        <v>0</v>
      </c>
      <c r="Z69">
        <f>Table2[[#This Row],[Tue Tot]]-Table2[[#This Row],[Tue Ord]]</f>
        <v>0</v>
      </c>
      <c r="AD69">
        <f>(Table2[[#This Row],[Wed F Time]]-Table2[[#This Row],[Wed S Time]])*24-Table2[[#This Row],[Wed Break]]</f>
        <v>0</v>
      </c>
      <c r="AE69">
        <f>IF(Table2[[#This Row],[Wed Tot]]&gt;8,8,Table2[[#This Row],[Wed Tot]])</f>
        <v>0</v>
      </c>
      <c r="AF69">
        <f>Table2[[#This Row],[Wed Tot]]-Table2[[#This Row],[Wed Ord]]</f>
        <v>0</v>
      </c>
      <c r="AJ69">
        <f>(Table2[[#This Row],[Thu F Time]]-Table2[[#This Row],[Thu S Time]])*24-Table2[[#This Row],[Thu Break]]</f>
        <v>0</v>
      </c>
      <c r="AK69">
        <f>IF(Table2[[#This Row],[Thu Tot]]&gt;8,8,Table2[[#This Row],[Thu Tot]])</f>
        <v>0</v>
      </c>
      <c r="AL69">
        <f>Table2[[#This Row],[Thu Tot]]-Table2[[#This Row],[Thu Ord]]</f>
        <v>0</v>
      </c>
      <c r="AP69">
        <f>(Table2[[#This Row],[Fri F Time]]-Table2[[#This Row],[Fri S Time]])*24-Table2[[#This Row],[Fri Break]]</f>
        <v>0</v>
      </c>
      <c r="AQ69">
        <f>IF((SUM(Table2[[#This Row],[Mon Ord]],Table2[[#This Row],[Tue Ord]],Table2[[#This Row],[Wed Ord]],Table2[[#This Row],[Thu Ord]])&lt;31) * (Table2[[#This Row],[Fri Tot]]&gt;8),8,Table2[[#This Row],[Fri Tot]])</f>
        <v>0</v>
      </c>
      <c r="AR69">
        <f>Table2[[#This Row],[Fri Tot]]-Table2[[#This Row],[Fri Ord]]</f>
        <v>0</v>
      </c>
      <c r="AS69">
        <f>SUM(Table2[[#This Row],[Mon tot]],Table2[[#This Row],[Tue Tot]],Table2[[#This Row],[Wed Tot]],Table2[[#This Row],[Thu Tot]],Table2[[#This Row],[Fri Tot]])</f>
        <v>0</v>
      </c>
      <c r="AT69">
        <f>SUM(Table2[[#This Row],[Mon Ord]],Table2[[#This Row],[Tue Ord]],Table2[[#This Row],[Wed Ord]],Table2[[#This Row],[Thu Ord]],Table2[[#This Row],[Fri Ord]])</f>
        <v>0</v>
      </c>
      <c r="AU69">
        <f>SUM(Table2[[#This Row],[Sat TH]],Table2[[#This Row],[Mon TH]],Table2[[#This Row],[Tue TH]],Table2[[#This Row],[Wed TH]],Table2[[#This Row],[Thu TH]],Table2[[#This Row],[Fri TH]])</f>
        <v>0</v>
      </c>
      <c r="AV69">
        <f>SUM(Table2[[#This Row],[Sat DT]],Table2[[#This Row],[Sun DT]])</f>
        <v>0</v>
      </c>
      <c r="AW69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70" spans="4:49" x14ac:dyDescent="0.2">
      <c r="D70" s="2">
        <f>IF(Table2[[#This Row],[Employee Level]]=1,28.5,(IF(Table2[[#This Row],[Employee Level]]=2,29.5,0)))</f>
        <v>0</v>
      </c>
      <c r="H70">
        <f>(Table2[[#This Row],[Sat F Time]]-Table2[[#This Row],[Sat S Time]])*24-Table2[[#This Row],[Sat Break]]</f>
        <v>0</v>
      </c>
      <c r="I70">
        <f>IF(Table2[[#This Row],[Sat Tot]]&gt;4,4,Table2[[#This Row],[Sat Tot]])</f>
        <v>0</v>
      </c>
      <c r="J70">
        <f>Table2[[#This Row],[Sat Tot]]-Table2[[#This Row],[Sat TH]]</f>
        <v>0</v>
      </c>
      <c r="N70">
        <f>(Table2[[#This Row],[Sun F Time]]-Table2[[#This Row],[Sun S Time]])*24-Table2[[#This Row],[Sun Break]]</f>
        <v>0</v>
      </c>
      <c r="R70">
        <f>(Table2[[#This Row],[Mon F Time]]-Table2[[#This Row],[Mon S Time]])*24-Table2[[#This Row],[Mon Break]]</f>
        <v>0</v>
      </c>
      <c r="S70">
        <f>IF(Table2[[#This Row],[Mon tot]]&gt;8,8,Table2[[#This Row],[Mon tot]])</f>
        <v>0</v>
      </c>
      <c r="T70">
        <f>Table2[[#This Row],[Mon tot]]-Table2[[#This Row],[Mon Ord]]</f>
        <v>0</v>
      </c>
      <c r="X70">
        <f>(Table2[[#This Row],[Tue F Time]]-Table2[[#This Row],[Tue S Time]])*24-Table2[[#This Row],[Tue Break]]</f>
        <v>0</v>
      </c>
      <c r="Y70">
        <f>IF(Table2[[#This Row],[Tue Tot]]&gt;8,8,Table2[[#This Row],[Tue Tot]])</f>
        <v>0</v>
      </c>
      <c r="Z70">
        <f>Table2[[#This Row],[Tue Tot]]-Table2[[#This Row],[Tue Ord]]</f>
        <v>0</v>
      </c>
      <c r="AD70">
        <f>(Table2[[#This Row],[Wed F Time]]-Table2[[#This Row],[Wed S Time]])*24-Table2[[#This Row],[Wed Break]]</f>
        <v>0</v>
      </c>
      <c r="AE70">
        <f>IF(Table2[[#This Row],[Wed Tot]]&gt;8,8,Table2[[#This Row],[Wed Tot]])</f>
        <v>0</v>
      </c>
      <c r="AF70">
        <f>Table2[[#This Row],[Wed Tot]]-Table2[[#This Row],[Wed Ord]]</f>
        <v>0</v>
      </c>
      <c r="AJ70">
        <f>(Table2[[#This Row],[Thu F Time]]-Table2[[#This Row],[Thu S Time]])*24-Table2[[#This Row],[Thu Break]]</f>
        <v>0</v>
      </c>
      <c r="AK70">
        <f>IF(Table2[[#This Row],[Thu Tot]]&gt;8,8,Table2[[#This Row],[Thu Tot]])</f>
        <v>0</v>
      </c>
      <c r="AL70">
        <f>Table2[[#This Row],[Thu Tot]]-Table2[[#This Row],[Thu Ord]]</f>
        <v>0</v>
      </c>
      <c r="AP70">
        <f>(Table2[[#This Row],[Fri F Time]]-Table2[[#This Row],[Fri S Time]])*24-Table2[[#This Row],[Fri Break]]</f>
        <v>0</v>
      </c>
      <c r="AQ70">
        <f>IF((SUM(Table2[[#This Row],[Mon Ord]],Table2[[#This Row],[Tue Ord]],Table2[[#This Row],[Wed Ord]],Table2[[#This Row],[Thu Ord]])&lt;31) * (Table2[[#This Row],[Fri Tot]]&gt;8),8,Table2[[#This Row],[Fri Tot]])</f>
        <v>0</v>
      </c>
      <c r="AR70">
        <f>Table2[[#This Row],[Fri Tot]]-Table2[[#This Row],[Fri Ord]]</f>
        <v>0</v>
      </c>
      <c r="AS70">
        <f>SUM(Table2[[#This Row],[Mon tot]],Table2[[#This Row],[Tue Tot]],Table2[[#This Row],[Wed Tot]],Table2[[#This Row],[Thu Tot]],Table2[[#This Row],[Fri Tot]])</f>
        <v>0</v>
      </c>
      <c r="AT70">
        <f>SUM(Table2[[#This Row],[Mon Ord]],Table2[[#This Row],[Tue Ord]],Table2[[#This Row],[Wed Ord]],Table2[[#This Row],[Thu Ord]],Table2[[#This Row],[Fri Ord]])</f>
        <v>0</v>
      </c>
      <c r="AU70">
        <f>SUM(Table2[[#This Row],[Sat TH]],Table2[[#This Row],[Mon TH]],Table2[[#This Row],[Tue TH]],Table2[[#This Row],[Wed TH]],Table2[[#This Row],[Thu TH]],Table2[[#This Row],[Fri TH]])</f>
        <v>0</v>
      </c>
      <c r="AV70">
        <f>SUM(Table2[[#This Row],[Sat DT]],Table2[[#This Row],[Sun DT]])</f>
        <v>0</v>
      </c>
      <c r="AW70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71" spans="4:49" x14ac:dyDescent="0.2">
      <c r="D71" s="2">
        <f>IF(Table2[[#This Row],[Employee Level]]=1,28.5,(IF(Table2[[#This Row],[Employee Level]]=2,29.5,0)))</f>
        <v>0</v>
      </c>
      <c r="H71">
        <f>(Table2[[#This Row],[Sat F Time]]-Table2[[#This Row],[Sat S Time]])*24-Table2[[#This Row],[Sat Break]]</f>
        <v>0</v>
      </c>
      <c r="I71">
        <f>IF(Table2[[#This Row],[Sat Tot]]&gt;4,4,Table2[[#This Row],[Sat Tot]])</f>
        <v>0</v>
      </c>
      <c r="J71">
        <f>Table2[[#This Row],[Sat Tot]]-Table2[[#This Row],[Sat TH]]</f>
        <v>0</v>
      </c>
      <c r="N71">
        <f>(Table2[[#This Row],[Sun F Time]]-Table2[[#This Row],[Sun S Time]])*24-Table2[[#This Row],[Sun Break]]</f>
        <v>0</v>
      </c>
      <c r="R71">
        <f>(Table2[[#This Row],[Mon F Time]]-Table2[[#This Row],[Mon S Time]])*24-Table2[[#This Row],[Mon Break]]</f>
        <v>0</v>
      </c>
      <c r="S71">
        <f>IF(Table2[[#This Row],[Mon tot]]&gt;8,8,Table2[[#This Row],[Mon tot]])</f>
        <v>0</v>
      </c>
      <c r="T71">
        <f>Table2[[#This Row],[Mon tot]]-Table2[[#This Row],[Mon Ord]]</f>
        <v>0</v>
      </c>
      <c r="X71">
        <f>(Table2[[#This Row],[Tue F Time]]-Table2[[#This Row],[Tue S Time]])*24-Table2[[#This Row],[Tue Break]]</f>
        <v>0</v>
      </c>
      <c r="Y71">
        <f>IF(Table2[[#This Row],[Tue Tot]]&gt;8,8,Table2[[#This Row],[Tue Tot]])</f>
        <v>0</v>
      </c>
      <c r="Z71">
        <f>Table2[[#This Row],[Tue Tot]]-Table2[[#This Row],[Tue Ord]]</f>
        <v>0</v>
      </c>
      <c r="AD71">
        <f>(Table2[[#This Row],[Wed F Time]]-Table2[[#This Row],[Wed S Time]])*24-Table2[[#This Row],[Wed Break]]</f>
        <v>0</v>
      </c>
      <c r="AE71">
        <f>IF(Table2[[#This Row],[Wed Tot]]&gt;8,8,Table2[[#This Row],[Wed Tot]])</f>
        <v>0</v>
      </c>
      <c r="AF71">
        <f>Table2[[#This Row],[Wed Tot]]-Table2[[#This Row],[Wed Ord]]</f>
        <v>0</v>
      </c>
      <c r="AJ71">
        <f>(Table2[[#This Row],[Thu F Time]]-Table2[[#This Row],[Thu S Time]])*24-Table2[[#This Row],[Thu Break]]</f>
        <v>0</v>
      </c>
      <c r="AK71">
        <f>IF(Table2[[#This Row],[Thu Tot]]&gt;8,8,Table2[[#This Row],[Thu Tot]])</f>
        <v>0</v>
      </c>
      <c r="AL71">
        <f>Table2[[#This Row],[Thu Tot]]-Table2[[#This Row],[Thu Ord]]</f>
        <v>0</v>
      </c>
      <c r="AP71">
        <f>(Table2[[#This Row],[Fri F Time]]-Table2[[#This Row],[Fri S Time]])*24-Table2[[#This Row],[Fri Break]]</f>
        <v>0</v>
      </c>
      <c r="AQ71">
        <f>IF((SUM(Table2[[#This Row],[Mon Ord]],Table2[[#This Row],[Tue Ord]],Table2[[#This Row],[Wed Ord]],Table2[[#This Row],[Thu Ord]])&lt;31) * (Table2[[#This Row],[Fri Tot]]&gt;8),8,Table2[[#This Row],[Fri Tot]])</f>
        <v>0</v>
      </c>
      <c r="AR71">
        <f>Table2[[#This Row],[Fri Tot]]-Table2[[#This Row],[Fri Ord]]</f>
        <v>0</v>
      </c>
      <c r="AS71">
        <f>SUM(Table2[[#This Row],[Mon tot]],Table2[[#This Row],[Tue Tot]],Table2[[#This Row],[Wed Tot]],Table2[[#This Row],[Thu Tot]],Table2[[#This Row],[Fri Tot]])</f>
        <v>0</v>
      </c>
      <c r="AT71">
        <f>SUM(Table2[[#This Row],[Mon Ord]],Table2[[#This Row],[Tue Ord]],Table2[[#This Row],[Wed Ord]],Table2[[#This Row],[Thu Ord]],Table2[[#This Row],[Fri Ord]])</f>
        <v>0</v>
      </c>
      <c r="AU71">
        <f>SUM(Table2[[#This Row],[Sat TH]],Table2[[#This Row],[Mon TH]],Table2[[#This Row],[Tue TH]],Table2[[#This Row],[Wed TH]],Table2[[#This Row],[Thu TH]],Table2[[#This Row],[Fri TH]])</f>
        <v>0</v>
      </c>
      <c r="AV71">
        <f>SUM(Table2[[#This Row],[Sat DT]],Table2[[#This Row],[Sun DT]])</f>
        <v>0</v>
      </c>
      <c r="AW71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72" spans="4:49" x14ac:dyDescent="0.2">
      <c r="D72" s="2">
        <f>IF(Table2[[#This Row],[Employee Level]]=1,28.5,(IF(Table2[[#This Row],[Employee Level]]=2,29.5,0)))</f>
        <v>0</v>
      </c>
      <c r="H72">
        <f>(Table2[[#This Row],[Sat F Time]]-Table2[[#This Row],[Sat S Time]])*24-Table2[[#This Row],[Sat Break]]</f>
        <v>0</v>
      </c>
      <c r="I72">
        <f>IF(Table2[[#This Row],[Sat Tot]]&gt;4,4,Table2[[#This Row],[Sat Tot]])</f>
        <v>0</v>
      </c>
      <c r="J72">
        <f>Table2[[#This Row],[Sat Tot]]-Table2[[#This Row],[Sat TH]]</f>
        <v>0</v>
      </c>
      <c r="N72">
        <f>(Table2[[#This Row],[Sun F Time]]-Table2[[#This Row],[Sun S Time]])*24-Table2[[#This Row],[Sun Break]]</f>
        <v>0</v>
      </c>
      <c r="R72">
        <f>(Table2[[#This Row],[Mon F Time]]-Table2[[#This Row],[Mon S Time]])*24-Table2[[#This Row],[Mon Break]]</f>
        <v>0</v>
      </c>
      <c r="S72">
        <f>IF(Table2[[#This Row],[Mon tot]]&gt;8,8,Table2[[#This Row],[Mon tot]])</f>
        <v>0</v>
      </c>
      <c r="T72">
        <f>Table2[[#This Row],[Mon tot]]-Table2[[#This Row],[Mon Ord]]</f>
        <v>0</v>
      </c>
      <c r="X72">
        <f>(Table2[[#This Row],[Tue F Time]]-Table2[[#This Row],[Tue S Time]])*24-Table2[[#This Row],[Tue Break]]</f>
        <v>0</v>
      </c>
      <c r="Y72">
        <f>IF(Table2[[#This Row],[Tue Tot]]&gt;8,8,Table2[[#This Row],[Tue Tot]])</f>
        <v>0</v>
      </c>
      <c r="Z72">
        <f>Table2[[#This Row],[Tue Tot]]-Table2[[#This Row],[Tue Ord]]</f>
        <v>0</v>
      </c>
      <c r="AD72">
        <f>(Table2[[#This Row],[Wed F Time]]-Table2[[#This Row],[Wed S Time]])*24-Table2[[#This Row],[Wed Break]]</f>
        <v>0</v>
      </c>
      <c r="AE72">
        <f>IF(Table2[[#This Row],[Wed Tot]]&gt;8,8,Table2[[#This Row],[Wed Tot]])</f>
        <v>0</v>
      </c>
      <c r="AF72">
        <f>Table2[[#This Row],[Wed Tot]]-Table2[[#This Row],[Wed Ord]]</f>
        <v>0</v>
      </c>
      <c r="AJ72">
        <f>(Table2[[#This Row],[Thu F Time]]-Table2[[#This Row],[Thu S Time]])*24-Table2[[#This Row],[Thu Break]]</f>
        <v>0</v>
      </c>
      <c r="AK72">
        <f>IF(Table2[[#This Row],[Thu Tot]]&gt;8,8,Table2[[#This Row],[Thu Tot]])</f>
        <v>0</v>
      </c>
      <c r="AL72">
        <f>Table2[[#This Row],[Thu Tot]]-Table2[[#This Row],[Thu Ord]]</f>
        <v>0</v>
      </c>
      <c r="AP72">
        <f>(Table2[[#This Row],[Fri F Time]]-Table2[[#This Row],[Fri S Time]])*24-Table2[[#This Row],[Fri Break]]</f>
        <v>0</v>
      </c>
      <c r="AQ72">
        <f>IF((SUM(Table2[[#This Row],[Mon Ord]],Table2[[#This Row],[Tue Ord]],Table2[[#This Row],[Wed Ord]],Table2[[#This Row],[Thu Ord]])&lt;31) * (Table2[[#This Row],[Fri Tot]]&gt;8),8,Table2[[#This Row],[Fri Tot]])</f>
        <v>0</v>
      </c>
      <c r="AR72">
        <f>Table2[[#This Row],[Fri Tot]]-Table2[[#This Row],[Fri Ord]]</f>
        <v>0</v>
      </c>
      <c r="AS72">
        <f>SUM(Table2[[#This Row],[Mon tot]],Table2[[#This Row],[Tue Tot]],Table2[[#This Row],[Wed Tot]],Table2[[#This Row],[Thu Tot]],Table2[[#This Row],[Fri Tot]])</f>
        <v>0</v>
      </c>
      <c r="AT72">
        <f>SUM(Table2[[#This Row],[Mon Ord]],Table2[[#This Row],[Tue Ord]],Table2[[#This Row],[Wed Ord]],Table2[[#This Row],[Thu Ord]],Table2[[#This Row],[Fri Ord]])</f>
        <v>0</v>
      </c>
      <c r="AU72">
        <f>SUM(Table2[[#This Row],[Sat TH]],Table2[[#This Row],[Mon TH]],Table2[[#This Row],[Tue TH]],Table2[[#This Row],[Wed TH]],Table2[[#This Row],[Thu TH]],Table2[[#This Row],[Fri TH]])</f>
        <v>0</v>
      </c>
      <c r="AV72">
        <f>SUM(Table2[[#This Row],[Sat DT]],Table2[[#This Row],[Sun DT]])</f>
        <v>0</v>
      </c>
      <c r="AW72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73" spans="4:49" x14ac:dyDescent="0.2">
      <c r="D73" s="2">
        <f>IF(Table2[[#This Row],[Employee Level]]=1,28.5,(IF(Table2[[#This Row],[Employee Level]]=2,29.5,0)))</f>
        <v>0</v>
      </c>
      <c r="H73">
        <f>(Table2[[#This Row],[Sat F Time]]-Table2[[#This Row],[Sat S Time]])*24-Table2[[#This Row],[Sat Break]]</f>
        <v>0</v>
      </c>
      <c r="I73">
        <f>IF(Table2[[#This Row],[Sat Tot]]&gt;4,4,Table2[[#This Row],[Sat Tot]])</f>
        <v>0</v>
      </c>
      <c r="J73">
        <f>Table2[[#This Row],[Sat Tot]]-Table2[[#This Row],[Sat TH]]</f>
        <v>0</v>
      </c>
      <c r="N73">
        <f>(Table2[[#This Row],[Sun F Time]]-Table2[[#This Row],[Sun S Time]])*24-Table2[[#This Row],[Sun Break]]</f>
        <v>0</v>
      </c>
      <c r="R73">
        <f>(Table2[[#This Row],[Mon F Time]]-Table2[[#This Row],[Mon S Time]])*24-Table2[[#This Row],[Mon Break]]</f>
        <v>0</v>
      </c>
      <c r="S73">
        <f>IF(Table2[[#This Row],[Mon tot]]&gt;8,8,Table2[[#This Row],[Mon tot]])</f>
        <v>0</v>
      </c>
      <c r="T73">
        <f>Table2[[#This Row],[Mon tot]]-Table2[[#This Row],[Mon Ord]]</f>
        <v>0</v>
      </c>
      <c r="X73">
        <f>(Table2[[#This Row],[Tue F Time]]-Table2[[#This Row],[Tue S Time]])*24-Table2[[#This Row],[Tue Break]]</f>
        <v>0</v>
      </c>
      <c r="Y73">
        <f>IF(Table2[[#This Row],[Tue Tot]]&gt;8,8,Table2[[#This Row],[Tue Tot]])</f>
        <v>0</v>
      </c>
      <c r="Z73">
        <f>Table2[[#This Row],[Tue Tot]]-Table2[[#This Row],[Tue Ord]]</f>
        <v>0</v>
      </c>
      <c r="AD73">
        <f>(Table2[[#This Row],[Wed F Time]]-Table2[[#This Row],[Wed S Time]])*24-Table2[[#This Row],[Wed Break]]</f>
        <v>0</v>
      </c>
      <c r="AE73">
        <f>IF(Table2[[#This Row],[Wed Tot]]&gt;8,8,Table2[[#This Row],[Wed Tot]])</f>
        <v>0</v>
      </c>
      <c r="AF73">
        <f>Table2[[#This Row],[Wed Tot]]-Table2[[#This Row],[Wed Ord]]</f>
        <v>0</v>
      </c>
      <c r="AJ73">
        <f>(Table2[[#This Row],[Thu F Time]]-Table2[[#This Row],[Thu S Time]])*24-Table2[[#This Row],[Thu Break]]</f>
        <v>0</v>
      </c>
      <c r="AK73">
        <f>IF(Table2[[#This Row],[Thu Tot]]&gt;8,8,Table2[[#This Row],[Thu Tot]])</f>
        <v>0</v>
      </c>
      <c r="AL73">
        <f>Table2[[#This Row],[Thu Tot]]-Table2[[#This Row],[Thu Ord]]</f>
        <v>0</v>
      </c>
      <c r="AP73">
        <f>(Table2[[#This Row],[Fri F Time]]-Table2[[#This Row],[Fri S Time]])*24-Table2[[#This Row],[Fri Break]]</f>
        <v>0</v>
      </c>
      <c r="AQ73">
        <f>IF((SUM(Table2[[#This Row],[Mon Ord]],Table2[[#This Row],[Tue Ord]],Table2[[#This Row],[Wed Ord]],Table2[[#This Row],[Thu Ord]])&lt;31) * (Table2[[#This Row],[Fri Tot]]&gt;8),8,Table2[[#This Row],[Fri Tot]])</f>
        <v>0</v>
      </c>
      <c r="AR73">
        <f>Table2[[#This Row],[Fri Tot]]-Table2[[#This Row],[Fri Ord]]</f>
        <v>0</v>
      </c>
      <c r="AS73">
        <f>SUM(Table2[[#This Row],[Mon tot]],Table2[[#This Row],[Tue Tot]],Table2[[#This Row],[Wed Tot]],Table2[[#This Row],[Thu Tot]],Table2[[#This Row],[Fri Tot]])</f>
        <v>0</v>
      </c>
      <c r="AT73">
        <f>SUM(Table2[[#This Row],[Mon Ord]],Table2[[#This Row],[Tue Ord]],Table2[[#This Row],[Wed Ord]],Table2[[#This Row],[Thu Ord]],Table2[[#This Row],[Fri Ord]])</f>
        <v>0</v>
      </c>
      <c r="AU73">
        <f>SUM(Table2[[#This Row],[Sat TH]],Table2[[#This Row],[Mon TH]],Table2[[#This Row],[Tue TH]],Table2[[#This Row],[Wed TH]],Table2[[#This Row],[Thu TH]],Table2[[#This Row],[Fri TH]])</f>
        <v>0</v>
      </c>
      <c r="AV73">
        <f>SUM(Table2[[#This Row],[Sat DT]],Table2[[#This Row],[Sun DT]])</f>
        <v>0</v>
      </c>
      <c r="AW73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74" spans="4:49" x14ac:dyDescent="0.2">
      <c r="D74" s="2">
        <f>IF(Table2[[#This Row],[Employee Level]]=1,28.5,(IF(Table2[[#This Row],[Employee Level]]=2,29.5,0)))</f>
        <v>0</v>
      </c>
      <c r="H74">
        <f>(Table2[[#This Row],[Sat F Time]]-Table2[[#This Row],[Sat S Time]])*24-Table2[[#This Row],[Sat Break]]</f>
        <v>0</v>
      </c>
      <c r="I74">
        <f>IF(Table2[[#This Row],[Sat Tot]]&gt;4,4,Table2[[#This Row],[Sat Tot]])</f>
        <v>0</v>
      </c>
      <c r="J74">
        <f>Table2[[#This Row],[Sat Tot]]-Table2[[#This Row],[Sat TH]]</f>
        <v>0</v>
      </c>
      <c r="N74">
        <f>(Table2[[#This Row],[Sun F Time]]-Table2[[#This Row],[Sun S Time]])*24-Table2[[#This Row],[Sun Break]]</f>
        <v>0</v>
      </c>
      <c r="R74">
        <f>(Table2[[#This Row],[Mon F Time]]-Table2[[#This Row],[Mon S Time]])*24-Table2[[#This Row],[Mon Break]]</f>
        <v>0</v>
      </c>
      <c r="S74">
        <f>IF(Table2[[#This Row],[Mon tot]]&gt;8,8,Table2[[#This Row],[Mon tot]])</f>
        <v>0</v>
      </c>
      <c r="T74">
        <f>Table2[[#This Row],[Mon tot]]-Table2[[#This Row],[Mon Ord]]</f>
        <v>0</v>
      </c>
      <c r="X74">
        <f>(Table2[[#This Row],[Tue F Time]]-Table2[[#This Row],[Tue S Time]])*24-Table2[[#This Row],[Tue Break]]</f>
        <v>0</v>
      </c>
      <c r="Y74">
        <f>IF(Table2[[#This Row],[Tue Tot]]&gt;8,8,Table2[[#This Row],[Tue Tot]])</f>
        <v>0</v>
      </c>
      <c r="Z74">
        <f>Table2[[#This Row],[Tue Tot]]-Table2[[#This Row],[Tue Ord]]</f>
        <v>0</v>
      </c>
      <c r="AD74">
        <f>(Table2[[#This Row],[Wed F Time]]-Table2[[#This Row],[Wed S Time]])*24-Table2[[#This Row],[Wed Break]]</f>
        <v>0</v>
      </c>
      <c r="AE74">
        <f>IF(Table2[[#This Row],[Wed Tot]]&gt;8,8,Table2[[#This Row],[Wed Tot]])</f>
        <v>0</v>
      </c>
      <c r="AF74">
        <f>Table2[[#This Row],[Wed Tot]]-Table2[[#This Row],[Wed Ord]]</f>
        <v>0</v>
      </c>
      <c r="AJ74">
        <f>(Table2[[#This Row],[Thu F Time]]-Table2[[#This Row],[Thu S Time]])*24-Table2[[#This Row],[Thu Break]]</f>
        <v>0</v>
      </c>
      <c r="AK74">
        <f>IF(Table2[[#This Row],[Thu Tot]]&gt;8,8,Table2[[#This Row],[Thu Tot]])</f>
        <v>0</v>
      </c>
      <c r="AL74">
        <f>Table2[[#This Row],[Thu Tot]]-Table2[[#This Row],[Thu Ord]]</f>
        <v>0</v>
      </c>
      <c r="AP74">
        <f>(Table2[[#This Row],[Fri F Time]]-Table2[[#This Row],[Fri S Time]])*24-Table2[[#This Row],[Fri Break]]</f>
        <v>0</v>
      </c>
      <c r="AQ74">
        <f>IF((SUM(Table2[[#This Row],[Mon Ord]],Table2[[#This Row],[Tue Ord]],Table2[[#This Row],[Wed Ord]],Table2[[#This Row],[Thu Ord]])&lt;31) * (Table2[[#This Row],[Fri Tot]]&gt;8),8,Table2[[#This Row],[Fri Tot]])</f>
        <v>0</v>
      </c>
      <c r="AR74">
        <f>Table2[[#This Row],[Fri Tot]]-Table2[[#This Row],[Fri Ord]]</f>
        <v>0</v>
      </c>
      <c r="AS74">
        <f>SUM(Table2[[#This Row],[Mon tot]],Table2[[#This Row],[Tue Tot]],Table2[[#This Row],[Wed Tot]],Table2[[#This Row],[Thu Tot]],Table2[[#This Row],[Fri Tot]])</f>
        <v>0</v>
      </c>
      <c r="AT74">
        <f>SUM(Table2[[#This Row],[Mon Ord]],Table2[[#This Row],[Tue Ord]],Table2[[#This Row],[Wed Ord]],Table2[[#This Row],[Thu Ord]],Table2[[#This Row],[Fri Ord]])</f>
        <v>0</v>
      </c>
      <c r="AU74">
        <f>SUM(Table2[[#This Row],[Sat TH]],Table2[[#This Row],[Mon TH]],Table2[[#This Row],[Tue TH]],Table2[[#This Row],[Wed TH]],Table2[[#This Row],[Thu TH]],Table2[[#This Row],[Fri TH]])</f>
        <v>0</v>
      </c>
      <c r="AV74">
        <f>SUM(Table2[[#This Row],[Sat DT]],Table2[[#This Row],[Sun DT]])</f>
        <v>0</v>
      </c>
      <c r="AW74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75" spans="4:49" x14ac:dyDescent="0.2">
      <c r="D75" s="2">
        <f>IF(Table2[[#This Row],[Employee Level]]=1,28.5,(IF(Table2[[#This Row],[Employee Level]]=2,29.5,0)))</f>
        <v>0</v>
      </c>
      <c r="H75">
        <f>(Table2[[#This Row],[Sat F Time]]-Table2[[#This Row],[Sat S Time]])*24-Table2[[#This Row],[Sat Break]]</f>
        <v>0</v>
      </c>
      <c r="I75">
        <f>IF(Table2[[#This Row],[Sat Tot]]&gt;4,4,Table2[[#This Row],[Sat Tot]])</f>
        <v>0</v>
      </c>
      <c r="J75">
        <f>Table2[[#This Row],[Sat Tot]]-Table2[[#This Row],[Sat TH]]</f>
        <v>0</v>
      </c>
      <c r="N75">
        <f>(Table2[[#This Row],[Sun F Time]]-Table2[[#This Row],[Sun S Time]])*24-Table2[[#This Row],[Sun Break]]</f>
        <v>0</v>
      </c>
      <c r="R75">
        <f>(Table2[[#This Row],[Mon F Time]]-Table2[[#This Row],[Mon S Time]])*24-Table2[[#This Row],[Mon Break]]</f>
        <v>0</v>
      </c>
      <c r="S75">
        <f>IF(Table2[[#This Row],[Mon tot]]&gt;8,8,Table2[[#This Row],[Mon tot]])</f>
        <v>0</v>
      </c>
      <c r="T75">
        <f>Table2[[#This Row],[Mon tot]]-Table2[[#This Row],[Mon Ord]]</f>
        <v>0</v>
      </c>
      <c r="X75">
        <f>(Table2[[#This Row],[Tue F Time]]-Table2[[#This Row],[Tue S Time]])*24-Table2[[#This Row],[Tue Break]]</f>
        <v>0</v>
      </c>
      <c r="Y75">
        <f>IF(Table2[[#This Row],[Tue Tot]]&gt;8,8,Table2[[#This Row],[Tue Tot]])</f>
        <v>0</v>
      </c>
      <c r="Z75">
        <f>Table2[[#This Row],[Tue Tot]]-Table2[[#This Row],[Tue Ord]]</f>
        <v>0</v>
      </c>
      <c r="AD75">
        <f>(Table2[[#This Row],[Wed F Time]]-Table2[[#This Row],[Wed S Time]])*24-Table2[[#This Row],[Wed Break]]</f>
        <v>0</v>
      </c>
      <c r="AE75">
        <f>IF(Table2[[#This Row],[Wed Tot]]&gt;8,8,Table2[[#This Row],[Wed Tot]])</f>
        <v>0</v>
      </c>
      <c r="AF75">
        <f>Table2[[#This Row],[Wed Tot]]-Table2[[#This Row],[Wed Ord]]</f>
        <v>0</v>
      </c>
      <c r="AJ75">
        <f>(Table2[[#This Row],[Thu F Time]]-Table2[[#This Row],[Thu S Time]])*24-Table2[[#This Row],[Thu Break]]</f>
        <v>0</v>
      </c>
      <c r="AK75">
        <f>IF(Table2[[#This Row],[Thu Tot]]&gt;8,8,Table2[[#This Row],[Thu Tot]])</f>
        <v>0</v>
      </c>
      <c r="AL75">
        <f>Table2[[#This Row],[Thu Tot]]-Table2[[#This Row],[Thu Ord]]</f>
        <v>0</v>
      </c>
      <c r="AP75">
        <f>(Table2[[#This Row],[Fri F Time]]-Table2[[#This Row],[Fri S Time]])*24-Table2[[#This Row],[Fri Break]]</f>
        <v>0</v>
      </c>
      <c r="AQ75">
        <f>IF((SUM(Table2[[#This Row],[Mon Ord]],Table2[[#This Row],[Tue Ord]],Table2[[#This Row],[Wed Ord]],Table2[[#This Row],[Thu Ord]])&lt;31) * (Table2[[#This Row],[Fri Tot]]&gt;8),8,Table2[[#This Row],[Fri Tot]])</f>
        <v>0</v>
      </c>
      <c r="AR75">
        <f>Table2[[#This Row],[Fri Tot]]-Table2[[#This Row],[Fri Ord]]</f>
        <v>0</v>
      </c>
      <c r="AS75">
        <f>SUM(Table2[[#This Row],[Mon tot]],Table2[[#This Row],[Tue Tot]],Table2[[#This Row],[Wed Tot]],Table2[[#This Row],[Thu Tot]],Table2[[#This Row],[Fri Tot]])</f>
        <v>0</v>
      </c>
      <c r="AT75">
        <f>SUM(Table2[[#This Row],[Mon Ord]],Table2[[#This Row],[Tue Ord]],Table2[[#This Row],[Wed Ord]],Table2[[#This Row],[Thu Ord]],Table2[[#This Row],[Fri Ord]])</f>
        <v>0</v>
      </c>
      <c r="AU75">
        <f>SUM(Table2[[#This Row],[Sat TH]],Table2[[#This Row],[Mon TH]],Table2[[#This Row],[Tue TH]],Table2[[#This Row],[Wed TH]],Table2[[#This Row],[Thu TH]],Table2[[#This Row],[Fri TH]])</f>
        <v>0</v>
      </c>
      <c r="AV75">
        <f>SUM(Table2[[#This Row],[Sat DT]],Table2[[#This Row],[Sun DT]])</f>
        <v>0</v>
      </c>
      <c r="AW75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76" spans="4:49" x14ac:dyDescent="0.2">
      <c r="D76" s="2">
        <f>IF(Table2[[#This Row],[Employee Level]]=1,28.5,(IF(Table2[[#This Row],[Employee Level]]=2,29.5,0)))</f>
        <v>0</v>
      </c>
      <c r="H76">
        <f>(Table2[[#This Row],[Sat F Time]]-Table2[[#This Row],[Sat S Time]])*24-Table2[[#This Row],[Sat Break]]</f>
        <v>0</v>
      </c>
      <c r="I76">
        <f>IF(Table2[[#This Row],[Sat Tot]]&gt;4,4,Table2[[#This Row],[Sat Tot]])</f>
        <v>0</v>
      </c>
      <c r="J76">
        <f>Table2[[#This Row],[Sat Tot]]-Table2[[#This Row],[Sat TH]]</f>
        <v>0</v>
      </c>
      <c r="N76">
        <f>(Table2[[#This Row],[Sun F Time]]-Table2[[#This Row],[Sun S Time]])*24-Table2[[#This Row],[Sun Break]]</f>
        <v>0</v>
      </c>
      <c r="R76">
        <f>(Table2[[#This Row],[Mon F Time]]-Table2[[#This Row],[Mon S Time]])*24-Table2[[#This Row],[Mon Break]]</f>
        <v>0</v>
      </c>
      <c r="S76">
        <f>IF(Table2[[#This Row],[Mon tot]]&gt;8,8,Table2[[#This Row],[Mon tot]])</f>
        <v>0</v>
      </c>
      <c r="T76">
        <f>Table2[[#This Row],[Mon tot]]-Table2[[#This Row],[Mon Ord]]</f>
        <v>0</v>
      </c>
      <c r="X76">
        <f>(Table2[[#This Row],[Tue F Time]]-Table2[[#This Row],[Tue S Time]])*24-Table2[[#This Row],[Tue Break]]</f>
        <v>0</v>
      </c>
      <c r="Y76">
        <f>IF(Table2[[#This Row],[Tue Tot]]&gt;8,8,Table2[[#This Row],[Tue Tot]])</f>
        <v>0</v>
      </c>
      <c r="Z76">
        <f>Table2[[#This Row],[Tue Tot]]-Table2[[#This Row],[Tue Ord]]</f>
        <v>0</v>
      </c>
      <c r="AD76">
        <f>(Table2[[#This Row],[Wed F Time]]-Table2[[#This Row],[Wed S Time]])*24-Table2[[#This Row],[Wed Break]]</f>
        <v>0</v>
      </c>
      <c r="AE76">
        <f>IF(Table2[[#This Row],[Wed Tot]]&gt;8,8,Table2[[#This Row],[Wed Tot]])</f>
        <v>0</v>
      </c>
      <c r="AF76">
        <f>Table2[[#This Row],[Wed Tot]]-Table2[[#This Row],[Wed Ord]]</f>
        <v>0</v>
      </c>
      <c r="AJ76">
        <f>(Table2[[#This Row],[Thu F Time]]-Table2[[#This Row],[Thu S Time]])*24-Table2[[#This Row],[Thu Break]]</f>
        <v>0</v>
      </c>
      <c r="AK76">
        <f>IF(Table2[[#This Row],[Thu Tot]]&gt;8,8,Table2[[#This Row],[Thu Tot]])</f>
        <v>0</v>
      </c>
      <c r="AL76">
        <f>Table2[[#This Row],[Thu Tot]]-Table2[[#This Row],[Thu Ord]]</f>
        <v>0</v>
      </c>
      <c r="AP76">
        <f>(Table2[[#This Row],[Fri F Time]]-Table2[[#This Row],[Fri S Time]])*24-Table2[[#This Row],[Fri Break]]</f>
        <v>0</v>
      </c>
      <c r="AQ76">
        <f>IF((SUM(Table2[[#This Row],[Mon Ord]],Table2[[#This Row],[Tue Ord]],Table2[[#This Row],[Wed Ord]],Table2[[#This Row],[Thu Ord]])&lt;31) * (Table2[[#This Row],[Fri Tot]]&gt;8),8,Table2[[#This Row],[Fri Tot]])</f>
        <v>0</v>
      </c>
      <c r="AR76">
        <f>Table2[[#This Row],[Fri Tot]]-Table2[[#This Row],[Fri Ord]]</f>
        <v>0</v>
      </c>
      <c r="AS76">
        <f>SUM(Table2[[#This Row],[Mon tot]],Table2[[#This Row],[Tue Tot]],Table2[[#This Row],[Wed Tot]],Table2[[#This Row],[Thu Tot]],Table2[[#This Row],[Fri Tot]])</f>
        <v>0</v>
      </c>
      <c r="AT76">
        <f>SUM(Table2[[#This Row],[Mon Ord]],Table2[[#This Row],[Tue Ord]],Table2[[#This Row],[Wed Ord]],Table2[[#This Row],[Thu Ord]],Table2[[#This Row],[Fri Ord]])</f>
        <v>0</v>
      </c>
      <c r="AU76">
        <f>SUM(Table2[[#This Row],[Sat TH]],Table2[[#This Row],[Mon TH]],Table2[[#This Row],[Tue TH]],Table2[[#This Row],[Wed TH]],Table2[[#This Row],[Thu TH]],Table2[[#This Row],[Fri TH]])</f>
        <v>0</v>
      </c>
      <c r="AV76">
        <f>SUM(Table2[[#This Row],[Sat DT]],Table2[[#This Row],[Sun DT]])</f>
        <v>0</v>
      </c>
      <c r="AW76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77" spans="4:49" x14ac:dyDescent="0.2">
      <c r="D77" s="2">
        <f>IF(Table2[[#This Row],[Employee Level]]=1,28.5,(IF(Table2[[#This Row],[Employee Level]]=2,29.5,0)))</f>
        <v>0</v>
      </c>
      <c r="H77">
        <f>(Table2[[#This Row],[Sat F Time]]-Table2[[#This Row],[Sat S Time]])*24-Table2[[#This Row],[Sat Break]]</f>
        <v>0</v>
      </c>
      <c r="I77">
        <f>IF(Table2[[#This Row],[Sat Tot]]&gt;4,4,Table2[[#This Row],[Sat Tot]])</f>
        <v>0</v>
      </c>
      <c r="J77">
        <f>Table2[[#This Row],[Sat Tot]]-Table2[[#This Row],[Sat TH]]</f>
        <v>0</v>
      </c>
      <c r="N77">
        <f>(Table2[[#This Row],[Sun F Time]]-Table2[[#This Row],[Sun S Time]])*24-Table2[[#This Row],[Sun Break]]</f>
        <v>0</v>
      </c>
      <c r="R77">
        <f>(Table2[[#This Row],[Mon F Time]]-Table2[[#This Row],[Mon S Time]])*24-Table2[[#This Row],[Mon Break]]</f>
        <v>0</v>
      </c>
      <c r="S77">
        <f>IF(Table2[[#This Row],[Mon tot]]&gt;8,8,Table2[[#This Row],[Mon tot]])</f>
        <v>0</v>
      </c>
      <c r="T77">
        <f>Table2[[#This Row],[Mon tot]]-Table2[[#This Row],[Mon Ord]]</f>
        <v>0</v>
      </c>
      <c r="X77">
        <f>(Table2[[#This Row],[Tue F Time]]-Table2[[#This Row],[Tue S Time]])*24-Table2[[#This Row],[Tue Break]]</f>
        <v>0</v>
      </c>
      <c r="Y77">
        <f>IF(Table2[[#This Row],[Tue Tot]]&gt;8,8,Table2[[#This Row],[Tue Tot]])</f>
        <v>0</v>
      </c>
      <c r="Z77">
        <f>Table2[[#This Row],[Tue Tot]]-Table2[[#This Row],[Tue Ord]]</f>
        <v>0</v>
      </c>
      <c r="AD77">
        <f>(Table2[[#This Row],[Wed F Time]]-Table2[[#This Row],[Wed S Time]])*24-Table2[[#This Row],[Wed Break]]</f>
        <v>0</v>
      </c>
      <c r="AE77">
        <f>IF(Table2[[#This Row],[Wed Tot]]&gt;8,8,Table2[[#This Row],[Wed Tot]])</f>
        <v>0</v>
      </c>
      <c r="AF77">
        <f>Table2[[#This Row],[Wed Tot]]-Table2[[#This Row],[Wed Ord]]</f>
        <v>0</v>
      </c>
      <c r="AJ77">
        <f>(Table2[[#This Row],[Thu F Time]]-Table2[[#This Row],[Thu S Time]])*24-Table2[[#This Row],[Thu Break]]</f>
        <v>0</v>
      </c>
      <c r="AK77">
        <f>IF(Table2[[#This Row],[Thu Tot]]&gt;8,8,Table2[[#This Row],[Thu Tot]])</f>
        <v>0</v>
      </c>
      <c r="AL77">
        <f>Table2[[#This Row],[Thu Tot]]-Table2[[#This Row],[Thu Ord]]</f>
        <v>0</v>
      </c>
      <c r="AP77">
        <f>(Table2[[#This Row],[Fri F Time]]-Table2[[#This Row],[Fri S Time]])*24-Table2[[#This Row],[Fri Break]]</f>
        <v>0</v>
      </c>
      <c r="AQ77">
        <f>IF((SUM(Table2[[#This Row],[Mon Ord]],Table2[[#This Row],[Tue Ord]],Table2[[#This Row],[Wed Ord]],Table2[[#This Row],[Thu Ord]])&lt;31) * (Table2[[#This Row],[Fri Tot]]&gt;8),8,Table2[[#This Row],[Fri Tot]])</f>
        <v>0</v>
      </c>
      <c r="AR77">
        <f>Table2[[#This Row],[Fri Tot]]-Table2[[#This Row],[Fri Ord]]</f>
        <v>0</v>
      </c>
      <c r="AS77">
        <f>SUM(Table2[[#This Row],[Mon tot]],Table2[[#This Row],[Tue Tot]],Table2[[#This Row],[Wed Tot]],Table2[[#This Row],[Thu Tot]],Table2[[#This Row],[Fri Tot]])</f>
        <v>0</v>
      </c>
      <c r="AT77">
        <f>SUM(Table2[[#This Row],[Mon Ord]],Table2[[#This Row],[Tue Ord]],Table2[[#This Row],[Wed Ord]],Table2[[#This Row],[Thu Ord]],Table2[[#This Row],[Fri Ord]])</f>
        <v>0</v>
      </c>
      <c r="AU77">
        <f>SUM(Table2[[#This Row],[Sat TH]],Table2[[#This Row],[Mon TH]],Table2[[#This Row],[Tue TH]],Table2[[#This Row],[Wed TH]],Table2[[#This Row],[Thu TH]],Table2[[#This Row],[Fri TH]])</f>
        <v>0</v>
      </c>
      <c r="AV77">
        <f>SUM(Table2[[#This Row],[Sat DT]],Table2[[#This Row],[Sun DT]])</f>
        <v>0</v>
      </c>
      <c r="AW77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78" spans="4:49" x14ac:dyDescent="0.2">
      <c r="D78" s="2">
        <f>IF(Table2[[#This Row],[Employee Level]]=1,28.5,(IF(Table2[[#This Row],[Employee Level]]=2,29.5,0)))</f>
        <v>0</v>
      </c>
      <c r="H78">
        <f>(Table2[[#This Row],[Sat F Time]]-Table2[[#This Row],[Sat S Time]])*24-Table2[[#This Row],[Sat Break]]</f>
        <v>0</v>
      </c>
      <c r="I78">
        <f>IF(Table2[[#This Row],[Sat Tot]]&gt;4,4,Table2[[#This Row],[Sat Tot]])</f>
        <v>0</v>
      </c>
      <c r="J78">
        <f>Table2[[#This Row],[Sat Tot]]-Table2[[#This Row],[Sat TH]]</f>
        <v>0</v>
      </c>
      <c r="N78">
        <f>(Table2[[#This Row],[Sun F Time]]-Table2[[#This Row],[Sun S Time]])*24-Table2[[#This Row],[Sun Break]]</f>
        <v>0</v>
      </c>
      <c r="R78">
        <f>(Table2[[#This Row],[Mon F Time]]-Table2[[#This Row],[Mon S Time]])*24-Table2[[#This Row],[Mon Break]]</f>
        <v>0</v>
      </c>
      <c r="S78">
        <f>IF(Table2[[#This Row],[Mon tot]]&gt;8,8,Table2[[#This Row],[Mon tot]])</f>
        <v>0</v>
      </c>
      <c r="T78">
        <f>Table2[[#This Row],[Mon tot]]-Table2[[#This Row],[Mon Ord]]</f>
        <v>0</v>
      </c>
      <c r="X78">
        <f>(Table2[[#This Row],[Tue F Time]]-Table2[[#This Row],[Tue S Time]])*24-Table2[[#This Row],[Tue Break]]</f>
        <v>0</v>
      </c>
      <c r="Y78">
        <f>IF(Table2[[#This Row],[Tue Tot]]&gt;8,8,Table2[[#This Row],[Tue Tot]])</f>
        <v>0</v>
      </c>
      <c r="Z78">
        <f>Table2[[#This Row],[Tue Tot]]-Table2[[#This Row],[Tue Ord]]</f>
        <v>0</v>
      </c>
      <c r="AD78">
        <f>(Table2[[#This Row],[Wed F Time]]-Table2[[#This Row],[Wed S Time]])*24-Table2[[#This Row],[Wed Break]]</f>
        <v>0</v>
      </c>
      <c r="AE78">
        <f>IF(Table2[[#This Row],[Wed Tot]]&gt;8,8,Table2[[#This Row],[Wed Tot]])</f>
        <v>0</v>
      </c>
      <c r="AF78">
        <f>Table2[[#This Row],[Wed Tot]]-Table2[[#This Row],[Wed Ord]]</f>
        <v>0</v>
      </c>
      <c r="AJ78">
        <f>(Table2[[#This Row],[Thu F Time]]-Table2[[#This Row],[Thu S Time]])*24-Table2[[#This Row],[Thu Break]]</f>
        <v>0</v>
      </c>
      <c r="AK78">
        <f>IF(Table2[[#This Row],[Thu Tot]]&gt;8,8,Table2[[#This Row],[Thu Tot]])</f>
        <v>0</v>
      </c>
      <c r="AL78">
        <f>Table2[[#This Row],[Thu Tot]]-Table2[[#This Row],[Thu Ord]]</f>
        <v>0</v>
      </c>
      <c r="AP78">
        <f>(Table2[[#This Row],[Fri F Time]]-Table2[[#This Row],[Fri S Time]])*24-Table2[[#This Row],[Fri Break]]</f>
        <v>0</v>
      </c>
      <c r="AQ78">
        <f>IF((SUM(Table2[[#This Row],[Mon Ord]],Table2[[#This Row],[Tue Ord]],Table2[[#This Row],[Wed Ord]],Table2[[#This Row],[Thu Ord]])&lt;31) * (Table2[[#This Row],[Fri Tot]]&gt;8),8,Table2[[#This Row],[Fri Tot]])</f>
        <v>0</v>
      </c>
      <c r="AR78">
        <f>Table2[[#This Row],[Fri Tot]]-Table2[[#This Row],[Fri Ord]]</f>
        <v>0</v>
      </c>
      <c r="AS78">
        <f>SUM(Table2[[#This Row],[Mon tot]],Table2[[#This Row],[Tue Tot]],Table2[[#This Row],[Wed Tot]],Table2[[#This Row],[Thu Tot]],Table2[[#This Row],[Fri Tot]])</f>
        <v>0</v>
      </c>
      <c r="AT78">
        <f>SUM(Table2[[#This Row],[Mon Ord]],Table2[[#This Row],[Tue Ord]],Table2[[#This Row],[Wed Ord]],Table2[[#This Row],[Thu Ord]],Table2[[#This Row],[Fri Ord]])</f>
        <v>0</v>
      </c>
      <c r="AU78">
        <f>SUM(Table2[[#This Row],[Sat TH]],Table2[[#This Row],[Mon TH]],Table2[[#This Row],[Tue TH]],Table2[[#This Row],[Wed TH]],Table2[[#This Row],[Thu TH]],Table2[[#This Row],[Fri TH]])</f>
        <v>0</v>
      </c>
      <c r="AV78">
        <f>SUM(Table2[[#This Row],[Sat DT]],Table2[[#This Row],[Sun DT]])</f>
        <v>0</v>
      </c>
      <c r="AW78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79" spans="4:49" x14ac:dyDescent="0.2">
      <c r="D79" s="2">
        <f>IF(Table2[[#This Row],[Employee Level]]=1,28.5,(IF(Table2[[#This Row],[Employee Level]]=2,29.5,0)))</f>
        <v>0</v>
      </c>
      <c r="H79">
        <f>(Table2[[#This Row],[Sat F Time]]-Table2[[#This Row],[Sat S Time]])*24-Table2[[#This Row],[Sat Break]]</f>
        <v>0</v>
      </c>
      <c r="I79">
        <f>IF(Table2[[#This Row],[Sat Tot]]&gt;4,4,Table2[[#This Row],[Sat Tot]])</f>
        <v>0</v>
      </c>
      <c r="J79">
        <f>Table2[[#This Row],[Sat Tot]]-Table2[[#This Row],[Sat TH]]</f>
        <v>0</v>
      </c>
      <c r="N79">
        <f>(Table2[[#This Row],[Sun F Time]]-Table2[[#This Row],[Sun S Time]])*24-Table2[[#This Row],[Sun Break]]</f>
        <v>0</v>
      </c>
      <c r="R79">
        <f>(Table2[[#This Row],[Mon F Time]]-Table2[[#This Row],[Mon S Time]])*24-Table2[[#This Row],[Mon Break]]</f>
        <v>0</v>
      </c>
      <c r="S79">
        <f>IF(Table2[[#This Row],[Mon tot]]&gt;8,8,Table2[[#This Row],[Mon tot]])</f>
        <v>0</v>
      </c>
      <c r="T79">
        <f>Table2[[#This Row],[Mon tot]]-Table2[[#This Row],[Mon Ord]]</f>
        <v>0</v>
      </c>
      <c r="X79">
        <f>(Table2[[#This Row],[Tue F Time]]-Table2[[#This Row],[Tue S Time]])*24-Table2[[#This Row],[Tue Break]]</f>
        <v>0</v>
      </c>
      <c r="Y79">
        <f>IF(Table2[[#This Row],[Tue Tot]]&gt;8,8,Table2[[#This Row],[Tue Tot]])</f>
        <v>0</v>
      </c>
      <c r="Z79">
        <f>Table2[[#This Row],[Tue Tot]]-Table2[[#This Row],[Tue Ord]]</f>
        <v>0</v>
      </c>
      <c r="AD79">
        <f>(Table2[[#This Row],[Wed F Time]]-Table2[[#This Row],[Wed S Time]])*24-Table2[[#This Row],[Wed Break]]</f>
        <v>0</v>
      </c>
      <c r="AE79">
        <f>IF(Table2[[#This Row],[Wed Tot]]&gt;8,8,Table2[[#This Row],[Wed Tot]])</f>
        <v>0</v>
      </c>
      <c r="AF79">
        <f>Table2[[#This Row],[Wed Tot]]-Table2[[#This Row],[Wed Ord]]</f>
        <v>0</v>
      </c>
      <c r="AJ79">
        <f>(Table2[[#This Row],[Thu F Time]]-Table2[[#This Row],[Thu S Time]])*24-Table2[[#This Row],[Thu Break]]</f>
        <v>0</v>
      </c>
      <c r="AK79">
        <f>IF(Table2[[#This Row],[Thu Tot]]&gt;8,8,Table2[[#This Row],[Thu Tot]])</f>
        <v>0</v>
      </c>
      <c r="AL79">
        <f>Table2[[#This Row],[Thu Tot]]-Table2[[#This Row],[Thu Ord]]</f>
        <v>0</v>
      </c>
      <c r="AP79">
        <f>(Table2[[#This Row],[Fri F Time]]-Table2[[#This Row],[Fri S Time]])*24-Table2[[#This Row],[Fri Break]]</f>
        <v>0</v>
      </c>
      <c r="AQ79">
        <f>IF((SUM(Table2[[#This Row],[Mon Ord]],Table2[[#This Row],[Tue Ord]],Table2[[#This Row],[Wed Ord]],Table2[[#This Row],[Thu Ord]])&lt;31) * (Table2[[#This Row],[Fri Tot]]&gt;8),8,Table2[[#This Row],[Fri Tot]])</f>
        <v>0</v>
      </c>
      <c r="AR79">
        <f>Table2[[#This Row],[Fri Tot]]-Table2[[#This Row],[Fri Ord]]</f>
        <v>0</v>
      </c>
      <c r="AS79">
        <f>SUM(Table2[[#This Row],[Mon tot]],Table2[[#This Row],[Tue Tot]],Table2[[#This Row],[Wed Tot]],Table2[[#This Row],[Thu Tot]],Table2[[#This Row],[Fri Tot]])</f>
        <v>0</v>
      </c>
      <c r="AT79">
        <f>SUM(Table2[[#This Row],[Mon Ord]],Table2[[#This Row],[Tue Ord]],Table2[[#This Row],[Wed Ord]],Table2[[#This Row],[Thu Ord]],Table2[[#This Row],[Fri Ord]])</f>
        <v>0</v>
      </c>
      <c r="AU79">
        <f>SUM(Table2[[#This Row],[Sat TH]],Table2[[#This Row],[Mon TH]],Table2[[#This Row],[Tue TH]],Table2[[#This Row],[Wed TH]],Table2[[#This Row],[Thu TH]],Table2[[#This Row],[Fri TH]])</f>
        <v>0</v>
      </c>
      <c r="AV79">
        <f>SUM(Table2[[#This Row],[Sat DT]],Table2[[#This Row],[Sun DT]])</f>
        <v>0</v>
      </c>
      <c r="AW79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80" spans="4:49" x14ac:dyDescent="0.2">
      <c r="D80" s="2">
        <f>IF(Table2[[#This Row],[Employee Level]]=1,28.5,(IF(Table2[[#This Row],[Employee Level]]=2,29.5,0)))</f>
        <v>0</v>
      </c>
      <c r="H80">
        <f>(Table2[[#This Row],[Sat F Time]]-Table2[[#This Row],[Sat S Time]])*24-Table2[[#This Row],[Sat Break]]</f>
        <v>0</v>
      </c>
      <c r="I80">
        <f>IF(Table2[[#This Row],[Sat Tot]]&gt;4,4,Table2[[#This Row],[Sat Tot]])</f>
        <v>0</v>
      </c>
      <c r="J80">
        <f>Table2[[#This Row],[Sat Tot]]-Table2[[#This Row],[Sat TH]]</f>
        <v>0</v>
      </c>
      <c r="N80">
        <f>(Table2[[#This Row],[Sun F Time]]-Table2[[#This Row],[Sun S Time]])*24-Table2[[#This Row],[Sun Break]]</f>
        <v>0</v>
      </c>
      <c r="R80">
        <f>(Table2[[#This Row],[Mon F Time]]-Table2[[#This Row],[Mon S Time]])*24-Table2[[#This Row],[Mon Break]]</f>
        <v>0</v>
      </c>
      <c r="S80">
        <f>IF(Table2[[#This Row],[Mon tot]]&gt;8,8,Table2[[#This Row],[Mon tot]])</f>
        <v>0</v>
      </c>
      <c r="T80">
        <f>Table2[[#This Row],[Mon tot]]-Table2[[#This Row],[Mon Ord]]</f>
        <v>0</v>
      </c>
      <c r="X80">
        <f>(Table2[[#This Row],[Tue F Time]]-Table2[[#This Row],[Tue S Time]])*24-Table2[[#This Row],[Tue Break]]</f>
        <v>0</v>
      </c>
      <c r="Y80">
        <f>IF(Table2[[#This Row],[Tue Tot]]&gt;8,8,Table2[[#This Row],[Tue Tot]])</f>
        <v>0</v>
      </c>
      <c r="Z80">
        <f>Table2[[#This Row],[Tue Tot]]-Table2[[#This Row],[Tue Ord]]</f>
        <v>0</v>
      </c>
      <c r="AD80">
        <f>(Table2[[#This Row],[Wed F Time]]-Table2[[#This Row],[Wed S Time]])*24-Table2[[#This Row],[Wed Break]]</f>
        <v>0</v>
      </c>
      <c r="AE80">
        <f>IF(Table2[[#This Row],[Wed Tot]]&gt;8,8,Table2[[#This Row],[Wed Tot]])</f>
        <v>0</v>
      </c>
      <c r="AF80">
        <f>Table2[[#This Row],[Wed Tot]]-Table2[[#This Row],[Wed Ord]]</f>
        <v>0</v>
      </c>
      <c r="AJ80">
        <f>(Table2[[#This Row],[Thu F Time]]-Table2[[#This Row],[Thu S Time]])*24-Table2[[#This Row],[Thu Break]]</f>
        <v>0</v>
      </c>
      <c r="AK80">
        <f>IF(Table2[[#This Row],[Thu Tot]]&gt;8,8,Table2[[#This Row],[Thu Tot]])</f>
        <v>0</v>
      </c>
      <c r="AL80">
        <f>Table2[[#This Row],[Thu Tot]]-Table2[[#This Row],[Thu Ord]]</f>
        <v>0</v>
      </c>
      <c r="AP80">
        <f>(Table2[[#This Row],[Fri F Time]]-Table2[[#This Row],[Fri S Time]])*24-Table2[[#This Row],[Fri Break]]</f>
        <v>0</v>
      </c>
      <c r="AQ80">
        <f>IF((SUM(Table2[[#This Row],[Mon Ord]],Table2[[#This Row],[Tue Ord]],Table2[[#This Row],[Wed Ord]],Table2[[#This Row],[Thu Ord]])&lt;31) * (Table2[[#This Row],[Fri Tot]]&gt;8),8,Table2[[#This Row],[Fri Tot]])</f>
        <v>0</v>
      </c>
      <c r="AR80">
        <f>Table2[[#This Row],[Fri Tot]]-Table2[[#This Row],[Fri Ord]]</f>
        <v>0</v>
      </c>
      <c r="AS80">
        <f>SUM(Table2[[#This Row],[Mon tot]],Table2[[#This Row],[Tue Tot]],Table2[[#This Row],[Wed Tot]],Table2[[#This Row],[Thu Tot]],Table2[[#This Row],[Fri Tot]])</f>
        <v>0</v>
      </c>
      <c r="AT80">
        <f>SUM(Table2[[#This Row],[Mon Ord]],Table2[[#This Row],[Tue Ord]],Table2[[#This Row],[Wed Ord]],Table2[[#This Row],[Thu Ord]],Table2[[#This Row],[Fri Ord]])</f>
        <v>0</v>
      </c>
      <c r="AU80">
        <f>SUM(Table2[[#This Row],[Sat TH]],Table2[[#This Row],[Mon TH]],Table2[[#This Row],[Tue TH]],Table2[[#This Row],[Wed TH]],Table2[[#This Row],[Thu TH]],Table2[[#This Row],[Fri TH]])</f>
        <v>0</v>
      </c>
      <c r="AV80">
        <f>SUM(Table2[[#This Row],[Sat DT]],Table2[[#This Row],[Sun DT]])</f>
        <v>0</v>
      </c>
      <c r="AW80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81" spans="4:49" x14ac:dyDescent="0.2">
      <c r="D81" s="2">
        <f>IF(Table2[[#This Row],[Employee Level]]=1,28.5,(IF(Table2[[#This Row],[Employee Level]]=2,29.5,0)))</f>
        <v>0</v>
      </c>
      <c r="H81">
        <f>(Table2[[#This Row],[Sat F Time]]-Table2[[#This Row],[Sat S Time]])*24-Table2[[#This Row],[Sat Break]]</f>
        <v>0</v>
      </c>
      <c r="I81">
        <f>IF(Table2[[#This Row],[Sat Tot]]&gt;4,4,Table2[[#This Row],[Sat Tot]])</f>
        <v>0</v>
      </c>
      <c r="J81">
        <f>Table2[[#This Row],[Sat Tot]]-Table2[[#This Row],[Sat TH]]</f>
        <v>0</v>
      </c>
      <c r="N81">
        <f>(Table2[[#This Row],[Sun F Time]]-Table2[[#This Row],[Sun S Time]])*24-Table2[[#This Row],[Sun Break]]</f>
        <v>0</v>
      </c>
      <c r="R81">
        <f>(Table2[[#This Row],[Mon F Time]]-Table2[[#This Row],[Mon S Time]])*24-Table2[[#This Row],[Mon Break]]</f>
        <v>0</v>
      </c>
      <c r="S81">
        <f>IF(Table2[[#This Row],[Mon tot]]&gt;8,8,Table2[[#This Row],[Mon tot]])</f>
        <v>0</v>
      </c>
      <c r="T81">
        <f>Table2[[#This Row],[Mon tot]]-Table2[[#This Row],[Mon Ord]]</f>
        <v>0</v>
      </c>
      <c r="X81">
        <f>(Table2[[#This Row],[Tue F Time]]-Table2[[#This Row],[Tue S Time]])*24-Table2[[#This Row],[Tue Break]]</f>
        <v>0</v>
      </c>
      <c r="Y81">
        <f>IF(Table2[[#This Row],[Tue Tot]]&gt;8,8,Table2[[#This Row],[Tue Tot]])</f>
        <v>0</v>
      </c>
      <c r="Z81">
        <f>Table2[[#This Row],[Tue Tot]]-Table2[[#This Row],[Tue Ord]]</f>
        <v>0</v>
      </c>
      <c r="AD81">
        <f>(Table2[[#This Row],[Wed F Time]]-Table2[[#This Row],[Wed S Time]])*24-Table2[[#This Row],[Wed Break]]</f>
        <v>0</v>
      </c>
      <c r="AE81">
        <f>IF(Table2[[#This Row],[Wed Tot]]&gt;8,8,Table2[[#This Row],[Wed Tot]])</f>
        <v>0</v>
      </c>
      <c r="AF81">
        <f>Table2[[#This Row],[Wed Tot]]-Table2[[#This Row],[Wed Ord]]</f>
        <v>0</v>
      </c>
      <c r="AJ81">
        <f>(Table2[[#This Row],[Thu F Time]]-Table2[[#This Row],[Thu S Time]])*24-Table2[[#This Row],[Thu Break]]</f>
        <v>0</v>
      </c>
      <c r="AK81">
        <f>IF(Table2[[#This Row],[Thu Tot]]&gt;8,8,Table2[[#This Row],[Thu Tot]])</f>
        <v>0</v>
      </c>
      <c r="AL81">
        <f>Table2[[#This Row],[Thu Tot]]-Table2[[#This Row],[Thu Ord]]</f>
        <v>0</v>
      </c>
      <c r="AP81">
        <f>(Table2[[#This Row],[Fri F Time]]-Table2[[#This Row],[Fri S Time]])*24-Table2[[#This Row],[Fri Break]]</f>
        <v>0</v>
      </c>
      <c r="AQ81">
        <f>IF((SUM(Table2[[#This Row],[Mon Ord]],Table2[[#This Row],[Tue Ord]],Table2[[#This Row],[Wed Ord]],Table2[[#This Row],[Thu Ord]])&lt;31) * (Table2[[#This Row],[Fri Tot]]&gt;8),8,Table2[[#This Row],[Fri Tot]])</f>
        <v>0</v>
      </c>
      <c r="AR81">
        <f>Table2[[#This Row],[Fri Tot]]-Table2[[#This Row],[Fri Ord]]</f>
        <v>0</v>
      </c>
      <c r="AS81">
        <f>SUM(Table2[[#This Row],[Mon tot]],Table2[[#This Row],[Tue Tot]],Table2[[#This Row],[Wed Tot]],Table2[[#This Row],[Thu Tot]],Table2[[#This Row],[Fri Tot]])</f>
        <v>0</v>
      </c>
      <c r="AT81">
        <f>SUM(Table2[[#This Row],[Mon Ord]],Table2[[#This Row],[Tue Ord]],Table2[[#This Row],[Wed Ord]],Table2[[#This Row],[Thu Ord]],Table2[[#This Row],[Fri Ord]])</f>
        <v>0</v>
      </c>
      <c r="AU81">
        <f>SUM(Table2[[#This Row],[Sat TH]],Table2[[#This Row],[Mon TH]],Table2[[#This Row],[Tue TH]],Table2[[#This Row],[Wed TH]],Table2[[#This Row],[Thu TH]],Table2[[#This Row],[Fri TH]])</f>
        <v>0</v>
      </c>
      <c r="AV81">
        <f>SUM(Table2[[#This Row],[Sat DT]],Table2[[#This Row],[Sun DT]])</f>
        <v>0</v>
      </c>
      <c r="AW81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82" spans="4:49" x14ac:dyDescent="0.2">
      <c r="D82" s="2">
        <f>IF(Table2[[#This Row],[Employee Level]]=1,28.5,(IF(Table2[[#This Row],[Employee Level]]=2,29.5,0)))</f>
        <v>0</v>
      </c>
      <c r="H82">
        <f>(Table2[[#This Row],[Sat F Time]]-Table2[[#This Row],[Sat S Time]])*24-Table2[[#This Row],[Sat Break]]</f>
        <v>0</v>
      </c>
      <c r="I82">
        <f>IF(Table2[[#This Row],[Sat Tot]]&gt;4,4,Table2[[#This Row],[Sat Tot]])</f>
        <v>0</v>
      </c>
      <c r="J82">
        <f>Table2[[#This Row],[Sat Tot]]-Table2[[#This Row],[Sat TH]]</f>
        <v>0</v>
      </c>
      <c r="N82">
        <f>(Table2[[#This Row],[Sun F Time]]-Table2[[#This Row],[Sun S Time]])*24-Table2[[#This Row],[Sun Break]]</f>
        <v>0</v>
      </c>
      <c r="R82">
        <f>(Table2[[#This Row],[Mon F Time]]-Table2[[#This Row],[Mon S Time]])*24-Table2[[#This Row],[Mon Break]]</f>
        <v>0</v>
      </c>
      <c r="S82">
        <f>IF(Table2[[#This Row],[Mon tot]]&gt;8,8,Table2[[#This Row],[Mon tot]])</f>
        <v>0</v>
      </c>
      <c r="T82">
        <f>Table2[[#This Row],[Mon tot]]-Table2[[#This Row],[Mon Ord]]</f>
        <v>0</v>
      </c>
      <c r="X82">
        <f>(Table2[[#This Row],[Tue F Time]]-Table2[[#This Row],[Tue S Time]])*24-Table2[[#This Row],[Tue Break]]</f>
        <v>0</v>
      </c>
      <c r="Y82">
        <f>IF(Table2[[#This Row],[Tue Tot]]&gt;8,8,Table2[[#This Row],[Tue Tot]])</f>
        <v>0</v>
      </c>
      <c r="Z82">
        <f>Table2[[#This Row],[Tue Tot]]-Table2[[#This Row],[Tue Ord]]</f>
        <v>0</v>
      </c>
      <c r="AD82">
        <f>(Table2[[#This Row],[Wed F Time]]-Table2[[#This Row],[Wed S Time]])*24-Table2[[#This Row],[Wed Break]]</f>
        <v>0</v>
      </c>
      <c r="AE82">
        <f>IF(Table2[[#This Row],[Wed Tot]]&gt;8,8,Table2[[#This Row],[Wed Tot]])</f>
        <v>0</v>
      </c>
      <c r="AF82">
        <f>Table2[[#This Row],[Wed Tot]]-Table2[[#This Row],[Wed Ord]]</f>
        <v>0</v>
      </c>
      <c r="AJ82">
        <f>(Table2[[#This Row],[Thu F Time]]-Table2[[#This Row],[Thu S Time]])*24-Table2[[#This Row],[Thu Break]]</f>
        <v>0</v>
      </c>
      <c r="AK82">
        <f>IF(Table2[[#This Row],[Thu Tot]]&gt;8,8,Table2[[#This Row],[Thu Tot]])</f>
        <v>0</v>
      </c>
      <c r="AL82">
        <f>Table2[[#This Row],[Thu Tot]]-Table2[[#This Row],[Thu Ord]]</f>
        <v>0</v>
      </c>
      <c r="AP82">
        <f>(Table2[[#This Row],[Fri F Time]]-Table2[[#This Row],[Fri S Time]])*24-Table2[[#This Row],[Fri Break]]</f>
        <v>0</v>
      </c>
      <c r="AQ82">
        <f>IF((SUM(Table2[[#This Row],[Mon Ord]],Table2[[#This Row],[Tue Ord]],Table2[[#This Row],[Wed Ord]],Table2[[#This Row],[Thu Ord]])&lt;31) * (Table2[[#This Row],[Fri Tot]]&gt;8),8,Table2[[#This Row],[Fri Tot]])</f>
        <v>0</v>
      </c>
      <c r="AR82">
        <f>Table2[[#This Row],[Fri Tot]]-Table2[[#This Row],[Fri Ord]]</f>
        <v>0</v>
      </c>
      <c r="AS82">
        <f>SUM(Table2[[#This Row],[Mon tot]],Table2[[#This Row],[Tue Tot]],Table2[[#This Row],[Wed Tot]],Table2[[#This Row],[Thu Tot]],Table2[[#This Row],[Fri Tot]])</f>
        <v>0</v>
      </c>
      <c r="AT82">
        <f>SUM(Table2[[#This Row],[Mon Ord]],Table2[[#This Row],[Tue Ord]],Table2[[#This Row],[Wed Ord]],Table2[[#This Row],[Thu Ord]],Table2[[#This Row],[Fri Ord]])</f>
        <v>0</v>
      </c>
      <c r="AU82">
        <f>SUM(Table2[[#This Row],[Sat TH]],Table2[[#This Row],[Mon TH]],Table2[[#This Row],[Tue TH]],Table2[[#This Row],[Wed TH]],Table2[[#This Row],[Thu TH]],Table2[[#This Row],[Fri TH]])</f>
        <v>0</v>
      </c>
      <c r="AV82">
        <f>SUM(Table2[[#This Row],[Sat DT]],Table2[[#This Row],[Sun DT]])</f>
        <v>0</v>
      </c>
      <c r="AW82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83" spans="4:49" x14ac:dyDescent="0.2">
      <c r="D83" s="2">
        <f>IF(Table2[[#This Row],[Employee Level]]=1,28.5,(IF(Table2[[#This Row],[Employee Level]]=2,29.5,0)))</f>
        <v>0</v>
      </c>
      <c r="H83">
        <f>(Table2[[#This Row],[Sat F Time]]-Table2[[#This Row],[Sat S Time]])*24-Table2[[#This Row],[Sat Break]]</f>
        <v>0</v>
      </c>
      <c r="I83">
        <f>IF(Table2[[#This Row],[Sat Tot]]&gt;4,4,Table2[[#This Row],[Sat Tot]])</f>
        <v>0</v>
      </c>
      <c r="J83">
        <f>Table2[[#This Row],[Sat Tot]]-Table2[[#This Row],[Sat TH]]</f>
        <v>0</v>
      </c>
      <c r="N83">
        <f>(Table2[[#This Row],[Sun F Time]]-Table2[[#This Row],[Sun S Time]])*24-Table2[[#This Row],[Sun Break]]</f>
        <v>0</v>
      </c>
      <c r="R83">
        <f>(Table2[[#This Row],[Mon F Time]]-Table2[[#This Row],[Mon S Time]])*24-Table2[[#This Row],[Mon Break]]</f>
        <v>0</v>
      </c>
      <c r="S83">
        <f>IF(Table2[[#This Row],[Mon tot]]&gt;8,8,Table2[[#This Row],[Mon tot]])</f>
        <v>0</v>
      </c>
      <c r="T83">
        <f>Table2[[#This Row],[Mon tot]]-Table2[[#This Row],[Mon Ord]]</f>
        <v>0</v>
      </c>
      <c r="X83">
        <f>(Table2[[#This Row],[Tue F Time]]-Table2[[#This Row],[Tue S Time]])*24-Table2[[#This Row],[Tue Break]]</f>
        <v>0</v>
      </c>
      <c r="Y83">
        <f>IF(Table2[[#This Row],[Tue Tot]]&gt;8,8,Table2[[#This Row],[Tue Tot]])</f>
        <v>0</v>
      </c>
      <c r="Z83">
        <f>Table2[[#This Row],[Tue Tot]]-Table2[[#This Row],[Tue Ord]]</f>
        <v>0</v>
      </c>
      <c r="AD83">
        <f>(Table2[[#This Row],[Wed F Time]]-Table2[[#This Row],[Wed S Time]])*24-Table2[[#This Row],[Wed Break]]</f>
        <v>0</v>
      </c>
      <c r="AE83">
        <f>IF(Table2[[#This Row],[Wed Tot]]&gt;8,8,Table2[[#This Row],[Wed Tot]])</f>
        <v>0</v>
      </c>
      <c r="AF83">
        <f>Table2[[#This Row],[Wed Tot]]-Table2[[#This Row],[Wed Ord]]</f>
        <v>0</v>
      </c>
      <c r="AJ83">
        <f>(Table2[[#This Row],[Thu F Time]]-Table2[[#This Row],[Thu S Time]])*24-Table2[[#This Row],[Thu Break]]</f>
        <v>0</v>
      </c>
      <c r="AK83">
        <f>IF(Table2[[#This Row],[Thu Tot]]&gt;8,8,Table2[[#This Row],[Thu Tot]])</f>
        <v>0</v>
      </c>
      <c r="AL83">
        <f>Table2[[#This Row],[Thu Tot]]-Table2[[#This Row],[Thu Ord]]</f>
        <v>0</v>
      </c>
      <c r="AP83">
        <f>(Table2[[#This Row],[Fri F Time]]-Table2[[#This Row],[Fri S Time]])*24-Table2[[#This Row],[Fri Break]]</f>
        <v>0</v>
      </c>
      <c r="AQ83">
        <f>IF((SUM(Table2[[#This Row],[Mon Ord]],Table2[[#This Row],[Tue Ord]],Table2[[#This Row],[Wed Ord]],Table2[[#This Row],[Thu Ord]])&lt;31) * (Table2[[#This Row],[Fri Tot]]&gt;8),8,Table2[[#This Row],[Fri Tot]])</f>
        <v>0</v>
      </c>
      <c r="AR83">
        <f>Table2[[#This Row],[Fri Tot]]-Table2[[#This Row],[Fri Ord]]</f>
        <v>0</v>
      </c>
      <c r="AS83">
        <f>SUM(Table2[[#This Row],[Mon tot]],Table2[[#This Row],[Tue Tot]],Table2[[#This Row],[Wed Tot]],Table2[[#This Row],[Thu Tot]],Table2[[#This Row],[Fri Tot]])</f>
        <v>0</v>
      </c>
      <c r="AT83">
        <f>SUM(Table2[[#This Row],[Mon Ord]],Table2[[#This Row],[Tue Ord]],Table2[[#This Row],[Wed Ord]],Table2[[#This Row],[Thu Ord]],Table2[[#This Row],[Fri Ord]])</f>
        <v>0</v>
      </c>
      <c r="AU83">
        <f>SUM(Table2[[#This Row],[Sat TH]],Table2[[#This Row],[Mon TH]],Table2[[#This Row],[Tue TH]],Table2[[#This Row],[Wed TH]],Table2[[#This Row],[Thu TH]],Table2[[#This Row],[Fri TH]])</f>
        <v>0</v>
      </c>
      <c r="AV83">
        <f>SUM(Table2[[#This Row],[Sat DT]],Table2[[#This Row],[Sun DT]])</f>
        <v>0</v>
      </c>
      <c r="AW83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84" spans="4:49" x14ac:dyDescent="0.2">
      <c r="D84" s="2">
        <f>IF(Table2[[#This Row],[Employee Level]]=1,28.5,(IF(Table2[[#This Row],[Employee Level]]=2,29.5,0)))</f>
        <v>0</v>
      </c>
      <c r="H84">
        <f>(Table2[[#This Row],[Sat F Time]]-Table2[[#This Row],[Sat S Time]])*24-Table2[[#This Row],[Sat Break]]</f>
        <v>0</v>
      </c>
      <c r="I84">
        <f>IF(Table2[[#This Row],[Sat Tot]]&gt;4,4,Table2[[#This Row],[Sat Tot]])</f>
        <v>0</v>
      </c>
      <c r="J84">
        <f>Table2[[#This Row],[Sat Tot]]-Table2[[#This Row],[Sat TH]]</f>
        <v>0</v>
      </c>
      <c r="N84">
        <f>(Table2[[#This Row],[Sun F Time]]-Table2[[#This Row],[Sun S Time]])*24-Table2[[#This Row],[Sun Break]]</f>
        <v>0</v>
      </c>
      <c r="R84">
        <f>(Table2[[#This Row],[Mon F Time]]-Table2[[#This Row],[Mon S Time]])*24-Table2[[#This Row],[Mon Break]]</f>
        <v>0</v>
      </c>
      <c r="S84">
        <f>IF(Table2[[#This Row],[Mon tot]]&gt;8,8,Table2[[#This Row],[Mon tot]])</f>
        <v>0</v>
      </c>
      <c r="T84">
        <f>Table2[[#This Row],[Mon tot]]-Table2[[#This Row],[Mon Ord]]</f>
        <v>0</v>
      </c>
      <c r="X84">
        <f>(Table2[[#This Row],[Tue F Time]]-Table2[[#This Row],[Tue S Time]])*24-Table2[[#This Row],[Tue Break]]</f>
        <v>0</v>
      </c>
      <c r="Y84">
        <f>IF(Table2[[#This Row],[Tue Tot]]&gt;8,8,Table2[[#This Row],[Tue Tot]])</f>
        <v>0</v>
      </c>
      <c r="Z84">
        <f>Table2[[#This Row],[Tue Tot]]-Table2[[#This Row],[Tue Ord]]</f>
        <v>0</v>
      </c>
      <c r="AD84">
        <f>(Table2[[#This Row],[Wed F Time]]-Table2[[#This Row],[Wed S Time]])*24-Table2[[#This Row],[Wed Break]]</f>
        <v>0</v>
      </c>
      <c r="AE84">
        <f>IF(Table2[[#This Row],[Wed Tot]]&gt;8,8,Table2[[#This Row],[Wed Tot]])</f>
        <v>0</v>
      </c>
      <c r="AF84">
        <f>Table2[[#This Row],[Wed Tot]]-Table2[[#This Row],[Wed Ord]]</f>
        <v>0</v>
      </c>
      <c r="AJ84">
        <f>(Table2[[#This Row],[Thu F Time]]-Table2[[#This Row],[Thu S Time]])*24-Table2[[#This Row],[Thu Break]]</f>
        <v>0</v>
      </c>
      <c r="AK84">
        <f>IF(Table2[[#This Row],[Thu Tot]]&gt;8,8,Table2[[#This Row],[Thu Tot]])</f>
        <v>0</v>
      </c>
      <c r="AL84">
        <f>Table2[[#This Row],[Thu Tot]]-Table2[[#This Row],[Thu Ord]]</f>
        <v>0</v>
      </c>
      <c r="AP84">
        <f>(Table2[[#This Row],[Fri F Time]]-Table2[[#This Row],[Fri S Time]])*24-Table2[[#This Row],[Fri Break]]</f>
        <v>0</v>
      </c>
      <c r="AQ84">
        <f>IF((SUM(Table2[[#This Row],[Mon Ord]],Table2[[#This Row],[Tue Ord]],Table2[[#This Row],[Wed Ord]],Table2[[#This Row],[Thu Ord]])&lt;31) * (Table2[[#This Row],[Fri Tot]]&gt;8),8,Table2[[#This Row],[Fri Tot]])</f>
        <v>0</v>
      </c>
      <c r="AR84">
        <f>Table2[[#This Row],[Fri Tot]]-Table2[[#This Row],[Fri Ord]]</f>
        <v>0</v>
      </c>
      <c r="AS84">
        <f>SUM(Table2[[#This Row],[Mon tot]],Table2[[#This Row],[Tue Tot]],Table2[[#This Row],[Wed Tot]],Table2[[#This Row],[Thu Tot]],Table2[[#This Row],[Fri Tot]])</f>
        <v>0</v>
      </c>
      <c r="AT84">
        <f>SUM(Table2[[#This Row],[Mon Ord]],Table2[[#This Row],[Tue Ord]],Table2[[#This Row],[Wed Ord]],Table2[[#This Row],[Thu Ord]],Table2[[#This Row],[Fri Ord]])</f>
        <v>0</v>
      </c>
      <c r="AU84">
        <f>SUM(Table2[[#This Row],[Sat TH]],Table2[[#This Row],[Mon TH]],Table2[[#This Row],[Tue TH]],Table2[[#This Row],[Wed TH]],Table2[[#This Row],[Thu TH]],Table2[[#This Row],[Fri TH]])</f>
        <v>0</v>
      </c>
      <c r="AV84">
        <f>SUM(Table2[[#This Row],[Sat DT]],Table2[[#This Row],[Sun DT]])</f>
        <v>0</v>
      </c>
      <c r="AW84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85" spans="4:49" x14ac:dyDescent="0.2">
      <c r="D85" s="2">
        <f>IF(Table2[[#This Row],[Employee Level]]=1,28.5,(IF(Table2[[#This Row],[Employee Level]]=2,29.5,0)))</f>
        <v>0</v>
      </c>
      <c r="H85">
        <f>(Table2[[#This Row],[Sat F Time]]-Table2[[#This Row],[Sat S Time]])*24-Table2[[#This Row],[Sat Break]]</f>
        <v>0</v>
      </c>
      <c r="I85">
        <f>IF(Table2[[#This Row],[Sat Tot]]&gt;4,4,Table2[[#This Row],[Sat Tot]])</f>
        <v>0</v>
      </c>
      <c r="J85">
        <f>Table2[[#This Row],[Sat Tot]]-Table2[[#This Row],[Sat TH]]</f>
        <v>0</v>
      </c>
      <c r="N85">
        <f>(Table2[[#This Row],[Sun F Time]]-Table2[[#This Row],[Sun S Time]])*24-Table2[[#This Row],[Sun Break]]</f>
        <v>0</v>
      </c>
      <c r="R85">
        <f>(Table2[[#This Row],[Mon F Time]]-Table2[[#This Row],[Mon S Time]])*24-Table2[[#This Row],[Mon Break]]</f>
        <v>0</v>
      </c>
      <c r="S85">
        <f>IF(Table2[[#This Row],[Mon tot]]&gt;8,8,Table2[[#This Row],[Mon tot]])</f>
        <v>0</v>
      </c>
      <c r="T85">
        <f>Table2[[#This Row],[Mon tot]]-Table2[[#This Row],[Mon Ord]]</f>
        <v>0</v>
      </c>
      <c r="X85">
        <f>(Table2[[#This Row],[Tue F Time]]-Table2[[#This Row],[Tue S Time]])*24-Table2[[#This Row],[Tue Break]]</f>
        <v>0</v>
      </c>
      <c r="Y85">
        <f>IF(Table2[[#This Row],[Tue Tot]]&gt;8,8,Table2[[#This Row],[Tue Tot]])</f>
        <v>0</v>
      </c>
      <c r="Z85">
        <f>Table2[[#This Row],[Tue Tot]]-Table2[[#This Row],[Tue Ord]]</f>
        <v>0</v>
      </c>
      <c r="AD85">
        <f>(Table2[[#This Row],[Wed F Time]]-Table2[[#This Row],[Wed S Time]])*24-Table2[[#This Row],[Wed Break]]</f>
        <v>0</v>
      </c>
      <c r="AE85">
        <f>IF(Table2[[#This Row],[Wed Tot]]&gt;8,8,Table2[[#This Row],[Wed Tot]])</f>
        <v>0</v>
      </c>
      <c r="AF85">
        <f>Table2[[#This Row],[Wed Tot]]-Table2[[#This Row],[Wed Ord]]</f>
        <v>0</v>
      </c>
      <c r="AJ85">
        <f>(Table2[[#This Row],[Thu F Time]]-Table2[[#This Row],[Thu S Time]])*24-Table2[[#This Row],[Thu Break]]</f>
        <v>0</v>
      </c>
      <c r="AK85">
        <f>IF(Table2[[#This Row],[Thu Tot]]&gt;8,8,Table2[[#This Row],[Thu Tot]])</f>
        <v>0</v>
      </c>
      <c r="AL85">
        <f>Table2[[#This Row],[Thu Tot]]-Table2[[#This Row],[Thu Ord]]</f>
        <v>0</v>
      </c>
      <c r="AP85">
        <f>(Table2[[#This Row],[Fri F Time]]-Table2[[#This Row],[Fri S Time]])*24-Table2[[#This Row],[Fri Break]]</f>
        <v>0</v>
      </c>
      <c r="AQ85">
        <f>IF((SUM(Table2[[#This Row],[Mon Ord]],Table2[[#This Row],[Tue Ord]],Table2[[#This Row],[Wed Ord]],Table2[[#This Row],[Thu Ord]])&lt;31) * (Table2[[#This Row],[Fri Tot]]&gt;8),8,Table2[[#This Row],[Fri Tot]])</f>
        <v>0</v>
      </c>
      <c r="AR85">
        <f>Table2[[#This Row],[Fri Tot]]-Table2[[#This Row],[Fri Ord]]</f>
        <v>0</v>
      </c>
      <c r="AS85">
        <f>SUM(Table2[[#This Row],[Mon tot]],Table2[[#This Row],[Tue Tot]],Table2[[#This Row],[Wed Tot]],Table2[[#This Row],[Thu Tot]],Table2[[#This Row],[Fri Tot]])</f>
        <v>0</v>
      </c>
      <c r="AT85">
        <f>SUM(Table2[[#This Row],[Mon Ord]],Table2[[#This Row],[Tue Ord]],Table2[[#This Row],[Wed Ord]],Table2[[#This Row],[Thu Ord]],Table2[[#This Row],[Fri Ord]])</f>
        <v>0</v>
      </c>
      <c r="AU85">
        <f>SUM(Table2[[#This Row],[Sat TH]],Table2[[#This Row],[Mon TH]],Table2[[#This Row],[Tue TH]],Table2[[#This Row],[Wed TH]],Table2[[#This Row],[Thu TH]],Table2[[#This Row],[Fri TH]])</f>
        <v>0</v>
      </c>
      <c r="AV85">
        <f>SUM(Table2[[#This Row],[Sat DT]],Table2[[#This Row],[Sun DT]])</f>
        <v>0</v>
      </c>
      <c r="AW85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86" spans="4:49" x14ac:dyDescent="0.2">
      <c r="D86" s="2">
        <f>IF(Table2[[#This Row],[Employee Level]]=1,28.5,(IF(Table2[[#This Row],[Employee Level]]=2,29.5,0)))</f>
        <v>0</v>
      </c>
      <c r="H86">
        <f>(Table2[[#This Row],[Sat F Time]]-Table2[[#This Row],[Sat S Time]])*24-Table2[[#This Row],[Sat Break]]</f>
        <v>0</v>
      </c>
      <c r="I86">
        <f>IF(Table2[[#This Row],[Sat Tot]]&gt;4,4,Table2[[#This Row],[Sat Tot]])</f>
        <v>0</v>
      </c>
      <c r="J86">
        <f>Table2[[#This Row],[Sat Tot]]-Table2[[#This Row],[Sat TH]]</f>
        <v>0</v>
      </c>
      <c r="N86">
        <f>(Table2[[#This Row],[Sun F Time]]-Table2[[#This Row],[Sun S Time]])*24-Table2[[#This Row],[Sun Break]]</f>
        <v>0</v>
      </c>
      <c r="R86">
        <f>(Table2[[#This Row],[Mon F Time]]-Table2[[#This Row],[Mon S Time]])*24-Table2[[#This Row],[Mon Break]]</f>
        <v>0</v>
      </c>
      <c r="S86">
        <f>IF(Table2[[#This Row],[Mon tot]]&gt;8,8,Table2[[#This Row],[Mon tot]])</f>
        <v>0</v>
      </c>
      <c r="T86">
        <f>Table2[[#This Row],[Mon tot]]-Table2[[#This Row],[Mon Ord]]</f>
        <v>0</v>
      </c>
      <c r="X86">
        <f>(Table2[[#This Row],[Tue F Time]]-Table2[[#This Row],[Tue S Time]])*24-Table2[[#This Row],[Tue Break]]</f>
        <v>0</v>
      </c>
      <c r="Y86">
        <f>IF(Table2[[#This Row],[Tue Tot]]&gt;8,8,Table2[[#This Row],[Tue Tot]])</f>
        <v>0</v>
      </c>
      <c r="Z86">
        <f>Table2[[#This Row],[Tue Tot]]-Table2[[#This Row],[Tue Ord]]</f>
        <v>0</v>
      </c>
      <c r="AD86">
        <f>(Table2[[#This Row],[Wed F Time]]-Table2[[#This Row],[Wed S Time]])*24-Table2[[#This Row],[Wed Break]]</f>
        <v>0</v>
      </c>
      <c r="AE86">
        <f>IF(Table2[[#This Row],[Wed Tot]]&gt;8,8,Table2[[#This Row],[Wed Tot]])</f>
        <v>0</v>
      </c>
      <c r="AF86">
        <f>Table2[[#This Row],[Wed Tot]]-Table2[[#This Row],[Wed Ord]]</f>
        <v>0</v>
      </c>
      <c r="AJ86">
        <f>(Table2[[#This Row],[Thu F Time]]-Table2[[#This Row],[Thu S Time]])*24-Table2[[#This Row],[Thu Break]]</f>
        <v>0</v>
      </c>
      <c r="AK86">
        <f>IF(Table2[[#This Row],[Thu Tot]]&gt;8,8,Table2[[#This Row],[Thu Tot]])</f>
        <v>0</v>
      </c>
      <c r="AL86">
        <f>Table2[[#This Row],[Thu Tot]]-Table2[[#This Row],[Thu Ord]]</f>
        <v>0</v>
      </c>
      <c r="AP86">
        <f>(Table2[[#This Row],[Fri F Time]]-Table2[[#This Row],[Fri S Time]])*24-Table2[[#This Row],[Fri Break]]</f>
        <v>0</v>
      </c>
      <c r="AQ86">
        <f>IF((SUM(Table2[[#This Row],[Mon Ord]],Table2[[#This Row],[Tue Ord]],Table2[[#This Row],[Wed Ord]],Table2[[#This Row],[Thu Ord]])&lt;31) * (Table2[[#This Row],[Fri Tot]]&gt;8),8,Table2[[#This Row],[Fri Tot]])</f>
        <v>0</v>
      </c>
      <c r="AR86">
        <f>Table2[[#This Row],[Fri Tot]]-Table2[[#This Row],[Fri Ord]]</f>
        <v>0</v>
      </c>
      <c r="AS86">
        <f>SUM(Table2[[#This Row],[Mon tot]],Table2[[#This Row],[Tue Tot]],Table2[[#This Row],[Wed Tot]],Table2[[#This Row],[Thu Tot]],Table2[[#This Row],[Fri Tot]])</f>
        <v>0</v>
      </c>
      <c r="AT86">
        <f>SUM(Table2[[#This Row],[Mon Ord]],Table2[[#This Row],[Tue Ord]],Table2[[#This Row],[Wed Ord]],Table2[[#This Row],[Thu Ord]],Table2[[#This Row],[Fri Ord]])</f>
        <v>0</v>
      </c>
      <c r="AU86">
        <f>SUM(Table2[[#This Row],[Sat TH]],Table2[[#This Row],[Mon TH]],Table2[[#This Row],[Tue TH]],Table2[[#This Row],[Wed TH]],Table2[[#This Row],[Thu TH]],Table2[[#This Row],[Fri TH]])</f>
        <v>0</v>
      </c>
      <c r="AV86">
        <f>SUM(Table2[[#This Row],[Sat DT]],Table2[[#This Row],[Sun DT]])</f>
        <v>0</v>
      </c>
      <c r="AW86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87" spans="4:49" x14ac:dyDescent="0.2">
      <c r="D87" s="2">
        <f>IF(Table2[[#This Row],[Employee Level]]=1,28.5,(IF(Table2[[#This Row],[Employee Level]]=2,29.5,0)))</f>
        <v>0</v>
      </c>
      <c r="H87">
        <f>(Table2[[#This Row],[Sat F Time]]-Table2[[#This Row],[Sat S Time]])*24-Table2[[#This Row],[Sat Break]]</f>
        <v>0</v>
      </c>
      <c r="I87">
        <f>IF(Table2[[#This Row],[Sat Tot]]&gt;4,4,Table2[[#This Row],[Sat Tot]])</f>
        <v>0</v>
      </c>
      <c r="J87">
        <f>Table2[[#This Row],[Sat Tot]]-Table2[[#This Row],[Sat TH]]</f>
        <v>0</v>
      </c>
      <c r="N87">
        <f>(Table2[[#This Row],[Sun F Time]]-Table2[[#This Row],[Sun S Time]])*24-Table2[[#This Row],[Sun Break]]</f>
        <v>0</v>
      </c>
      <c r="R87">
        <f>(Table2[[#This Row],[Mon F Time]]-Table2[[#This Row],[Mon S Time]])*24-Table2[[#This Row],[Mon Break]]</f>
        <v>0</v>
      </c>
      <c r="S87">
        <f>IF(Table2[[#This Row],[Mon tot]]&gt;8,8,Table2[[#This Row],[Mon tot]])</f>
        <v>0</v>
      </c>
      <c r="T87">
        <f>Table2[[#This Row],[Mon tot]]-Table2[[#This Row],[Mon Ord]]</f>
        <v>0</v>
      </c>
      <c r="X87">
        <f>(Table2[[#This Row],[Tue F Time]]-Table2[[#This Row],[Tue S Time]])*24-Table2[[#This Row],[Tue Break]]</f>
        <v>0</v>
      </c>
      <c r="Y87">
        <f>IF(Table2[[#This Row],[Tue Tot]]&gt;8,8,Table2[[#This Row],[Tue Tot]])</f>
        <v>0</v>
      </c>
      <c r="Z87">
        <f>Table2[[#This Row],[Tue Tot]]-Table2[[#This Row],[Tue Ord]]</f>
        <v>0</v>
      </c>
      <c r="AD87">
        <f>(Table2[[#This Row],[Wed F Time]]-Table2[[#This Row],[Wed S Time]])*24-Table2[[#This Row],[Wed Break]]</f>
        <v>0</v>
      </c>
      <c r="AE87">
        <f>IF(Table2[[#This Row],[Wed Tot]]&gt;8,8,Table2[[#This Row],[Wed Tot]])</f>
        <v>0</v>
      </c>
      <c r="AF87">
        <f>Table2[[#This Row],[Wed Tot]]-Table2[[#This Row],[Wed Ord]]</f>
        <v>0</v>
      </c>
      <c r="AJ87">
        <f>(Table2[[#This Row],[Thu F Time]]-Table2[[#This Row],[Thu S Time]])*24-Table2[[#This Row],[Thu Break]]</f>
        <v>0</v>
      </c>
      <c r="AK87">
        <f>IF(Table2[[#This Row],[Thu Tot]]&gt;8,8,Table2[[#This Row],[Thu Tot]])</f>
        <v>0</v>
      </c>
      <c r="AL87">
        <f>Table2[[#This Row],[Thu Tot]]-Table2[[#This Row],[Thu Ord]]</f>
        <v>0</v>
      </c>
      <c r="AP87">
        <f>(Table2[[#This Row],[Fri F Time]]-Table2[[#This Row],[Fri S Time]])*24-Table2[[#This Row],[Fri Break]]</f>
        <v>0</v>
      </c>
      <c r="AQ87">
        <f>IF((SUM(Table2[[#This Row],[Mon Ord]],Table2[[#This Row],[Tue Ord]],Table2[[#This Row],[Wed Ord]],Table2[[#This Row],[Thu Ord]])&lt;31) * (Table2[[#This Row],[Fri Tot]]&gt;8),8,Table2[[#This Row],[Fri Tot]])</f>
        <v>0</v>
      </c>
      <c r="AR87">
        <f>Table2[[#This Row],[Fri Tot]]-Table2[[#This Row],[Fri Ord]]</f>
        <v>0</v>
      </c>
      <c r="AS87">
        <f>SUM(Table2[[#This Row],[Mon tot]],Table2[[#This Row],[Tue Tot]],Table2[[#This Row],[Wed Tot]],Table2[[#This Row],[Thu Tot]],Table2[[#This Row],[Fri Tot]])</f>
        <v>0</v>
      </c>
      <c r="AT87">
        <f>SUM(Table2[[#This Row],[Mon Ord]],Table2[[#This Row],[Tue Ord]],Table2[[#This Row],[Wed Ord]],Table2[[#This Row],[Thu Ord]],Table2[[#This Row],[Fri Ord]])</f>
        <v>0</v>
      </c>
      <c r="AU87">
        <f>SUM(Table2[[#This Row],[Sat TH]],Table2[[#This Row],[Mon TH]],Table2[[#This Row],[Tue TH]],Table2[[#This Row],[Wed TH]],Table2[[#This Row],[Thu TH]],Table2[[#This Row],[Fri TH]])</f>
        <v>0</v>
      </c>
      <c r="AV87">
        <f>SUM(Table2[[#This Row],[Sat DT]],Table2[[#This Row],[Sun DT]])</f>
        <v>0</v>
      </c>
      <c r="AW87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88" spans="4:49" x14ac:dyDescent="0.2">
      <c r="D88" s="2">
        <f>IF(Table2[[#This Row],[Employee Level]]=1,28.5,(IF(Table2[[#This Row],[Employee Level]]=2,29.5,0)))</f>
        <v>0</v>
      </c>
      <c r="H88">
        <f>(Table2[[#This Row],[Sat F Time]]-Table2[[#This Row],[Sat S Time]])*24-Table2[[#This Row],[Sat Break]]</f>
        <v>0</v>
      </c>
      <c r="I88">
        <f>IF(Table2[[#This Row],[Sat Tot]]&gt;4,4,Table2[[#This Row],[Sat Tot]])</f>
        <v>0</v>
      </c>
      <c r="J88">
        <f>Table2[[#This Row],[Sat Tot]]-Table2[[#This Row],[Sat TH]]</f>
        <v>0</v>
      </c>
      <c r="N88">
        <f>(Table2[[#This Row],[Sun F Time]]-Table2[[#This Row],[Sun S Time]])*24-Table2[[#This Row],[Sun Break]]</f>
        <v>0</v>
      </c>
      <c r="R88">
        <f>(Table2[[#This Row],[Mon F Time]]-Table2[[#This Row],[Mon S Time]])*24-Table2[[#This Row],[Mon Break]]</f>
        <v>0</v>
      </c>
      <c r="S88">
        <f>IF(Table2[[#This Row],[Mon tot]]&gt;8,8,Table2[[#This Row],[Mon tot]])</f>
        <v>0</v>
      </c>
      <c r="T88">
        <f>Table2[[#This Row],[Mon tot]]-Table2[[#This Row],[Mon Ord]]</f>
        <v>0</v>
      </c>
      <c r="X88">
        <f>(Table2[[#This Row],[Tue F Time]]-Table2[[#This Row],[Tue S Time]])*24-Table2[[#This Row],[Tue Break]]</f>
        <v>0</v>
      </c>
      <c r="Y88">
        <f>IF(Table2[[#This Row],[Tue Tot]]&gt;8,8,Table2[[#This Row],[Tue Tot]])</f>
        <v>0</v>
      </c>
      <c r="Z88">
        <f>Table2[[#This Row],[Tue Tot]]-Table2[[#This Row],[Tue Ord]]</f>
        <v>0</v>
      </c>
      <c r="AD88">
        <f>(Table2[[#This Row],[Wed F Time]]-Table2[[#This Row],[Wed S Time]])*24-Table2[[#This Row],[Wed Break]]</f>
        <v>0</v>
      </c>
      <c r="AE88">
        <f>IF(Table2[[#This Row],[Wed Tot]]&gt;8,8,Table2[[#This Row],[Wed Tot]])</f>
        <v>0</v>
      </c>
      <c r="AF88">
        <f>Table2[[#This Row],[Wed Tot]]-Table2[[#This Row],[Wed Ord]]</f>
        <v>0</v>
      </c>
      <c r="AJ88">
        <f>(Table2[[#This Row],[Thu F Time]]-Table2[[#This Row],[Thu S Time]])*24-Table2[[#This Row],[Thu Break]]</f>
        <v>0</v>
      </c>
      <c r="AK88">
        <f>IF(Table2[[#This Row],[Thu Tot]]&gt;8,8,Table2[[#This Row],[Thu Tot]])</f>
        <v>0</v>
      </c>
      <c r="AL88">
        <f>Table2[[#This Row],[Thu Tot]]-Table2[[#This Row],[Thu Ord]]</f>
        <v>0</v>
      </c>
      <c r="AP88">
        <f>(Table2[[#This Row],[Fri F Time]]-Table2[[#This Row],[Fri S Time]])*24-Table2[[#This Row],[Fri Break]]</f>
        <v>0</v>
      </c>
      <c r="AQ88">
        <f>IF((SUM(Table2[[#This Row],[Mon Ord]],Table2[[#This Row],[Tue Ord]],Table2[[#This Row],[Wed Ord]],Table2[[#This Row],[Thu Ord]])&lt;31) * (Table2[[#This Row],[Fri Tot]]&gt;8),8,Table2[[#This Row],[Fri Tot]])</f>
        <v>0</v>
      </c>
      <c r="AR88">
        <f>Table2[[#This Row],[Fri Tot]]-Table2[[#This Row],[Fri Ord]]</f>
        <v>0</v>
      </c>
      <c r="AS88">
        <f>SUM(Table2[[#This Row],[Mon tot]],Table2[[#This Row],[Tue Tot]],Table2[[#This Row],[Wed Tot]],Table2[[#This Row],[Thu Tot]],Table2[[#This Row],[Fri Tot]])</f>
        <v>0</v>
      </c>
      <c r="AT88">
        <f>SUM(Table2[[#This Row],[Mon Ord]],Table2[[#This Row],[Tue Ord]],Table2[[#This Row],[Wed Ord]],Table2[[#This Row],[Thu Ord]],Table2[[#This Row],[Fri Ord]])</f>
        <v>0</v>
      </c>
      <c r="AU88">
        <f>SUM(Table2[[#This Row],[Sat TH]],Table2[[#This Row],[Mon TH]],Table2[[#This Row],[Tue TH]],Table2[[#This Row],[Wed TH]],Table2[[#This Row],[Thu TH]],Table2[[#This Row],[Fri TH]])</f>
        <v>0</v>
      </c>
      <c r="AV88">
        <f>SUM(Table2[[#This Row],[Sat DT]],Table2[[#This Row],[Sun DT]])</f>
        <v>0</v>
      </c>
      <c r="AW88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89" spans="4:49" x14ac:dyDescent="0.2">
      <c r="D89" s="2">
        <f>IF(Table2[[#This Row],[Employee Level]]=1,28.5,(IF(Table2[[#This Row],[Employee Level]]=2,29.5,0)))</f>
        <v>0</v>
      </c>
      <c r="H89">
        <f>(Table2[[#This Row],[Sat F Time]]-Table2[[#This Row],[Sat S Time]])*24-Table2[[#This Row],[Sat Break]]</f>
        <v>0</v>
      </c>
      <c r="I89">
        <f>IF(Table2[[#This Row],[Sat Tot]]&gt;4,4,Table2[[#This Row],[Sat Tot]])</f>
        <v>0</v>
      </c>
      <c r="J89">
        <f>Table2[[#This Row],[Sat Tot]]-Table2[[#This Row],[Sat TH]]</f>
        <v>0</v>
      </c>
      <c r="N89">
        <f>(Table2[[#This Row],[Sun F Time]]-Table2[[#This Row],[Sun S Time]])*24-Table2[[#This Row],[Sun Break]]</f>
        <v>0</v>
      </c>
      <c r="R89">
        <f>(Table2[[#This Row],[Mon F Time]]-Table2[[#This Row],[Mon S Time]])*24-Table2[[#This Row],[Mon Break]]</f>
        <v>0</v>
      </c>
      <c r="S89">
        <f>IF(Table2[[#This Row],[Mon tot]]&gt;8,8,Table2[[#This Row],[Mon tot]])</f>
        <v>0</v>
      </c>
      <c r="T89">
        <f>Table2[[#This Row],[Mon tot]]-Table2[[#This Row],[Mon Ord]]</f>
        <v>0</v>
      </c>
      <c r="X89">
        <f>(Table2[[#This Row],[Tue F Time]]-Table2[[#This Row],[Tue S Time]])*24-Table2[[#This Row],[Tue Break]]</f>
        <v>0</v>
      </c>
      <c r="Y89">
        <f>IF(Table2[[#This Row],[Tue Tot]]&gt;8,8,Table2[[#This Row],[Tue Tot]])</f>
        <v>0</v>
      </c>
      <c r="Z89">
        <f>Table2[[#This Row],[Tue Tot]]-Table2[[#This Row],[Tue Ord]]</f>
        <v>0</v>
      </c>
      <c r="AD89">
        <f>(Table2[[#This Row],[Wed F Time]]-Table2[[#This Row],[Wed S Time]])*24-Table2[[#This Row],[Wed Break]]</f>
        <v>0</v>
      </c>
      <c r="AE89">
        <f>IF(Table2[[#This Row],[Wed Tot]]&gt;8,8,Table2[[#This Row],[Wed Tot]])</f>
        <v>0</v>
      </c>
      <c r="AF89">
        <f>Table2[[#This Row],[Wed Tot]]-Table2[[#This Row],[Wed Ord]]</f>
        <v>0</v>
      </c>
      <c r="AJ89">
        <f>(Table2[[#This Row],[Thu F Time]]-Table2[[#This Row],[Thu S Time]])*24-Table2[[#This Row],[Thu Break]]</f>
        <v>0</v>
      </c>
      <c r="AK89">
        <f>IF(Table2[[#This Row],[Thu Tot]]&gt;8,8,Table2[[#This Row],[Thu Tot]])</f>
        <v>0</v>
      </c>
      <c r="AL89">
        <f>Table2[[#This Row],[Thu Tot]]-Table2[[#This Row],[Thu Ord]]</f>
        <v>0</v>
      </c>
      <c r="AP89">
        <f>(Table2[[#This Row],[Fri F Time]]-Table2[[#This Row],[Fri S Time]])*24-Table2[[#This Row],[Fri Break]]</f>
        <v>0</v>
      </c>
      <c r="AQ89">
        <f>IF((SUM(Table2[[#This Row],[Mon Ord]],Table2[[#This Row],[Tue Ord]],Table2[[#This Row],[Wed Ord]],Table2[[#This Row],[Thu Ord]])&lt;31) * (Table2[[#This Row],[Fri Tot]]&gt;8),8,Table2[[#This Row],[Fri Tot]])</f>
        <v>0</v>
      </c>
      <c r="AR89">
        <f>Table2[[#This Row],[Fri Tot]]-Table2[[#This Row],[Fri Ord]]</f>
        <v>0</v>
      </c>
      <c r="AS89">
        <f>SUM(Table2[[#This Row],[Mon tot]],Table2[[#This Row],[Tue Tot]],Table2[[#This Row],[Wed Tot]],Table2[[#This Row],[Thu Tot]],Table2[[#This Row],[Fri Tot]])</f>
        <v>0</v>
      </c>
      <c r="AT89">
        <f>SUM(Table2[[#This Row],[Mon Ord]],Table2[[#This Row],[Tue Ord]],Table2[[#This Row],[Wed Ord]],Table2[[#This Row],[Thu Ord]],Table2[[#This Row],[Fri Ord]])</f>
        <v>0</v>
      </c>
      <c r="AU89">
        <f>SUM(Table2[[#This Row],[Sat TH]],Table2[[#This Row],[Mon TH]],Table2[[#This Row],[Tue TH]],Table2[[#This Row],[Wed TH]],Table2[[#This Row],[Thu TH]],Table2[[#This Row],[Fri TH]])</f>
        <v>0</v>
      </c>
      <c r="AV89">
        <f>SUM(Table2[[#This Row],[Sat DT]],Table2[[#This Row],[Sun DT]])</f>
        <v>0</v>
      </c>
      <c r="AW89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90" spans="4:49" x14ac:dyDescent="0.2">
      <c r="D90" s="2">
        <f>IF(Table2[[#This Row],[Employee Level]]=1,28.5,(IF(Table2[[#This Row],[Employee Level]]=2,29.5,0)))</f>
        <v>0</v>
      </c>
      <c r="H90">
        <f>(Table2[[#This Row],[Sat F Time]]-Table2[[#This Row],[Sat S Time]])*24-Table2[[#This Row],[Sat Break]]</f>
        <v>0</v>
      </c>
      <c r="I90">
        <f>IF(Table2[[#This Row],[Sat Tot]]&gt;4,4,Table2[[#This Row],[Sat Tot]])</f>
        <v>0</v>
      </c>
      <c r="J90">
        <f>Table2[[#This Row],[Sat Tot]]-Table2[[#This Row],[Sat TH]]</f>
        <v>0</v>
      </c>
      <c r="N90">
        <f>(Table2[[#This Row],[Sun F Time]]-Table2[[#This Row],[Sun S Time]])*24-Table2[[#This Row],[Sun Break]]</f>
        <v>0</v>
      </c>
      <c r="R90">
        <f>(Table2[[#This Row],[Mon F Time]]-Table2[[#This Row],[Mon S Time]])*24-Table2[[#This Row],[Mon Break]]</f>
        <v>0</v>
      </c>
      <c r="S90">
        <f>IF(Table2[[#This Row],[Mon tot]]&gt;8,8,Table2[[#This Row],[Mon tot]])</f>
        <v>0</v>
      </c>
      <c r="T90">
        <f>Table2[[#This Row],[Mon tot]]-Table2[[#This Row],[Mon Ord]]</f>
        <v>0</v>
      </c>
      <c r="X90">
        <f>(Table2[[#This Row],[Tue F Time]]-Table2[[#This Row],[Tue S Time]])*24-Table2[[#This Row],[Tue Break]]</f>
        <v>0</v>
      </c>
      <c r="Y90">
        <f>IF(Table2[[#This Row],[Tue Tot]]&gt;8,8,Table2[[#This Row],[Tue Tot]])</f>
        <v>0</v>
      </c>
      <c r="Z90">
        <f>Table2[[#This Row],[Tue Tot]]-Table2[[#This Row],[Tue Ord]]</f>
        <v>0</v>
      </c>
      <c r="AD90">
        <f>(Table2[[#This Row],[Wed F Time]]-Table2[[#This Row],[Wed S Time]])*24-Table2[[#This Row],[Wed Break]]</f>
        <v>0</v>
      </c>
      <c r="AE90">
        <f>IF(Table2[[#This Row],[Wed Tot]]&gt;8,8,Table2[[#This Row],[Wed Tot]])</f>
        <v>0</v>
      </c>
      <c r="AF90">
        <f>Table2[[#This Row],[Wed Tot]]-Table2[[#This Row],[Wed Ord]]</f>
        <v>0</v>
      </c>
      <c r="AJ90">
        <f>(Table2[[#This Row],[Thu F Time]]-Table2[[#This Row],[Thu S Time]])*24-Table2[[#This Row],[Thu Break]]</f>
        <v>0</v>
      </c>
      <c r="AK90">
        <f>IF(Table2[[#This Row],[Thu Tot]]&gt;8,8,Table2[[#This Row],[Thu Tot]])</f>
        <v>0</v>
      </c>
      <c r="AL90">
        <f>Table2[[#This Row],[Thu Tot]]-Table2[[#This Row],[Thu Ord]]</f>
        <v>0</v>
      </c>
      <c r="AP90">
        <f>(Table2[[#This Row],[Fri F Time]]-Table2[[#This Row],[Fri S Time]])*24-Table2[[#This Row],[Fri Break]]</f>
        <v>0</v>
      </c>
      <c r="AQ90">
        <f>IF((SUM(Table2[[#This Row],[Mon Ord]],Table2[[#This Row],[Tue Ord]],Table2[[#This Row],[Wed Ord]],Table2[[#This Row],[Thu Ord]])&lt;31) * (Table2[[#This Row],[Fri Tot]]&gt;8),8,Table2[[#This Row],[Fri Tot]])</f>
        <v>0</v>
      </c>
      <c r="AR90">
        <f>Table2[[#This Row],[Fri Tot]]-Table2[[#This Row],[Fri Ord]]</f>
        <v>0</v>
      </c>
      <c r="AS90">
        <f>SUM(Table2[[#This Row],[Mon tot]],Table2[[#This Row],[Tue Tot]],Table2[[#This Row],[Wed Tot]],Table2[[#This Row],[Thu Tot]],Table2[[#This Row],[Fri Tot]])</f>
        <v>0</v>
      </c>
      <c r="AT90">
        <f>SUM(Table2[[#This Row],[Mon Ord]],Table2[[#This Row],[Tue Ord]],Table2[[#This Row],[Wed Ord]],Table2[[#This Row],[Thu Ord]],Table2[[#This Row],[Fri Ord]])</f>
        <v>0</v>
      </c>
      <c r="AU90">
        <f>SUM(Table2[[#This Row],[Sat TH]],Table2[[#This Row],[Mon TH]],Table2[[#This Row],[Tue TH]],Table2[[#This Row],[Wed TH]],Table2[[#This Row],[Thu TH]],Table2[[#This Row],[Fri TH]])</f>
        <v>0</v>
      </c>
      <c r="AV90">
        <f>SUM(Table2[[#This Row],[Sat DT]],Table2[[#This Row],[Sun DT]])</f>
        <v>0</v>
      </c>
      <c r="AW90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91" spans="4:49" x14ac:dyDescent="0.2">
      <c r="D91" s="2">
        <f>IF(Table2[[#This Row],[Employee Level]]=1,28.5,(IF(Table2[[#This Row],[Employee Level]]=2,29.5,0)))</f>
        <v>0</v>
      </c>
      <c r="H91">
        <f>(Table2[[#This Row],[Sat F Time]]-Table2[[#This Row],[Sat S Time]])*24-Table2[[#This Row],[Sat Break]]</f>
        <v>0</v>
      </c>
      <c r="I91">
        <f>IF(Table2[[#This Row],[Sat Tot]]&gt;4,4,Table2[[#This Row],[Sat Tot]])</f>
        <v>0</v>
      </c>
      <c r="J91">
        <f>Table2[[#This Row],[Sat Tot]]-Table2[[#This Row],[Sat TH]]</f>
        <v>0</v>
      </c>
      <c r="N91">
        <f>(Table2[[#This Row],[Sun F Time]]-Table2[[#This Row],[Sun S Time]])*24-Table2[[#This Row],[Sun Break]]</f>
        <v>0</v>
      </c>
      <c r="R91">
        <f>(Table2[[#This Row],[Mon F Time]]-Table2[[#This Row],[Mon S Time]])*24-Table2[[#This Row],[Mon Break]]</f>
        <v>0</v>
      </c>
      <c r="S91">
        <f>IF(Table2[[#This Row],[Mon tot]]&gt;8,8,Table2[[#This Row],[Mon tot]])</f>
        <v>0</v>
      </c>
      <c r="T91">
        <f>Table2[[#This Row],[Mon tot]]-Table2[[#This Row],[Mon Ord]]</f>
        <v>0</v>
      </c>
      <c r="X91">
        <f>(Table2[[#This Row],[Tue F Time]]-Table2[[#This Row],[Tue S Time]])*24-Table2[[#This Row],[Tue Break]]</f>
        <v>0</v>
      </c>
      <c r="Y91">
        <f>IF(Table2[[#This Row],[Tue Tot]]&gt;8,8,Table2[[#This Row],[Tue Tot]])</f>
        <v>0</v>
      </c>
      <c r="Z91">
        <f>Table2[[#This Row],[Tue Tot]]-Table2[[#This Row],[Tue Ord]]</f>
        <v>0</v>
      </c>
      <c r="AD91">
        <f>(Table2[[#This Row],[Wed F Time]]-Table2[[#This Row],[Wed S Time]])*24-Table2[[#This Row],[Wed Break]]</f>
        <v>0</v>
      </c>
      <c r="AE91">
        <f>IF(Table2[[#This Row],[Wed Tot]]&gt;8,8,Table2[[#This Row],[Wed Tot]])</f>
        <v>0</v>
      </c>
      <c r="AF91">
        <f>Table2[[#This Row],[Wed Tot]]-Table2[[#This Row],[Wed Ord]]</f>
        <v>0</v>
      </c>
      <c r="AJ91">
        <f>(Table2[[#This Row],[Thu F Time]]-Table2[[#This Row],[Thu S Time]])*24-Table2[[#This Row],[Thu Break]]</f>
        <v>0</v>
      </c>
      <c r="AK91">
        <f>IF(Table2[[#This Row],[Thu Tot]]&gt;8,8,Table2[[#This Row],[Thu Tot]])</f>
        <v>0</v>
      </c>
      <c r="AL91">
        <f>Table2[[#This Row],[Thu Tot]]-Table2[[#This Row],[Thu Ord]]</f>
        <v>0</v>
      </c>
      <c r="AP91">
        <f>(Table2[[#This Row],[Fri F Time]]-Table2[[#This Row],[Fri S Time]])*24-Table2[[#This Row],[Fri Break]]</f>
        <v>0</v>
      </c>
      <c r="AQ91">
        <f>IF((SUM(Table2[[#This Row],[Mon Ord]],Table2[[#This Row],[Tue Ord]],Table2[[#This Row],[Wed Ord]],Table2[[#This Row],[Thu Ord]])&lt;31) * (Table2[[#This Row],[Fri Tot]]&gt;8),8,Table2[[#This Row],[Fri Tot]])</f>
        <v>0</v>
      </c>
      <c r="AR91">
        <f>Table2[[#This Row],[Fri Tot]]-Table2[[#This Row],[Fri Ord]]</f>
        <v>0</v>
      </c>
      <c r="AS91">
        <f>SUM(Table2[[#This Row],[Mon tot]],Table2[[#This Row],[Tue Tot]],Table2[[#This Row],[Wed Tot]],Table2[[#This Row],[Thu Tot]],Table2[[#This Row],[Fri Tot]])</f>
        <v>0</v>
      </c>
      <c r="AT91">
        <f>SUM(Table2[[#This Row],[Mon Ord]],Table2[[#This Row],[Tue Ord]],Table2[[#This Row],[Wed Ord]],Table2[[#This Row],[Thu Ord]],Table2[[#This Row],[Fri Ord]])</f>
        <v>0</v>
      </c>
      <c r="AU91">
        <f>SUM(Table2[[#This Row],[Sat TH]],Table2[[#This Row],[Mon TH]],Table2[[#This Row],[Tue TH]],Table2[[#This Row],[Wed TH]],Table2[[#This Row],[Thu TH]],Table2[[#This Row],[Fri TH]])</f>
        <v>0</v>
      </c>
      <c r="AV91">
        <f>SUM(Table2[[#This Row],[Sat DT]],Table2[[#This Row],[Sun DT]])</f>
        <v>0</v>
      </c>
      <c r="AW91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92" spans="4:49" x14ac:dyDescent="0.2">
      <c r="D92" s="2">
        <f>IF(Table2[[#This Row],[Employee Level]]=1,28.5,(IF(Table2[[#This Row],[Employee Level]]=2,29.5,0)))</f>
        <v>0</v>
      </c>
      <c r="H92">
        <f>(Table2[[#This Row],[Sat F Time]]-Table2[[#This Row],[Sat S Time]])*24-Table2[[#This Row],[Sat Break]]</f>
        <v>0</v>
      </c>
      <c r="I92">
        <f>IF(Table2[[#This Row],[Sat Tot]]&gt;4,4,Table2[[#This Row],[Sat Tot]])</f>
        <v>0</v>
      </c>
      <c r="J92">
        <f>Table2[[#This Row],[Sat Tot]]-Table2[[#This Row],[Sat TH]]</f>
        <v>0</v>
      </c>
      <c r="N92">
        <f>(Table2[[#This Row],[Sun F Time]]-Table2[[#This Row],[Sun S Time]])*24-Table2[[#This Row],[Sun Break]]</f>
        <v>0</v>
      </c>
      <c r="R92">
        <f>(Table2[[#This Row],[Mon F Time]]-Table2[[#This Row],[Mon S Time]])*24-Table2[[#This Row],[Mon Break]]</f>
        <v>0</v>
      </c>
      <c r="S92">
        <f>IF(Table2[[#This Row],[Mon tot]]&gt;8,8,Table2[[#This Row],[Mon tot]])</f>
        <v>0</v>
      </c>
      <c r="T92">
        <f>Table2[[#This Row],[Mon tot]]-Table2[[#This Row],[Mon Ord]]</f>
        <v>0</v>
      </c>
      <c r="X92">
        <f>(Table2[[#This Row],[Tue F Time]]-Table2[[#This Row],[Tue S Time]])*24-Table2[[#This Row],[Tue Break]]</f>
        <v>0</v>
      </c>
      <c r="Y92">
        <f>IF(Table2[[#This Row],[Tue Tot]]&gt;8,8,Table2[[#This Row],[Tue Tot]])</f>
        <v>0</v>
      </c>
      <c r="Z92">
        <f>Table2[[#This Row],[Tue Tot]]-Table2[[#This Row],[Tue Ord]]</f>
        <v>0</v>
      </c>
      <c r="AD92">
        <f>(Table2[[#This Row],[Wed F Time]]-Table2[[#This Row],[Wed S Time]])*24-Table2[[#This Row],[Wed Break]]</f>
        <v>0</v>
      </c>
      <c r="AE92">
        <f>IF(Table2[[#This Row],[Wed Tot]]&gt;8,8,Table2[[#This Row],[Wed Tot]])</f>
        <v>0</v>
      </c>
      <c r="AF92">
        <f>Table2[[#This Row],[Wed Tot]]-Table2[[#This Row],[Wed Ord]]</f>
        <v>0</v>
      </c>
      <c r="AJ92">
        <f>(Table2[[#This Row],[Thu F Time]]-Table2[[#This Row],[Thu S Time]])*24-Table2[[#This Row],[Thu Break]]</f>
        <v>0</v>
      </c>
      <c r="AK92">
        <f>IF(Table2[[#This Row],[Thu Tot]]&gt;8,8,Table2[[#This Row],[Thu Tot]])</f>
        <v>0</v>
      </c>
      <c r="AL92">
        <f>Table2[[#This Row],[Thu Tot]]-Table2[[#This Row],[Thu Ord]]</f>
        <v>0</v>
      </c>
      <c r="AP92">
        <f>(Table2[[#This Row],[Fri F Time]]-Table2[[#This Row],[Fri S Time]])*24-Table2[[#This Row],[Fri Break]]</f>
        <v>0</v>
      </c>
      <c r="AQ92">
        <f>IF((SUM(Table2[[#This Row],[Mon Ord]],Table2[[#This Row],[Tue Ord]],Table2[[#This Row],[Wed Ord]],Table2[[#This Row],[Thu Ord]])&lt;31) * (Table2[[#This Row],[Fri Tot]]&gt;8),8,Table2[[#This Row],[Fri Tot]])</f>
        <v>0</v>
      </c>
      <c r="AR92">
        <f>Table2[[#This Row],[Fri Tot]]-Table2[[#This Row],[Fri Ord]]</f>
        <v>0</v>
      </c>
      <c r="AS92">
        <f>SUM(Table2[[#This Row],[Mon tot]],Table2[[#This Row],[Tue Tot]],Table2[[#This Row],[Wed Tot]],Table2[[#This Row],[Thu Tot]],Table2[[#This Row],[Fri Tot]])</f>
        <v>0</v>
      </c>
      <c r="AT92">
        <f>SUM(Table2[[#This Row],[Mon Ord]],Table2[[#This Row],[Tue Ord]],Table2[[#This Row],[Wed Ord]],Table2[[#This Row],[Thu Ord]],Table2[[#This Row],[Fri Ord]])</f>
        <v>0</v>
      </c>
      <c r="AU92">
        <f>SUM(Table2[[#This Row],[Sat TH]],Table2[[#This Row],[Mon TH]],Table2[[#This Row],[Tue TH]],Table2[[#This Row],[Wed TH]],Table2[[#This Row],[Thu TH]],Table2[[#This Row],[Fri TH]])</f>
        <v>0</v>
      </c>
      <c r="AV92">
        <f>SUM(Table2[[#This Row],[Sat DT]],Table2[[#This Row],[Sun DT]])</f>
        <v>0</v>
      </c>
      <c r="AW92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93" spans="4:49" x14ac:dyDescent="0.2">
      <c r="D93" s="2">
        <f>IF(Table2[[#This Row],[Employee Level]]=1,28.5,(IF(Table2[[#This Row],[Employee Level]]=2,29.5,0)))</f>
        <v>0</v>
      </c>
      <c r="H93">
        <f>(Table2[[#This Row],[Sat F Time]]-Table2[[#This Row],[Sat S Time]])*24-Table2[[#This Row],[Sat Break]]</f>
        <v>0</v>
      </c>
      <c r="I93">
        <f>IF(Table2[[#This Row],[Sat Tot]]&gt;4,4,Table2[[#This Row],[Sat Tot]])</f>
        <v>0</v>
      </c>
      <c r="J93">
        <f>Table2[[#This Row],[Sat Tot]]-Table2[[#This Row],[Sat TH]]</f>
        <v>0</v>
      </c>
      <c r="N93">
        <f>(Table2[[#This Row],[Sun F Time]]-Table2[[#This Row],[Sun S Time]])*24-Table2[[#This Row],[Sun Break]]</f>
        <v>0</v>
      </c>
      <c r="R93">
        <f>(Table2[[#This Row],[Mon F Time]]-Table2[[#This Row],[Mon S Time]])*24-Table2[[#This Row],[Mon Break]]</f>
        <v>0</v>
      </c>
      <c r="S93">
        <f>IF(Table2[[#This Row],[Mon tot]]&gt;8,8,Table2[[#This Row],[Mon tot]])</f>
        <v>0</v>
      </c>
      <c r="T93">
        <f>Table2[[#This Row],[Mon tot]]-Table2[[#This Row],[Mon Ord]]</f>
        <v>0</v>
      </c>
      <c r="X93">
        <f>(Table2[[#This Row],[Tue F Time]]-Table2[[#This Row],[Tue S Time]])*24-Table2[[#This Row],[Tue Break]]</f>
        <v>0</v>
      </c>
      <c r="Y93">
        <f>IF(Table2[[#This Row],[Tue Tot]]&gt;8,8,Table2[[#This Row],[Tue Tot]])</f>
        <v>0</v>
      </c>
      <c r="Z93">
        <f>Table2[[#This Row],[Tue Tot]]-Table2[[#This Row],[Tue Ord]]</f>
        <v>0</v>
      </c>
      <c r="AD93">
        <f>(Table2[[#This Row],[Wed F Time]]-Table2[[#This Row],[Wed S Time]])*24-Table2[[#This Row],[Wed Break]]</f>
        <v>0</v>
      </c>
      <c r="AE93">
        <f>IF(Table2[[#This Row],[Wed Tot]]&gt;8,8,Table2[[#This Row],[Wed Tot]])</f>
        <v>0</v>
      </c>
      <c r="AF93">
        <f>Table2[[#This Row],[Wed Tot]]-Table2[[#This Row],[Wed Ord]]</f>
        <v>0</v>
      </c>
      <c r="AJ93">
        <f>(Table2[[#This Row],[Thu F Time]]-Table2[[#This Row],[Thu S Time]])*24-Table2[[#This Row],[Thu Break]]</f>
        <v>0</v>
      </c>
      <c r="AK93">
        <f>IF(Table2[[#This Row],[Thu Tot]]&gt;8,8,Table2[[#This Row],[Thu Tot]])</f>
        <v>0</v>
      </c>
      <c r="AL93">
        <f>Table2[[#This Row],[Thu Tot]]-Table2[[#This Row],[Thu Ord]]</f>
        <v>0</v>
      </c>
      <c r="AP93">
        <f>(Table2[[#This Row],[Fri F Time]]-Table2[[#This Row],[Fri S Time]])*24-Table2[[#This Row],[Fri Break]]</f>
        <v>0</v>
      </c>
      <c r="AQ93">
        <f>IF((SUM(Table2[[#This Row],[Mon Ord]],Table2[[#This Row],[Tue Ord]],Table2[[#This Row],[Wed Ord]],Table2[[#This Row],[Thu Ord]])&lt;31) * (Table2[[#This Row],[Fri Tot]]&gt;8),8,Table2[[#This Row],[Fri Tot]])</f>
        <v>0</v>
      </c>
      <c r="AR93">
        <f>Table2[[#This Row],[Fri Tot]]-Table2[[#This Row],[Fri Ord]]</f>
        <v>0</v>
      </c>
      <c r="AS93">
        <f>SUM(Table2[[#This Row],[Mon tot]],Table2[[#This Row],[Tue Tot]],Table2[[#This Row],[Wed Tot]],Table2[[#This Row],[Thu Tot]],Table2[[#This Row],[Fri Tot]])</f>
        <v>0</v>
      </c>
      <c r="AT93">
        <f>SUM(Table2[[#This Row],[Mon Ord]],Table2[[#This Row],[Tue Ord]],Table2[[#This Row],[Wed Ord]],Table2[[#This Row],[Thu Ord]],Table2[[#This Row],[Fri Ord]])</f>
        <v>0</v>
      </c>
      <c r="AU93">
        <f>SUM(Table2[[#This Row],[Sat TH]],Table2[[#This Row],[Mon TH]],Table2[[#This Row],[Tue TH]],Table2[[#This Row],[Wed TH]],Table2[[#This Row],[Thu TH]],Table2[[#This Row],[Fri TH]])</f>
        <v>0</v>
      </c>
      <c r="AV93">
        <f>SUM(Table2[[#This Row],[Sat DT]],Table2[[#This Row],[Sun DT]])</f>
        <v>0</v>
      </c>
      <c r="AW93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94" spans="4:49" x14ac:dyDescent="0.2">
      <c r="D94" s="2">
        <f>IF(Table2[[#This Row],[Employee Level]]=1,28.5,(IF(Table2[[#This Row],[Employee Level]]=2,29.5,0)))</f>
        <v>0</v>
      </c>
      <c r="H94">
        <f>(Table2[[#This Row],[Sat F Time]]-Table2[[#This Row],[Sat S Time]])*24-Table2[[#This Row],[Sat Break]]</f>
        <v>0</v>
      </c>
      <c r="I94">
        <f>IF(Table2[[#This Row],[Sat Tot]]&gt;4,4,Table2[[#This Row],[Sat Tot]])</f>
        <v>0</v>
      </c>
      <c r="J94">
        <f>Table2[[#This Row],[Sat Tot]]-Table2[[#This Row],[Sat TH]]</f>
        <v>0</v>
      </c>
      <c r="N94">
        <f>(Table2[[#This Row],[Sun F Time]]-Table2[[#This Row],[Sun S Time]])*24-Table2[[#This Row],[Sun Break]]</f>
        <v>0</v>
      </c>
      <c r="R94">
        <f>(Table2[[#This Row],[Mon F Time]]-Table2[[#This Row],[Mon S Time]])*24-Table2[[#This Row],[Mon Break]]</f>
        <v>0</v>
      </c>
      <c r="S94">
        <f>IF(Table2[[#This Row],[Mon tot]]&gt;8,8,Table2[[#This Row],[Mon tot]])</f>
        <v>0</v>
      </c>
      <c r="T94">
        <f>Table2[[#This Row],[Mon tot]]-Table2[[#This Row],[Mon Ord]]</f>
        <v>0</v>
      </c>
      <c r="X94">
        <f>(Table2[[#This Row],[Tue F Time]]-Table2[[#This Row],[Tue S Time]])*24-Table2[[#This Row],[Tue Break]]</f>
        <v>0</v>
      </c>
      <c r="Y94">
        <f>IF(Table2[[#This Row],[Tue Tot]]&gt;8,8,Table2[[#This Row],[Tue Tot]])</f>
        <v>0</v>
      </c>
      <c r="Z94">
        <f>Table2[[#This Row],[Tue Tot]]-Table2[[#This Row],[Tue Ord]]</f>
        <v>0</v>
      </c>
      <c r="AD94">
        <f>(Table2[[#This Row],[Wed F Time]]-Table2[[#This Row],[Wed S Time]])*24-Table2[[#This Row],[Wed Break]]</f>
        <v>0</v>
      </c>
      <c r="AE94">
        <f>IF(Table2[[#This Row],[Wed Tot]]&gt;8,8,Table2[[#This Row],[Wed Tot]])</f>
        <v>0</v>
      </c>
      <c r="AF94">
        <f>Table2[[#This Row],[Wed Tot]]-Table2[[#This Row],[Wed Ord]]</f>
        <v>0</v>
      </c>
      <c r="AJ94">
        <f>(Table2[[#This Row],[Thu F Time]]-Table2[[#This Row],[Thu S Time]])*24-Table2[[#This Row],[Thu Break]]</f>
        <v>0</v>
      </c>
      <c r="AK94">
        <f>IF(Table2[[#This Row],[Thu Tot]]&gt;8,8,Table2[[#This Row],[Thu Tot]])</f>
        <v>0</v>
      </c>
      <c r="AL94">
        <f>Table2[[#This Row],[Thu Tot]]-Table2[[#This Row],[Thu Ord]]</f>
        <v>0</v>
      </c>
      <c r="AP94">
        <f>(Table2[[#This Row],[Fri F Time]]-Table2[[#This Row],[Fri S Time]])*24-Table2[[#This Row],[Fri Break]]</f>
        <v>0</v>
      </c>
      <c r="AQ94">
        <f>IF((SUM(Table2[[#This Row],[Mon Ord]],Table2[[#This Row],[Tue Ord]],Table2[[#This Row],[Wed Ord]],Table2[[#This Row],[Thu Ord]])&lt;31) * (Table2[[#This Row],[Fri Tot]]&gt;8),8,Table2[[#This Row],[Fri Tot]])</f>
        <v>0</v>
      </c>
      <c r="AR94">
        <f>Table2[[#This Row],[Fri Tot]]-Table2[[#This Row],[Fri Ord]]</f>
        <v>0</v>
      </c>
      <c r="AS94">
        <f>SUM(Table2[[#This Row],[Mon tot]],Table2[[#This Row],[Tue Tot]],Table2[[#This Row],[Wed Tot]],Table2[[#This Row],[Thu Tot]],Table2[[#This Row],[Fri Tot]])</f>
        <v>0</v>
      </c>
      <c r="AT94">
        <f>SUM(Table2[[#This Row],[Mon Ord]],Table2[[#This Row],[Tue Ord]],Table2[[#This Row],[Wed Ord]],Table2[[#This Row],[Thu Ord]],Table2[[#This Row],[Fri Ord]])</f>
        <v>0</v>
      </c>
      <c r="AU94">
        <f>SUM(Table2[[#This Row],[Sat TH]],Table2[[#This Row],[Mon TH]],Table2[[#This Row],[Tue TH]],Table2[[#This Row],[Wed TH]],Table2[[#This Row],[Thu TH]],Table2[[#This Row],[Fri TH]])</f>
        <v>0</v>
      </c>
      <c r="AV94">
        <f>SUM(Table2[[#This Row],[Sat DT]],Table2[[#This Row],[Sun DT]])</f>
        <v>0</v>
      </c>
      <c r="AW94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95" spans="4:49" x14ac:dyDescent="0.2">
      <c r="D95" s="2">
        <f>IF(Table2[[#This Row],[Employee Level]]=1,28.5,(IF(Table2[[#This Row],[Employee Level]]=2,29.5,0)))</f>
        <v>0</v>
      </c>
      <c r="H95">
        <f>(Table2[[#This Row],[Sat F Time]]-Table2[[#This Row],[Sat S Time]])*24-Table2[[#This Row],[Sat Break]]</f>
        <v>0</v>
      </c>
      <c r="I95">
        <f>IF(Table2[[#This Row],[Sat Tot]]&gt;4,4,Table2[[#This Row],[Sat Tot]])</f>
        <v>0</v>
      </c>
      <c r="J95">
        <f>Table2[[#This Row],[Sat Tot]]-Table2[[#This Row],[Sat TH]]</f>
        <v>0</v>
      </c>
      <c r="N95">
        <f>(Table2[[#This Row],[Sun F Time]]-Table2[[#This Row],[Sun S Time]])*24-Table2[[#This Row],[Sun Break]]</f>
        <v>0</v>
      </c>
      <c r="R95">
        <f>(Table2[[#This Row],[Mon F Time]]-Table2[[#This Row],[Mon S Time]])*24-Table2[[#This Row],[Mon Break]]</f>
        <v>0</v>
      </c>
      <c r="S95">
        <f>IF(Table2[[#This Row],[Mon tot]]&gt;8,8,Table2[[#This Row],[Mon tot]])</f>
        <v>0</v>
      </c>
      <c r="T95">
        <f>Table2[[#This Row],[Mon tot]]-Table2[[#This Row],[Mon Ord]]</f>
        <v>0</v>
      </c>
      <c r="X95">
        <f>(Table2[[#This Row],[Tue F Time]]-Table2[[#This Row],[Tue S Time]])*24-Table2[[#This Row],[Tue Break]]</f>
        <v>0</v>
      </c>
      <c r="Y95">
        <f>IF(Table2[[#This Row],[Tue Tot]]&gt;8,8,Table2[[#This Row],[Tue Tot]])</f>
        <v>0</v>
      </c>
      <c r="Z95">
        <f>Table2[[#This Row],[Tue Tot]]-Table2[[#This Row],[Tue Ord]]</f>
        <v>0</v>
      </c>
      <c r="AD95">
        <f>(Table2[[#This Row],[Wed F Time]]-Table2[[#This Row],[Wed S Time]])*24-Table2[[#This Row],[Wed Break]]</f>
        <v>0</v>
      </c>
      <c r="AE95">
        <f>IF(Table2[[#This Row],[Wed Tot]]&gt;8,8,Table2[[#This Row],[Wed Tot]])</f>
        <v>0</v>
      </c>
      <c r="AF95">
        <f>Table2[[#This Row],[Wed Tot]]-Table2[[#This Row],[Wed Ord]]</f>
        <v>0</v>
      </c>
      <c r="AJ95">
        <f>(Table2[[#This Row],[Thu F Time]]-Table2[[#This Row],[Thu S Time]])*24-Table2[[#This Row],[Thu Break]]</f>
        <v>0</v>
      </c>
      <c r="AK95">
        <f>IF(Table2[[#This Row],[Thu Tot]]&gt;8,8,Table2[[#This Row],[Thu Tot]])</f>
        <v>0</v>
      </c>
      <c r="AL95">
        <f>Table2[[#This Row],[Thu Tot]]-Table2[[#This Row],[Thu Ord]]</f>
        <v>0</v>
      </c>
      <c r="AP95">
        <f>(Table2[[#This Row],[Fri F Time]]-Table2[[#This Row],[Fri S Time]])*24-Table2[[#This Row],[Fri Break]]</f>
        <v>0</v>
      </c>
      <c r="AQ95">
        <f>IF((SUM(Table2[[#This Row],[Mon Ord]],Table2[[#This Row],[Tue Ord]],Table2[[#This Row],[Wed Ord]],Table2[[#This Row],[Thu Ord]])&lt;31) * (Table2[[#This Row],[Fri Tot]]&gt;8),8,Table2[[#This Row],[Fri Tot]])</f>
        <v>0</v>
      </c>
      <c r="AR95">
        <f>Table2[[#This Row],[Fri Tot]]-Table2[[#This Row],[Fri Ord]]</f>
        <v>0</v>
      </c>
      <c r="AS95">
        <f>SUM(Table2[[#This Row],[Mon tot]],Table2[[#This Row],[Tue Tot]],Table2[[#This Row],[Wed Tot]],Table2[[#This Row],[Thu Tot]],Table2[[#This Row],[Fri Tot]])</f>
        <v>0</v>
      </c>
      <c r="AT95">
        <f>SUM(Table2[[#This Row],[Mon Ord]],Table2[[#This Row],[Tue Ord]],Table2[[#This Row],[Wed Ord]],Table2[[#This Row],[Thu Ord]],Table2[[#This Row],[Fri Ord]])</f>
        <v>0</v>
      </c>
      <c r="AU95">
        <f>SUM(Table2[[#This Row],[Sat TH]],Table2[[#This Row],[Mon TH]],Table2[[#This Row],[Tue TH]],Table2[[#This Row],[Wed TH]],Table2[[#This Row],[Thu TH]],Table2[[#This Row],[Fri TH]])</f>
        <v>0</v>
      </c>
      <c r="AV95">
        <f>SUM(Table2[[#This Row],[Sat DT]],Table2[[#This Row],[Sun DT]])</f>
        <v>0</v>
      </c>
      <c r="AW95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96" spans="4:49" x14ac:dyDescent="0.2">
      <c r="D96" s="2">
        <f>IF(Table2[[#This Row],[Employee Level]]=1,28.5,(IF(Table2[[#This Row],[Employee Level]]=2,29.5,0)))</f>
        <v>0</v>
      </c>
      <c r="H96">
        <f>(Table2[[#This Row],[Sat F Time]]-Table2[[#This Row],[Sat S Time]])*24-Table2[[#This Row],[Sat Break]]</f>
        <v>0</v>
      </c>
      <c r="I96">
        <f>IF(Table2[[#This Row],[Sat Tot]]&gt;4,4,Table2[[#This Row],[Sat Tot]])</f>
        <v>0</v>
      </c>
      <c r="J96">
        <f>Table2[[#This Row],[Sat Tot]]-Table2[[#This Row],[Sat TH]]</f>
        <v>0</v>
      </c>
      <c r="N96">
        <f>(Table2[[#This Row],[Sun F Time]]-Table2[[#This Row],[Sun S Time]])*24-Table2[[#This Row],[Sun Break]]</f>
        <v>0</v>
      </c>
      <c r="R96">
        <f>(Table2[[#This Row],[Mon F Time]]-Table2[[#This Row],[Mon S Time]])*24-Table2[[#This Row],[Mon Break]]</f>
        <v>0</v>
      </c>
      <c r="S96">
        <f>IF(Table2[[#This Row],[Mon tot]]&gt;8,8,Table2[[#This Row],[Mon tot]])</f>
        <v>0</v>
      </c>
      <c r="T96">
        <f>Table2[[#This Row],[Mon tot]]-Table2[[#This Row],[Mon Ord]]</f>
        <v>0</v>
      </c>
      <c r="X96">
        <f>(Table2[[#This Row],[Tue F Time]]-Table2[[#This Row],[Tue S Time]])*24-Table2[[#This Row],[Tue Break]]</f>
        <v>0</v>
      </c>
      <c r="Y96">
        <f>IF(Table2[[#This Row],[Tue Tot]]&gt;8,8,Table2[[#This Row],[Tue Tot]])</f>
        <v>0</v>
      </c>
      <c r="Z96">
        <f>Table2[[#This Row],[Tue Tot]]-Table2[[#This Row],[Tue Ord]]</f>
        <v>0</v>
      </c>
      <c r="AD96">
        <f>(Table2[[#This Row],[Wed F Time]]-Table2[[#This Row],[Wed S Time]])*24-Table2[[#This Row],[Wed Break]]</f>
        <v>0</v>
      </c>
      <c r="AE96">
        <f>IF(Table2[[#This Row],[Wed Tot]]&gt;8,8,Table2[[#This Row],[Wed Tot]])</f>
        <v>0</v>
      </c>
      <c r="AF96">
        <f>Table2[[#This Row],[Wed Tot]]-Table2[[#This Row],[Wed Ord]]</f>
        <v>0</v>
      </c>
      <c r="AJ96">
        <f>(Table2[[#This Row],[Thu F Time]]-Table2[[#This Row],[Thu S Time]])*24-Table2[[#This Row],[Thu Break]]</f>
        <v>0</v>
      </c>
      <c r="AK96">
        <f>IF(Table2[[#This Row],[Thu Tot]]&gt;8,8,Table2[[#This Row],[Thu Tot]])</f>
        <v>0</v>
      </c>
      <c r="AL96">
        <f>Table2[[#This Row],[Thu Tot]]-Table2[[#This Row],[Thu Ord]]</f>
        <v>0</v>
      </c>
      <c r="AP96">
        <f>(Table2[[#This Row],[Fri F Time]]-Table2[[#This Row],[Fri S Time]])*24-Table2[[#This Row],[Fri Break]]</f>
        <v>0</v>
      </c>
      <c r="AQ96">
        <f>IF((SUM(Table2[[#This Row],[Mon Ord]],Table2[[#This Row],[Tue Ord]],Table2[[#This Row],[Wed Ord]],Table2[[#This Row],[Thu Ord]])&lt;31) * (Table2[[#This Row],[Fri Tot]]&gt;8),8,Table2[[#This Row],[Fri Tot]])</f>
        <v>0</v>
      </c>
      <c r="AR96">
        <f>Table2[[#This Row],[Fri Tot]]-Table2[[#This Row],[Fri Ord]]</f>
        <v>0</v>
      </c>
      <c r="AS96">
        <f>SUM(Table2[[#This Row],[Mon tot]],Table2[[#This Row],[Tue Tot]],Table2[[#This Row],[Wed Tot]],Table2[[#This Row],[Thu Tot]],Table2[[#This Row],[Fri Tot]])</f>
        <v>0</v>
      </c>
      <c r="AT96">
        <f>SUM(Table2[[#This Row],[Mon Ord]],Table2[[#This Row],[Tue Ord]],Table2[[#This Row],[Wed Ord]],Table2[[#This Row],[Thu Ord]],Table2[[#This Row],[Fri Ord]])</f>
        <v>0</v>
      </c>
      <c r="AU96">
        <f>SUM(Table2[[#This Row],[Sat TH]],Table2[[#This Row],[Mon TH]],Table2[[#This Row],[Tue TH]],Table2[[#This Row],[Wed TH]],Table2[[#This Row],[Thu TH]],Table2[[#This Row],[Fri TH]])</f>
        <v>0</v>
      </c>
      <c r="AV96">
        <f>SUM(Table2[[#This Row],[Sat DT]],Table2[[#This Row],[Sun DT]])</f>
        <v>0</v>
      </c>
      <c r="AW96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97" spans="4:49" x14ac:dyDescent="0.2">
      <c r="D97" s="2">
        <f>IF(Table2[[#This Row],[Employee Level]]=1,28.5,(IF(Table2[[#This Row],[Employee Level]]=2,29.5,0)))</f>
        <v>0</v>
      </c>
      <c r="H97">
        <f>(Table2[[#This Row],[Sat F Time]]-Table2[[#This Row],[Sat S Time]])*24-Table2[[#This Row],[Sat Break]]</f>
        <v>0</v>
      </c>
      <c r="I97">
        <f>IF(Table2[[#This Row],[Sat Tot]]&gt;4,4,Table2[[#This Row],[Sat Tot]])</f>
        <v>0</v>
      </c>
      <c r="J97">
        <f>Table2[[#This Row],[Sat Tot]]-Table2[[#This Row],[Sat TH]]</f>
        <v>0</v>
      </c>
      <c r="N97">
        <f>(Table2[[#This Row],[Sun F Time]]-Table2[[#This Row],[Sun S Time]])*24-Table2[[#This Row],[Sun Break]]</f>
        <v>0</v>
      </c>
      <c r="R97">
        <f>(Table2[[#This Row],[Mon F Time]]-Table2[[#This Row],[Mon S Time]])*24-Table2[[#This Row],[Mon Break]]</f>
        <v>0</v>
      </c>
      <c r="S97">
        <f>IF(Table2[[#This Row],[Mon tot]]&gt;8,8,Table2[[#This Row],[Mon tot]])</f>
        <v>0</v>
      </c>
      <c r="T97">
        <f>Table2[[#This Row],[Mon tot]]-Table2[[#This Row],[Mon Ord]]</f>
        <v>0</v>
      </c>
      <c r="X97">
        <f>(Table2[[#This Row],[Tue F Time]]-Table2[[#This Row],[Tue S Time]])*24-Table2[[#This Row],[Tue Break]]</f>
        <v>0</v>
      </c>
      <c r="Y97">
        <f>IF(Table2[[#This Row],[Tue Tot]]&gt;8,8,Table2[[#This Row],[Tue Tot]])</f>
        <v>0</v>
      </c>
      <c r="Z97">
        <f>Table2[[#This Row],[Tue Tot]]-Table2[[#This Row],[Tue Ord]]</f>
        <v>0</v>
      </c>
      <c r="AD97">
        <f>(Table2[[#This Row],[Wed F Time]]-Table2[[#This Row],[Wed S Time]])*24-Table2[[#This Row],[Wed Break]]</f>
        <v>0</v>
      </c>
      <c r="AE97">
        <f>IF(Table2[[#This Row],[Wed Tot]]&gt;8,8,Table2[[#This Row],[Wed Tot]])</f>
        <v>0</v>
      </c>
      <c r="AF97">
        <f>Table2[[#This Row],[Wed Tot]]-Table2[[#This Row],[Wed Ord]]</f>
        <v>0</v>
      </c>
      <c r="AJ97">
        <f>(Table2[[#This Row],[Thu F Time]]-Table2[[#This Row],[Thu S Time]])*24-Table2[[#This Row],[Thu Break]]</f>
        <v>0</v>
      </c>
      <c r="AK97">
        <f>IF(Table2[[#This Row],[Thu Tot]]&gt;8,8,Table2[[#This Row],[Thu Tot]])</f>
        <v>0</v>
      </c>
      <c r="AL97">
        <f>Table2[[#This Row],[Thu Tot]]-Table2[[#This Row],[Thu Ord]]</f>
        <v>0</v>
      </c>
      <c r="AP97">
        <f>(Table2[[#This Row],[Fri F Time]]-Table2[[#This Row],[Fri S Time]])*24-Table2[[#This Row],[Fri Break]]</f>
        <v>0</v>
      </c>
      <c r="AQ97">
        <f>IF((SUM(Table2[[#This Row],[Mon Ord]],Table2[[#This Row],[Tue Ord]],Table2[[#This Row],[Wed Ord]],Table2[[#This Row],[Thu Ord]])&lt;31) * (Table2[[#This Row],[Fri Tot]]&gt;8),8,Table2[[#This Row],[Fri Tot]])</f>
        <v>0</v>
      </c>
      <c r="AR97">
        <f>Table2[[#This Row],[Fri Tot]]-Table2[[#This Row],[Fri Ord]]</f>
        <v>0</v>
      </c>
      <c r="AS97">
        <f>SUM(Table2[[#This Row],[Mon tot]],Table2[[#This Row],[Tue Tot]],Table2[[#This Row],[Wed Tot]],Table2[[#This Row],[Thu Tot]],Table2[[#This Row],[Fri Tot]])</f>
        <v>0</v>
      </c>
      <c r="AT97">
        <f>SUM(Table2[[#This Row],[Mon Ord]],Table2[[#This Row],[Tue Ord]],Table2[[#This Row],[Wed Ord]],Table2[[#This Row],[Thu Ord]],Table2[[#This Row],[Fri Ord]])</f>
        <v>0</v>
      </c>
      <c r="AU97">
        <f>SUM(Table2[[#This Row],[Sat TH]],Table2[[#This Row],[Mon TH]],Table2[[#This Row],[Tue TH]],Table2[[#This Row],[Wed TH]],Table2[[#This Row],[Thu TH]],Table2[[#This Row],[Fri TH]])</f>
        <v>0</v>
      </c>
      <c r="AV97">
        <f>SUM(Table2[[#This Row],[Sat DT]],Table2[[#This Row],[Sun DT]])</f>
        <v>0</v>
      </c>
      <c r="AW97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98" spans="4:49" x14ac:dyDescent="0.2">
      <c r="D98" s="2">
        <f>IF(Table2[[#This Row],[Employee Level]]=1,28.5,(IF(Table2[[#This Row],[Employee Level]]=2,29.5,0)))</f>
        <v>0</v>
      </c>
      <c r="H98">
        <f>(Table2[[#This Row],[Sat F Time]]-Table2[[#This Row],[Sat S Time]])*24-Table2[[#This Row],[Sat Break]]</f>
        <v>0</v>
      </c>
      <c r="I98">
        <f>IF(Table2[[#This Row],[Sat Tot]]&gt;4,4,Table2[[#This Row],[Sat Tot]])</f>
        <v>0</v>
      </c>
      <c r="J98">
        <f>Table2[[#This Row],[Sat Tot]]-Table2[[#This Row],[Sat TH]]</f>
        <v>0</v>
      </c>
      <c r="N98">
        <f>(Table2[[#This Row],[Sun F Time]]-Table2[[#This Row],[Sun S Time]])*24-Table2[[#This Row],[Sun Break]]</f>
        <v>0</v>
      </c>
      <c r="R98">
        <f>(Table2[[#This Row],[Mon F Time]]-Table2[[#This Row],[Mon S Time]])*24-Table2[[#This Row],[Mon Break]]</f>
        <v>0</v>
      </c>
      <c r="S98">
        <f>IF(Table2[[#This Row],[Mon tot]]&gt;8,8,Table2[[#This Row],[Mon tot]])</f>
        <v>0</v>
      </c>
      <c r="T98">
        <f>Table2[[#This Row],[Mon tot]]-Table2[[#This Row],[Mon Ord]]</f>
        <v>0</v>
      </c>
      <c r="X98">
        <f>(Table2[[#This Row],[Tue F Time]]-Table2[[#This Row],[Tue S Time]])*24-Table2[[#This Row],[Tue Break]]</f>
        <v>0</v>
      </c>
      <c r="Y98">
        <f>IF(Table2[[#This Row],[Tue Tot]]&gt;8,8,Table2[[#This Row],[Tue Tot]])</f>
        <v>0</v>
      </c>
      <c r="Z98">
        <f>Table2[[#This Row],[Tue Tot]]-Table2[[#This Row],[Tue Ord]]</f>
        <v>0</v>
      </c>
      <c r="AD98">
        <f>(Table2[[#This Row],[Wed F Time]]-Table2[[#This Row],[Wed S Time]])*24-Table2[[#This Row],[Wed Break]]</f>
        <v>0</v>
      </c>
      <c r="AE98">
        <f>IF(Table2[[#This Row],[Wed Tot]]&gt;8,8,Table2[[#This Row],[Wed Tot]])</f>
        <v>0</v>
      </c>
      <c r="AF98">
        <f>Table2[[#This Row],[Wed Tot]]-Table2[[#This Row],[Wed Ord]]</f>
        <v>0</v>
      </c>
      <c r="AJ98">
        <f>(Table2[[#This Row],[Thu F Time]]-Table2[[#This Row],[Thu S Time]])*24-Table2[[#This Row],[Thu Break]]</f>
        <v>0</v>
      </c>
      <c r="AK98">
        <f>IF(Table2[[#This Row],[Thu Tot]]&gt;8,8,Table2[[#This Row],[Thu Tot]])</f>
        <v>0</v>
      </c>
      <c r="AL98">
        <f>Table2[[#This Row],[Thu Tot]]-Table2[[#This Row],[Thu Ord]]</f>
        <v>0</v>
      </c>
      <c r="AP98">
        <f>(Table2[[#This Row],[Fri F Time]]-Table2[[#This Row],[Fri S Time]])*24-Table2[[#This Row],[Fri Break]]</f>
        <v>0</v>
      </c>
      <c r="AQ98">
        <f>IF((SUM(Table2[[#This Row],[Mon Ord]],Table2[[#This Row],[Tue Ord]],Table2[[#This Row],[Wed Ord]],Table2[[#This Row],[Thu Ord]])&lt;31) * (Table2[[#This Row],[Fri Tot]]&gt;8),8,Table2[[#This Row],[Fri Tot]])</f>
        <v>0</v>
      </c>
      <c r="AR98">
        <f>Table2[[#This Row],[Fri Tot]]-Table2[[#This Row],[Fri Ord]]</f>
        <v>0</v>
      </c>
      <c r="AS98">
        <f>SUM(Table2[[#This Row],[Mon tot]],Table2[[#This Row],[Tue Tot]],Table2[[#This Row],[Wed Tot]],Table2[[#This Row],[Thu Tot]],Table2[[#This Row],[Fri Tot]])</f>
        <v>0</v>
      </c>
      <c r="AT98">
        <f>SUM(Table2[[#This Row],[Mon Ord]],Table2[[#This Row],[Tue Ord]],Table2[[#This Row],[Wed Ord]],Table2[[#This Row],[Thu Ord]],Table2[[#This Row],[Fri Ord]])</f>
        <v>0</v>
      </c>
      <c r="AU98">
        <f>SUM(Table2[[#This Row],[Sat TH]],Table2[[#This Row],[Mon TH]],Table2[[#This Row],[Tue TH]],Table2[[#This Row],[Wed TH]],Table2[[#This Row],[Thu TH]],Table2[[#This Row],[Fri TH]])</f>
        <v>0</v>
      </c>
      <c r="AV98">
        <f>SUM(Table2[[#This Row],[Sat DT]],Table2[[#This Row],[Sun DT]])</f>
        <v>0</v>
      </c>
      <c r="AW98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99" spans="4:49" x14ac:dyDescent="0.2">
      <c r="D99" s="2">
        <f>IF(Table2[[#This Row],[Employee Level]]=1,28.5,(IF(Table2[[#This Row],[Employee Level]]=2,29.5,0)))</f>
        <v>0</v>
      </c>
      <c r="H99">
        <f>(Table2[[#This Row],[Sat F Time]]-Table2[[#This Row],[Sat S Time]])*24-Table2[[#This Row],[Sat Break]]</f>
        <v>0</v>
      </c>
      <c r="I99">
        <f>IF(Table2[[#This Row],[Sat Tot]]&gt;4,4,Table2[[#This Row],[Sat Tot]])</f>
        <v>0</v>
      </c>
      <c r="J99">
        <f>Table2[[#This Row],[Sat Tot]]-Table2[[#This Row],[Sat TH]]</f>
        <v>0</v>
      </c>
      <c r="N99">
        <f>(Table2[[#This Row],[Sun F Time]]-Table2[[#This Row],[Sun S Time]])*24-Table2[[#This Row],[Sun Break]]</f>
        <v>0</v>
      </c>
      <c r="R99">
        <f>(Table2[[#This Row],[Mon F Time]]-Table2[[#This Row],[Mon S Time]])*24-Table2[[#This Row],[Mon Break]]</f>
        <v>0</v>
      </c>
      <c r="S99">
        <f>IF(Table2[[#This Row],[Mon tot]]&gt;8,8,Table2[[#This Row],[Mon tot]])</f>
        <v>0</v>
      </c>
      <c r="T99">
        <f>Table2[[#This Row],[Mon tot]]-Table2[[#This Row],[Mon Ord]]</f>
        <v>0</v>
      </c>
      <c r="X99">
        <f>(Table2[[#This Row],[Tue F Time]]-Table2[[#This Row],[Tue S Time]])*24-Table2[[#This Row],[Tue Break]]</f>
        <v>0</v>
      </c>
      <c r="Y99">
        <f>IF(Table2[[#This Row],[Tue Tot]]&gt;8,8,Table2[[#This Row],[Tue Tot]])</f>
        <v>0</v>
      </c>
      <c r="Z99">
        <f>Table2[[#This Row],[Tue Tot]]-Table2[[#This Row],[Tue Ord]]</f>
        <v>0</v>
      </c>
      <c r="AD99">
        <f>(Table2[[#This Row],[Wed F Time]]-Table2[[#This Row],[Wed S Time]])*24-Table2[[#This Row],[Wed Break]]</f>
        <v>0</v>
      </c>
      <c r="AE99">
        <f>IF(Table2[[#This Row],[Wed Tot]]&gt;8,8,Table2[[#This Row],[Wed Tot]])</f>
        <v>0</v>
      </c>
      <c r="AF99">
        <f>Table2[[#This Row],[Wed Tot]]-Table2[[#This Row],[Wed Ord]]</f>
        <v>0</v>
      </c>
      <c r="AJ99">
        <f>(Table2[[#This Row],[Thu F Time]]-Table2[[#This Row],[Thu S Time]])*24-Table2[[#This Row],[Thu Break]]</f>
        <v>0</v>
      </c>
      <c r="AK99">
        <f>IF(Table2[[#This Row],[Thu Tot]]&gt;8,8,Table2[[#This Row],[Thu Tot]])</f>
        <v>0</v>
      </c>
      <c r="AL99">
        <f>Table2[[#This Row],[Thu Tot]]-Table2[[#This Row],[Thu Ord]]</f>
        <v>0</v>
      </c>
      <c r="AP99">
        <f>(Table2[[#This Row],[Fri F Time]]-Table2[[#This Row],[Fri S Time]])*24-Table2[[#This Row],[Fri Break]]</f>
        <v>0</v>
      </c>
      <c r="AQ99">
        <f>IF((SUM(Table2[[#This Row],[Mon Ord]],Table2[[#This Row],[Tue Ord]],Table2[[#This Row],[Wed Ord]],Table2[[#This Row],[Thu Ord]])&lt;31) * (Table2[[#This Row],[Fri Tot]]&gt;8),8,Table2[[#This Row],[Fri Tot]])</f>
        <v>0</v>
      </c>
      <c r="AR99">
        <f>Table2[[#This Row],[Fri Tot]]-Table2[[#This Row],[Fri Ord]]</f>
        <v>0</v>
      </c>
      <c r="AS99">
        <f>SUM(Table2[[#This Row],[Mon tot]],Table2[[#This Row],[Tue Tot]],Table2[[#This Row],[Wed Tot]],Table2[[#This Row],[Thu Tot]],Table2[[#This Row],[Fri Tot]])</f>
        <v>0</v>
      </c>
      <c r="AT99">
        <f>SUM(Table2[[#This Row],[Mon Ord]],Table2[[#This Row],[Tue Ord]],Table2[[#This Row],[Wed Ord]],Table2[[#This Row],[Thu Ord]],Table2[[#This Row],[Fri Ord]])</f>
        <v>0</v>
      </c>
      <c r="AU99">
        <f>SUM(Table2[[#This Row],[Sat TH]],Table2[[#This Row],[Mon TH]],Table2[[#This Row],[Tue TH]],Table2[[#This Row],[Wed TH]],Table2[[#This Row],[Thu TH]],Table2[[#This Row],[Fri TH]])</f>
        <v>0</v>
      </c>
      <c r="AV99">
        <f>SUM(Table2[[#This Row],[Sat DT]],Table2[[#This Row],[Sun DT]])</f>
        <v>0</v>
      </c>
      <c r="AW99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  <row r="100" spans="4:49" x14ac:dyDescent="0.2">
      <c r="D100" s="2">
        <f>IF(Table2[[#This Row],[Employee Level]]=1,28.5,(IF(Table2[[#This Row],[Employee Level]]=2,29.5,0)))</f>
        <v>0</v>
      </c>
      <c r="H100">
        <f>(Table2[[#This Row],[Sat F Time]]-Table2[[#This Row],[Sat S Time]])*24-Table2[[#This Row],[Sat Break]]</f>
        <v>0</v>
      </c>
      <c r="I100">
        <f>IF(Table2[[#This Row],[Sat Tot]]&gt;4,4,Table2[[#This Row],[Sat Tot]])</f>
        <v>0</v>
      </c>
      <c r="J100">
        <f>Table2[[#This Row],[Sat Tot]]-Table2[[#This Row],[Sat TH]]</f>
        <v>0</v>
      </c>
      <c r="N100">
        <f>(Table2[[#This Row],[Sun F Time]]-Table2[[#This Row],[Sun S Time]])*24-Table2[[#This Row],[Sun Break]]</f>
        <v>0</v>
      </c>
      <c r="R100">
        <f>(Table2[[#This Row],[Mon F Time]]-Table2[[#This Row],[Mon S Time]])*24-Table2[[#This Row],[Mon Break]]</f>
        <v>0</v>
      </c>
      <c r="S100">
        <f>IF(Table2[[#This Row],[Mon tot]]&gt;8,8,Table2[[#This Row],[Mon tot]])</f>
        <v>0</v>
      </c>
      <c r="T100">
        <f>Table2[[#This Row],[Mon tot]]-Table2[[#This Row],[Mon Ord]]</f>
        <v>0</v>
      </c>
      <c r="X100">
        <f>(Table2[[#This Row],[Tue F Time]]-Table2[[#This Row],[Tue S Time]])*24-Table2[[#This Row],[Tue Break]]</f>
        <v>0</v>
      </c>
      <c r="Y100">
        <f>IF(Table2[[#This Row],[Tue Tot]]&gt;8,8,Table2[[#This Row],[Tue Tot]])</f>
        <v>0</v>
      </c>
      <c r="Z100">
        <f>Table2[[#This Row],[Tue Tot]]-Table2[[#This Row],[Tue Ord]]</f>
        <v>0</v>
      </c>
      <c r="AD100">
        <f>(Table2[[#This Row],[Wed F Time]]-Table2[[#This Row],[Wed S Time]])*24-Table2[[#This Row],[Wed Break]]</f>
        <v>0</v>
      </c>
      <c r="AE100">
        <f>IF(Table2[[#This Row],[Wed Tot]]&gt;8,8,Table2[[#This Row],[Wed Tot]])</f>
        <v>0</v>
      </c>
      <c r="AF100">
        <f>Table2[[#This Row],[Wed Tot]]-Table2[[#This Row],[Wed Ord]]</f>
        <v>0</v>
      </c>
      <c r="AJ100">
        <f>(Table2[[#This Row],[Thu F Time]]-Table2[[#This Row],[Thu S Time]])*24-Table2[[#This Row],[Thu Break]]</f>
        <v>0</v>
      </c>
      <c r="AK100">
        <f>IF(Table2[[#This Row],[Thu Tot]]&gt;8,8,Table2[[#This Row],[Thu Tot]])</f>
        <v>0</v>
      </c>
      <c r="AL100">
        <f>Table2[[#This Row],[Thu Tot]]-Table2[[#This Row],[Thu Ord]]</f>
        <v>0</v>
      </c>
      <c r="AP100">
        <f>(Table2[[#This Row],[Fri F Time]]-Table2[[#This Row],[Fri S Time]])*24-Table2[[#This Row],[Fri Break]]</f>
        <v>0</v>
      </c>
      <c r="AQ100">
        <f>IF((SUM(Table2[[#This Row],[Mon Ord]],Table2[[#This Row],[Tue Ord]],Table2[[#This Row],[Wed Ord]],Table2[[#This Row],[Thu Ord]])&lt;31) * (Table2[[#This Row],[Fri Tot]]&gt;8),8,Table2[[#This Row],[Fri Tot]])</f>
        <v>0</v>
      </c>
      <c r="AR100">
        <f>Table2[[#This Row],[Fri Tot]]-Table2[[#This Row],[Fri Ord]]</f>
        <v>0</v>
      </c>
      <c r="AS100">
        <f>SUM(Table2[[#This Row],[Mon tot]],Table2[[#This Row],[Tue Tot]],Table2[[#This Row],[Wed Tot]],Table2[[#This Row],[Thu Tot]],Table2[[#This Row],[Fri Tot]])</f>
        <v>0</v>
      </c>
      <c r="AT100">
        <f>SUM(Table2[[#This Row],[Mon Ord]],Table2[[#This Row],[Tue Ord]],Table2[[#This Row],[Wed Ord]],Table2[[#This Row],[Thu Ord]],Table2[[#This Row],[Fri Ord]])</f>
        <v>0</v>
      </c>
      <c r="AU100">
        <f>SUM(Table2[[#This Row],[Sat TH]],Table2[[#This Row],[Mon TH]],Table2[[#This Row],[Tue TH]],Table2[[#This Row],[Wed TH]],Table2[[#This Row],[Thu TH]],Table2[[#This Row],[Fri TH]])</f>
        <v>0</v>
      </c>
      <c r="AV100">
        <f>SUM(Table2[[#This Row],[Sat DT]],Table2[[#This Row],[Sun DT]])</f>
        <v>0</v>
      </c>
      <c r="AW100" s="2">
        <f>SUM((PRODUCT(Table2[[#This Row],[Week Ord]],Table2[[#This Row],[Rate]])),(PRODUCT(1.5,Table2[[#This Row],[Rate]],Table2[[#This Row],[Week TH]])),(PRODUCT(2,Table2[[#This Row],[Rate]],Table2[[#This Row],[Week DT]])))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A6" sqref="A6"/>
    </sheetView>
  </sheetViews>
  <sheetFormatPr baseColWidth="10" defaultRowHeight="16" x14ac:dyDescent="0.2"/>
  <cols>
    <col min="1" max="1" width="20.1640625" style="28" bestFit="1" customWidth="1"/>
    <col min="2" max="2" width="9.5" style="28" bestFit="1" customWidth="1"/>
    <col min="3" max="3" width="27" style="28" bestFit="1" customWidth="1"/>
    <col min="4" max="4" width="11.83203125" style="27" bestFit="1" customWidth="1"/>
    <col min="5" max="5" width="22.83203125" style="28" bestFit="1" customWidth="1"/>
    <col min="6" max="6" width="9" style="28" bestFit="1" customWidth="1"/>
    <col min="7" max="7" width="14.33203125" style="28" bestFit="1" customWidth="1"/>
    <col min="8" max="8" width="18.33203125" style="28" bestFit="1" customWidth="1"/>
    <col min="9" max="9" width="14.33203125" style="28" bestFit="1" customWidth="1"/>
    <col min="10" max="10" width="9" style="28" bestFit="1" customWidth="1"/>
    <col min="11" max="11" width="12" style="28" bestFit="1" customWidth="1"/>
    <col min="12" max="12" width="12.83203125" style="28" bestFit="1" customWidth="1"/>
    <col min="13" max="13" width="14.5" style="28" bestFit="1" customWidth="1"/>
    <col min="14" max="14" width="12.83203125" style="28" bestFit="1" customWidth="1"/>
    <col min="15" max="15" width="13.6640625" style="28" bestFit="1" customWidth="1"/>
    <col min="16" max="16" width="15" style="28" bestFit="1" customWidth="1"/>
    <col min="17" max="17" width="14.1640625" style="28" bestFit="1" customWidth="1"/>
    <col min="18" max="18" width="17" style="28" bestFit="1" customWidth="1"/>
    <col min="19" max="19" width="15" style="28" bestFit="1" customWidth="1"/>
    <col min="20" max="20" width="14.1640625" style="28" bestFit="1" customWidth="1"/>
  </cols>
  <sheetData>
    <row r="1" spans="1:20" x14ac:dyDescent="0.2">
      <c r="A1" s="7" t="s">
        <v>0</v>
      </c>
      <c r="B1" s="7" t="s">
        <v>49</v>
      </c>
      <c r="C1" s="7" t="s">
        <v>50</v>
      </c>
      <c r="D1" s="25" t="s">
        <v>51</v>
      </c>
      <c r="E1" s="7" t="s">
        <v>52</v>
      </c>
      <c r="F1" s="7" t="s">
        <v>53</v>
      </c>
      <c r="G1" s="7" t="s">
        <v>54</v>
      </c>
      <c r="H1" s="7" t="s">
        <v>2</v>
      </c>
      <c r="I1" s="7" t="s">
        <v>55</v>
      </c>
      <c r="J1" s="7" t="s">
        <v>56</v>
      </c>
      <c r="K1" s="7" t="s">
        <v>57</v>
      </c>
      <c r="L1" s="7" t="s">
        <v>58</v>
      </c>
      <c r="M1" s="7" t="s">
        <v>59</v>
      </c>
      <c r="N1" s="7" t="s">
        <v>60</v>
      </c>
      <c r="O1" s="7" t="s">
        <v>61</v>
      </c>
      <c r="P1" s="7" t="s">
        <v>62</v>
      </c>
      <c r="Q1" s="7" t="s">
        <v>63</v>
      </c>
      <c r="R1" s="7" t="s">
        <v>64</v>
      </c>
      <c r="S1" s="7" t="s">
        <v>65</v>
      </c>
      <c r="T1" s="12" t="s">
        <v>66</v>
      </c>
    </row>
    <row r="2" spans="1:20" x14ac:dyDescent="0.2">
      <c r="A2" s="3" t="s">
        <v>67</v>
      </c>
      <c r="B2" s="24">
        <v>36206</v>
      </c>
      <c r="C2" s="8" t="s">
        <v>68</v>
      </c>
      <c r="D2" s="26" t="s">
        <v>69</v>
      </c>
      <c r="E2" s="23" t="s">
        <v>70</v>
      </c>
      <c r="F2" s="8"/>
      <c r="G2" s="8"/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11"/>
    </row>
  </sheetData>
  <hyperlinks>
    <hyperlink ref="E2" r:id="rId1" xr:uid="{00000000-0004-0000-0100-000000000000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02"/>
  <sheetViews>
    <sheetView workbookViewId="0">
      <selection activeCell="D15" sqref="D15"/>
    </sheetView>
  </sheetViews>
  <sheetFormatPr baseColWidth="10" defaultRowHeight="16" x14ac:dyDescent="0.2"/>
  <cols>
    <col min="1" max="1" width="6.1640625" style="28" bestFit="1" customWidth="1"/>
    <col min="2" max="2" width="12.1640625" style="28" bestFit="1" customWidth="1"/>
    <col min="3" max="3" width="11.1640625" style="28" bestFit="1" customWidth="1"/>
    <col min="4" max="4" width="22.5" style="28" bestFit="1" customWidth="1"/>
    <col min="5" max="5" width="12.33203125" style="28" bestFit="1" customWidth="1"/>
    <col min="6" max="6" width="18.5" style="28" bestFit="1" customWidth="1"/>
    <col min="7" max="7" width="28.6640625" style="28" bestFit="1" customWidth="1"/>
  </cols>
  <sheetData>
    <row r="2" spans="1:6" x14ac:dyDescent="0.2">
      <c r="A2" s="29" t="s">
        <v>71</v>
      </c>
      <c r="B2" s="30"/>
      <c r="C2" s="30"/>
      <c r="F2" s="18" t="s">
        <v>72</v>
      </c>
    </row>
    <row r="3" spans="1:6" x14ac:dyDescent="0.2">
      <c r="A3" s="17" t="s">
        <v>0</v>
      </c>
      <c r="B3" s="17" t="s">
        <v>73</v>
      </c>
      <c r="C3" s="17" t="s">
        <v>48</v>
      </c>
      <c r="F3" s="15" t="s">
        <v>74</v>
      </c>
    </row>
    <row r="4" spans="1:6" x14ac:dyDescent="0.2">
      <c r="A4" s="16"/>
      <c r="B4" s="20"/>
      <c r="C4" s="14">
        <f t="array" ref="C4:C102">_xlfn._xlws.FILTER(Table2[Gross Wage],((A4=Table2[Name]) * (TimeReporting!B4=Table2[Week Ending])),0)</f>
        <v>0</v>
      </c>
      <c r="F4" s="22" t="s">
        <v>75</v>
      </c>
    </row>
    <row r="5" spans="1:6" x14ac:dyDescent="0.2">
      <c r="A5" s="16"/>
      <c r="B5" s="16"/>
      <c r="C5" s="14">
        <v>0</v>
      </c>
    </row>
    <row r="6" spans="1:6" x14ac:dyDescent="0.2">
      <c r="C6">
        <v>0</v>
      </c>
    </row>
    <row r="7" spans="1:6" x14ac:dyDescent="0.2">
      <c r="A7" s="29" t="s">
        <v>76</v>
      </c>
      <c r="B7" s="30"/>
      <c r="C7">
        <v>0</v>
      </c>
      <c r="D7" s="29" t="s">
        <v>77</v>
      </c>
      <c r="E7" s="30"/>
    </row>
    <row r="8" spans="1:6" x14ac:dyDescent="0.2">
      <c r="A8" s="13" t="s">
        <v>0</v>
      </c>
      <c r="B8" s="13" t="s">
        <v>78</v>
      </c>
      <c r="C8">
        <v>0</v>
      </c>
      <c r="D8" s="17" t="s">
        <v>0</v>
      </c>
      <c r="E8" s="17" t="s">
        <v>78</v>
      </c>
    </row>
    <row r="9" spans="1:6" x14ac:dyDescent="0.2">
      <c r="A9" s="16"/>
      <c r="B9" s="14" t="e">
        <f t="array" ref="B9">_xlfn._xlws.FILTER(Table2[Week Tot],((A9=Table2[Name]) * (#REF!&lt;Table2[Week Ending]&lt;#REF!)),0)</f>
        <v>#REF!</v>
      </c>
      <c r="C9">
        <v>0</v>
      </c>
      <c r="D9" s="16"/>
      <c r="E9" s="14">
        <f t="array" ref="E9">SUM(_xlfn._xlws.FILTER(Table2[Week Tot],Table2[Name]=D9,0),0)</f>
        <v>0</v>
      </c>
    </row>
    <row r="10" spans="1:6" x14ac:dyDescent="0.2">
      <c r="A10" s="16"/>
      <c r="B10" s="22" t="e">
        <f t="array" ref="B10">_xlfn._xlws.FILTER(Table2[Week Tot],((A10=Table2[Name]) * (#REF!&lt;Table2[Week Ending]&lt;#REF!)),0)</f>
        <v>#REF!</v>
      </c>
      <c r="C10">
        <v>0</v>
      </c>
      <c r="D10" s="16"/>
      <c r="E10" s="14">
        <f t="array" ref="E10">SUM(_xlfn._xlws.FILTER(Table2[Week Tot],Table2[Name]=D9,0),0)</f>
        <v>0</v>
      </c>
    </row>
    <row r="11" spans="1:6" x14ac:dyDescent="0.2">
      <c r="C11">
        <v>0</v>
      </c>
    </row>
    <row r="12" spans="1:6" x14ac:dyDescent="0.2">
      <c r="A12" s="29" t="s">
        <v>79</v>
      </c>
      <c r="B12" s="30"/>
      <c r="C12">
        <v>0</v>
      </c>
    </row>
    <row r="13" spans="1:6" ht="17" customHeight="1" thickBot="1" x14ac:dyDescent="0.25">
      <c r="A13" s="17" t="s">
        <v>0</v>
      </c>
      <c r="B13" s="17" t="s">
        <v>78</v>
      </c>
      <c r="C13">
        <v>0</v>
      </c>
      <c r="D13" s="18" t="s">
        <v>80</v>
      </c>
      <c r="E13" s="17"/>
    </row>
    <row r="14" spans="1:6" ht="17" customHeight="1" thickBot="1" x14ac:dyDescent="0.25">
      <c r="A14" s="16"/>
      <c r="B14" s="21" t="e">
        <f t="array" ref="B14">_xlfn._xlws.FILTER(Table2[Week Tot],((A14=Table2[Name]) * (#REF!&lt;Table2[Week Ending]&lt;#REF!)),0)</f>
        <v>#REF!</v>
      </c>
      <c r="C14">
        <v>0</v>
      </c>
      <c r="D14" s="19">
        <f>SUM(Table2[Gross Wage],0)</f>
        <v>199.49999999999994</v>
      </c>
    </row>
    <row r="15" spans="1:6" x14ac:dyDescent="0.2">
      <c r="A15" s="16"/>
      <c r="B15" s="22" t="e">
        <f t="array" ref="B15">_xlfn._xlws.FILTER(Table2[Week Tot],((A15=Table2[Name]) * (#REF!&lt;Table2[Week Ending]&lt;#REF!)),0)</f>
        <v>#REF!</v>
      </c>
      <c r="C15">
        <v>0</v>
      </c>
    </row>
    <row r="16" spans="1:6" x14ac:dyDescent="0.2">
      <c r="C16">
        <v>0</v>
      </c>
    </row>
    <row r="17" spans="1:3" x14ac:dyDescent="0.2">
      <c r="A17" s="29" t="s">
        <v>81</v>
      </c>
      <c r="B17" s="30"/>
      <c r="C17">
        <v>0</v>
      </c>
    </row>
    <row r="18" spans="1:3" x14ac:dyDescent="0.2">
      <c r="A18" t="s">
        <v>0</v>
      </c>
      <c r="B18" t="s">
        <v>78</v>
      </c>
      <c r="C18">
        <v>0</v>
      </c>
    </row>
    <row r="19" spans="1:3" x14ac:dyDescent="0.2">
      <c r="A19" s="16"/>
      <c r="B19" s="22" t="e">
        <f t="array" ref="B19">_xlfn._xlws.FILTER(Table2[Week Tot],((A19=Table2[Name]) * (#REF!&lt;Table2[Week Ending]&lt;#REF!)),0)</f>
        <v>#REF!</v>
      </c>
      <c r="C19">
        <v>0</v>
      </c>
    </row>
    <row r="20" spans="1:3" x14ac:dyDescent="0.2">
      <c r="A20" s="16"/>
      <c r="B20" s="22" t="e">
        <f t="array" ref="B20">_xlfn._xlws.FILTER(Table2[Week Tot],((A20=Table2[Name]) * (#REF!&lt;Table2[Week Ending]&lt;#REF!)),0)</f>
        <v>#REF!</v>
      </c>
      <c r="C20">
        <v>0</v>
      </c>
    </row>
    <row r="21" spans="1:3" x14ac:dyDescent="0.2">
      <c r="C21">
        <v>0</v>
      </c>
    </row>
    <row r="22" spans="1:3" x14ac:dyDescent="0.2">
      <c r="A22" s="29" t="s">
        <v>82</v>
      </c>
      <c r="B22" s="30"/>
      <c r="C22">
        <v>0</v>
      </c>
    </row>
    <row r="23" spans="1:3" x14ac:dyDescent="0.2">
      <c r="A23" t="s">
        <v>0</v>
      </c>
      <c r="B23" t="s">
        <v>78</v>
      </c>
      <c r="C23">
        <v>0</v>
      </c>
    </row>
    <row r="24" spans="1:3" x14ac:dyDescent="0.2">
      <c r="A24" s="16"/>
      <c r="B24" s="22" t="e">
        <f t="array" ref="B24">_xlfn._xlws.FILTER(Table2[Week Tot],((A24=Table2[Name]) * (#REF!&lt;Table2[Week Ending]&lt;#REF!)),0)</f>
        <v>#REF!</v>
      </c>
      <c r="C24">
        <v>0</v>
      </c>
    </row>
    <row r="25" spans="1:3" x14ac:dyDescent="0.2">
      <c r="A25" s="16"/>
      <c r="B25" s="22" t="e">
        <f t="array" ref="B25">_xlfn._xlws.FILTER(Table2[Week Tot],((A25=Table2[Name]) * (#REF!&lt;Table2[Week Ending]&lt;#REF!)),0)</f>
        <v>#REF!</v>
      </c>
      <c r="C25">
        <v>0</v>
      </c>
    </row>
    <row r="26" spans="1:3" x14ac:dyDescent="0.2">
      <c r="C26">
        <v>0</v>
      </c>
    </row>
    <row r="27" spans="1:3" x14ac:dyDescent="0.2">
      <c r="C27">
        <v>0</v>
      </c>
    </row>
    <row r="28" spans="1:3" x14ac:dyDescent="0.2">
      <c r="C28">
        <v>0</v>
      </c>
    </row>
    <row r="29" spans="1:3" x14ac:dyDescent="0.2">
      <c r="C29">
        <v>0</v>
      </c>
    </row>
    <row r="30" spans="1:3" x14ac:dyDescent="0.2">
      <c r="C30">
        <v>0</v>
      </c>
    </row>
    <row r="31" spans="1:3" x14ac:dyDescent="0.2">
      <c r="C31">
        <v>0</v>
      </c>
    </row>
    <row r="32" spans="1:3" x14ac:dyDescent="0.2">
      <c r="C32">
        <v>0</v>
      </c>
    </row>
    <row r="33" spans="3:3" x14ac:dyDescent="0.2">
      <c r="C33">
        <v>0</v>
      </c>
    </row>
    <row r="34" spans="3:3" x14ac:dyDescent="0.2">
      <c r="C34">
        <v>0</v>
      </c>
    </row>
    <row r="35" spans="3:3" x14ac:dyDescent="0.2">
      <c r="C35">
        <v>0</v>
      </c>
    </row>
    <row r="36" spans="3:3" x14ac:dyDescent="0.2">
      <c r="C36">
        <v>0</v>
      </c>
    </row>
    <row r="37" spans="3:3" x14ac:dyDescent="0.2">
      <c r="C37">
        <v>0</v>
      </c>
    </row>
    <row r="38" spans="3:3" x14ac:dyDescent="0.2">
      <c r="C38">
        <v>0</v>
      </c>
    </row>
    <row r="39" spans="3:3" x14ac:dyDescent="0.2">
      <c r="C39">
        <v>0</v>
      </c>
    </row>
    <row r="40" spans="3:3" x14ac:dyDescent="0.2">
      <c r="C40">
        <v>0</v>
      </c>
    </row>
    <row r="41" spans="3:3" x14ac:dyDescent="0.2">
      <c r="C41">
        <v>0</v>
      </c>
    </row>
    <row r="42" spans="3:3" x14ac:dyDescent="0.2">
      <c r="C42">
        <v>0</v>
      </c>
    </row>
    <row r="43" spans="3:3" x14ac:dyDescent="0.2">
      <c r="C43">
        <v>0</v>
      </c>
    </row>
    <row r="44" spans="3:3" x14ac:dyDescent="0.2">
      <c r="C44">
        <v>0</v>
      </c>
    </row>
    <row r="45" spans="3:3" x14ac:dyDescent="0.2">
      <c r="C45">
        <v>0</v>
      </c>
    </row>
    <row r="46" spans="3:3" x14ac:dyDescent="0.2">
      <c r="C46">
        <v>0</v>
      </c>
    </row>
    <row r="47" spans="3:3" x14ac:dyDescent="0.2">
      <c r="C47">
        <v>0</v>
      </c>
    </row>
    <row r="48" spans="3:3" x14ac:dyDescent="0.2">
      <c r="C48">
        <v>0</v>
      </c>
    </row>
    <row r="49" spans="3:3" x14ac:dyDescent="0.2">
      <c r="C49">
        <v>0</v>
      </c>
    </row>
    <row r="50" spans="3:3" x14ac:dyDescent="0.2">
      <c r="C50">
        <v>0</v>
      </c>
    </row>
    <row r="51" spans="3:3" x14ac:dyDescent="0.2">
      <c r="C51">
        <v>0</v>
      </c>
    </row>
    <row r="52" spans="3:3" x14ac:dyDescent="0.2">
      <c r="C52">
        <v>0</v>
      </c>
    </row>
    <row r="53" spans="3:3" x14ac:dyDescent="0.2">
      <c r="C53">
        <v>0</v>
      </c>
    </row>
    <row r="54" spans="3:3" x14ac:dyDescent="0.2">
      <c r="C54">
        <v>0</v>
      </c>
    </row>
    <row r="55" spans="3:3" x14ac:dyDescent="0.2">
      <c r="C55">
        <v>0</v>
      </c>
    </row>
    <row r="56" spans="3:3" x14ac:dyDescent="0.2">
      <c r="C56">
        <v>0</v>
      </c>
    </row>
    <row r="57" spans="3:3" x14ac:dyDescent="0.2">
      <c r="C57">
        <v>0</v>
      </c>
    </row>
    <row r="58" spans="3:3" x14ac:dyDescent="0.2">
      <c r="C58">
        <v>0</v>
      </c>
    </row>
    <row r="59" spans="3:3" x14ac:dyDescent="0.2">
      <c r="C59">
        <v>0</v>
      </c>
    </row>
    <row r="60" spans="3:3" x14ac:dyDescent="0.2">
      <c r="C60">
        <v>0</v>
      </c>
    </row>
    <row r="61" spans="3:3" x14ac:dyDescent="0.2">
      <c r="C61">
        <v>0</v>
      </c>
    </row>
    <row r="62" spans="3:3" x14ac:dyDescent="0.2">
      <c r="C62">
        <v>0</v>
      </c>
    </row>
    <row r="63" spans="3:3" x14ac:dyDescent="0.2">
      <c r="C63">
        <v>0</v>
      </c>
    </row>
    <row r="64" spans="3:3" x14ac:dyDescent="0.2">
      <c r="C64">
        <v>0</v>
      </c>
    </row>
    <row r="65" spans="3:3" x14ac:dyDescent="0.2">
      <c r="C65">
        <v>0</v>
      </c>
    </row>
    <row r="66" spans="3:3" x14ac:dyDescent="0.2">
      <c r="C66">
        <v>0</v>
      </c>
    </row>
    <row r="67" spans="3:3" x14ac:dyDescent="0.2">
      <c r="C67">
        <v>0</v>
      </c>
    </row>
    <row r="68" spans="3:3" x14ac:dyDescent="0.2">
      <c r="C68">
        <v>0</v>
      </c>
    </row>
    <row r="69" spans="3:3" x14ac:dyDescent="0.2">
      <c r="C69">
        <v>0</v>
      </c>
    </row>
    <row r="70" spans="3:3" x14ac:dyDescent="0.2">
      <c r="C70">
        <v>0</v>
      </c>
    </row>
    <row r="71" spans="3:3" x14ac:dyDescent="0.2">
      <c r="C71">
        <v>0</v>
      </c>
    </row>
    <row r="72" spans="3:3" x14ac:dyDescent="0.2">
      <c r="C72">
        <v>0</v>
      </c>
    </row>
    <row r="73" spans="3:3" x14ac:dyDescent="0.2">
      <c r="C73">
        <v>0</v>
      </c>
    </row>
    <row r="74" spans="3:3" x14ac:dyDescent="0.2">
      <c r="C74">
        <v>0</v>
      </c>
    </row>
    <row r="75" spans="3:3" x14ac:dyDescent="0.2">
      <c r="C75">
        <v>0</v>
      </c>
    </row>
    <row r="76" spans="3:3" x14ac:dyDescent="0.2">
      <c r="C76">
        <v>0</v>
      </c>
    </row>
    <row r="77" spans="3:3" x14ac:dyDescent="0.2">
      <c r="C77">
        <v>0</v>
      </c>
    </row>
    <row r="78" spans="3:3" x14ac:dyDescent="0.2">
      <c r="C78">
        <v>0</v>
      </c>
    </row>
    <row r="79" spans="3:3" x14ac:dyDescent="0.2">
      <c r="C79">
        <v>0</v>
      </c>
    </row>
    <row r="80" spans="3:3" x14ac:dyDescent="0.2">
      <c r="C80">
        <v>0</v>
      </c>
    </row>
    <row r="81" spans="3:3" x14ac:dyDescent="0.2">
      <c r="C81">
        <v>0</v>
      </c>
    </row>
    <row r="82" spans="3:3" x14ac:dyDescent="0.2">
      <c r="C82">
        <v>0</v>
      </c>
    </row>
    <row r="83" spans="3:3" x14ac:dyDescent="0.2">
      <c r="C83">
        <v>0</v>
      </c>
    </row>
    <row r="84" spans="3:3" x14ac:dyDescent="0.2">
      <c r="C84">
        <v>0</v>
      </c>
    </row>
    <row r="85" spans="3:3" x14ac:dyDescent="0.2">
      <c r="C85">
        <v>0</v>
      </c>
    </row>
    <row r="86" spans="3:3" x14ac:dyDescent="0.2">
      <c r="C86">
        <v>0</v>
      </c>
    </row>
    <row r="87" spans="3:3" x14ac:dyDescent="0.2">
      <c r="C87">
        <v>0</v>
      </c>
    </row>
    <row r="88" spans="3:3" x14ac:dyDescent="0.2">
      <c r="C88">
        <v>0</v>
      </c>
    </row>
    <row r="89" spans="3:3" x14ac:dyDescent="0.2">
      <c r="C89">
        <v>0</v>
      </c>
    </row>
    <row r="90" spans="3:3" x14ac:dyDescent="0.2">
      <c r="C90">
        <v>0</v>
      </c>
    </row>
    <row r="91" spans="3:3" x14ac:dyDescent="0.2">
      <c r="C91">
        <v>0</v>
      </c>
    </row>
    <row r="92" spans="3:3" x14ac:dyDescent="0.2">
      <c r="C92">
        <v>0</v>
      </c>
    </row>
    <row r="93" spans="3:3" x14ac:dyDescent="0.2">
      <c r="C93">
        <v>0</v>
      </c>
    </row>
    <row r="94" spans="3:3" x14ac:dyDescent="0.2">
      <c r="C94">
        <v>0</v>
      </c>
    </row>
    <row r="95" spans="3:3" x14ac:dyDescent="0.2">
      <c r="C95">
        <v>0</v>
      </c>
    </row>
    <row r="96" spans="3:3" x14ac:dyDescent="0.2">
      <c r="C96">
        <v>0</v>
      </c>
    </row>
    <row r="97" spans="3:3" x14ac:dyDescent="0.2">
      <c r="C97">
        <v>0</v>
      </c>
    </row>
    <row r="98" spans="3:3" x14ac:dyDescent="0.2">
      <c r="C98">
        <v>0</v>
      </c>
    </row>
    <row r="99" spans="3:3" x14ac:dyDescent="0.2">
      <c r="C99">
        <v>0</v>
      </c>
    </row>
    <row r="100" spans="3:3" x14ac:dyDescent="0.2">
      <c r="C100">
        <v>0</v>
      </c>
    </row>
    <row r="101" spans="3:3" x14ac:dyDescent="0.2">
      <c r="C101">
        <v>0</v>
      </c>
    </row>
    <row r="102" spans="3:3" x14ac:dyDescent="0.2">
      <c r="C102" t="e">
        <v>#N/A</v>
      </c>
    </row>
  </sheetData>
  <mergeCells count="6">
    <mergeCell ref="A22:B22"/>
    <mergeCell ref="D7:E7"/>
    <mergeCell ref="A2:C2"/>
    <mergeCell ref="A12:B12"/>
    <mergeCell ref="A7:B7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TimeSheetEntry</vt:lpstr>
      <vt:lpstr>EmployeeDetails</vt:lpstr>
      <vt:lpstr>TimeReporting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2022-01-24T09:36:14Z</dcterms:created>
  <dcterms:modified xsi:type="dcterms:W3CDTF">2022-01-30T03:33:10Z</dcterms:modified>
</cp:coreProperties>
</file>