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.aWAT\5S\Podstawy symulacji\lab\lab9-10\Lab9_10\"/>
    </mc:Choice>
  </mc:AlternateContent>
  <xr:revisionPtr revIDLastSave="0" documentId="13_ncr:1_{2936DBD0-1DFB-4E51-BC06-18A76F1A6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1" l="1"/>
  <c r="N50" i="1" s="1"/>
  <c r="M51" i="1"/>
  <c r="M52" i="1"/>
  <c r="M53" i="1"/>
  <c r="M54" i="1"/>
  <c r="M55" i="1"/>
  <c r="M56" i="1"/>
  <c r="M57" i="1"/>
  <c r="N57" i="1" s="1"/>
  <c r="M58" i="1"/>
  <c r="N58" i="1" s="1"/>
  <c r="M59" i="1"/>
  <c r="M60" i="1"/>
  <c r="M61" i="1"/>
  <c r="M62" i="1"/>
  <c r="M63" i="1"/>
  <c r="M64" i="1"/>
  <c r="M65" i="1"/>
  <c r="N65" i="1" s="1"/>
  <c r="M66" i="1"/>
  <c r="N66" i="1" s="1"/>
  <c r="M67" i="1"/>
  <c r="M68" i="1"/>
  <c r="M69" i="1"/>
  <c r="M70" i="1"/>
  <c r="M71" i="1"/>
  <c r="M72" i="1"/>
  <c r="M73" i="1"/>
  <c r="N73" i="1" s="1"/>
  <c r="M74" i="1"/>
  <c r="N74" i="1" s="1"/>
  <c r="M75" i="1"/>
  <c r="M76" i="1"/>
  <c r="M77" i="1"/>
  <c r="M78" i="1"/>
  <c r="M79" i="1"/>
  <c r="M80" i="1"/>
  <c r="M81" i="1"/>
  <c r="N81" i="1" s="1"/>
  <c r="M82" i="1"/>
  <c r="N82" i="1" s="1"/>
  <c r="M83" i="1"/>
  <c r="M84" i="1"/>
  <c r="M85" i="1"/>
  <c r="M86" i="1"/>
  <c r="M87" i="1"/>
  <c r="M88" i="1"/>
  <c r="M89" i="1"/>
  <c r="M90" i="1"/>
  <c r="N90" i="1" s="1"/>
  <c r="M91" i="1"/>
  <c r="M92" i="1"/>
  <c r="M93" i="1"/>
  <c r="M94" i="1"/>
  <c r="M95" i="1"/>
  <c r="M96" i="1"/>
  <c r="M97" i="1"/>
  <c r="N97" i="1" s="1"/>
  <c r="M98" i="1"/>
  <c r="N98" i="1" s="1"/>
  <c r="M99" i="1"/>
  <c r="M100" i="1"/>
  <c r="M101" i="1"/>
  <c r="M102" i="1"/>
  <c r="M103" i="1"/>
  <c r="M104" i="1"/>
  <c r="M105" i="1"/>
  <c r="M106" i="1"/>
  <c r="N106" i="1" s="1"/>
  <c r="M107" i="1"/>
  <c r="M108" i="1"/>
  <c r="M109" i="1"/>
  <c r="M110" i="1"/>
  <c r="M111" i="1"/>
  <c r="M112" i="1"/>
  <c r="N112" i="1" s="1"/>
  <c r="M113" i="1"/>
  <c r="N113" i="1" s="1"/>
  <c r="M114" i="1"/>
  <c r="N114" i="1" s="1"/>
  <c r="M115" i="1"/>
  <c r="M116" i="1"/>
  <c r="M117" i="1"/>
  <c r="M118" i="1"/>
  <c r="M119" i="1"/>
  <c r="M120" i="1"/>
  <c r="M121" i="1"/>
  <c r="N121" i="1" s="1"/>
  <c r="M122" i="1"/>
  <c r="N122" i="1" s="1"/>
  <c r="M123" i="1"/>
  <c r="M124" i="1"/>
  <c r="M125" i="1"/>
  <c r="M126" i="1"/>
  <c r="M127" i="1"/>
  <c r="M128" i="1"/>
  <c r="N128" i="1" s="1"/>
  <c r="M129" i="1"/>
  <c r="N129" i="1" s="1"/>
  <c r="M130" i="1"/>
  <c r="N130" i="1" s="1"/>
  <c r="N105" i="1"/>
  <c r="N53" i="1"/>
  <c r="N59" i="1"/>
  <c r="N60" i="1"/>
  <c r="N61" i="1"/>
  <c r="N63" i="1"/>
  <c r="N64" i="1"/>
  <c r="N67" i="1"/>
  <c r="N68" i="1"/>
  <c r="N69" i="1"/>
  <c r="N72" i="1"/>
  <c r="N75" i="1"/>
  <c r="N77" i="1"/>
  <c r="N85" i="1"/>
  <c r="N87" i="1"/>
  <c r="N88" i="1"/>
  <c r="N89" i="1"/>
  <c r="N91" i="1"/>
  <c r="N93" i="1"/>
  <c r="N96" i="1"/>
  <c r="N99" i="1"/>
  <c r="N100" i="1"/>
  <c r="N101" i="1"/>
  <c r="N104" i="1"/>
  <c r="N107" i="1"/>
  <c r="N108" i="1"/>
  <c r="N109" i="1"/>
  <c r="N111" i="1"/>
  <c r="N117" i="1"/>
  <c r="N120" i="1"/>
  <c r="N123" i="1"/>
  <c r="N124" i="1"/>
  <c r="N125" i="1"/>
  <c r="N55" i="1"/>
  <c r="N56" i="1"/>
  <c r="N71" i="1"/>
  <c r="N79" i="1"/>
  <c r="N80" i="1"/>
  <c r="N95" i="1"/>
  <c r="N103" i="1"/>
  <c r="N119" i="1"/>
  <c r="N127" i="1"/>
  <c r="N51" i="1"/>
  <c r="N52" i="1"/>
  <c r="N54" i="1"/>
  <c r="N62" i="1"/>
  <c r="N70" i="1"/>
  <c r="N76" i="1"/>
  <c r="N78" i="1"/>
  <c r="N83" i="1"/>
  <c r="N84" i="1"/>
  <c r="N86" i="1"/>
  <c r="N92" i="1"/>
  <c r="N94" i="1"/>
  <c r="N102" i="1"/>
  <c r="N110" i="1"/>
  <c r="N115" i="1"/>
  <c r="N116" i="1"/>
  <c r="N118" i="1"/>
  <c r="N126" i="1"/>
  <c r="J50" i="1"/>
  <c r="L47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AM21" i="1"/>
  <c r="K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AJ51" i="1"/>
  <c r="D56" i="1" l="1"/>
  <c r="D52" i="1"/>
  <c r="D51" i="1"/>
  <c r="P52" i="1"/>
  <c r="D57" i="1"/>
  <c r="D55" i="1"/>
  <c r="D54" i="1"/>
  <c r="D53" i="1"/>
  <c r="D50" i="1"/>
  <c r="P51" i="1"/>
  <c r="AL51" i="1"/>
  <c r="AM51" i="1" s="1"/>
  <c r="G50" i="1" l="1"/>
  <c r="AN51" i="1"/>
  <c r="L42" i="1" l="1"/>
  <c r="G56" i="1" l="1"/>
  <c r="G57" i="1"/>
  <c r="G51" i="1"/>
  <c r="G52" i="1"/>
  <c r="G54" i="1"/>
  <c r="G55" i="1"/>
  <c r="G53" i="1"/>
  <c r="G58" i="1" l="1"/>
  <c r="AC21" i="1" l="1"/>
  <c r="AC22" i="1"/>
  <c r="AC23" i="1"/>
  <c r="AC24" i="1"/>
  <c r="AC25" i="1"/>
  <c r="AC26" i="1"/>
  <c r="AC27" i="1"/>
  <c r="AC20" i="1"/>
  <c r="Z21" i="1"/>
  <c r="AD21" i="1" s="1"/>
  <c r="Z22" i="1"/>
  <c r="AD22" i="1" s="1"/>
  <c r="Z23" i="1"/>
  <c r="AD23" i="1" s="1"/>
  <c r="Z24" i="1"/>
  <c r="AD24" i="1" s="1"/>
  <c r="Z25" i="1"/>
  <c r="AD25" i="1" s="1"/>
  <c r="Z26" i="1"/>
  <c r="AD26" i="1" s="1"/>
  <c r="Z27" i="1"/>
  <c r="AD27" i="1" s="1"/>
  <c r="Z20" i="1"/>
  <c r="AD20" i="1" s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49" i="1"/>
  <c r="AJ52" i="1"/>
  <c r="AJ53" i="1"/>
  <c r="AJ54" i="1"/>
  <c r="AJ55" i="1"/>
  <c r="AJ56" i="1"/>
  <c r="AJ57" i="1"/>
  <c r="AI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21" i="1"/>
  <c r="AM22" i="1"/>
  <c r="AN22" i="1" s="1"/>
  <c r="AM23" i="1"/>
  <c r="AN23" i="1" s="1"/>
  <c r="AM24" i="1"/>
  <c r="AN24" i="1" s="1"/>
  <c r="AM25" i="1"/>
  <c r="AN25" i="1" s="1"/>
  <c r="AM26" i="1"/>
  <c r="AN26" i="1" s="1"/>
  <c r="AM27" i="1"/>
  <c r="AN27" i="1" s="1"/>
  <c r="AM28" i="1"/>
  <c r="AN28" i="1" s="1"/>
  <c r="AM29" i="1"/>
  <c r="AN29" i="1" s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L49" i="1"/>
  <c r="AM49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K58" i="1"/>
  <c r="AL58" i="1" s="1"/>
  <c r="AM59" i="1"/>
  <c r="AN59" i="1" s="1"/>
  <c r="AM60" i="1"/>
  <c r="AN60" i="1" s="1"/>
  <c r="AM61" i="1"/>
  <c r="AN61" i="1" s="1"/>
  <c r="AM62" i="1"/>
  <c r="AN62" i="1" s="1"/>
  <c r="AM63" i="1"/>
  <c r="AN63" i="1" s="1"/>
  <c r="AM64" i="1"/>
  <c r="AN64" i="1" s="1"/>
  <c r="AM65" i="1"/>
  <c r="AN65" i="1" s="1"/>
  <c r="AM66" i="1"/>
  <c r="AN66" i="1" s="1"/>
  <c r="AM67" i="1"/>
  <c r="AN67" i="1" s="1"/>
  <c r="AM68" i="1"/>
  <c r="AN68" i="1" s="1"/>
  <c r="AM69" i="1"/>
  <c r="AN69" i="1" s="1"/>
  <c r="AM70" i="1"/>
  <c r="AN70" i="1" s="1"/>
  <c r="AM71" i="1"/>
  <c r="AN71" i="1" s="1"/>
  <c r="AM72" i="1"/>
  <c r="AN72" i="1" s="1"/>
  <c r="AM73" i="1"/>
  <c r="AN73" i="1" s="1"/>
  <c r="AM74" i="1"/>
  <c r="AN74" i="1" s="1"/>
  <c r="AM75" i="1"/>
  <c r="AN75" i="1" s="1"/>
  <c r="AM76" i="1"/>
  <c r="AN76" i="1" s="1"/>
  <c r="AM77" i="1"/>
  <c r="AN77" i="1" s="1"/>
  <c r="AM78" i="1"/>
  <c r="AN78" i="1" s="1"/>
  <c r="AM79" i="1"/>
  <c r="AN79" i="1" s="1"/>
  <c r="AM80" i="1"/>
  <c r="AN80" i="1" s="1"/>
  <c r="AM81" i="1"/>
  <c r="AN81" i="1" s="1"/>
  <c r="AM82" i="1"/>
  <c r="AN82" i="1" s="1"/>
  <c r="AM83" i="1"/>
  <c r="AN83" i="1" s="1"/>
  <c r="AM84" i="1"/>
  <c r="AN84" i="1" s="1"/>
  <c r="AM85" i="1"/>
  <c r="AN85" i="1" s="1"/>
  <c r="AM86" i="1"/>
  <c r="AN86" i="1" s="1"/>
  <c r="AM87" i="1"/>
  <c r="AN87" i="1" s="1"/>
  <c r="AM88" i="1"/>
  <c r="AN88" i="1" s="1"/>
  <c r="AM89" i="1"/>
  <c r="AN89" i="1" s="1"/>
  <c r="AM90" i="1"/>
  <c r="AN90" i="1" s="1"/>
  <c r="AM91" i="1"/>
  <c r="AN91" i="1" s="1"/>
  <c r="AM92" i="1"/>
  <c r="AN92" i="1" s="1"/>
  <c r="AM93" i="1"/>
  <c r="AN93" i="1" s="1"/>
  <c r="AM94" i="1"/>
  <c r="AN94" i="1" s="1"/>
  <c r="AM95" i="1"/>
  <c r="AN95" i="1" s="1"/>
  <c r="AM96" i="1"/>
  <c r="AN96" i="1" s="1"/>
  <c r="AM97" i="1"/>
  <c r="AN97" i="1" s="1"/>
  <c r="AM98" i="1"/>
  <c r="AN98" i="1" s="1"/>
  <c r="AM99" i="1"/>
  <c r="AN99" i="1" s="1"/>
  <c r="AM100" i="1"/>
  <c r="AN100" i="1" s="1"/>
  <c r="AM101" i="1"/>
  <c r="AN101" i="1" s="1"/>
  <c r="AN21" i="1"/>
  <c r="AD9" i="1" l="1"/>
  <c r="AD11" i="1"/>
  <c r="AD14" i="1" s="1"/>
  <c r="AO21" i="1"/>
  <c r="AO94" i="1"/>
  <c r="AO86" i="1"/>
  <c r="AO78" i="1"/>
  <c r="AO70" i="1"/>
  <c r="AO62" i="1"/>
  <c r="AN54" i="1"/>
  <c r="AO45" i="1"/>
  <c r="AO37" i="1"/>
  <c r="AO29" i="1"/>
  <c r="AO101" i="1"/>
  <c r="AO93" i="1"/>
  <c r="AO85" i="1"/>
  <c r="AO77" i="1"/>
  <c r="AO69" i="1"/>
  <c r="AO61" i="1"/>
  <c r="AN53" i="1"/>
  <c r="AO44" i="1"/>
  <c r="AO36" i="1"/>
  <c r="AO28" i="1"/>
  <c r="AO92" i="1"/>
  <c r="AO35" i="1"/>
  <c r="AO99" i="1"/>
  <c r="AO91" i="1"/>
  <c r="AO83" i="1"/>
  <c r="AO75" i="1"/>
  <c r="AO67" i="1"/>
  <c r="AO59" i="1"/>
  <c r="AO42" i="1"/>
  <c r="AO34" i="1"/>
  <c r="AO26" i="1"/>
  <c r="AN52" i="1"/>
  <c r="AO98" i="1"/>
  <c r="AO90" i="1"/>
  <c r="AO82" i="1"/>
  <c r="AO74" i="1"/>
  <c r="AO66" i="1"/>
  <c r="AM58" i="1"/>
  <c r="AN49" i="1"/>
  <c r="AO41" i="1"/>
  <c r="AO33" i="1"/>
  <c r="AO25" i="1"/>
  <c r="AO76" i="1"/>
  <c r="AO68" i="1"/>
  <c r="AO27" i="1"/>
  <c r="AO97" i="1"/>
  <c r="AO89" i="1"/>
  <c r="AO81" i="1"/>
  <c r="AO73" i="1"/>
  <c r="AO65" i="1"/>
  <c r="AN57" i="1"/>
  <c r="AO48" i="1"/>
  <c r="AO40" i="1"/>
  <c r="AO32" i="1"/>
  <c r="AO24" i="1"/>
  <c r="AO100" i="1"/>
  <c r="AO43" i="1"/>
  <c r="AO96" i="1"/>
  <c r="AO88" i="1"/>
  <c r="AO80" i="1"/>
  <c r="AO72" i="1"/>
  <c r="AO64" i="1"/>
  <c r="AN56" i="1"/>
  <c r="AO47" i="1"/>
  <c r="AO39" i="1"/>
  <c r="AO31" i="1"/>
  <c r="AO23" i="1"/>
  <c r="AO84" i="1"/>
  <c r="AO60" i="1"/>
  <c r="AO95" i="1"/>
  <c r="AO87" i="1"/>
  <c r="AO79" i="1"/>
  <c r="AO71" i="1"/>
  <c r="AO63" i="1"/>
  <c r="AN55" i="1"/>
  <c r="AO46" i="1"/>
  <c r="AO38" i="1"/>
  <c r="AO30" i="1"/>
  <c r="AO22" i="1"/>
  <c r="AM10" i="1" l="1"/>
  <c r="AM12" i="1"/>
  <c r="AM15" i="1" s="1"/>
</calcChain>
</file>

<file path=xl/sharedStrings.xml><?xml version="1.0" encoding="utf-8"?>
<sst xmlns="http://schemas.openxmlformats.org/spreadsheetml/2006/main" count="49" uniqueCount="30">
  <si>
    <t>14h</t>
  </si>
  <si>
    <t>"7-21"</t>
  </si>
  <si>
    <t>Więcej</t>
  </si>
  <si>
    <t>Częstość</t>
  </si>
  <si>
    <t>Dni tygodnia</t>
  </si>
  <si>
    <t>Godziny</t>
  </si>
  <si>
    <t>SZABLON - FUNKCJA LOSUJĄCA</t>
  </si>
  <si>
    <t>WYLOSOWANE WARTOŚCI DO ANALIZY</t>
  </si>
  <si>
    <t>Liczba klientów</t>
  </si>
  <si>
    <t>=</t>
  </si>
  <si>
    <t>X^2</t>
  </si>
  <si>
    <t>X</t>
  </si>
  <si>
    <t>f</t>
  </si>
  <si>
    <t>x</t>
  </si>
  <si>
    <t>alfa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</si>
  <si>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</si>
  <si>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</si>
  <si>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</si>
  <si>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</si>
  <si>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</si>
  <si>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</si>
  <si>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</si>
  <si>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</si>
  <si>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Oczekiwane</t>
  </si>
  <si>
    <t>Zaobserwowane</t>
  </si>
  <si>
    <t>składowe do testu</t>
  </si>
  <si>
    <t>suma</t>
  </si>
  <si>
    <t>p(X)</t>
  </si>
  <si>
    <t>*84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</si>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</sst>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Alignment="1">
      <alignment horizontal="right"/>
    </xf>
    <xf numFmtId="16" fontId="0" fillId="0" borderId="0" xfId="0" quotePrefix="1" applyNumberFormat="1" applyFill="1" applyBorder="1" applyAlignment="1"/>
    <xf numFmtId="0" fontId="0" fillId="0" borderId="0" xfId="0" quotePrefix="1" applyNumberFormat="1" applyFill="1" applyBorder="1" applyAlignment="1"/>
    <xf numFmtId="0" fontId="0" fillId="2" borderId="0" xfId="0" quotePrefix="1" applyFill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przybyłych klientów w ciągu godziny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Arkusz1!$L$30</c:f>
              <c:strCache>
                <c:ptCount val="1"/>
                <c:pt idx="0">
                  <c:v>Częstość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Arkusz1!$K$32:$K$41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Więcej</c:v>
                </c:pt>
              </c:strCache>
            </c:strRef>
          </c:cat>
          <c:val>
            <c:numRef>
              <c:f>Arkusz1!$L$32:$L$41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E17-BBD1-96FBD635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754337096"/>
        <c:axId val="759868496"/>
      </c:barChart>
      <c:catAx>
        <c:axId val="7543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9868496"/>
        <c:crosses val="autoZero"/>
        <c:auto val="1"/>
        <c:lblAlgn val="ctr"/>
        <c:lblOffset val="100"/>
        <c:noMultiLvlLbl val="0"/>
      </c:catAx>
      <c:valAx>
        <c:axId val="759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33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493059</xdr:colOff>
      <xdr:row>20</xdr:row>
      <xdr:rowOff>145676</xdr:rowOff>
    </xdr:from>
    <xdr:to>
      <xdr:col>24</xdr:col>
      <xdr:colOff>78441</xdr:colOff>
      <xdr:row>44</xdr:row>
      <xdr:rowOff>161925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4322454-D06E-40A7-B7F2-9A846E6D1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302558</xdr:colOff>
      <xdr:row>8</xdr:row>
      <xdr:rowOff>134471</xdr:rowOff>
    </xdr:from>
    <xdr:to>
      <xdr:col>36</xdr:col>
      <xdr:colOff>568147</xdr:colOff>
      <xdr:row>10</xdr:row>
      <xdr:rowOff>77366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9837CE63-B85E-4ABB-988A-6F69F45C2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56323" y="1658471"/>
          <a:ext cx="857370" cy="323895"/>
        </a:xfrm>
        <a:prstGeom prst="rect">
          <a:avLst/>
        </a:prstGeom>
      </xdr:spPr>
    </xdr:pic>
    <xdr:clientData/>
  </xdr:twoCellAnchor>
  <xdr:twoCellAnchor editAs="oneCell">
    <xdr:from>
      <xdr:col>39</xdr:col>
      <xdr:colOff>168089</xdr:colOff>
      <xdr:row>18</xdr:row>
      <xdr:rowOff>22411</xdr:rowOff>
    </xdr:from>
    <xdr:to>
      <xdr:col>39</xdr:col>
      <xdr:colOff>530087</xdr:colOff>
      <xdr:row>19</xdr:row>
      <xdr:rowOff>148184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9725E064-F7F1-4688-8ED8-6708974A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8354" y="3451411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35</xdr:col>
      <xdr:colOff>268941</xdr:colOff>
      <xdr:row>10</xdr:row>
      <xdr:rowOff>179294</xdr:rowOff>
    </xdr:from>
    <xdr:to>
      <xdr:col>36</xdr:col>
      <xdr:colOff>568826</xdr:colOff>
      <xdr:row>12</xdr:row>
      <xdr:rowOff>150768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70C1EA54-A941-44F5-AB11-7A5C5D86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22706" y="2084294"/>
          <a:ext cx="905001" cy="352474"/>
        </a:xfrm>
        <a:prstGeom prst="rect">
          <a:avLst/>
        </a:prstGeom>
      </xdr:spPr>
    </xdr:pic>
    <xdr:clientData/>
  </xdr:twoCellAnchor>
  <xdr:twoCellAnchor editAs="oneCell">
    <xdr:from>
      <xdr:col>40</xdr:col>
      <xdr:colOff>145678</xdr:colOff>
      <xdr:row>17</xdr:row>
      <xdr:rowOff>179294</xdr:rowOff>
    </xdr:from>
    <xdr:to>
      <xdr:col>40</xdr:col>
      <xdr:colOff>536259</xdr:colOff>
      <xdr:row>19</xdr:row>
      <xdr:rowOff>112663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B201FFD5-9B5C-44F3-B308-D08747F7F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81060" y="3417794"/>
          <a:ext cx="400106" cy="314369"/>
        </a:xfrm>
        <a:prstGeom prst="rect">
          <a:avLst/>
        </a:prstGeom>
      </xdr:spPr>
    </xdr:pic>
    <xdr:clientData/>
  </xdr:twoCellAnchor>
  <xdr:twoCellAnchor editAs="oneCell">
    <xdr:from>
      <xdr:col>34</xdr:col>
      <xdr:colOff>268604</xdr:colOff>
      <xdr:row>13</xdr:row>
      <xdr:rowOff>73622</xdr:rowOff>
    </xdr:from>
    <xdr:to>
      <xdr:col>36</xdr:col>
      <xdr:colOff>574960</xdr:colOff>
      <xdr:row>15</xdr:row>
      <xdr:rowOff>12706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C6604BE5-0721-4BDB-AD0D-F52B6A8C1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637722" y="2550122"/>
          <a:ext cx="1520401" cy="320084"/>
        </a:xfrm>
        <a:prstGeom prst="rect">
          <a:avLst/>
        </a:prstGeom>
      </xdr:spPr>
    </xdr:pic>
    <xdr:clientData/>
  </xdr:twoCellAnchor>
  <xdr:twoCellAnchor editAs="oneCell">
    <xdr:from>
      <xdr:col>26</xdr:col>
      <xdr:colOff>212912</xdr:colOff>
      <xdr:row>7</xdr:row>
      <xdr:rowOff>78441</xdr:rowOff>
    </xdr:from>
    <xdr:to>
      <xdr:col>27</xdr:col>
      <xdr:colOff>491835</xdr:colOff>
      <xdr:row>9</xdr:row>
      <xdr:rowOff>34671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A3E89227-B12E-4226-B63D-1FC52D8EB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87147" y="1411941"/>
          <a:ext cx="866896" cy="323895"/>
        </a:xfrm>
        <a:prstGeom prst="rect">
          <a:avLst/>
        </a:prstGeom>
      </xdr:spPr>
    </xdr:pic>
    <xdr:clientData/>
  </xdr:twoCellAnchor>
  <xdr:twoCellAnchor editAs="oneCell">
    <xdr:from>
      <xdr:col>26</xdr:col>
      <xdr:colOff>224118</xdr:colOff>
      <xdr:row>9</xdr:row>
      <xdr:rowOff>89647</xdr:rowOff>
    </xdr:from>
    <xdr:to>
      <xdr:col>27</xdr:col>
      <xdr:colOff>529717</xdr:colOff>
      <xdr:row>11</xdr:row>
      <xdr:rowOff>72551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35A68F75-B74E-45D6-B838-D7340AE0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8353" y="1804147"/>
          <a:ext cx="905002" cy="352474"/>
        </a:xfrm>
        <a:prstGeom prst="rect">
          <a:avLst/>
        </a:prstGeom>
      </xdr:spPr>
    </xdr:pic>
    <xdr:clientData/>
  </xdr:twoCellAnchor>
  <xdr:twoCellAnchor editAs="oneCell">
    <xdr:from>
      <xdr:col>25</xdr:col>
      <xdr:colOff>291353</xdr:colOff>
      <xdr:row>12</xdr:row>
      <xdr:rowOff>56029</xdr:rowOff>
    </xdr:from>
    <xdr:to>
      <xdr:col>28</xdr:col>
      <xdr:colOff>210</xdr:colOff>
      <xdr:row>13</xdr:row>
      <xdr:rowOff>187518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F88514C2-C9BC-4ADC-986D-659F71601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660471" y="2342029"/>
          <a:ext cx="1520401" cy="320084"/>
        </a:xfrm>
        <a:prstGeom prst="rect">
          <a:avLst/>
        </a:prstGeom>
      </xdr:spPr>
    </xdr:pic>
    <xdr:clientData/>
  </xdr:twoCellAnchor>
  <xdr:oneCellAnchor>
    <xdr:from>
      <xdr:col>28</xdr:col>
      <xdr:colOff>56030</xdr:colOff>
      <xdr:row>16</xdr:row>
      <xdr:rowOff>190499</xdr:rowOff>
    </xdr:from>
    <xdr:ext cx="356283" cy="314368"/>
    <xdr:pic>
      <xdr:nvPicPr>
        <xdr:cNvPr id="24" name="Obraz 23">
          <a:extLst>
            <a:ext uri="{FF2B5EF4-FFF2-40B4-BE49-F238E27FC236}">
              <a16:creationId xmlns:a16="http://schemas.microsoft.com/office/drawing/2014/main" id="{ADEB827D-0FB9-4449-9978-CB8EE29C0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1" y="3238499"/>
          <a:ext cx="356283" cy="314368"/>
        </a:xfrm>
        <a:prstGeom prst="rect">
          <a:avLst/>
        </a:prstGeom>
      </xdr:spPr>
    </xdr:pic>
    <xdr:clientData/>
  </xdr:oneCellAnchor>
  <xdr:twoCellAnchor editAs="oneCell">
    <xdr:from>
      <xdr:col>29</xdr:col>
      <xdr:colOff>134471</xdr:colOff>
      <xdr:row>17</xdr:row>
      <xdr:rowOff>22411</xdr:rowOff>
    </xdr:from>
    <xdr:to>
      <xdr:col>29</xdr:col>
      <xdr:colOff>528862</xdr:colOff>
      <xdr:row>18</xdr:row>
      <xdr:rowOff>148185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EBA2E12E-33ED-46E9-8EF7-5A02287C4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24059" y="3260911"/>
          <a:ext cx="392486" cy="314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0"/>
  <sheetViews>
    <sheetView tabSelected="1" topLeftCell="A25" zoomScaleNormal="100" workbookViewId="0">
      <selection activeCell="L47" sqref="L47"/>
    </sheetView>
  </sheetViews>
  <sheetFormatPr defaultRowHeight="15" x14ac:dyDescent="0.25"/>
  <cols>
    <col min="3" max="3" width="15.42578125" bestFit="1" customWidth="1"/>
    <col min="4" max="4" width="12.28515625" bestFit="1" customWidth="1"/>
    <col min="5" max="6" width="16.42578125" bestFit="1" customWidth="1"/>
    <col min="7" max="8" width="18.28515625" bestFit="1" customWidth="1"/>
    <col min="10" max="10" width="13.140625" bestFit="1" customWidth="1"/>
    <col min="11" max="11" width="25.5703125" customWidth="1"/>
    <col min="12" max="12" width="15.5703125" customWidth="1"/>
    <col min="13" max="13" width="12.85546875" customWidth="1"/>
    <col min="14" max="14" width="13.140625" bestFit="1" customWidth="1"/>
    <col min="30" max="30" width="10.85546875" bestFit="1" customWidth="1"/>
    <col min="39" max="39" width="9.85546875" bestFit="1" customWidth="1"/>
  </cols>
  <sheetData>
    <row r="1" spans="1:39" x14ac:dyDescent="0.25">
      <c r="A1" t="s">
        <v>0</v>
      </c>
      <c r="B1" t="s">
        <v>1</v>
      </c>
    </row>
    <row r="2" spans="1:39" x14ac:dyDescent="0.25">
      <c r="N2" s="5"/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</row>
    <row r="3" spans="1:39" x14ac:dyDescent="0.25">
      <c r="C3" s="13" t="s">
        <v>6</v>
      </c>
      <c r="D3" s="13"/>
      <c r="E3" s="13"/>
      <c r="F3" s="13"/>
      <c r="G3" s="13"/>
      <c r="H3" s="13"/>
      <c r="N3" s="5">
        <v>1</v>
      </c>
      <c r="O3">
        <v>4</v>
      </c>
      <c r="P3">
        <v>5</v>
      </c>
      <c r="Q3">
        <v>13</v>
      </c>
      <c r="R3">
        <v>4</v>
      </c>
      <c r="S3">
        <v>7</v>
      </c>
      <c r="T3">
        <v>7</v>
      </c>
    </row>
    <row r="4" spans="1:39" x14ac:dyDescent="0.25">
      <c r="C4" s="14" t="s">
        <v>4</v>
      </c>
      <c r="D4" s="14"/>
      <c r="E4" s="14"/>
      <c r="F4" s="14"/>
      <c r="G4" s="14"/>
      <c r="H4" s="14"/>
      <c r="L4" s="8"/>
      <c r="M4" s="8"/>
      <c r="N4" s="5">
        <v>2</v>
      </c>
      <c r="O4">
        <v>5</v>
      </c>
      <c r="P4">
        <v>9</v>
      </c>
      <c r="Q4">
        <v>9</v>
      </c>
      <c r="R4">
        <v>8</v>
      </c>
      <c r="S4">
        <v>9</v>
      </c>
      <c r="T4">
        <v>3</v>
      </c>
    </row>
    <row r="5" spans="1:39" x14ac:dyDescent="0.25"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N5" s="5">
        <v>3</v>
      </c>
      <c r="O5">
        <v>15</v>
      </c>
      <c r="P5">
        <v>19</v>
      </c>
      <c r="Q5">
        <v>14</v>
      </c>
      <c r="R5">
        <v>20</v>
      </c>
      <c r="S5">
        <v>10</v>
      </c>
      <c r="T5">
        <v>11</v>
      </c>
    </row>
    <row r="6" spans="1:39" x14ac:dyDescent="0.25">
      <c r="A6" s="15" t="s">
        <v>5</v>
      </c>
      <c r="B6" s="5">
        <v>1</v>
      </c>
      <c r="C6">
        <f ca="1">RANDBETWEEN(1,15)</f>
        <v>5</v>
      </c>
      <c r="D6">
        <f t="shared" ref="D6:H7" ca="1" si="0">RANDBETWEEN(1,15)</f>
        <v>13</v>
      </c>
      <c r="E6">
        <f t="shared" ca="1" si="0"/>
        <v>13</v>
      </c>
      <c r="F6">
        <f t="shared" ca="1" si="0"/>
        <v>15</v>
      </c>
      <c r="G6">
        <f t="shared" ca="1" si="0"/>
        <v>9</v>
      </c>
      <c r="H6">
        <f t="shared" ca="1" si="0"/>
        <v>12</v>
      </c>
      <c r="N6" s="5">
        <v>4</v>
      </c>
      <c r="O6">
        <v>16</v>
      </c>
      <c r="P6">
        <v>20</v>
      </c>
      <c r="Q6">
        <v>15</v>
      </c>
      <c r="R6">
        <v>19</v>
      </c>
      <c r="S6">
        <v>17</v>
      </c>
      <c r="T6">
        <v>20</v>
      </c>
    </row>
    <row r="7" spans="1:39" x14ac:dyDescent="0.25">
      <c r="A7" s="15"/>
      <c r="B7" s="5">
        <v>2</v>
      </c>
      <c r="C7">
        <f ca="1">RANDBETWEEN(1,15)</f>
        <v>13</v>
      </c>
      <c r="D7">
        <f t="shared" ca="1" si="0"/>
        <v>11</v>
      </c>
      <c r="E7">
        <f t="shared" ca="1" si="0"/>
        <v>4</v>
      </c>
      <c r="F7">
        <f t="shared" ca="1" si="0"/>
        <v>7</v>
      </c>
      <c r="G7">
        <f t="shared" ca="1" si="0"/>
        <v>10</v>
      </c>
      <c r="H7">
        <f t="shared" ca="1" si="0"/>
        <v>11</v>
      </c>
      <c r="N7" s="5">
        <v>5</v>
      </c>
      <c r="O7">
        <v>25</v>
      </c>
      <c r="P7">
        <v>21</v>
      </c>
      <c r="Q7">
        <v>25</v>
      </c>
      <c r="R7">
        <v>15</v>
      </c>
      <c r="S7">
        <v>11</v>
      </c>
      <c r="T7">
        <v>25</v>
      </c>
    </row>
    <row r="8" spans="1:39" x14ac:dyDescent="0.25">
      <c r="A8" s="15"/>
      <c r="B8" s="5">
        <v>3</v>
      </c>
      <c r="C8">
        <f ca="1">RANDBETWEEN(10,20)</f>
        <v>12</v>
      </c>
      <c r="D8">
        <f t="shared" ref="D8:H9" ca="1" si="1">RANDBETWEEN(10,20)</f>
        <v>19</v>
      </c>
      <c r="E8">
        <f t="shared" ca="1" si="1"/>
        <v>16</v>
      </c>
      <c r="F8">
        <f t="shared" ca="1" si="1"/>
        <v>16</v>
      </c>
      <c r="G8">
        <f t="shared" ca="1" si="1"/>
        <v>20</v>
      </c>
      <c r="H8">
        <f t="shared" ca="1" si="1"/>
        <v>20</v>
      </c>
      <c r="N8" s="5">
        <v>6</v>
      </c>
      <c r="O8">
        <v>22</v>
      </c>
      <c r="P8">
        <v>27</v>
      </c>
      <c r="Q8">
        <v>37</v>
      </c>
      <c r="R8">
        <v>30</v>
      </c>
      <c r="S8">
        <v>24</v>
      </c>
      <c r="T8">
        <v>21</v>
      </c>
    </row>
    <row r="9" spans="1:39" x14ac:dyDescent="0.25">
      <c r="A9" s="15"/>
      <c r="B9" s="5">
        <v>4</v>
      </c>
      <c r="C9">
        <f ca="1">RANDBETWEEN(10,20)</f>
        <v>15</v>
      </c>
      <c r="D9">
        <f t="shared" ca="1" si="1"/>
        <v>11</v>
      </c>
      <c r="E9">
        <f t="shared" ca="1" si="1"/>
        <v>10</v>
      </c>
      <c r="F9">
        <f t="shared" ca="1" si="1"/>
        <v>15</v>
      </c>
      <c r="G9">
        <f t="shared" ca="1" si="1"/>
        <v>13</v>
      </c>
      <c r="H9">
        <f t="shared" ca="1" si="1"/>
        <v>16</v>
      </c>
      <c r="N9" s="5">
        <v>7</v>
      </c>
      <c r="O9">
        <v>37</v>
      </c>
      <c r="P9">
        <v>36</v>
      </c>
      <c r="Q9">
        <v>32</v>
      </c>
      <c r="R9">
        <v>31</v>
      </c>
      <c r="S9">
        <v>30</v>
      </c>
      <c r="T9">
        <v>24</v>
      </c>
      <c r="AC9" s="7" t="s">
        <v>9</v>
      </c>
      <c r="AD9">
        <f>SUM(AC20:AC27)</f>
        <v>2970</v>
      </c>
    </row>
    <row r="10" spans="1:39" x14ac:dyDescent="0.25">
      <c r="A10" s="15"/>
      <c r="B10" s="5">
        <v>5</v>
      </c>
      <c r="C10">
        <f ca="1">RANDBETWEEN(10,25)</f>
        <v>20</v>
      </c>
      <c r="D10">
        <f t="shared" ref="D10:H10" ca="1" si="2">RANDBETWEEN(10,25)</f>
        <v>15</v>
      </c>
      <c r="E10">
        <f t="shared" ca="1" si="2"/>
        <v>21</v>
      </c>
      <c r="F10">
        <f t="shared" ca="1" si="2"/>
        <v>11</v>
      </c>
      <c r="G10">
        <f t="shared" ca="1" si="2"/>
        <v>23</v>
      </c>
      <c r="H10">
        <f t="shared" ca="1" si="2"/>
        <v>11</v>
      </c>
      <c r="N10" s="5">
        <v>8</v>
      </c>
      <c r="O10">
        <v>29</v>
      </c>
      <c r="P10">
        <v>28</v>
      </c>
      <c r="Q10">
        <v>59</v>
      </c>
      <c r="R10">
        <v>25</v>
      </c>
      <c r="S10">
        <v>32</v>
      </c>
      <c r="T10">
        <v>54</v>
      </c>
      <c r="AL10" s="7" t="s">
        <v>9</v>
      </c>
      <c r="AM10">
        <f>SUM(AN21:AN101)</f>
        <v>13566</v>
      </c>
    </row>
    <row r="11" spans="1:39" x14ac:dyDescent="0.25">
      <c r="A11" s="15"/>
      <c r="B11" s="5">
        <v>6</v>
      </c>
      <c r="C11">
        <f ca="1">RANDBETWEEN(15,40)</f>
        <v>24</v>
      </c>
      <c r="D11">
        <f t="shared" ref="D11:H12" ca="1" si="3">RANDBETWEEN(15,40)</f>
        <v>38</v>
      </c>
      <c r="E11">
        <f t="shared" ca="1" si="3"/>
        <v>24</v>
      </c>
      <c r="F11">
        <f t="shared" ca="1" si="3"/>
        <v>37</v>
      </c>
      <c r="G11">
        <f t="shared" ca="1" si="3"/>
        <v>29</v>
      </c>
      <c r="H11">
        <f t="shared" ca="1" si="3"/>
        <v>26</v>
      </c>
      <c r="N11" s="5">
        <v>9</v>
      </c>
      <c r="O11">
        <v>54</v>
      </c>
      <c r="P11">
        <v>73</v>
      </c>
      <c r="Q11">
        <v>72</v>
      </c>
      <c r="R11">
        <v>46</v>
      </c>
      <c r="S11">
        <v>64</v>
      </c>
      <c r="T11">
        <v>75</v>
      </c>
      <c r="AC11" s="7" t="s">
        <v>9</v>
      </c>
      <c r="AD11">
        <f>SUM(AD20:AD27)</f>
        <v>138100</v>
      </c>
    </row>
    <row r="12" spans="1:39" x14ac:dyDescent="0.25">
      <c r="A12" s="15"/>
      <c r="B12" s="5">
        <v>7</v>
      </c>
      <c r="C12">
        <f ca="1">RANDBETWEEN(15,40)</f>
        <v>29</v>
      </c>
      <c r="D12">
        <f t="shared" ca="1" si="3"/>
        <v>32</v>
      </c>
      <c r="E12">
        <f t="shared" ca="1" si="3"/>
        <v>18</v>
      </c>
      <c r="F12">
        <f t="shared" ca="1" si="3"/>
        <v>24</v>
      </c>
      <c r="G12">
        <f t="shared" ca="1" si="3"/>
        <v>21</v>
      </c>
      <c r="H12">
        <f t="shared" ca="1" si="3"/>
        <v>19</v>
      </c>
      <c r="N12" s="5">
        <v>10</v>
      </c>
      <c r="O12">
        <v>52</v>
      </c>
      <c r="P12">
        <v>73</v>
      </c>
      <c r="Q12">
        <v>47</v>
      </c>
      <c r="R12">
        <v>53</v>
      </c>
      <c r="S12">
        <v>36</v>
      </c>
      <c r="T12">
        <v>56</v>
      </c>
      <c r="AL12" s="7" t="s">
        <v>9</v>
      </c>
      <c r="AM12">
        <f>SUM(AO21:AO101)</f>
        <v>96126</v>
      </c>
    </row>
    <row r="13" spans="1:39" x14ac:dyDescent="0.25">
      <c r="A13" s="15"/>
      <c r="B13" s="5">
        <v>8</v>
      </c>
      <c r="C13">
        <f ca="1">RANDBETWEEN(20,60)</f>
        <v>51</v>
      </c>
      <c r="D13">
        <f t="shared" ref="D13:H13" ca="1" si="4">RANDBETWEEN(20,60)</f>
        <v>41</v>
      </c>
      <c r="E13">
        <f t="shared" ca="1" si="4"/>
        <v>60</v>
      </c>
      <c r="F13">
        <f t="shared" ca="1" si="4"/>
        <v>28</v>
      </c>
      <c r="G13">
        <f t="shared" ca="1" si="4"/>
        <v>35</v>
      </c>
      <c r="H13">
        <f t="shared" ca="1" si="4"/>
        <v>56</v>
      </c>
      <c r="N13" s="5">
        <v>11</v>
      </c>
      <c r="O13">
        <v>42</v>
      </c>
      <c r="P13">
        <v>43</v>
      </c>
      <c r="Q13">
        <v>47</v>
      </c>
      <c r="R13">
        <v>58</v>
      </c>
      <c r="S13">
        <v>45</v>
      </c>
      <c r="T13">
        <v>65</v>
      </c>
    </row>
    <row r="14" spans="1:39" x14ac:dyDescent="0.25">
      <c r="A14" s="15"/>
      <c r="B14" s="5">
        <v>9</v>
      </c>
      <c r="C14">
        <f ca="1">RANDBETWEEN(40,80)</f>
        <v>54</v>
      </c>
      <c r="D14">
        <f t="shared" ref="D14:H16" ca="1" si="5">RANDBETWEEN(40,80)</f>
        <v>57</v>
      </c>
      <c r="E14">
        <f t="shared" ca="1" si="5"/>
        <v>68</v>
      </c>
      <c r="F14">
        <f t="shared" ca="1" si="5"/>
        <v>44</v>
      </c>
      <c r="G14">
        <f t="shared" ca="1" si="5"/>
        <v>49</v>
      </c>
      <c r="H14">
        <f t="shared" ca="1" si="5"/>
        <v>66</v>
      </c>
      <c r="N14" s="5">
        <v>12</v>
      </c>
      <c r="O14">
        <v>67</v>
      </c>
      <c r="P14">
        <v>41</v>
      </c>
      <c r="Q14">
        <v>69</v>
      </c>
      <c r="R14">
        <v>70</v>
      </c>
      <c r="S14">
        <v>45</v>
      </c>
      <c r="T14">
        <v>37</v>
      </c>
      <c r="AC14" s="7" t="s">
        <v>9</v>
      </c>
      <c r="AD14">
        <f>AD11-84*36.43*36.43</f>
        <v>26619.828399999999</v>
      </c>
    </row>
    <row r="15" spans="1:39" x14ac:dyDescent="0.25">
      <c r="A15" s="15"/>
      <c r="B15" s="5">
        <v>10</v>
      </c>
      <c r="C15">
        <f ca="1">RANDBETWEEN(40,80)</f>
        <v>71</v>
      </c>
      <c r="D15">
        <f t="shared" ca="1" si="5"/>
        <v>40</v>
      </c>
      <c r="E15">
        <f t="shared" ca="1" si="5"/>
        <v>72</v>
      </c>
      <c r="F15">
        <f t="shared" ca="1" si="5"/>
        <v>65</v>
      </c>
      <c r="G15">
        <f t="shared" ca="1" si="5"/>
        <v>61</v>
      </c>
      <c r="H15">
        <f t="shared" ca="1" si="5"/>
        <v>69</v>
      </c>
      <c r="N15" s="5">
        <v>13</v>
      </c>
      <c r="O15">
        <v>39</v>
      </c>
      <c r="P15">
        <v>34</v>
      </c>
      <c r="Q15">
        <v>32</v>
      </c>
      <c r="R15">
        <v>22</v>
      </c>
      <c r="S15">
        <v>26</v>
      </c>
      <c r="T15">
        <v>32</v>
      </c>
      <c r="AL15" s="7" t="s">
        <v>9</v>
      </c>
      <c r="AM15">
        <f>AM12-84*32.13*32.13</f>
        <v>9409.700399999987</v>
      </c>
    </row>
    <row r="16" spans="1:39" x14ac:dyDescent="0.25">
      <c r="A16" s="15"/>
      <c r="B16" s="5">
        <v>11</v>
      </c>
      <c r="C16">
        <f ca="1">RANDBETWEEN(40,80)</f>
        <v>42</v>
      </c>
      <c r="D16">
        <f t="shared" ca="1" si="5"/>
        <v>77</v>
      </c>
      <c r="E16">
        <f t="shared" ca="1" si="5"/>
        <v>66</v>
      </c>
      <c r="F16">
        <f t="shared" ca="1" si="5"/>
        <v>67</v>
      </c>
      <c r="G16">
        <f t="shared" ca="1" si="5"/>
        <v>67</v>
      </c>
      <c r="H16">
        <f t="shared" ca="1" si="5"/>
        <v>50</v>
      </c>
      <c r="N16" s="5">
        <v>14</v>
      </c>
      <c r="O16">
        <v>17</v>
      </c>
      <c r="P16">
        <v>12</v>
      </c>
      <c r="Q16">
        <v>13</v>
      </c>
      <c r="R16">
        <v>20</v>
      </c>
      <c r="S16">
        <v>16</v>
      </c>
      <c r="T16">
        <v>13</v>
      </c>
    </row>
    <row r="17" spans="1:41" x14ac:dyDescent="0.25">
      <c r="A17" s="15"/>
      <c r="B17" s="5">
        <v>12</v>
      </c>
      <c r="C17">
        <f ca="1">RANDBETWEEN(35,70)</f>
        <v>39</v>
      </c>
      <c r="D17">
        <f t="shared" ref="D17:H17" ca="1" si="6">RANDBETWEEN(35,70)</f>
        <v>61</v>
      </c>
      <c r="E17">
        <f t="shared" ca="1" si="6"/>
        <v>46</v>
      </c>
      <c r="F17">
        <f t="shared" ca="1" si="6"/>
        <v>64</v>
      </c>
      <c r="G17">
        <f t="shared" ca="1" si="6"/>
        <v>40</v>
      </c>
      <c r="H17">
        <f t="shared" ca="1" si="6"/>
        <v>40</v>
      </c>
      <c r="K17" s="12"/>
    </row>
    <row r="18" spans="1:41" x14ac:dyDescent="0.25">
      <c r="A18" s="15"/>
      <c r="B18" s="5">
        <v>13</v>
      </c>
      <c r="C18">
        <f ca="1">RANDBETWEEN(20,40)</f>
        <v>31</v>
      </c>
      <c r="D18">
        <f t="shared" ref="D18:H18" ca="1" si="7">RANDBETWEEN(20,40)</f>
        <v>27</v>
      </c>
      <c r="E18">
        <f t="shared" ca="1" si="7"/>
        <v>30</v>
      </c>
      <c r="F18">
        <f t="shared" ca="1" si="7"/>
        <v>31</v>
      </c>
      <c r="G18">
        <f t="shared" ca="1" si="7"/>
        <v>40</v>
      </c>
      <c r="H18">
        <f t="shared" ca="1" si="7"/>
        <v>33</v>
      </c>
      <c r="K18" s="12"/>
    </row>
    <row r="19" spans="1:41" x14ac:dyDescent="0.25">
      <c r="A19" s="15"/>
      <c r="B19" s="5">
        <v>14</v>
      </c>
      <c r="C19">
        <f ca="1">RANDBETWEEN(10, 20)</f>
        <v>13</v>
      </c>
      <c r="D19">
        <f t="shared" ref="D19:H19" ca="1" si="8">RANDBETWEEN(10, 20)</f>
        <v>16</v>
      </c>
      <c r="E19">
        <f t="shared" ca="1" si="8"/>
        <v>14</v>
      </c>
      <c r="F19">
        <f t="shared" ca="1" si="8"/>
        <v>18</v>
      </c>
      <c r="G19">
        <f t="shared" ca="1" si="8"/>
        <v>17</v>
      </c>
      <c r="H19">
        <f t="shared" ca="1" si="8"/>
        <v>10</v>
      </c>
      <c r="K19" s="12"/>
      <c r="Z19" t="s">
        <v>10</v>
      </c>
      <c r="AA19" t="s">
        <v>11</v>
      </c>
      <c r="AB19" t="s">
        <v>12</v>
      </c>
    </row>
    <row r="20" spans="1:41" x14ac:dyDescent="0.25">
      <c r="K20" s="12"/>
      <c r="Z20">
        <f>AA20*AA20</f>
        <v>100</v>
      </c>
      <c r="AA20" s="4">
        <v>10</v>
      </c>
      <c r="AB20" s="1">
        <v>12</v>
      </c>
      <c r="AC20">
        <f>AB20*AA20</f>
        <v>120</v>
      </c>
      <c r="AD20">
        <f>AB20*Z20</f>
        <v>1200</v>
      </c>
      <c r="AK20" t="s">
        <v>10</v>
      </c>
      <c r="AL20" t="s">
        <v>11</v>
      </c>
      <c r="AM20" t="s">
        <v>12</v>
      </c>
    </row>
    <row r="21" spans="1:41" x14ac:dyDescent="0.25">
      <c r="K21" s="12"/>
      <c r="Z21">
        <f t="shared" ref="Z21:Z27" si="9">AA21*AA21</f>
        <v>400</v>
      </c>
      <c r="AA21" s="4">
        <v>20</v>
      </c>
      <c r="AB21" s="1">
        <v>20</v>
      </c>
      <c r="AC21">
        <f t="shared" ref="AC21:AC27" si="10">AB21*AA21</f>
        <v>400</v>
      </c>
      <c r="AD21">
        <f t="shared" ref="AD21:AD27" si="11">AB21*Z21</f>
        <v>8000</v>
      </c>
      <c r="AK21">
        <f>AL21*AL21</f>
        <v>1</v>
      </c>
      <c r="AL21">
        <v>1</v>
      </c>
      <c r="AM21">
        <f>COUNTIF($C$31:$H$44,AL21)</f>
        <v>0</v>
      </c>
      <c r="AN21">
        <f>AL21*AM21</f>
        <v>0</v>
      </c>
      <c r="AO21">
        <f>AK21*AM21</f>
        <v>0</v>
      </c>
    </row>
    <row r="22" spans="1:41" x14ac:dyDescent="0.25">
      <c r="K22" s="12"/>
      <c r="Z22">
        <f t="shared" si="9"/>
        <v>900</v>
      </c>
      <c r="AA22" s="4">
        <v>30</v>
      </c>
      <c r="AB22" s="1">
        <v>16</v>
      </c>
      <c r="AC22">
        <f t="shared" si="10"/>
        <v>480</v>
      </c>
      <c r="AD22">
        <f t="shared" si="11"/>
        <v>14400</v>
      </c>
      <c r="AK22">
        <f t="shared" ref="AI22:AK86" si="12">AL22*AL22</f>
        <v>4</v>
      </c>
      <c r="AL22">
        <v>2</v>
      </c>
      <c r="AM22">
        <f t="shared" ref="AK22:AM86" si="13">COUNTIF($C$31:$H$44,AL22)</f>
        <v>0</v>
      </c>
      <c r="AN22">
        <f t="shared" ref="AL22:AN86" si="14">AL22*AM22</f>
        <v>0</v>
      </c>
      <c r="AO22">
        <f t="shared" ref="AM22:AO86" si="15">AK22*AM22</f>
        <v>0</v>
      </c>
    </row>
    <row r="23" spans="1:41" x14ac:dyDescent="0.25">
      <c r="K23" s="12"/>
      <c r="Z23">
        <f t="shared" si="9"/>
        <v>1600</v>
      </c>
      <c r="AA23" s="4">
        <v>40</v>
      </c>
      <c r="AB23" s="1">
        <v>12</v>
      </c>
      <c r="AC23">
        <f t="shared" si="10"/>
        <v>480</v>
      </c>
      <c r="AD23">
        <f t="shared" si="11"/>
        <v>19200</v>
      </c>
      <c r="AK23">
        <f t="shared" si="12"/>
        <v>9</v>
      </c>
      <c r="AL23">
        <v>3</v>
      </c>
      <c r="AM23">
        <f t="shared" si="13"/>
        <v>1</v>
      </c>
      <c r="AN23">
        <f t="shared" si="14"/>
        <v>3</v>
      </c>
      <c r="AO23">
        <f t="shared" si="15"/>
        <v>9</v>
      </c>
    </row>
    <row r="24" spans="1:41" x14ac:dyDescent="0.25">
      <c r="K24" s="12"/>
      <c r="Z24">
        <f t="shared" si="9"/>
        <v>2500</v>
      </c>
      <c r="AA24" s="4">
        <v>50</v>
      </c>
      <c r="AB24" s="1">
        <v>8</v>
      </c>
      <c r="AC24">
        <f t="shared" si="10"/>
        <v>400</v>
      </c>
      <c r="AD24">
        <f t="shared" si="11"/>
        <v>20000</v>
      </c>
      <c r="AK24">
        <f t="shared" si="12"/>
        <v>16</v>
      </c>
      <c r="AL24">
        <v>4</v>
      </c>
      <c r="AM24">
        <f t="shared" si="13"/>
        <v>2</v>
      </c>
      <c r="AN24">
        <f t="shared" si="14"/>
        <v>8</v>
      </c>
      <c r="AO24">
        <f t="shared" si="15"/>
        <v>32</v>
      </c>
    </row>
    <row r="25" spans="1:41" x14ac:dyDescent="0.25">
      <c r="Z25">
        <f t="shared" si="9"/>
        <v>3600</v>
      </c>
      <c r="AA25" s="4">
        <v>60</v>
      </c>
      <c r="AB25" s="1">
        <v>7</v>
      </c>
      <c r="AC25">
        <f t="shared" si="10"/>
        <v>420</v>
      </c>
      <c r="AD25">
        <f t="shared" si="11"/>
        <v>25200</v>
      </c>
      <c r="AK25">
        <f t="shared" si="12"/>
        <v>25</v>
      </c>
      <c r="AL25">
        <v>5</v>
      </c>
      <c r="AM25">
        <f t="shared" si="13"/>
        <v>2</v>
      </c>
      <c r="AN25">
        <f t="shared" si="14"/>
        <v>10</v>
      </c>
      <c r="AO25">
        <f t="shared" si="15"/>
        <v>50</v>
      </c>
    </row>
    <row r="26" spans="1:41" ht="15.75" thickBot="1" x14ac:dyDescent="0.3">
      <c r="K26" s="2"/>
      <c r="L26" s="2"/>
      <c r="Z26">
        <f t="shared" si="9"/>
        <v>4900</v>
      </c>
      <c r="AA26" s="4">
        <v>70</v>
      </c>
      <c r="AB26" s="1">
        <v>5</v>
      </c>
      <c r="AC26">
        <f t="shared" si="10"/>
        <v>350</v>
      </c>
      <c r="AD26">
        <f t="shared" si="11"/>
        <v>24500</v>
      </c>
      <c r="AK26">
        <f t="shared" si="12"/>
        <v>36</v>
      </c>
      <c r="AL26">
        <v>6</v>
      </c>
      <c r="AM26">
        <f t="shared" si="13"/>
        <v>0</v>
      </c>
      <c r="AN26">
        <f t="shared" si="14"/>
        <v>0</v>
      </c>
      <c r="AO26">
        <f t="shared" si="15"/>
        <v>0</v>
      </c>
    </row>
    <row r="27" spans="1:41" x14ac:dyDescent="0.25">
      <c r="Z27">
        <f t="shared" si="9"/>
        <v>6400</v>
      </c>
      <c r="AA27" s="4">
        <v>80</v>
      </c>
      <c r="AB27" s="1">
        <v>4</v>
      </c>
      <c r="AC27">
        <f t="shared" si="10"/>
        <v>320</v>
      </c>
      <c r="AD27">
        <f t="shared" si="11"/>
        <v>25600</v>
      </c>
      <c r="AK27">
        <f t="shared" si="12"/>
        <v>49</v>
      </c>
      <c r="AL27">
        <v>7</v>
      </c>
      <c r="AM27">
        <f t="shared" si="13"/>
        <v>2</v>
      </c>
      <c r="AN27">
        <f t="shared" si="14"/>
        <v>14</v>
      </c>
      <c r="AO27">
        <f t="shared" si="15"/>
        <v>98</v>
      </c>
    </row>
    <row r="28" spans="1:41" x14ac:dyDescent="0.25">
      <c r="B28" s="13" t="s">
        <v>7</v>
      </c>
      <c r="C28" s="13"/>
      <c r="D28" s="13"/>
      <c r="E28" s="13"/>
      <c r="F28" s="13"/>
      <c r="G28" s="13"/>
      <c r="H28" s="13"/>
      <c r="AK28">
        <f t="shared" si="12"/>
        <v>64</v>
      </c>
      <c r="AL28">
        <v>8</v>
      </c>
      <c r="AM28">
        <f t="shared" si="13"/>
        <v>1</v>
      </c>
      <c r="AN28">
        <f t="shared" si="14"/>
        <v>8</v>
      </c>
      <c r="AO28">
        <f t="shared" si="15"/>
        <v>64</v>
      </c>
    </row>
    <row r="29" spans="1:41" ht="15.75" thickBot="1" x14ac:dyDescent="0.3">
      <c r="C29" s="14" t="s">
        <v>4</v>
      </c>
      <c r="D29" s="14"/>
      <c r="E29" s="14"/>
      <c r="F29" s="14"/>
      <c r="G29" s="14"/>
      <c r="H29" s="14"/>
      <c r="AK29">
        <f t="shared" si="12"/>
        <v>81</v>
      </c>
      <c r="AL29">
        <v>9</v>
      </c>
      <c r="AM29">
        <f t="shared" si="13"/>
        <v>3</v>
      </c>
      <c r="AN29">
        <f t="shared" si="14"/>
        <v>27</v>
      </c>
      <c r="AO29">
        <f t="shared" si="15"/>
        <v>243</v>
      </c>
    </row>
    <row r="30" spans="1:41" x14ac:dyDescent="0.25">
      <c r="A30" s="15" t="s">
        <v>5</v>
      </c>
      <c r="B30" s="5"/>
      <c r="C30" s="5">
        <v>1</v>
      </c>
      <c r="D30" s="5">
        <v>2</v>
      </c>
      <c r="E30" s="5">
        <v>3</v>
      </c>
      <c r="F30" s="5">
        <v>4</v>
      </c>
      <c r="G30" s="5">
        <v>5</v>
      </c>
      <c r="H30" s="5">
        <v>6</v>
      </c>
      <c r="K30" s="3" t="s">
        <v>8</v>
      </c>
      <c r="L30" s="3" t="s">
        <v>3</v>
      </c>
      <c r="AK30">
        <f t="shared" si="12"/>
        <v>100</v>
      </c>
      <c r="AL30">
        <v>10</v>
      </c>
      <c r="AM30">
        <f t="shared" si="13"/>
        <v>1</v>
      </c>
      <c r="AN30">
        <f t="shared" si="14"/>
        <v>10</v>
      </c>
      <c r="AO30">
        <f t="shared" si="15"/>
        <v>100</v>
      </c>
    </row>
    <row r="31" spans="1:41" x14ac:dyDescent="0.25">
      <c r="A31" s="15"/>
      <c r="B31" s="5">
        <v>1</v>
      </c>
      <c r="C31">
        <v>4</v>
      </c>
      <c r="D31">
        <v>5</v>
      </c>
      <c r="E31">
        <v>13</v>
      </c>
      <c r="F31">
        <v>4</v>
      </c>
      <c r="G31">
        <v>7</v>
      </c>
      <c r="H31">
        <v>7</v>
      </c>
      <c r="K31" s="4">
        <v>0</v>
      </c>
      <c r="L31" s="1">
        <v>0</v>
      </c>
      <c r="AK31">
        <f t="shared" si="12"/>
        <v>121</v>
      </c>
      <c r="AL31">
        <v>11</v>
      </c>
      <c r="AM31">
        <f t="shared" si="13"/>
        <v>2</v>
      </c>
      <c r="AN31">
        <f t="shared" si="14"/>
        <v>22</v>
      </c>
      <c r="AO31">
        <f t="shared" si="15"/>
        <v>242</v>
      </c>
    </row>
    <row r="32" spans="1:41" x14ac:dyDescent="0.25">
      <c r="A32" s="15"/>
      <c r="B32" s="5">
        <v>2</v>
      </c>
      <c r="C32">
        <v>5</v>
      </c>
      <c r="D32">
        <v>9</v>
      </c>
      <c r="E32">
        <v>9</v>
      </c>
      <c r="F32">
        <v>8</v>
      </c>
      <c r="G32">
        <v>9</v>
      </c>
      <c r="H32">
        <v>3</v>
      </c>
      <c r="K32" s="9" t="s">
        <v>15</v>
      </c>
      <c r="L32" s="1">
        <v>12</v>
      </c>
      <c r="AK32">
        <f t="shared" si="12"/>
        <v>144</v>
      </c>
      <c r="AL32">
        <v>12</v>
      </c>
      <c r="AM32">
        <f t="shared" si="13"/>
        <v>1</v>
      </c>
      <c r="AN32">
        <f t="shared" si="14"/>
        <v>12</v>
      </c>
      <c r="AO32">
        <f t="shared" si="15"/>
        <v>144</v>
      </c>
    </row>
    <row r="33" spans="1:41" x14ac:dyDescent="0.25">
      <c r="A33" s="15"/>
      <c r="B33" s="5">
        <v>3</v>
      </c>
      <c r="C33">
        <v>15</v>
      </c>
      <c r="D33">
        <v>19</v>
      </c>
      <c r="E33">
        <v>14</v>
      </c>
      <c r="F33">
        <v>20</v>
      </c>
      <c r="G33">
        <v>10</v>
      </c>
      <c r="H33">
        <v>11</v>
      </c>
      <c r="K33" s="10" t="s">
        <v>16</v>
      </c>
      <c r="L33" s="1">
        <v>20</v>
      </c>
      <c r="AK33">
        <f t="shared" si="12"/>
        <v>169</v>
      </c>
      <c r="AL33">
        <v>13</v>
      </c>
      <c r="AM33">
        <f t="shared" si="13"/>
        <v>3</v>
      </c>
      <c r="AN33">
        <f t="shared" si="14"/>
        <v>39</v>
      </c>
      <c r="AO33">
        <f t="shared" si="15"/>
        <v>507</v>
      </c>
    </row>
    <row r="34" spans="1:41" x14ac:dyDescent="0.25">
      <c r="A34" s="15"/>
      <c r="B34" s="5">
        <v>4</v>
      </c>
      <c r="C34">
        <v>16</v>
      </c>
      <c r="D34">
        <v>20</v>
      </c>
      <c r="E34">
        <v>15</v>
      </c>
      <c r="F34">
        <v>19</v>
      </c>
      <c r="G34">
        <v>17</v>
      </c>
      <c r="H34">
        <v>20</v>
      </c>
      <c r="K34" s="10" t="s">
        <v>17</v>
      </c>
      <c r="L34" s="1">
        <v>16</v>
      </c>
      <c r="AK34">
        <f t="shared" si="12"/>
        <v>196</v>
      </c>
      <c r="AL34">
        <v>14</v>
      </c>
      <c r="AM34">
        <f t="shared" si="13"/>
        <v>1</v>
      </c>
      <c r="AN34">
        <f t="shared" si="14"/>
        <v>14</v>
      </c>
      <c r="AO34">
        <f t="shared" si="15"/>
        <v>196</v>
      </c>
    </row>
    <row r="35" spans="1:41" x14ac:dyDescent="0.25">
      <c r="A35" s="15"/>
      <c r="B35" s="5">
        <v>5</v>
      </c>
      <c r="C35">
        <v>25</v>
      </c>
      <c r="D35">
        <v>21</v>
      </c>
      <c r="E35">
        <v>25</v>
      </c>
      <c r="F35">
        <v>15</v>
      </c>
      <c r="G35">
        <v>11</v>
      </c>
      <c r="H35">
        <v>25</v>
      </c>
      <c r="K35" s="10" t="s">
        <v>18</v>
      </c>
      <c r="L35" s="1">
        <v>12</v>
      </c>
      <c r="AK35">
        <f t="shared" si="12"/>
        <v>225</v>
      </c>
      <c r="AL35">
        <v>15</v>
      </c>
      <c r="AM35">
        <f t="shared" si="13"/>
        <v>3</v>
      </c>
      <c r="AN35">
        <f t="shared" si="14"/>
        <v>45</v>
      </c>
      <c r="AO35">
        <f t="shared" si="15"/>
        <v>675</v>
      </c>
    </row>
    <row r="36" spans="1:41" x14ac:dyDescent="0.25">
      <c r="A36" s="15"/>
      <c r="B36" s="5">
        <v>6</v>
      </c>
      <c r="C36">
        <v>22</v>
      </c>
      <c r="D36">
        <v>27</v>
      </c>
      <c r="E36">
        <v>37</v>
      </c>
      <c r="F36">
        <v>30</v>
      </c>
      <c r="G36">
        <v>24</v>
      </c>
      <c r="H36">
        <v>21</v>
      </c>
      <c r="K36" s="10" t="s">
        <v>19</v>
      </c>
      <c r="L36" s="1">
        <v>8</v>
      </c>
      <c r="AK36">
        <f t="shared" si="12"/>
        <v>256</v>
      </c>
      <c r="AL36">
        <v>16</v>
      </c>
      <c r="AM36">
        <f t="shared" si="13"/>
        <v>2</v>
      </c>
      <c r="AN36">
        <f t="shared" si="14"/>
        <v>32</v>
      </c>
      <c r="AO36">
        <f t="shared" si="15"/>
        <v>512</v>
      </c>
    </row>
    <row r="37" spans="1:41" x14ac:dyDescent="0.25">
      <c r="A37" s="15"/>
      <c r="B37" s="5">
        <v>7</v>
      </c>
      <c r="C37">
        <v>37</v>
      </c>
      <c r="D37">
        <v>36</v>
      </c>
      <c r="E37">
        <v>32</v>
      </c>
      <c r="F37">
        <v>31</v>
      </c>
      <c r="G37">
        <v>30</v>
      </c>
      <c r="H37">
        <v>24</v>
      </c>
      <c r="K37" s="10" t="s">
        <v>20</v>
      </c>
      <c r="L37" s="1">
        <v>7</v>
      </c>
      <c r="AK37">
        <f t="shared" si="12"/>
        <v>289</v>
      </c>
      <c r="AL37">
        <v>17</v>
      </c>
      <c r="AM37">
        <f t="shared" si="13"/>
        <v>2</v>
      </c>
      <c r="AN37">
        <f t="shared" si="14"/>
        <v>34</v>
      </c>
      <c r="AO37">
        <f t="shared" si="15"/>
        <v>578</v>
      </c>
    </row>
    <row r="38" spans="1:41" x14ac:dyDescent="0.25">
      <c r="A38" s="15"/>
      <c r="B38" s="5">
        <v>8</v>
      </c>
      <c r="C38">
        <v>29</v>
      </c>
      <c r="D38">
        <v>28</v>
      </c>
      <c r="E38">
        <v>59</v>
      </c>
      <c r="F38">
        <v>25</v>
      </c>
      <c r="G38">
        <v>32</v>
      </c>
      <c r="H38">
        <v>54</v>
      </c>
      <c r="K38" s="10" t="s">
        <v>21</v>
      </c>
      <c r="L38" s="1">
        <v>5</v>
      </c>
      <c r="AK38">
        <f t="shared" si="12"/>
        <v>324</v>
      </c>
      <c r="AL38">
        <v>18</v>
      </c>
      <c r="AM38">
        <f t="shared" si="13"/>
        <v>0</v>
      </c>
      <c r="AN38">
        <f t="shared" si="14"/>
        <v>0</v>
      </c>
      <c r="AO38">
        <f t="shared" si="15"/>
        <v>0</v>
      </c>
    </row>
    <row r="39" spans="1:41" x14ac:dyDescent="0.25">
      <c r="A39" s="15"/>
      <c r="B39" s="5">
        <v>9</v>
      </c>
      <c r="C39">
        <v>54</v>
      </c>
      <c r="D39">
        <v>73</v>
      </c>
      <c r="E39">
        <v>72</v>
      </c>
      <c r="F39">
        <v>46</v>
      </c>
      <c r="G39">
        <v>64</v>
      </c>
      <c r="H39">
        <v>75</v>
      </c>
      <c r="K39" s="10" t="s">
        <v>22</v>
      </c>
      <c r="L39" s="1">
        <v>4</v>
      </c>
      <c r="AK39">
        <f t="shared" si="12"/>
        <v>361</v>
      </c>
      <c r="AL39">
        <v>19</v>
      </c>
      <c r="AM39">
        <f t="shared" si="13"/>
        <v>2</v>
      </c>
      <c r="AN39">
        <f t="shared" si="14"/>
        <v>38</v>
      </c>
      <c r="AO39">
        <f t="shared" si="15"/>
        <v>722</v>
      </c>
    </row>
    <row r="40" spans="1:41" ht="15.75" thickBot="1" x14ac:dyDescent="0.3">
      <c r="A40" s="15"/>
      <c r="B40" s="5">
        <v>10</v>
      </c>
      <c r="C40">
        <v>52</v>
      </c>
      <c r="D40">
        <v>73</v>
      </c>
      <c r="E40">
        <v>47</v>
      </c>
      <c r="F40">
        <v>53</v>
      </c>
      <c r="G40">
        <v>36</v>
      </c>
      <c r="H40">
        <v>56</v>
      </c>
      <c r="K40" s="2" t="s">
        <v>2</v>
      </c>
      <c r="L40" s="2">
        <v>0</v>
      </c>
      <c r="AK40">
        <f t="shared" si="12"/>
        <v>400</v>
      </c>
      <c r="AL40">
        <v>20</v>
      </c>
      <c r="AM40">
        <f t="shared" si="13"/>
        <v>4</v>
      </c>
      <c r="AN40">
        <f t="shared" si="14"/>
        <v>80</v>
      </c>
      <c r="AO40">
        <f t="shared" si="15"/>
        <v>1600</v>
      </c>
    </row>
    <row r="41" spans="1:41" x14ac:dyDescent="0.25">
      <c r="A41" s="15"/>
      <c r="B41" s="5">
        <v>11</v>
      </c>
      <c r="C41">
        <v>42</v>
      </c>
      <c r="D41">
        <v>43</v>
      </c>
      <c r="E41">
        <v>47</v>
      </c>
      <c r="F41">
        <v>58</v>
      </c>
      <c r="G41">
        <v>45</v>
      </c>
      <c r="H41">
        <v>65</v>
      </c>
      <c r="AK41">
        <f t="shared" si="12"/>
        <v>441</v>
      </c>
      <c r="AL41">
        <v>21</v>
      </c>
      <c r="AM41">
        <f t="shared" si="13"/>
        <v>2</v>
      </c>
      <c r="AN41">
        <f t="shared" si="14"/>
        <v>42</v>
      </c>
      <c r="AO41">
        <f t="shared" si="15"/>
        <v>882</v>
      </c>
    </row>
    <row r="42" spans="1:41" x14ac:dyDescent="0.25">
      <c r="A42" s="15"/>
      <c r="B42" s="5">
        <v>12</v>
      </c>
      <c r="C42">
        <v>67</v>
      </c>
      <c r="D42">
        <v>41</v>
      </c>
      <c r="E42">
        <v>69</v>
      </c>
      <c r="F42">
        <v>70</v>
      </c>
      <c r="G42">
        <v>45</v>
      </c>
      <c r="H42">
        <v>37</v>
      </c>
      <c r="L42">
        <f>SUM(L31:L40)</f>
        <v>84</v>
      </c>
      <c r="AK42">
        <f t="shared" si="12"/>
        <v>484</v>
      </c>
      <c r="AL42">
        <v>22</v>
      </c>
      <c r="AM42">
        <f t="shared" si="13"/>
        <v>2</v>
      </c>
      <c r="AN42">
        <f t="shared" si="14"/>
        <v>44</v>
      </c>
      <c r="AO42">
        <f t="shared" si="15"/>
        <v>968</v>
      </c>
    </row>
    <row r="43" spans="1:41" x14ac:dyDescent="0.25">
      <c r="A43" s="15"/>
      <c r="B43" s="5">
        <v>13</v>
      </c>
      <c r="C43">
        <v>39</v>
      </c>
      <c r="D43">
        <v>34</v>
      </c>
      <c r="E43">
        <v>32</v>
      </c>
      <c r="F43">
        <v>22</v>
      </c>
      <c r="G43">
        <v>26</v>
      </c>
      <c r="H43">
        <v>32</v>
      </c>
      <c r="AK43">
        <f t="shared" si="12"/>
        <v>529</v>
      </c>
      <c r="AL43">
        <v>23</v>
      </c>
      <c r="AM43">
        <f t="shared" si="13"/>
        <v>0</v>
      </c>
      <c r="AN43">
        <f t="shared" si="14"/>
        <v>0</v>
      </c>
      <c r="AO43">
        <f t="shared" si="15"/>
        <v>0</v>
      </c>
    </row>
    <row r="44" spans="1:41" x14ac:dyDescent="0.25">
      <c r="A44" s="15"/>
      <c r="B44" s="5">
        <v>14</v>
      </c>
      <c r="C44">
        <v>17</v>
      </c>
      <c r="D44">
        <v>12</v>
      </c>
      <c r="E44">
        <v>13</v>
      </c>
      <c r="F44">
        <v>20</v>
      </c>
      <c r="G44">
        <v>16</v>
      </c>
      <c r="H44">
        <v>13</v>
      </c>
      <c r="AK44">
        <f t="shared" si="12"/>
        <v>576</v>
      </c>
      <c r="AL44">
        <v>24</v>
      </c>
      <c r="AM44">
        <f t="shared" si="13"/>
        <v>2</v>
      </c>
      <c r="AN44">
        <f t="shared" si="14"/>
        <v>48</v>
      </c>
      <c r="AO44">
        <f t="shared" si="15"/>
        <v>1152</v>
      </c>
    </row>
    <row r="45" spans="1:41" x14ac:dyDescent="0.25">
      <c r="AK45">
        <f t="shared" si="12"/>
        <v>625</v>
      </c>
      <c r="AL45">
        <v>25</v>
      </c>
      <c r="AM45">
        <f t="shared" si="13"/>
        <v>4</v>
      </c>
      <c r="AN45">
        <f t="shared" si="14"/>
        <v>100</v>
      </c>
      <c r="AO45">
        <f t="shared" si="15"/>
        <v>2500</v>
      </c>
    </row>
    <row r="46" spans="1:41" x14ac:dyDescent="0.25">
      <c r="B46" s="6"/>
      <c r="AK46">
        <f t="shared" si="12"/>
        <v>676</v>
      </c>
      <c r="AL46">
        <v>26</v>
      </c>
      <c r="AM46">
        <f t="shared" si="13"/>
        <v>1</v>
      </c>
      <c r="AN46">
        <f t="shared" si="14"/>
        <v>26</v>
      </c>
      <c r="AO46">
        <f t="shared" si="15"/>
        <v>676</v>
      </c>
    </row>
    <row r="47" spans="1:41" x14ac:dyDescent="0.25">
      <c r="J47" t="s">
        <v>14</v>
      </c>
      <c r="K47">
        <v>35.36</v>
      </c>
      <c r="L47">
        <f>1/K47</f>
        <v>2.828054298642534E-2</v>
      </c>
      <c r="M47" t="s">
        <v>29</v>
      </c>
      <c r="N47">
        <v>1</v>
      </c>
      <c r="AK47">
        <f t="shared" si="12"/>
        <v>729</v>
      </c>
      <c r="AL47">
        <v>27</v>
      </c>
      <c r="AM47">
        <f t="shared" si="13"/>
        <v>1</v>
      </c>
      <c r="AN47">
        <f t="shared" si="14"/>
        <v>27</v>
      </c>
      <c r="AO47">
        <f t="shared" si="15"/>
        <v>729</v>
      </c>
    </row>
    <row r="48" spans="1:41" x14ac:dyDescent="0.25">
      <c r="AK48">
        <f t="shared" si="12"/>
        <v>784</v>
      </c>
      <c r="AL48">
        <v>28</v>
      </c>
      <c r="AM48">
        <f t="shared" si="13"/>
        <v>1</v>
      </c>
      <c r="AN48">
        <f t="shared" si="14"/>
        <v>28</v>
      </c>
      <c r="AO48">
        <f t="shared" si="15"/>
        <v>784</v>
      </c>
    </row>
    <row r="49" spans="3:41" x14ac:dyDescent="0.25">
      <c r="C49" s="5" t="s">
        <v>8</v>
      </c>
      <c r="D49" s="5" t="s">
        <v>23</v>
      </c>
      <c r="E49" s="5" t="s">
        <v>24</v>
      </c>
      <c r="G49" s="5" t="s">
        <v>25</v>
      </c>
      <c r="I49" s="5" t="s">
        <v>13</v>
      </c>
      <c r="J49" s="5" t="s">
        <v>27</v>
      </c>
      <c r="K49" s="5" t="s">
        <v>28</v>
      </c>
      <c r="AJ49">
        <f t="shared" si="12"/>
        <v>841</v>
      </c>
      <c r="AK49">
        <v>29</v>
      </c>
      <c r="AL49">
        <f t="shared" si="13"/>
        <v>1</v>
      </c>
      <c r="AM49">
        <f t="shared" si="14"/>
        <v>29</v>
      </c>
      <c r="AN49">
        <f t="shared" si="15"/>
        <v>841</v>
      </c>
    </row>
    <row r="50" spans="3:41" x14ac:dyDescent="0.25">
      <c r="C50" s="11" t="s">
        <v>15</v>
      </c>
      <c r="D50">
        <f>SUM(N51:N60)</f>
        <v>20.400809464895648</v>
      </c>
      <c r="E50" s="1">
        <v>12</v>
      </c>
      <c r="G50">
        <f>(POWER(D50-E50,2)/D50)</f>
        <v>3.4593529137615175</v>
      </c>
      <c r="I50">
        <v>0</v>
      </c>
      <c r="J50">
        <f t="shared" ref="J50:J81" si="16">(POWER(2.71828182845904,-1*$K$47)*POWER($K$47,I50))/(FACT(I50))</f>
        <v>4.3989306966685179E-16</v>
      </c>
      <c r="K50">
        <f t="shared" ref="K50:K81" si="17">J50*84</f>
        <v>3.6951017852015553E-14</v>
      </c>
      <c r="M50" t="e">
        <f>(POWER($L$47,$N$47)*POWER(I50,$N$47-1)*POWER(2.71828182845904,-1*$L$47*I50)/FACT($N$47-1))</f>
        <v>#NUM!</v>
      </c>
      <c r="N50" t="e">
        <f>M50*84</f>
        <v>#NUM!</v>
      </c>
    </row>
    <row r="51" spans="3:41" x14ac:dyDescent="0.25">
      <c r="C51" s="11" t="s">
        <v>16</v>
      </c>
      <c r="D51">
        <f>SUM(N61:N70)</f>
        <v>15.37540492375925</v>
      </c>
      <c r="E51" s="1">
        <v>20</v>
      </c>
      <c r="G51">
        <f t="shared" ref="G51:G57" si="18">(POWER(D51-E51,2)/D51)</f>
        <v>1.390979927048396</v>
      </c>
      <c r="I51">
        <v>1</v>
      </c>
      <c r="J51">
        <f t="shared" si="16"/>
        <v>1.5554618943419878E-14</v>
      </c>
      <c r="K51">
        <f t="shared" si="17"/>
        <v>1.3065879912472698E-12</v>
      </c>
      <c r="M51">
        <f t="shared" ref="M51:M114" si="19">(POWER($L$47,$N$47)*POWER(I51,$N$47-1)*POWER(2.71828182845904,-1*$L$47*I51)/FACT($N$47-1))</f>
        <v>2.7491957249063538E-2</v>
      </c>
      <c r="N51">
        <f t="shared" ref="N51:N114" si="20">M51*84</f>
        <v>2.3093244089213374</v>
      </c>
      <c r="P51">
        <f>SUM(M51:M130)</f>
        <v>0.88329556012262467</v>
      </c>
      <c r="AJ51">
        <f t="shared" si="12"/>
        <v>900</v>
      </c>
      <c r="AK51">
        <v>30</v>
      </c>
      <c r="AL51">
        <f t="shared" si="13"/>
        <v>2</v>
      </c>
      <c r="AM51">
        <f t="shared" si="14"/>
        <v>60</v>
      </c>
      <c r="AN51">
        <f t="shared" si="15"/>
        <v>1800</v>
      </c>
    </row>
    <row r="52" spans="3:41" x14ac:dyDescent="0.25">
      <c r="C52" s="11" t="s">
        <v>17</v>
      </c>
      <c r="D52">
        <f>SUM(N71:N80)</f>
        <v>11.587926301470873</v>
      </c>
      <c r="E52" s="1">
        <v>16</v>
      </c>
      <c r="G52">
        <f t="shared" si="18"/>
        <v>1.6798859273709392</v>
      </c>
      <c r="I52">
        <v>2</v>
      </c>
      <c r="J52">
        <f t="shared" si="16"/>
        <v>2.7500566291966348E-13</v>
      </c>
      <c r="K52">
        <f t="shared" si="17"/>
        <v>2.3100475685251731E-11</v>
      </c>
      <c r="M52">
        <f t="shared" si="19"/>
        <v>2.6725360745270162E-2</v>
      </c>
      <c r="N52">
        <f t="shared" si="20"/>
        <v>2.2449303026026937</v>
      </c>
      <c r="P52">
        <f>SUM(N51:N130)</f>
        <v>74.196827050300541</v>
      </c>
      <c r="AJ52">
        <f t="shared" si="12"/>
        <v>961</v>
      </c>
      <c r="AK52">
        <v>31</v>
      </c>
      <c r="AL52">
        <f t="shared" si="13"/>
        <v>1</v>
      </c>
      <c r="AM52">
        <f t="shared" si="14"/>
        <v>31</v>
      </c>
      <c r="AN52">
        <f t="shared" si="15"/>
        <v>961</v>
      </c>
    </row>
    <row r="53" spans="3:41" x14ac:dyDescent="0.25">
      <c r="C53" s="11" t="s">
        <v>18</v>
      </c>
      <c r="D53">
        <f>SUM(N81:N90)</f>
        <v>8.7334308679455113</v>
      </c>
      <c r="E53" s="1">
        <v>12</v>
      </c>
      <c r="G53">
        <f>(POWER(D53-E53,2)/D53)</f>
        <v>1.2217963427929881</v>
      </c>
      <c r="I53">
        <v>3</v>
      </c>
      <c r="J53">
        <f t="shared" si="16"/>
        <v>3.241400080279767E-12</v>
      </c>
      <c r="K53">
        <f t="shared" si="17"/>
        <v>2.7227760674350043E-10</v>
      </c>
      <c r="M53">
        <f t="shared" si="19"/>
        <v>2.5980140318643808E-2</v>
      </c>
      <c r="N53">
        <f t="shared" si="20"/>
        <v>2.1823317867660799</v>
      </c>
      <c r="AJ53">
        <f t="shared" si="12"/>
        <v>1024</v>
      </c>
      <c r="AK53">
        <v>32</v>
      </c>
      <c r="AL53">
        <f t="shared" si="13"/>
        <v>4</v>
      </c>
      <c r="AM53">
        <f t="shared" si="14"/>
        <v>128</v>
      </c>
      <c r="AN53">
        <f t="shared" si="15"/>
        <v>4096</v>
      </c>
    </row>
    <row r="54" spans="3:41" x14ac:dyDescent="0.25">
      <c r="C54" s="11" t="s">
        <v>19</v>
      </c>
      <c r="D54">
        <f>SUM(N91:N100)</f>
        <v>6.5820935291504279</v>
      </c>
      <c r="E54" s="1">
        <v>8</v>
      </c>
      <c r="G54">
        <f t="shared" si="18"/>
        <v>0.30544366335319839</v>
      </c>
      <c r="I54">
        <v>4</v>
      </c>
      <c r="J54">
        <f t="shared" si="16"/>
        <v>2.8653976709673141E-11</v>
      </c>
      <c r="K54">
        <f t="shared" si="17"/>
        <v>2.4069340436125437E-9</v>
      </c>
      <c r="M54">
        <f t="shared" si="19"/>
        <v>2.5255699910276295E-2</v>
      </c>
      <c r="N54">
        <f t="shared" si="20"/>
        <v>2.1214787924632086</v>
      </c>
      <c r="AJ54">
        <f t="shared" si="12"/>
        <v>1089</v>
      </c>
      <c r="AK54">
        <v>33</v>
      </c>
      <c r="AL54">
        <f t="shared" si="13"/>
        <v>0</v>
      </c>
      <c r="AM54">
        <f t="shared" si="14"/>
        <v>0</v>
      </c>
      <c r="AN54">
        <f t="shared" si="15"/>
        <v>0</v>
      </c>
    </row>
    <row r="55" spans="3:41" x14ac:dyDescent="0.25">
      <c r="C55" s="11" t="s">
        <v>20</v>
      </c>
      <c r="D55">
        <f>SUM(N101:N110)</f>
        <v>4.9607028304874703</v>
      </c>
      <c r="E55" s="1">
        <v>7</v>
      </c>
      <c r="G55">
        <f t="shared" si="18"/>
        <v>0.83833543102462993</v>
      </c>
      <c r="I55">
        <v>5</v>
      </c>
      <c r="J55">
        <f t="shared" si="16"/>
        <v>2.0264092329080846E-10</v>
      </c>
      <c r="K55">
        <f t="shared" si="17"/>
        <v>1.702183755642791E-8</v>
      </c>
      <c r="M55">
        <f t="shared" si="19"/>
        <v>2.455146008199954E-2</v>
      </c>
      <c r="N55">
        <f t="shared" si="20"/>
        <v>2.0623226468879614</v>
      </c>
      <c r="AJ55">
        <f t="shared" si="12"/>
        <v>1156</v>
      </c>
      <c r="AK55">
        <v>34</v>
      </c>
      <c r="AL55">
        <f t="shared" si="13"/>
        <v>1</v>
      </c>
      <c r="AM55">
        <f t="shared" si="14"/>
        <v>34</v>
      </c>
      <c r="AN55">
        <f t="shared" si="15"/>
        <v>1156</v>
      </c>
    </row>
    <row r="56" spans="3:41" x14ac:dyDescent="0.25">
      <c r="C56" s="11" t="s">
        <v>21</v>
      </c>
      <c r="D56">
        <f>SUM(N111:N120)</f>
        <v>3.7387151160069734</v>
      </c>
      <c r="E56" s="1">
        <v>5</v>
      </c>
      <c r="G56">
        <f t="shared" si="18"/>
        <v>0.42550435356207428</v>
      </c>
      <c r="I56">
        <v>6</v>
      </c>
      <c r="J56">
        <f t="shared" si="16"/>
        <v>1.1942305079271645E-9</v>
      </c>
      <c r="K56">
        <f t="shared" si="17"/>
        <v>1.0031536266588182E-7</v>
      </c>
      <c r="M56">
        <f t="shared" si="19"/>
        <v>2.3866857552926259E-2</v>
      </c>
      <c r="N56">
        <f t="shared" si="20"/>
        <v>2.0048160344458057</v>
      </c>
      <c r="AJ56">
        <f t="shared" si="12"/>
        <v>1225</v>
      </c>
      <c r="AK56">
        <v>35</v>
      </c>
      <c r="AL56">
        <f t="shared" si="13"/>
        <v>0</v>
      </c>
      <c r="AM56">
        <f t="shared" si="14"/>
        <v>0</v>
      </c>
      <c r="AN56">
        <f t="shared" si="15"/>
        <v>0</v>
      </c>
    </row>
    <row r="57" spans="3:41" x14ac:dyDescent="0.25">
      <c r="C57" s="11" t="s">
        <v>22</v>
      </c>
      <c r="D57">
        <f>SUM(N121:N130)</f>
        <v>2.8177440165843346</v>
      </c>
      <c r="E57" s="1">
        <v>4</v>
      </c>
      <c r="G57">
        <f t="shared" si="18"/>
        <v>0.49604548961706874</v>
      </c>
      <c r="I57">
        <v>7</v>
      </c>
      <c r="J57">
        <f t="shared" si="16"/>
        <v>6.0325701086149343E-9</v>
      </c>
      <c r="K57">
        <f t="shared" si="17"/>
        <v>5.0673588912365444E-7</v>
      </c>
      <c r="M57">
        <f t="shared" si="19"/>
        <v>2.3201344748914061E-2</v>
      </c>
      <c r="N57">
        <f t="shared" si="20"/>
        <v>1.9489129589087812</v>
      </c>
      <c r="AJ57">
        <f t="shared" si="12"/>
        <v>1296</v>
      </c>
      <c r="AK57">
        <v>36</v>
      </c>
      <c r="AL57">
        <f t="shared" si="13"/>
        <v>2</v>
      </c>
      <c r="AM57">
        <f t="shared" si="14"/>
        <v>72</v>
      </c>
      <c r="AN57">
        <f t="shared" si="15"/>
        <v>2592</v>
      </c>
    </row>
    <row r="58" spans="3:41" x14ac:dyDescent="0.25">
      <c r="F58" s="5" t="s">
        <v>26</v>
      </c>
      <c r="G58">
        <f>SUM(G50:G57)</f>
        <v>9.8173440485308134</v>
      </c>
      <c r="I58">
        <v>8</v>
      </c>
      <c r="J58">
        <f t="shared" si="16"/>
        <v>2.6663959880078009E-8</v>
      </c>
      <c r="K58">
        <f t="shared" si="17"/>
        <v>2.2397726299265527E-6</v>
      </c>
      <c r="M58">
        <f t="shared" si="19"/>
        <v>2.2554389364592406E-2</v>
      </c>
      <c r="N58">
        <f t="shared" si="20"/>
        <v>1.8945687066257622</v>
      </c>
      <c r="AI58">
        <f t="shared" si="12"/>
        <v>1369</v>
      </c>
      <c r="AJ58">
        <v>37</v>
      </c>
      <c r="AK58">
        <f t="shared" si="13"/>
        <v>3</v>
      </c>
      <c r="AL58">
        <f t="shared" si="14"/>
        <v>111</v>
      </c>
      <c r="AM58">
        <f t="shared" si="15"/>
        <v>4107</v>
      </c>
    </row>
    <row r="59" spans="3:41" x14ac:dyDescent="0.25">
      <c r="I59">
        <v>9</v>
      </c>
      <c r="J59">
        <f t="shared" si="16"/>
        <v>1.0475973570661758E-7</v>
      </c>
      <c r="K59">
        <f t="shared" si="17"/>
        <v>8.7998177993558765E-6</v>
      </c>
      <c r="M59">
        <f t="shared" si="19"/>
        <v>2.1925473937602212E-2</v>
      </c>
      <c r="N59">
        <f t="shared" si="20"/>
        <v>1.8417398107585858</v>
      </c>
      <c r="AK59">
        <f t="shared" si="12"/>
        <v>1444</v>
      </c>
      <c r="AL59">
        <v>38</v>
      </c>
      <c r="AM59">
        <f t="shared" si="13"/>
        <v>0</v>
      </c>
      <c r="AN59">
        <f t="shared" si="14"/>
        <v>0</v>
      </c>
      <c r="AO59">
        <f t="shared" si="15"/>
        <v>0</v>
      </c>
    </row>
    <row r="60" spans="3:41" x14ac:dyDescent="0.25">
      <c r="C60" s="6"/>
      <c r="I60">
        <v>10</v>
      </c>
      <c r="J60">
        <f t="shared" si="16"/>
        <v>3.7043042545859981E-7</v>
      </c>
      <c r="K60">
        <f t="shared" si="17"/>
        <v>3.1116155738522384E-5</v>
      </c>
      <c r="M60">
        <f t="shared" si="19"/>
        <v>2.1314095434707477E-2</v>
      </c>
      <c r="N60">
        <f t="shared" si="20"/>
        <v>1.7903840165154281</v>
      </c>
      <c r="AK60">
        <f t="shared" si="12"/>
        <v>1521</v>
      </c>
      <c r="AL60">
        <v>39</v>
      </c>
      <c r="AM60">
        <f t="shared" si="13"/>
        <v>1</v>
      </c>
      <c r="AN60">
        <f t="shared" si="14"/>
        <v>39</v>
      </c>
      <c r="AO60">
        <f t="shared" si="15"/>
        <v>1521</v>
      </c>
    </row>
    <row r="61" spans="3:41" x14ac:dyDescent="0.25">
      <c r="I61">
        <v>11</v>
      </c>
      <c r="J61">
        <f t="shared" si="16"/>
        <v>1.1907654403832808E-6</v>
      </c>
      <c r="K61">
        <f t="shared" si="17"/>
        <v>1.0002429699219558E-4</v>
      </c>
      <c r="M61">
        <f t="shared" si="19"/>
        <v>2.0719764849447975E-2</v>
      </c>
      <c r="N61">
        <f t="shared" si="20"/>
        <v>1.7404602473536299</v>
      </c>
      <c r="AK61">
        <f t="shared" si="12"/>
        <v>1600</v>
      </c>
      <c r="AL61">
        <v>40</v>
      </c>
      <c r="AM61">
        <f t="shared" si="13"/>
        <v>0</v>
      </c>
      <c r="AN61">
        <f t="shared" si="14"/>
        <v>0</v>
      </c>
      <c r="AO61">
        <f t="shared" si="15"/>
        <v>0</v>
      </c>
    </row>
    <row r="62" spans="3:41" x14ac:dyDescent="0.25">
      <c r="E62" s="1"/>
      <c r="I62">
        <v>12</v>
      </c>
      <c r="J62">
        <f t="shared" si="16"/>
        <v>3.5087888309960672E-6</v>
      </c>
      <c r="K62">
        <f t="shared" si="17"/>
        <v>2.9473826180366963E-4</v>
      </c>
      <c r="M62">
        <f t="shared" si="19"/>
        <v>2.0142006811011161E-2</v>
      </c>
      <c r="N62">
        <f t="shared" si="20"/>
        <v>1.6919285721249375</v>
      </c>
      <c r="AK62">
        <f t="shared" si="12"/>
        <v>1681</v>
      </c>
      <c r="AL62">
        <v>41</v>
      </c>
      <c r="AM62">
        <f t="shared" si="13"/>
        <v>1</v>
      </c>
      <c r="AN62">
        <f t="shared" si="14"/>
        <v>41</v>
      </c>
      <c r="AO62">
        <f t="shared" si="15"/>
        <v>1681</v>
      </c>
    </row>
    <row r="63" spans="3:41" x14ac:dyDescent="0.25">
      <c r="E63" s="1"/>
      <c r="I63">
        <v>13</v>
      </c>
      <c r="J63">
        <f t="shared" si="16"/>
        <v>9.5439056203093041E-6</v>
      </c>
      <c r="K63">
        <f t="shared" si="17"/>
        <v>8.016880721059815E-4</v>
      </c>
      <c r="M63">
        <f t="shared" si="19"/>
        <v>1.9580359204010411E-2</v>
      </c>
      <c r="N63">
        <f t="shared" si="20"/>
        <v>1.6447501731368745</v>
      </c>
      <c r="AK63">
        <f t="shared" si="12"/>
        <v>1764</v>
      </c>
      <c r="AL63">
        <v>42</v>
      </c>
      <c r="AM63">
        <f t="shared" si="13"/>
        <v>1</v>
      </c>
      <c r="AN63">
        <f t="shared" si="14"/>
        <v>42</v>
      </c>
      <c r="AO63">
        <f t="shared" si="15"/>
        <v>1764</v>
      </c>
    </row>
    <row r="64" spans="3:41" x14ac:dyDescent="0.25">
      <c r="E64" s="1"/>
      <c r="I64">
        <v>14</v>
      </c>
      <c r="J64">
        <f t="shared" si="16"/>
        <v>2.4105178766724074E-5</v>
      </c>
      <c r="K64">
        <f t="shared" si="17"/>
        <v>2.0248350164048224E-3</v>
      </c>
      <c r="M64">
        <f t="shared" si="19"/>
        <v>1.9034372798865534E-2</v>
      </c>
      <c r="N64">
        <f t="shared" si="20"/>
        <v>1.5988873151047047</v>
      </c>
      <c r="AK64">
        <f t="shared" si="12"/>
        <v>1849</v>
      </c>
      <c r="AL64">
        <v>43</v>
      </c>
      <c r="AM64">
        <f t="shared" si="13"/>
        <v>1</v>
      </c>
      <c r="AN64">
        <f t="shared" si="14"/>
        <v>43</v>
      </c>
      <c r="AO64">
        <f t="shared" si="15"/>
        <v>1849</v>
      </c>
    </row>
    <row r="65" spans="5:41" x14ac:dyDescent="0.25">
      <c r="E65" s="1"/>
      <c r="I65">
        <v>15</v>
      </c>
      <c r="J65">
        <f t="shared" si="16"/>
        <v>5.6823941412757558E-5</v>
      </c>
      <c r="K65">
        <f t="shared" si="17"/>
        <v>4.7732110786716346E-3</v>
      </c>
      <c r="M65">
        <f t="shared" si="19"/>
        <v>1.8503610892489916E-2</v>
      </c>
      <c r="N65">
        <f t="shared" si="20"/>
        <v>1.554303314969153</v>
      </c>
      <c r="AK65">
        <f t="shared" si="12"/>
        <v>1936</v>
      </c>
      <c r="AL65">
        <v>44</v>
      </c>
      <c r="AM65">
        <f t="shared" si="13"/>
        <v>0</v>
      </c>
      <c r="AN65">
        <f t="shared" si="14"/>
        <v>0</v>
      </c>
      <c r="AO65">
        <f t="shared" si="15"/>
        <v>0</v>
      </c>
    </row>
    <row r="66" spans="5:41" x14ac:dyDescent="0.25">
      <c r="E66" s="1"/>
      <c r="I66">
        <v>16</v>
      </c>
      <c r="J66">
        <f t="shared" si="16"/>
        <v>1.2558091052219415E-4</v>
      </c>
      <c r="K66">
        <f t="shared" si="17"/>
        <v>1.0548796483864309E-2</v>
      </c>
      <c r="M66">
        <f t="shared" si="19"/>
        <v>1.7987648958996839E-2</v>
      </c>
      <c r="N66">
        <f t="shared" si="20"/>
        <v>1.5109625125557344</v>
      </c>
      <c r="AK66">
        <f t="shared" si="12"/>
        <v>2025</v>
      </c>
      <c r="AL66">
        <v>45</v>
      </c>
      <c r="AM66">
        <f t="shared" si="13"/>
        <v>2</v>
      </c>
      <c r="AN66">
        <f t="shared" si="14"/>
        <v>90</v>
      </c>
      <c r="AO66">
        <f t="shared" si="15"/>
        <v>4050</v>
      </c>
    </row>
    <row r="67" spans="5:41" x14ac:dyDescent="0.25">
      <c r="E67" s="1"/>
      <c r="I67">
        <v>17</v>
      </c>
      <c r="J67">
        <f t="shared" si="16"/>
        <v>2.6120829388616386E-4</v>
      </c>
      <c r="K67">
        <f t="shared" si="17"/>
        <v>2.1941496686437766E-2</v>
      </c>
      <c r="M67">
        <f t="shared" si="19"/>
        <v>1.7486074310145705E-2</v>
      </c>
      <c r="N67">
        <f t="shared" si="20"/>
        <v>1.4688302420522392</v>
      </c>
      <c r="AK67">
        <f t="shared" si="12"/>
        <v>2116</v>
      </c>
      <c r="AL67">
        <v>46</v>
      </c>
      <c r="AM67">
        <f t="shared" si="13"/>
        <v>1</v>
      </c>
      <c r="AN67">
        <f t="shared" si="14"/>
        <v>46</v>
      </c>
      <c r="AO67">
        <f t="shared" si="15"/>
        <v>2116</v>
      </c>
    </row>
    <row r="68" spans="5:41" x14ac:dyDescent="0.25">
      <c r="I68">
        <v>18</v>
      </c>
      <c r="J68">
        <f t="shared" si="16"/>
        <v>5.1312918176748634E-4</v>
      </c>
      <c r="K68">
        <f t="shared" si="17"/>
        <v>4.3102851268468856E-2</v>
      </c>
      <c r="M68">
        <f t="shared" si="19"/>
        <v>1.6998485765256435E-2</v>
      </c>
      <c r="N68">
        <f t="shared" si="20"/>
        <v>1.4278728042815405</v>
      </c>
      <c r="AK68">
        <f t="shared" si="12"/>
        <v>2209</v>
      </c>
      <c r="AL68">
        <v>47</v>
      </c>
      <c r="AM68">
        <f t="shared" si="13"/>
        <v>2</v>
      </c>
      <c r="AN68">
        <f t="shared" si="14"/>
        <v>94</v>
      </c>
      <c r="AO68">
        <f t="shared" si="15"/>
        <v>4418</v>
      </c>
    </row>
    <row r="69" spans="5:41" x14ac:dyDescent="0.25">
      <c r="I69">
        <v>19</v>
      </c>
      <c r="J69">
        <f t="shared" si="16"/>
        <v>9.5496041406833239E-4</v>
      </c>
      <c r="K69">
        <f t="shared" si="17"/>
        <v>8.0216674781739924E-2</v>
      </c>
      <c r="M69">
        <f t="shared" si="19"/>
        <v>1.6524493330328183E-2</v>
      </c>
      <c r="N69">
        <f t="shared" si="20"/>
        <v>1.3880574397475673</v>
      </c>
      <c r="AK69">
        <f t="shared" si="12"/>
        <v>2304</v>
      </c>
      <c r="AL69">
        <v>48</v>
      </c>
      <c r="AM69">
        <f t="shared" si="13"/>
        <v>0</v>
      </c>
      <c r="AN69">
        <f t="shared" si="14"/>
        <v>0</v>
      </c>
      <c r="AO69">
        <f t="shared" si="15"/>
        <v>0</v>
      </c>
    </row>
    <row r="70" spans="5:41" x14ac:dyDescent="0.25">
      <c r="I70">
        <v>20</v>
      </c>
      <c r="J70">
        <f t="shared" si="16"/>
        <v>1.688370012072812E-3</v>
      </c>
      <c r="K70">
        <f t="shared" si="17"/>
        <v>0.1418230810141162</v>
      </c>
      <c r="M70">
        <f t="shared" si="19"/>
        <v>1.6063717886105562E-2</v>
      </c>
      <c r="N70">
        <f t="shared" si="20"/>
        <v>1.3493523024328673</v>
      </c>
      <c r="AK70">
        <f t="shared" si="12"/>
        <v>2401</v>
      </c>
      <c r="AL70">
        <v>49</v>
      </c>
      <c r="AM70">
        <f t="shared" si="13"/>
        <v>0</v>
      </c>
      <c r="AN70">
        <f t="shared" si="14"/>
        <v>0</v>
      </c>
      <c r="AO70">
        <f t="shared" si="15"/>
        <v>0</v>
      </c>
    </row>
    <row r="71" spans="5:41" x14ac:dyDescent="0.25">
      <c r="I71">
        <v>21</v>
      </c>
      <c r="J71">
        <f t="shared" si="16"/>
        <v>2.8428935060426015E-3</v>
      </c>
      <c r="K71">
        <f t="shared" si="17"/>
        <v>0.23880305450757852</v>
      </c>
      <c r="M71">
        <f t="shared" si="19"/>
        <v>1.5615790884843E-2</v>
      </c>
      <c r="N71">
        <f t="shared" si="20"/>
        <v>1.311726434326812</v>
      </c>
      <c r="AK71">
        <f t="shared" si="12"/>
        <v>2500</v>
      </c>
      <c r="AL71">
        <v>50</v>
      </c>
      <c r="AM71">
        <f t="shared" si="13"/>
        <v>0</v>
      </c>
      <c r="AN71">
        <f t="shared" si="14"/>
        <v>0</v>
      </c>
      <c r="AO71">
        <f t="shared" si="15"/>
        <v>0</v>
      </c>
    </row>
    <row r="72" spans="5:41" x14ac:dyDescent="0.25">
      <c r="I72">
        <v>22</v>
      </c>
      <c r="J72">
        <f t="shared" si="16"/>
        <v>4.5693051988030184E-3</v>
      </c>
      <c r="K72">
        <f t="shared" si="17"/>
        <v>0.38382163669945357</v>
      </c>
      <c r="M72">
        <f t="shared" si="19"/>
        <v>1.5180354055524606E-2</v>
      </c>
      <c r="N72">
        <f t="shared" si="20"/>
        <v>1.2751497406640668</v>
      </c>
      <c r="AK72">
        <f t="shared" si="12"/>
        <v>2601</v>
      </c>
      <c r="AL72">
        <v>51</v>
      </c>
      <c r="AM72">
        <f t="shared" si="13"/>
        <v>0</v>
      </c>
      <c r="AN72">
        <f t="shared" si="14"/>
        <v>0</v>
      </c>
      <c r="AO72">
        <f t="shared" si="15"/>
        <v>0</v>
      </c>
    </row>
    <row r="73" spans="5:41" x14ac:dyDescent="0.25">
      <c r="I73">
        <v>23</v>
      </c>
      <c r="J73">
        <f t="shared" si="16"/>
        <v>7.0248100795510734E-3</v>
      </c>
      <c r="K73">
        <f t="shared" si="17"/>
        <v>0.5900840466822902</v>
      </c>
      <c r="M73">
        <f t="shared" si="19"/>
        <v>1.4757059117303824E-2</v>
      </c>
      <c r="N73">
        <f t="shared" si="20"/>
        <v>1.2395929658535212</v>
      </c>
      <c r="AK73">
        <f t="shared" si="12"/>
        <v>2704</v>
      </c>
      <c r="AL73">
        <v>52</v>
      </c>
      <c r="AM73">
        <f t="shared" si="13"/>
        <v>1</v>
      </c>
      <c r="AN73">
        <f t="shared" si="14"/>
        <v>52</v>
      </c>
      <c r="AO73">
        <f t="shared" si="15"/>
        <v>2704</v>
      </c>
    </row>
    <row r="74" spans="5:41" x14ac:dyDescent="0.25">
      <c r="I74">
        <v>24</v>
      </c>
      <c r="J74">
        <f t="shared" si="16"/>
        <v>1.0349886850538583E-2</v>
      </c>
      <c r="K74">
        <f t="shared" si="17"/>
        <v>0.86939049544524094</v>
      </c>
      <c r="M74">
        <f t="shared" si="19"/>
        <v>1.4345567500933637E-2</v>
      </c>
      <c r="N74">
        <f t="shared" si="20"/>
        <v>1.2050276700784255</v>
      </c>
      <c r="AK74">
        <f t="shared" si="12"/>
        <v>2809</v>
      </c>
      <c r="AL74">
        <v>53</v>
      </c>
      <c r="AM74">
        <f t="shared" si="13"/>
        <v>1</v>
      </c>
      <c r="AN74">
        <f t="shared" si="14"/>
        <v>53</v>
      </c>
      <c r="AO74">
        <f t="shared" si="15"/>
        <v>2809</v>
      </c>
    </row>
    <row r="75" spans="5:41" x14ac:dyDescent="0.25">
      <c r="I75">
        <v>25</v>
      </c>
      <c r="J75">
        <f t="shared" si="16"/>
        <v>1.4638879961401773E-2</v>
      </c>
      <c r="K75">
        <f t="shared" si="17"/>
        <v>1.2296659167577488</v>
      </c>
      <c r="M75">
        <f t="shared" si="19"/>
        <v>1.3945550077964516E-2</v>
      </c>
      <c r="N75">
        <f t="shared" si="20"/>
        <v>1.1714262065490193</v>
      </c>
      <c r="AK75">
        <f t="shared" si="12"/>
        <v>2916</v>
      </c>
      <c r="AL75">
        <v>54</v>
      </c>
      <c r="AM75">
        <f t="shared" si="13"/>
        <v>2</v>
      </c>
      <c r="AN75">
        <f t="shared" si="14"/>
        <v>108</v>
      </c>
      <c r="AO75">
        <f t="shared" si="15"/>
        <v>5832</v>
      </c>
    </row>
    <row r="76" spans="5:41" x14ac:dyDescent="0.25">
      <c r="I76">
        <v>26</v>
      </c>
      <c r="J76">
        <f t="shared" si="16"/>
        <v>1.9908876747506406E-2</v>
      </c>
      <c r="K76">
        <f t="shared" si="17"/>
        <v>1.6723456467905382</v>
      </c>
      <c r="M76">
        <f t="shared" si="19"/>
        <v>1.3556686897493536E-2</v>
      </c>
      <c r="N76">
        <f t="shared" si="20"/>
        <v>1.1387616993894571</v>
      </c>
      <c r="AK76">
        <f t="shared" si="12"/>
        <v>3025</v>
      </c>
      <c r="AL76">
        <v>55</v>
      </c>
      <c r="AM76">
        <f t="shared" si="13"/>
        <v>0</v>
      </c>
      <c r="AN76">
        <f t="shared" si="14"/>
        <v>0</v>
      </c>
      <c r="AO76">
        <f t="shared" si="15"/>
        <v>0</v>
      </c>
    </row>
    <row r="77" spans="5:41" x14ac:dyDescent="0.25">
      <c r="I77">
        <v>27</v>
      </c>
      <c r="J77">
        <f t="shared" si="16"/>
        <v>2.6073254881178762E-2</v>
      </c>
      <c r="K77">
        <f t="shared" si="17"/>
        <v>2.1901534100190161</v>
      </c>
      <c r="M77">
        <f t="shared" si="19"/>
        <v>1.3178666930254069E-2</v>
      </c>
      <c r="N77">
        <f t="shared" si="20"/>
        <v>1.1070080221413419</v>
      </c>
      <c r="AK77">
        <f t="shared" si="12"/>
        <v>3136</v>
      </c>
      <c r="AL77">
        <v>56</v>
      </c>
      <c r="AM77">
        <f t="shared" si="13"/>
        <v>1</v>
      </c>
      <c r="AN77">
        <f t="shared" si="14"/>
        <v>56</v>
      </c>
      <c r="AO77">
        <f t="shared" si="15"/>
        <v>3136</v>
      </c>
    </row>
    <row r="78" spans="5:41" x14ac:dyDescent="0.25">
      <c r="I78">
        <v>28</v>
      </c>
      <c r="J78">
        <f t="shared" si="16"/>
        <v>3.292679616423147E-2</v>
      </c>
      <c r="K78">
        <f t="shared" si="17"/>
        <v>2.7658508777954434</v>
      </c>
      <c r="M78">
        <f t="shared" si="19"/>
        <v>1.2811187819841356E-2</v>
      </c>
      <c r="N78">
        <f t="shared" si="20"/>
        <v>1.0761397768666738</v>
      </c>
      <c r="AK78">
        <f t="shared" si="12"/>
        <v>3249</v>
      </c>
      <c r="AL78">
        <v>57</v>
      </c>
      <c r="AM78">
        <f t="shared" si="13"/>
        <v>0</v>
      </c>
      <c r="AN78">
        <f t="shared" si="14"/>
        <v>0</v>
      </c>
      <c r="AO78">
        <f t="shared" si="15"/>
        <v>0</v>
      </c>
    </row>
    <row r="79" spans="5:41" x14ac:dyDescent="0.25">
      <c r="I79">
        <v>29</v>
      </c>
      <c r="J79">
        <f t="shared" si="16"/>
        <v>4.0147983185076723E-2</v>
      </c>
      <c r="K79">
        <f t="shared" si="17"/>
        <v>3.3724305875464449</v>
      </c>
      <c r="M79">
        <f t="shared" si="19"/>
        <v>1.2453955640875081E-2</v>
      </c>
      <c r="N79">
        <f t="shared" si="20"/>
        <v>1.0461322738335068</v>
      </c>
      <c r="AK79">
        <f t="shared" si="12"/>
        <v>3364</v>
      </c>
      <c r="AL79">
        <v>58</v>
      </c>
      <c r="AM79">
        <f t="shared" si="13"/>
        <v>1</v>
      </c>
      <c r="AN79">
        <f t="shared" si="14"/>
        <v>58</v>
      </c>
      <c r="AO79">
        <f t="shared" si="15"/>
        <v>3364</v>
      </c>
    </row>
    <row r="80" spans="5:41" x14ac:dyDescent="0.25">
      <c r="I80">
        <v>30</v>
      </c>
      <c r="J80">
        <f t="shared" si="16"/>
        <v>4.7321089514143752E-2</v>
      </c>
      <c r="K80">
        <f t="shared" si="17"/>
        <v>3.9749715191880752</v>
      </c>
      <c r="M80">
        <f t="shared" si="19"/>
        <v>1.210668466390534E-2</v>
      </c>
      <c r="N80">
        <f t="shared" si="20"/>
        <v>1.0169615117680486</v>
      </c>
      <c r="AK80">
        <f t="shared" si="12"/>
        <v>3481</v>
      </c>
      <c r="AL80">
        <v>59</v>
      </c>
      <c r="AM80">
        <f t="shared" si="13"/>
        <v>1</v>
      </c>
      <c r="AN80">
        <f t="shared" si="14"/>
        <v>59</v>
      </c>
      <c r="AO80">
        <f t="shared" si="15"/>
        <v>3481</v>
      </c>
    </row>
    <row r="81" spans="9:41" x14ac:dyDescent="0.25">
      <c r="I81">
        <v>31</v>
      </c>
      <c r="J81">
        <f t="shared" si="16"/>
        <v>5.3976571781294301E-2</v>
      </c>
      <c r="K81">
        <f t="shared" si="17"/>
        <v>4.5340320296287215</v>
      </c>
      <c r="M81">
        <f t="shared" si="19"/>
        <v>1.176909712687413E-2</v>
      </c>
      <c r="N81">
        <f t="shared" si="20"/>
        <v>0.9886041586574269</v>
      </c>
      <c r="AK81">
        <f t="shared" si="12"/>
        <v>3600</v>
      </c>
      <c r="AL81">
        <v>60</v>
      </c>
      <c r="AM81">
        <f t="shared" si="13"/>
        <v>0</v>
      </c>
      <c r="AN81">
        <f t="shared" si="14"/>
        <v>0</v>
      </c>
      <c r="AO81">
        <f t="shared" si="15"/>
        <v>0</v>
      </c>
    </row>
    <row r="82" spans="9:41" x14ac:dyDescent="0.25">
      <c r="I82">
        <v>32</v>
      </c>
      <c r="J82">
        <f t="shared" ref="J82:J113" si="21">(POWER(2.71828182845904,-1*$K$47)*POWER($K$47,I82))/(FACT(I82))</f>
        <v>5.9644111818330188E-2</v>
      </c>
      <c r="K82">
        <f t="shared" ref="K82:K113" si="22">J82*84</f>
        <v>5.0101053927397361</v>
      </c>
      <c r="M82">
        <f t="shared" si="19"/>
        <v>1.144092301294946E-2</v>
      </c>
      <c r="N82">
        <f t="shared" si="20"/>
        <v>0.96103753308775464</v>
      </c>
      <c r="AK82">
        <f t="shared" si="12"/>
        <v>3721</v>
      </c>
      <c r="AL82">
        <v>61</v>
      </c>
      <c r="AM82">
        <f t="shared" si="13"/>
        <v>0</v>
      </c>
      <c r="AN82">
        <f t="shared" si="14"/>
        <v>0</v>
      </c>
      <c r="AO82">
        <f t="shared" si="15"/>
        <v>0</v>
      </c>
    </row>
    <row r="83" spans="9:41" x14ac:dyDescent="0.25">
      <c r="I83">
        <v>33</v>
      </c>
      <c r="J83">
        <f t="shared" si="21"/>
        <v>6.3909569512004702E-2</v>
      </c>
      <c r="K83">
        <f t="shared" si="22"/>
        <v>5.368403839008395</v>
      </c>
      <c r="M83">
        <f t="shared" si="19"/>
        <v>1.1121899834554442E-2</v>
      </c>
      <c r="N83">
        <f t="shared" si="20"/>
        <v>0.93423958610257318</v>
      </c>
      <c r="AK83">
        <f t="shared" si="12"/>
        <v>3844</v>
      </c>
      <c r="AL83">
        <v>62</v>
      </c>
      <c r="AM83">
        <f t="shared" si="13"/>
        <v>0</v>
      </c>
      <c r="AN83">
        <f t="shared" si="14"/>
        <v>0</v>
      </c>
      <c r="AO83">
        <f t="shared" si="15"/>
        <v>0</v>
      </c>
    </row>
    <row r="84" spans="9:41" x14ac:dyDescent="0.25">
      <c r="I84">
        <v>34</v>
      </c>
      <c r="J84">
        <f t="shared" si="21"/>
        <v>6.646595229248492E-2</v>
      </c>
      <c r="K84">
        <f t="shared" si="22"/>
        <v>5.5831399925687331</v>
      </c>
      <c r="M84">
        <f t="shared" si="19"/>
        <v>1.0811772423418589E-2</v>
      </c>
      <c r="N84">
        <f t="shared" si="20"/>
        <v>0.90818888356716143</v>
      </c>
      <c r="AK84">
        <f t="shared" si="12"/>
        <v>3969</v>
      </c>
      <c r="AL84">
        <v>63</v>
      </c>
      <c r="AM84">
        <f t="shared" si="13"/>
        <v>0</v>
      </c>
      <c r="AN84">
        <f t="shared" si="14"/>
        <v>0</v>
      </c>
      <c r="AO84">
        <f t="shared" si="15"/>
        <v>0</v>
      </c>
    </row>
    <row r="85" spans="9:41" x14ac:dyDescent="0.25">
      <c r="I85">
        <v>35</v>
      </c>
      <c r="J85">
        <f t="shared" si="21"/>
        <v>6.7149602087493321E-2</v>
      </c>
      <c r="K85">
        <f t="shared" si="22"/>
        <v>5.6405665753494389</v>
      </c>
      <c r="M85">
        <f t="shared" si="19"/>
        <v>1.0510292726483421E-2</v>
      </c>
      <c r="N85">
        <f t="shared" si="20"/>
        <v>0.8828645890246074</v>
      </c>
      <c r="AK85">
        <f t="shared" si="12"/>
        <v>4096</v>
      </c>
      <c r="AL85">
        <v>64</v>
      </c>
      <c r="AM85">
        <f t="shared" si="13"/>
        <v>1</v>
      </c>
      <c r="AN85">
        <f t="shared" si="14"/>
        <v>64</v>
      </c>
      <c r="AO85">
        <f t="shared" si="15"/>
        <v>4096</v>
      </c>
    </row>
    <row r="86" spans="9:41" x14ac:dyDescent="0.25">
      <c r="I86">
        <v>36</v>
      </c>
      <c r="J86">
        <f t="shared" si="21"/>
        <v>6.5955831383715663E-2</v>
      </c>
      <c r="K86">
        <f t="shared" si="22"/>
        <v>5.540289836232116</v>
      </c>
      <c r="M86">
        <f t="shared" si="19"/>
        <v>1.0217219607499085E-2</v>
      </c>
      <c r="N86">
        <f t="shared" si="20"/>
        <v>0.85824644702992314</v>
      </c>
      <c r="AK86">
        <f t="shared" si="12"/>
        <v>4225</v>
      </c>
      <c r="AL86">
        <v>65</v>
      </c>
      <c r="AM86">
        <f t="shared" si="13"/>
        <v>1</v>
      </c>
      <c r="AN86">
        <f t="shared" si="14"/>
        <v>65</v>
      </c>
      <c r="AO86">
        <f t="shared" si="15"/>
        <v>4225</v>
      </c>
    </row>
    <row r="87" spans="9:41" x14ac:dyDescent="0.25">
      <c r="I87">
        <v>37</v>
      </c>
      <c r="J87">
        <f t="shared" si="21"/>
        <v>6.3032383722383414E-2</v>
      </c>
      <c r="K87">
        <f t="shared" si="22"/>
        <v>5.2947202326802065</v>
      </c>
      <c r="M87">
        <f t="shared" si="19"/>
        <v>9.9323186541533659E-3</v>
      </c>
      <c r="N87">
        <f t="shared" si="20"/>
        <v>0.83431476694888274</v>
      </c>
      <c r="AK87">
        <f t="shared" ref="AK87:AK101" si="23">AL87*AL87</f>
        <v>4356</v>
      </c>
      <c r="AL87">
        <v>66</v>
      </c>
      <c r="AM87">
        <f t="shared" ref="AM87:AM101" si="24">COUNTIF($C$31:$H$44,AL87)</f>
        <v>0</v>
      </c>
      <c r="AN87">
        <f t="shared" ref="AN87:AN101" si="25">AL87*AM87</f>
        <v>0</v>
      </c>
      <c r="AO87">
        <f t="shared" ref="AO87:AO101" si="26">AK87*AM87</f>
        <v>0</v>
      </c>
    </row>
    <row r="88" spans="9:41" x14ac:dyDescent="0.25">
      <c r="I88">
        <v>38</v>
      </c>
      <c r="J88">
        <f t="shared" si="21"/>
        <v>5.8653291800617839E-2</v>
      </c>
      <c r="K88">
        <f t="shared" si="22"/>
        <v>4.9268765112518986</v>
      </c>
      <c r="M88">
        <f t="shared" si="19"/>
        <v>9.6553619905787851E-3</v>
      </c>
      <c r="N88">
        <f t="shared" si="20"/>
        <v>0.81105040720861798</v>
      </c>
      <c r="AK88">
        <f t="shared" si="23"/>
        <v>4489</v>
      </c>
      <c r="AL88">
        <v>67</v>
      </c>
      <c r="AM88">
        <f t="shared" si="24"/>
        <v>1</v>
      </c>
      <c r="AN88">
        <f t="shared" si="25"/>
        <v>67</v>
      </c>
      <c r="AO88">
        <f t="shared" si="26"/>
        <v>4489</v>
      </c>
    </row>
    <row r="89" spans="9:41" x14ac:dyDescent="0.25">
      <c r="I89">
        <v>39</v>
      </c>
      <c r="J89">
        <f t="shared" si="21"/>
        <v>5.3178984565893483E-2</v>
      </c>
      <c r="K89">
        <f t="shared" si="22"/>
        <v>4.4670347035350524</v>
      </c>
      <c r="M89">
        <f t="shared" si="19"/>
        <v>9.3861280950877923E-3</v>
      </c>
      <c r="N89">
        <f t="shared" si="20"/>
        <v>0.78843475998737456</v>
      </c>
      <c r="AK89">
        <f t="shared" si="23"/>
        <v>4624</v>
      </c>
      <c r="AL89">
        <v>68</v>
      </c>
      <c r="AM89">
        <f t="shared" si="24"/>
        <v>0</v>
      </c>
      <c r="AN89">
        <f t="shared" si="25"/>
        <v>0</v>
      </c>
      <c r="AO89">
        <f t="shared" si="26"/>
        <v>0</v>
      </c>
    </row>
    <row r="90" spans="9:41" x14ac:dyDescent="0.25">
      <c r="I90">
        <v>40</v>
      </c>
      <c r="J90">
        <f t="shared" si="21"/>
        <v>4.7010222356249839E-2</v>
      </c>
      <c r="K90">
        <f t="shared" si="22"/>
        <v>3.9488586779249863</v>
      </c>
      <c r="M90">
        <f t="shared" si="19"/>
        <v>9.1244016229903527E-3</v>
      </c>
      <c r="N90">
        <f t="shared" si="20"/>
        <v>0.76644973633118962</v>
      </c>
      <c r="AK90">
        <f t="shared" si="23"/>
        <v>4761</v>
      </c>
      <c r="AL90">
        <v>69</v>
      </c>
      <c r="AM90">
        <f t="shared" si="24"/>
        <v>1</v>
      </c>
      <c r="AN90">
        <f t="shared" si="25"/>
        <v>69</v>
      </c>
      <c r="AO90">
        <f t="shared" si="26"/>
        <v>4761</v>
      </c>
    </row>
    <row r="91" spans="9:41" x14ac:dyDescent="0.25">
      <c r="I91">
        <v>41</v>
      </c>
      <c r="J91">
        <f t="shared" si="21"/>
        <v>4.0543450305292564E-2</v>
      </c>
      <c r="K91">
        <f t="shared" si="22"/>
        <v>3.4056498256445753</v>
      </c>
      <c r="M91">
        <f t="shared" si="19"/>
        <v>8.8699732343521E-3</v>
      </c>
      <c r="N91">
        <f t="shared" si="20"/>
        <v>0.74507775168557644</v>
      </c>
      <c r="AK91">
        <f t="shared" si="23"/>
        <v>4900</v>
      </c>
      <c r="AL91">
        <v>70</v>
      </c>
      <c r="AM91">
        <f t="shared" si="24"/>
        <v>1</v>
      </c>
      <c r="AN91">
        <f t="shared" si="25"/>
        <v>70</v>
      </c>
      <c r="AO91">
        <f t="shared" si="26"/>
        <v>4900</v>
      </c>
    </row>
    <row r="92" spans="9:41" x14ac:dyDescent="0.25">
      <c r="I92">
        <v>42</v>
      </c>
      <c r="J92">
        <f t="shared" si="21"/>
        <v>3.413372387607487E-2</v>
      </c>
      <c r="K92">
        <f t="shared" si="22"/>
        <v>2.8672328055902891</v>
      </c>
      <c r="M92">
        <f t="shared" si="19"/>
        <v>8.6226394265553931E-3</v>
      </c>
      <c r="N92">
        <f t="shared" si="20"/>
        <v>0.72430171183065306</v>
      </c>
      <c r="AK92">
        <f t="shared" si="23"/>
        <v>5041</v>
      </c>
      <c r="AL92">
        <v>71</v>
      </c>
      <c r="AM92">
        <f t="shared" si="24"/>
        <v>0</v>
      </c>
      <c r="AN92">
        <f t="shared" si="25"/>
        <v>0</v>
      </c>
      <c r="AO92">
        <f t="shared" si="26"/>
        <v>0</v>
      </c>
    </row>
    <row r="93" spans="9:41" x14ac:dyDescent="0.25">
      <c r="I93">
        <v>43</v>
      </c>
      <c r="J93">
        <f t="shared" si="21"/>
        <v>2.8069034331581564E-2</v>
      </c>
      <c r="K93">
        <f t="shared" si="22"/>
        <v>2.3577988838528512</v>
      </c>
      <c r="M93">
        <f t="shared" si="19"/>
        <v>8.3822023715292935E-3</v>
      </c>
      <c r="N93">
        <f t="shared" si="20"/>
        <v>0.7041049992084607</v>
      </c>
      <c r="AK93">
        <f t="shared" si="23"/>
        <v>5184</v>
      </c>
      <c r="AL93">
        <v>72</v>
      </c>
      <c r="AM93">
        <f t="shared" si="24"/>
        <v>1</v>
      </c>
      <c r="AN93">
        <f t="shared" si="25"/>
        <v>72</v>
      </c>
      <c r="AO93">
        <f t="shared" si="26"/>
        <v>5184</v>
      </c>
    </row>
    <row r="94" spans="9:41" x14ac:dyDescent="0.25">
      <c r="I94">
        <v>44</v>
      </c>
      <c r="J94">
        <f t="shared" si="21"/>
        <v>2.2557296681016456E-2</v>
      </c>
      <c r="K94">
        <f t="shared" si="22"/>
        <v>1.8948129212053824</v>
      </c>
      <c r="M94">
        <f t="shared" si="19"/>
        <v>8.1484697575182723E-3</v>
      </c>
      <c r="N94">
        <f t="shared" si="20"/>
        <v>0.68447145963153488</v>
      </c>
      <c r="AK94">
        <f t="shared" si="23"/>
        <v>5329</v>
      </c>
      <c r="AL94">
        <v>73</v>
      </c>
      <c r="AM94">
        <f t="shared" si="24"/>
        <v>2</v>
      </c>
      <c r="AN94">
        <f t="shared" si="25"/>
        <v>146</v>
      </c>
      <c r="AO94">
        <f t="shared" si="26"/>
        <v>10658</v>
      </c>
    </row>
    <row r="95" spans="9:41" x14ac:dyDescent="0.25">
      <c r="I95">
        <v>45</v>
      </c>
      <c r="J95">
        <f t="shared" si="21"/>
        <v>1.7725022458683161E-2</v>
      </c>
      <c r="K95">
        <f t="shared" si="22"/>
        <v>1.4889018865293855</v>
      </c>
      <c r="M95">
        <f t="shared" si="19"/>
        <v>7.9212546352631155E-3</v>
      </c>
      <c r="N95">
        <f t="shared" si="20"/>
        <v>0.66538538936210168</v>
      </c>
      <c r="AK95">
        <f t="shared" si="23"/>
        <v>5476</v>
      </c>
      <c r="AL95">
        <v>74</v>
      </c>
      <c r="AM95">
        <f t="shared" si="24"/>
        <v>0</v>
      </c>
      <c r="AN95">
        <f t="shared" si="25"/>
        <v>0</v>
      </c>
      <c r="AO95">
        <f t="shared" si="26"/>
        <v>0</v>
      </c>
    </row>
    <row r="96" spans="9:41" x14ac:dyDescent="0.25">
      <c r="I96">
        <v>46</v>
      </c>
      <c r="J96">
        <f t="shared" si="21"/>
        <v>1.3625147698674707E-2</v>
      </c>
      <c r="K96">
        <f t="shared" si="22"/>
        <v>1.1445124066886754</v>
      </c>
      <c r="M96">
        <f t="shared" si="19"/>
        <v>7.7003752684709726E-3</v>
      </c>
      <c r="N96">
        <f t="shared" si="20"/>
        <v>0.64683152255156173</v>
      </c>
      <c r="AK96">
        <f t="shared" si="23"/>
        <v>5625</v>
      </c>
      <c r="AL96">
        <v>75</v>
      </c>
      <c r="AM96">
        <f t="shared" si="24"/>
        <v>1</v>
      </c>
      <c r="AN96">
        <f t="shared" si="25"/>
        <v>75</v>
      </c>
      <c r="AO96">
        <f t="shared" si="26"/>
        <v>5625</v>
      </c>
    </row>
    <row r="97" spans="9:41" x14ac:dyDescent="0.25">
      <c r="I97">
        <v>47</v>
      </c>
      <c r="J97">
        <f t="shared" si="21"/>
        <v>1.0250749417556118E-2</v>
      </c>
      <c r="K97">
        <f t="shared" si="22"/>
        <v>0.86106295107471387</v>
      </c>
      <c r="M97">
        <f t="shared" si="19"/>
        <v>7.4856549884549737E-3</v>
      </c>
      <c r="N97">
        <f t="shared" si="20"/>
        <v>0.62879501903021784</v>
      </c>
      <c r="AK97">
        <f t="shared" si="23"/>
        <v>5776</v>
      </c>
      <c r="AL97">
        <v>76</v>
      </c>
      <c r="AM97">
        <f t="shared" si="24"/>
        <v>0</v>
      </c>
      <c r="AN97">
        <f t="shared" si="25"/>
        <v>0</v>
      </c>
      <c r="AO97">
        <f t="shared" si="26"/>
        <v>0</v>
      </c>
    </row>
    <row r="98" spans="9:41" x14ac:dyDescent="0.25">
      <c r="I98">
        <v>48</v>
      </c>
      <c r="J98">
        <f t="shared" si="21"/>
        <v>7.5513854042663434E-3</v>
      </c>
      <c r="K98">
        <f t="shared" si="22"/>
        <v>0.63431637395837281</v>
      </c>
      <c r="M98">
        <f t="shared" si="19"/>
        <v>7.2769220528271011E-3</v>
      </c>
      <c r="N98">
        <f t="shared" si="20"/>
        <v>0.61126145243747654</v>
      </c>
      <c r="AK98">
        <f t="shared" si="23"/>
        <v>5929</v>
      </c>
      <c r="AL98">
        <v>77</v>
      </c>
      <c r="AM98">
        <f t="shared" si="24"/>
        <v>0</v>
      </c>
      <c r="AN98">
        <f t="shared" si="25"/>
        <v>0</v>
      </c>
      <c r="AO98">
        <f t="shared" si="26"/>
        <v>0</v>
      </c>
    </row>
    <row r="99" spans="9:41" x14ac:dyDescent="0.25">
      <c r="I99">
        <v>49</v>
      </c>
      <c r="J99">
        <f t="shared" si="21"/>
        <v>5.4493262835685237E-3</v>
      </c>
      <c r="K99">
        <f t="shared" si="22"/>
        <v>0.45774340781975598</v>
      </c>
      <c r="M99">
        <f t="shared" si="19"/>
        <v>7.0740095081313539E-3</v>
      </c>
      <c r="N99">
        <f t="shared" si="20"/>
        <v>0.59421679868303368</v>
      </c>
      <c r="AK99">
        <f t="shared" si="23"/>
        <v>6084</v>
      </c>
      <c r="AL99">
        <v>78</v>
      </c>
      <c r="AM99">
        <f t="shared" si="24"/>
        <v>0</v>
      </c>
      <c r="AN99">
        <f t="shared" si="25"/>
        <v>0</v>
      </c>
      <c r="AO99">
        <f t="shared" si="26"/>
        <v>0</v>
      </c>
    </row>
    <row r="100" spans="9:41" x14ac:dyDescent="0.25">
      <c r="I100">
        <v>50</v>
      </c>
      <c r="J100">
        <f t="shared" si="21"/>
        <v>3.8537635477396627E-3</v>
      </c>
      <c r="K100">
        <f t="shared" si="22"/>
        <v>0.32371613801013166</v>
      </c>
      <c r="M100">
        <f t="shared" si="19"/>
        <v>6.8767550563072896E-3</v>
      </c>
      <c r="N100">
        <f t="shared" si="20"/>
        <v>0.57764742472981234</v>
      </c>
      <c r="AK100">
        <f t="shared" si="23"/>
        <v>6241</v>
      </c>
      <c r="AL100">
        <v>79</v>
      </c>
      <c r="AM100">
        <f t="shared" si="24"/>
        <v>0</v>
      </c>
      <c r="AN100">
        <f t="shared" si="25"/>
        <v>0</v>
      </c>
      <c r="AO100">
        <f t="shared" si="26"/>
        <v>0</v>
      </c>
    </row>
    <row r="101" spans="9:41" x14ac:dyDescent="0.25">
      <c r="I101">
        <v>51</v>
      </c>
      <c r="J101">
        <f t="shared" si="21"/>
        <v>2.6719427264328337E-3</v>
      </c>
      <c r="K101">
        <f t="shared" si="22"/>
        <v>0.22444318902035804</v>
      </c>
      <c r="M101">
        <f t="shared" si="19"/>
        <v>6.6850009248771557E-3</v>
      </c>
      <c r="N101">
        <f t="shared" si="20"/>
        <v>0.56154007768968106</v>
      </c>
      <c r="AK101">
        <f t="shared" si="23"/>
        <v>6400</v>
      </c>
      <c r="AL101">
        <v>80</v>
      </c>
      <c r="AM101">
        <f t="shared" si="24"/>
        <v>0</v>
      </c>
      <c r="AN101">
        <f t="shared" si="25"/>
        <v>0</v>
      </c>
      <c r="AO101">
        <f t="shared" si="26"/>
        <v>0</v>
      </c>
    </row>
    <row r="102" spans="9:41" x14ac:dyDescent="0.25">
      <c r="I102">
        <v>52</v>
      </c>
      <c r="J102">
        <f t="shared" si="21"/>
        <v>1.8169210539743259E-3</v>
      </c>
      <c r="K102">
        <f t="shared" si="22"/>
        <v>0.15262136853384337</v>
      </c>
      <c r="M102">
        <f t="shared" si="19"/>
        <v>6.4985937407527556E-3</v>
      </c>
      <c r="N102">
        <f t="shared" si="20"/>
        <v>0.54588187422323142</v>
      </c>
    </row>
    <row r="103" spans="9:41" x14ac:dyDescent="0.25">
      <c r="I103">
        <v>53</v>
      </c>
      <c r="J103">
        <f t="shared" si="21"/>
        <v>1.2121948767647587E-3</v>
      </c>
      <c r="K103">
        <f t="shared" si="22"/>
        <v>0.10182436964823972</v>
      </c>
      <c r="M103">
        <f t="shared" si="19"/>
        <v>6.317384407561165E-3</v>
      </c>
      <c r="N103">
        <f t="shared" si="20"/>
        <v>0.53066029023513783</v>
      </c>
    </row>
    <row r="104" spans="9:41" x14ac:dyDescent="0.25">
      <c r="I104">
        <v>54</v>
      </c>
      <c r="J104">
        <f t="shared" si="21"/>
        <v>7.9376316374818272E-4</v>
      </c>
      <c r="K104">
        <f t="shared" si="22"/>
        <v>6.6676105754847351E-2</v>
      </c>
      <c r="M104">
        <f t="shared" si="19"/>
        <v>6.1412279863911103E-3</v>
      </c>
      <c r="N104">
        <f t="shared" si="20"/>
        <v>0.5158631508568533</v>
      </c>
    </row>
    <row r="105" spans="9:41" x14ac:dyDescent="0.25">
      <c r="I105">
        <v>55</v>
      </c>
      <c r="J105">
        <f t="shared" si="21"/>
        <v>5.1031755400246818E-4</v>
      </c>
      <c r="K105">
        <f t="shared" si="22"/>
        <v>4.2866674536207329E-2</v>
      </c>
      <c r="M105">
        <f t="shared" si="19"/>
        <v>5.9699835798646943E-3</v>
      </c>
      <c r="N105">
        <f t="shared" si="20"/>
        <v>0.50147862070863436</v>
      </c>
    </row>
    <row r="106" spans="9:41" x14ac:dyDescent="0.25">
      <c r="I106">
        <v>56</v>
      </c>
      <c r="J106">
        <f t="shared" si="21"/>
        <v>3.222290840987012E-4</v>
      </c>
      <c r="K106">
        <f t="shared" si="22"/>
        <v>2.70672430642909E-2</v>
      </c>
      <c r="M106">
        <f t="shared" si="19"/>
        <v>5.8035142194416932E-3</v>
      </c>
      <c r="N106">
        <f t="shared" si="20"/>
        <v>0.48749519443310224</v>
      </c>
    </row>
    <row r="107" spans="9:41" x14ac:dyDescent="0.25">
      <c r="I107">
        <v>57</v>
      </c>
      <c r="J107">
        <f t="shared" si="21"/>
        <v>1.998950949777205E-4</v>
      </c>
      <c r="K107">
        <f t="shared" si="22"/>
        <v>1.6791187978128522E-2</v>
      </c>
      <c r="M107">
        <f t="shared" si="19"/>
        <v>5.6416867558662983E-3</v>
      </c>
      <c r="N107">
        <f t="shared" si="20"/>
        <v>0.47390168749276906</v>
      </c>
    </row>
    <row r="108" spans="9:41" x14ac:dyDescent="0.25">
      <c r="I108">
        <v>58</v>
      </c>
      <c r="J108">
        <f t="shared" si="21"/>
        <v>1.2186707859331375E-4</v>
      </c>
      <c r="K108">
        <f t="shared" si="22"/>
        <v>1.0236834601838355E-2</v>
      </c>
      <c r="M108">
        <f t="shared" si="19"/>
        <v>5.4843717526687069E-3</v>
      </c>
      <c r="N108">
        <f t="shared" si="20"/>
        <v>0.46068722722417138</v>
      </c>
    </row>
    <row r="109" spans="9:41" x14ac:dyDescent="0.25">
      <c r="I109">
        <v>59</v>
      </c>
      <c r="J109">
        <f t="shared" si="21"/>
        <v>7.3037625407789398E-5</v>
      </c>
      <c r="K109">
        <f t="shared" si="22"/>
        <v>6.1351605342543098E-3</v>
      </c>
      <c r="M109">
        <f t="shared" si="19"/>
        <v>5.3314433826363332E-3</v>
      </c>
      <c r="N109">
        <f t="shared" si="20"/>
        <v>0.44784124414145199</v>
      </c>
    </row>
    <row r="110" spans="9:41" x14ac:dyDescent="0.25">
      <c r="I110">
        <v>60</v>
      </c>
      <c r="J110">
        <f t="shared" si="21"/>
        <v>4.3043507240323889E-5</v>
      </c>
      <c r="K110">
        <f t="shared" si="22"/>
        <v>3.6156546081872066E-3</v>
      </c>
      <c r="M110">
        <f t="shared" si="19"/>
        <v>5.1827793271718731E-3</v>
      </c>
      <c r="N110">
        <f t="shared" si="20"/>
        <v>0.43535346348243736</v>
      </c>
    </row>
    <row r="111" spans="9:41" x14ac:dyDescent="0.25">
      <c r="I111">
        <v>61</v>
      </c>
      <c r="J111">
        <f t="shared" si="21"/>
        <v>2.4951121574063166E-5</v>
      </c>
      <c r="K111">
        <f t="shared" si="22"/>
        <v>2.0958942122213061E-3</v>
      </c>
      <c r="M111">
        <f t="shared" si="19"/>
        <v>5.0382606784576981E-3</v>
      </c>
      <c r="N111">
        <f t="shared" si="20"/>
        <v>0.42321389699044665</v>
      </c>
    </row>
    <row r="112" spans="9:41" x14ac:dyDescent="0.25">
      <c r="I112">
        <v>62</v>
      </c>
      <c r="J112">
        <f t="shared" si="21"/>
        <v>1.4230188046110859E-5</v>
      </c>
      <c r="K112">
        <f t="shared" si="22"/>
        <v>1.1953357958733122E-3</v>
      </c>
      <c r="M112">
        <f t="shared" si="19"/>
        <v>4.8977718443483382E-3</v>
      </c>
      <c r="N112">
        <f t="shared" si="20"/>
        <v>0.41141283492526043</v>
      </c>
    </row>
    <row r="113" spans="9:14" x14ac:dyDescent="0.25">
      <c r="I113">
        <v>63</v>
      </c>
      <c r="J113">
        <f t="shared" si="21"/>
        <v>7.986975385880638E-6</v>
      </c>
      <c r="K113">
        <f t="shared" si="22"/>
        <v>6.7090593241397357E-4</v>
      </c>
      <c r="M113">
        <f t="shared" si="19"/>
        <v>4.7612004559149821E-3</v>
      </c>
      <c r="N113">
        <f t="shared" si="20"/>
        <v>0.3999408382968585</v>
      </c>
    </row>
    <row r="114" spans="9:14" x14ac:dyDescent="0.25">
      <c r="I114">
        <v>64</v>
      </c>
      <c r="J114">
        <f t="shared" ref="J114:J145" si="27">(POWER(2.71828182845904,-1*$K$47)*POWER($K$47,I114))/(FACT(I114))</f>
        <v>4.4128039006990509E-6</v>
      </c>
      <c r="K114">
        <f t="shared" ref="K114:K145" si="28">J114*84</f>
        <v>3.7067552765872026E-4</v>
      </c>
      <c r="M114">
        <f t="shared" si="19"/>
        <v>4.6284372775680432E-3</v>
      </c>
      <c r="N114">
        <f t="shared" si="20"/>
        <v>0.38878873131571562</v>
      </c>
    </row>
    <row r="115" spans="9:14" x14ac:dyDescent="0.25">
      <c r="I115">
        <v>65</v>
      </c>
      <c r="J115">
        <f t="shared" si="27"/>
        <v>2.4005653219802833E-6</v>
      </c>
      <c r="K115">
        <f t="shared" si="28"/>
        <v>2.016474870463438E-4</v>
      </c>
      <c r="M115">
        <f t="shared" ref="M115:M130" si="29">(POWER($L$47,$N$47)*POWER(I115,$N$47-1)*POWER(2.71828182845904,-1*$L$47*I115)/FACT($N$47-1))</f>
        <v>4.4993761196858986E-3</v>
      </c>
      <c r="N115">
        <f t="shared" ref="N115:N130" si="30">M115*84</f>
        <v>0.3779475940536155</v>
      </c>
    </row>
    <row r="116" spans="9:14" x14ac:dyDescent="0.25">
      <c r="I116">
        <v>66</v>
      </c>
      <c r="J116">
        <f t="shared" si="27"/>
        <v>1.2861210573518606E-6</v>
      </c>
      <c r="K116">
        <f t="shared" si="28"/>
        <v>1.0803416881755629E-4</v>
      </c>
      <c r="M116">
        <f t="shared" si="29"/>
        <v>4.3739137536799241E-3</v>
      </c>
      <c r="N116">
        <f t="shared" si="30"/>
        <v>0.36740875530911365</v>
      </c>
    </row>
    <row r="117" spans="9:14" x14ac:dyDescent="0.25">
      <c r="I117">
        <v>67</v>
      </c>
      <c r="J117">
        <f t="shared" si="27"/>
        <v>6.7876478489495184E-7</v>
      </c>
      <c r="K117">
        <f t="shared" si="28"/>
        <v>5.7016241931175957E-5</v>
      </c>
      <c r="M117">
        <f t="shared" si="29"/>
        <v>4.2519498294278949E-3</v>
      </c>
      <c r="N117">
        <f t="shared" si="30"/>
        <v>0.35716378567194318</v>
      </c>
    </row>
    <row r="118" spans="9:14" x14ac:dyDescent="0.25">
      <c r="I118">
        <v>68</v>
      </c>
      <c r="J118">
        <f t="shared" si="27"/>
        <v>3.5295768814537524E-7</v>
      </c>
      <c r="K118">
        <f t="shared" si="28"/>
        <v>2.9648445804211521E-5</v>
      </c>
      <c r="M118">
        <f t="shared" si="29"/>
        <v>4.1333867950096997E-3</v>
      </c>
      <c r="N118">
        <f t="shared" si="30"/>
        <v>0.34720449078081478</v>
      </c>
    </row>
    <row r="119" spans="9:14" x14ac:dyDescent="0.25">
      <c r="I119">
        <v>69</v>
      </c>
      <c r="J119">
        <f t="shared" si="27"/>
        <v>1.8087802685247058E-7</v>
      </c>
      <c r="K119">
        <f t="shared" si="28"/>
        <v>1.5193754255607529E-5</v>
      </c>
      <c r="M119">
        <f t="shared" si="29"/>
        <v>4.0181298186811754E-3</v>
      </c>
      <c r="N119">
        <f t="shared" si="30"/>
        <v>0.33752290476921876</v>
      </c>
    </row>
    <row r="120" spans="9:14" x14ac:dyDescent="0.25">
      <c r="I120">
        <v>70</v>
      </c>
      <c r="J120">
        <f t="shared" si="27"/>
        <v>9.1369243278619428E-8</v>
      </c>
      <c r="K120">
        <f t="shared" si="28"/>
        <v>7.6750164354040328E-6</v>
      </c>
      <c r="M120">
        <f t="shared" si="29"/>
        <v>3.906086713023654E-3</v>
      </c>
      <c r="N120">
        <f t="shared" si="30"/>
        <v>0.32811128389398692</v>
      </c>
    </row>
    <row r="121" spans="9:14" x14ac:dyDescent="0.25">
      <c r="I121">
        <v>71</v>
      </c>
      <c r="J121">
        <f t="shared" si="27"/>
        <v>4.5504456934253275E-8</v>
      </c>
      <c r="K121">
        <f t="shared" si="28"/>
        <v>3.8223743824772748E-6</v>
      </c>
      <c r="M121">
        <f t="shared" si="29"/>
        <v>3.7971678612085599E-3</v>
      </c>
      <c r="N121">
        <f t="shared" si="30"/>
        <v>0.31896210034151906</v>
      </c>
    </row>
    <row r="122" spans="9:14" x14ac:dyDescent="0.25">
      <c r="I122">
        <v>72</v>
      </c>
      <c r="J122">
        <f t="shared" si="27"/>
        <v>2.2347744405488817E-8</v>
      </c>
      <c r="K122">
        <f t="shared" si="28"/>
        <v>1.8772105300610606E-6</v>
      </c>
      <c r="M122">
        <f t="shared" si="29"/>
        <v>3.6912861453180621E-3</v>
      </c>
      <c r="N122">
        <f t="shared" si="30"/>
        <v>0.31006803620671719</v>
      </c>
    </row>
    <row r="123" spans="9:14" x14ac:dyDescent="0.25">
      <c r="I123">
        <v>73</v>
      </c>
      <c r="J123">
        <f t="shared" si="27"/>
        <v>1.0824880029836776E-8</v>
      </c>
      <c r="K123">
        <f t="shared" si="28"/>
        <v>9.0928992250628916E-7</v>
      </c>
      <c r="M123">
        <f t="shared" si="29"/>
        <v>3.5883568766644754E-3</v>
      </c>
      <c r="N123">
        <f t="shared" si="30"/>
        <v>0.30142197763981593</v>
      </c>
    </row>
    <row r="124" spans="9:14" x14ac:dyDescent="0.25">
      <c r="I124">
        <v>74</v>
      </c>
      <c r="J124">
        <f t="shared" si="27"/>
        <v>5.1725372683111963E-9</v>
      </c>
      <c r="K124">
        <f t="shared" si="28"/>
        <v>4.3449313053814046E-7</v>
      </c>
      <c r="M124">
        <f t="shared" si="29"/>
        <v>3.4882977280526533E-3</v>
      </c>
      <c r="N124">
        <f t="shared" si="30"/>
        <v>0.29301700915642287</v>
      </c>
    </row>
    <row r="125" spans="9:14" x14ac:dyDescent="0.25">
      <c r="I125">
        <v>75</v>
      </c>
      <c r="J125">
        <f t="shared" si="27"/>
        <v>2.4386789040997848E-9</v>
      </c>
      <c r="K125">
        <f t="shared" si="28"/>
        <v>2.0484902794438192E-7</v>
      </c>
      <c r="M125">
        <f t="shared" si="29"/>
        <v>3.391028667931202E-3</v>
      </c>
      <c r="N125">
        <f t="shared" si="30"/>
        <v>0.28484640810622097</v>
      </c>
    </row>
    <row r="126" spans="9:14" x14ac:dyDescent="0.25">
      <c r="I126">
        <v>76</v>
      </c>
      <c r="J126">
        <f t="shared" si="27"/>
        <v>1.1346274480127421E-9</v>
      </c>
      <c r="K126">
        <f t="shared" si="28"/>
        <v>9.5308705633070332E-8</v>
      </c>
      <c r="M126">
        <f t="shared" si="29"/>
        <v>3.2964718963798532E-3</v>
      </c>
      <c r="N126">
        <f t="shared" si="30"/>
        <v>0.27690363929590767</v>
      </c>
    </row>
    <row r="127" spans="9:14" x14ac:dyDescent="0.25">
      <c r="I127">
        <v>77</v>
      </c>
      <c r="J127">
        <f t="shared" si="27"/>
        <v>5.2104450080169557E-10</v>
      </c>
      <c r="K127">
        <f t="shared" si="28"/>
        <v>4.3767738067342429E-8</v>
      </c>
      <c r="M127">
        <f t="shared" si="29"/>
        <v>3.2045517828817871E-3</v>
      </c>
      <c r="N127">
        <f t="shared" si="30"/>
        <v>0.26918234976207012</v>
      </c>
    </row>
    <row r="128" spans="9:14" x14ac:dyDescent="0.25">
      <c r="I128">
        <v>78</v>
      </c>
      <c r="J128">
        <f t="shared" si="27"/>
        <v>2.3620684036343549E-10</v>
      </c>
      <c r="K128">
        <f t="shared" si="28"/>
        <v>1.9841374590528583E-8</v>
      </c>
      <c r="M128">
        <f t="shared" si="29"/>
        <v>3.1151948058311361E-3</v>
      </c>
      <c r="N128">
        <f t="shared" si="30"/>
        <v>0.26167636368981545</v>
      </c>
    </row>
    <row r="129" spans="9:14" x14ac:dyDescent="0.25">
      <c r="I129">
        <v>79</v>
      </c>
      <c r="J129">
        <f t="shared" si="27"/>
        <v>1.0572498576267181E-10</v>
      </c>
      <c r="K129">
        <f t="shared" si="28"/>
        <v>8.8808988040644324E-9</v>
      </c>
      <c r="M129">
        <f t="shared" si="29"/>
        <v>3.0283294937272927E-3</v>
      </c>
      <c r="N129">
        <f t="shared" si="30"/>
        <v>0.25437967747309259</v>
      </c>
    </row>
    <row r="130" spans="9:14" x14ac:dyDescent="0.25">
      <c r="I130">
        <v>80</v>
      </c>
      <c r="J130">
        <f t="shared" si="27"/>
        <v>4.6730443707100962E-11</v>
      </c>
      <c r="K130">
        <f t="shared" si="28"/>
        <v>3.9253572713964809E-9</v>
      </c>
      <c r="M130">
        <f t="shared" si="29"/>
        <v>2.9438863680089616E-3</v>
      </c>
      <c r="N130">
        <f t="shared" si="30"/>
        <v>0.24728645491275278</v>
      </c>
    </row>
  </sheetData>
  <sortState xmlns:xlrd2="http://schemas.microsoft.com/office/spreadsheetml/2017/richdata2" ref="K17:K24">
    <sortCondition ref="K17"/>
  </sortState>
  <mergeCells count="6">
    <mergeCell ref="C3:H3"/>
    <mergeCell ref="B28:H28"/>
    <mergeCell ref="C29:H29"/>
    <mergeCell ref="A30:A44"/>
    <mergeCell ref="C4:H4"/>
    <mergeCell ref="A6:A19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Borkowska</dc:creator>
  <cp:lastModifiedBy>48572</cp:lastModifiedBy>
  <dcterms:created xsi:type="dcterms:W3CDTF">2015-06-05T18:19:34Z</dcterms:created>
  <dcterms:modified xsi:type="dcterms:W3CDTF">2021-12-29T16:29:20Z</dcterms:modified>
</cp:coreProperties>
</file>