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Users/kodolov.sergey/Yandex.Disk.localized/1/"/>
    </mc:Choice>
  </mc:AlternateContent>
  <xr:revisionPtr revIDLastSave="0" documentId="13_ncr:1_{A67042CC-2BB5-DC47-BF27-8FA7224872FB}" xr6:coauthVersionLast="47" xr6:coauthVersionMax="47" xr10:uidLastSave="{00000000-0000-0000-0000-000000000000}"/>
  <bookViews>
    <workbookView xWindow="0" yWindow="500" windowWidth="28800" windowHeight="15980" activeTab="3" xr2:uid="{00000000-000D-0000-FFFF-FFFF00000000}"/>
  </bookViews>
  <sheets>
    <sheet name="Смета" sheetId="1" r:id="rId1"/>
    <sheet name="Материалы" sheetId="2" r:id="rId2"/>
    <sheet name="График работ" sheetId="3" r:id="rId3"/>
    <sheet name="Объемы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7" i="1" l="1"/>
  <c r="F17" i="1" s="1"/>
  <c r="D16" i="1"/>
  <c r="F16" i="1" s="1"/>
  <c r="D15" i="1"/>
  <c r="F15" i="1" s="1"/>
  <c r="F18" i="1"/>
  <c r="F19" i="1"/>
  <c r="F20" i="1"/>
  <c r="F14" i="1"/>
  <c r="D20" i="1"/>
  <c r="D19" i="1"/>
  <c r="D18" i="1"/>
  <c r="F21" i="1" l="1"/>
</calcChain>
</file>

<file path=xl/sharedStrings.xml><?xml version="1.0" encoding="utf-8"?>
<sst xmlns="http://schemas.openxmlformats.org/spreadsheetml/2006/main" count="143" uniqueCount="103">
  <si>
    <t>Приложение №1</t>
  </si>
  <si>
    <t>к договору строительного подряда ____________ от 26.02.2018</t>
  </si>
  <si>
    <t>Смета к договору ______________ от 26.02.2018</t>
  </si>
  <si>
    <t>Заказчик: _______________________</t>
  </si>
  <si>
    <t>Подрядчик: _____________________</t>
  </si>
  <si>
    <t>Объект: __________________________</t>
  </si>
  <si>
    <t>Наименование работ</t>
  </si>
  <si>
    <t>ед.изм.</t>
  </si>
  <si>
    <t>кол-во</t>
  </si>
  <si>
    <t>за ед</t>
  </si>
  <si>
    <t>сумма</t>
  </si>
  <si>
    <t>Гидроизоляция</t>
  </si>
  <si>
    <t>м²</t>
  </si>
  <si>
    <t>Грунтовка</t>
  </si>
  <si>
    <t>Заливка стяжки</t>
  </si>
  <si>
    <t>Финишный ровнитель</t>
  </si>
  <si>
    <t>Кладка перегородок</t>
  </si>
  <si>
    <t>Черновая штукатурка</t>
  </si>
  <si>
    <t>Финишная шпаклевка</t>
  </si>
  <si>
    <t>шт</t>
  </si>
  <si>
    <t>Установка плинтуса</t>
  </si>
  <si>
    <t>м.п.</t>
  </si>
  <si>
    <t>ИТОГО:</t>
  </si>
  <si>
    <t>Работа</t>
  </si>
  <si>
    <t>Материал</t>
  </si>
  <si>
    <t>Ед.изм.</t>
  </si>
  <si>
    <t>Расход</t>
  </si>
  <si>
    <t>Тара</t>
  </si>
  <si>
    <t>Кол-во тар</t>
  </si>
  <si>
    <t>Цена за тару</t>
  </si>
  <si>
    <t>Стоимость</t>
  </si>
  <si>
    <t>скотч металл</t>
  </si>
  <si>
    <t>грунтовка ГФ-21</t>
  </si>
  <si>
    <t>кг</t>
  </si>
  <si>
    <t>Цемент</t>
  </si>
  <si>
    <t>Песок</t>
  </si>
  <si>
    <t>Церезит CN68 (1-15 мм)</t>
  </si>
  <si>
    <t>Газоблок 10Х30Х60</t>
  </si>
  <si>
    <t>Клей пена Polynor</t>
  </si>
  <si>
    <t>баллон</t>
  </si>
  <si>
    <t>кнауф маячковый 6мм</t>
  </si>
  <si>
    <t>Волма гипс актив</t>
  </si>
  <si>
    <t>Danogips super finish</t>
  </si>
  <si>
    <t>ИТОГО по материалам:</t>
  </si>
  <si>
    <t>ГРАФИК ПРОИЗВОДСТВА РАБОТ</t>
  </si>
  <si>
    <t>Дата составления:</t>
  </si>
  <si>
    <t>21.07.2025</t>
  </si>
  <si>
    <t>Длительность проекта:</t>
  </si>
  <si>
    <t>13.0 дней</t>
  </si>
  <si>
    <t>Общая стоимость работ:</t>
  </si>
  <si>
    <t>Общая стоимость материалов:</t>
  </si>
  <si>
    <t>Начало</t>
  </si>
  <si>
    <t>Окончание</t>
  </si>
  <si>
    <t>Длительность</t>
  </si>
  <si>
    <t>Объем</t>
  </si>
  <si>
    <t>Стоимость работ</t>
  </si>
  <si>
    <t>Стоимость материалов</t>
  </si>
  <si>
    <t>Итого</t>
  </si>
  <si>
    <t>Стяжка пола</t>
  </si>
  <si>
    <t>■</t>
  </si>
  <si>
    <t>Возведение стен</t>
  </si>
  <si>
    <t>Штукатурка стен</t>
  </si>
  <si>
    <t>Электрика</t>
  </si>
  <si>
    <t>Напольные покрытия</t>
  </si>
  <si>
    <t>ФИНАНСОВЫЕ СОБЫТИЯ</t>
  </si>
  <si>
    <t>Неделя</t>
  </si>
  <si>
    <t>Событие</t>
  </si>
  <si>
    <t>Сумма</t>
  </si>
  <si>
    <t>план</t>
  </si>
  <si>
    <t>факт</t>
  </si>
  <si>
    <t>Получил</t>
  </si>
  <si>
    <t>Отдал</t>
  </si>
  <si>
    <t>Получение от заказчика: Стяжка пола</t>
  </si>
  <si>
    <t>Оплата материалов: Стяжка пола</t>
  </si>
  <si>
    <t>Оплата работ: Стяжка пола</t>
  </si>
  <si>
    <t>Получение от заказчика: Возведение стен</t>
  </si>
  <si>
    <t>Оплата материалов: Возведение стен</t>
  </si>
  <si>
    <t>Оплата работ: Возведение стен</t>
  </si>
  <si>
    <t>Получение от заказчика: Штукатурка стен</t>
  </si>
  <si>
    <t>Оплата материалов: Штукатурка стен</t>
  </si>
  <si>
    <t>Оплата работ: Штукатурка стен</t>
  </si>
  <si>
    <t>Получение от заказчика: Электрика</t>
  </si>
  <si>
    <t>Оплата работ: Электрика</t>
  </si>
  <si>
    <t>Получение от заказчика: Напольные покрытия</t>
  </si>
  <si>
    <t>Оплата работ: Напольные покрытия</t>
  </si>
  <si>
    <t>Наименование</t>
  </si>
  <si>
    <t>периметр (м)</t>
  </si>
  <si>
    <t>площадь (м2)</t>
  </si>
  <si>
    <t>площадь стен (м2)</t>
  </si>
  <si>
    <t>высота (м)</t>
  </si>
  <si>
    <t>Комната 1</t>
  </si>
  <si>
    <t>Комната 2</t>
  </si>
  <si>
    <t>Стена</t>
  </si>
  <si>
    <t>длина (м)</t>
  </si>
  <si>
    <t>Стена 1</t>
  </si>
  <si>
    <t>Стена 2</t>
  </si>
  <si>
    <t>Стена 3</t>
  </si>
  <si>
    <t>Светильники</t>
  </si>
  <si>
    <t>Плинтус</t>
  </si>
  <si>
    <t>Санузел</t>
  </si>
  <si>
    <t>Укладка плитки</t>
  </si>
  <si>
    <t>м2</t>
  </si>
  <si>
    <t>Демонтаж перегородок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</si>
</sst>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&quot;р.&quot;"/>
    <numFmt numFmtId="165" formatCode="#,##0.00\ &quot;₽&quot;"/>
  </numFmts>
  <fonts count="9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20"/>
      <color rgb="FF000000"/>
      <name val="Calibri"/>
      <family val="2"/>
    </font>
    <font>
      <b/>
      <sz val="11"/>
      <color rgb="FF000000"/>
      <name val="Calibri"/>
      <family val="2"/>
    </font>
    <font>
      <b/>
      <sz val="16"/>
      <name val="Calibri"/>
      <family val="2"/>
    </font>
    <font>
      <b/>
      <sz val="14"/>
      <name val="Calibri"/>
      <family val="2"/>
    </font>
    <font>
      <b/>
      <sz val="11"/>
      <name val="Calibri"/>
      <family val="2"/>
    </font>
    <font>
      <b/>
      <sz val="8"/>
      <name val="Calibri"/>
      <family val="2"/>
    </font>
    <font>
      <sz val="1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E6E6FA"/>
        <bgColor rgb="FFE6E6FA"/>
      </patternFill>
    </fill>
    <fill>
      <patternFill patternType="solid">
        <fgColor rgb="FFCCE5FF"/>
        <bgColor rgb="FFCCE5FF"/>
      </patternFill>
    </fill>
    <fill>
      <patternFill patternType="solid">
        <fgColor rgb="FFF8D7DA"/>
        <bgColor rgb="FFF8D7DA"/>
      </patternFill>
    </fill>
    <fill>
      <patternFill patternType="solid">
        <fgColor rgb="FFE2E3E5"/>
        <bgColor rgb="FFE2E3E5"/>
      </patternFill>
    </fill>
    <fill>
      <patternFill patternType="solid">
        <fgColor rgb="FFFFF2CC"/>
        <bgColor rgb="FFFFF2CC"/>
      </patternFill>
    </fill>
    <fill>
      <patternFill patternType="solid">
        <fgColor rgb="FFE1D5E7"/>
        <bgColor rgb="FFE1D5E7"/>
      </patternFill>
    </fill>
    <fill>
      <patternFill patternType="solid">
        <fgColor rgb="FF90EE90"/>
        <bgColor rgb="FF90EE90"/>
      </patternFill>
    </fill>
    <fill>
      <patternFill patternType="solid">
        <fgColor rgb="FFFFB6C1"/>
        <bgColor rgb="FFFFB6C1"/>
      </patternFill>
    </fill>
    <fill>
      <patternFill patternType="solid">
        <fgColor rgb="FFFFE4B5"/>
        <bgColor rgb="FFFFE4B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/>
    </xf>
    <xf numFmtId="164" fontId="0" fillId="0" borderId="0" xfId="0" applyNumberFormat="1"/>
    <xf numFmtId="165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0" fontId="3" fillId="0" borderId="0" xfId="0" applyFont="1" applyAlignment="1">
      <alignment wrapText="1"/>
    </xf>
    <xf numFmtId="0" fontId="1" fillId="0" borderId="0" xfId="0" applyFont="1"/>
    <xf numFmtId="0" fontId="4" fillId="0" borderId="0" xfId="0" applyFont="1"/>
    <xf numFmtId="0" fontId="6" fillId="2" borderId="0" xfId="0" applyFont="1" applyFill="1"/>
    <xf numFmtId="0" fontId="7" fillId="0" borderId="0" xfId="0" applyFont="1" applyAlignment="1">
      <alignment horizontal="center"/>
    </xf>
    <xf numFmtId="0" fontId="0" fillId="3" borderId="0" xfId="0" applyFill="1"/>
    <xf numFmtId="0" fontId="8" fillId="3" borderId="0" xfId="0" applyFont="1" applyFill="1" applyAlignment="1">
      <alignment horizontal="center"/>
    </xf>
    <xf numFmtId="0" fontId="0" fillId="4" borderId="0" xfId="0" applyFill="1"/>
    <xf numFmtId="0" fontId="8" fillId="4" borderId="0" xfId="0" applyFont="1" applyFill="1" applyAlignment="1">
      <alignment horizontal="center"/>
    </xf>
    <xf numFmtId="0" fontId="0" fillId="5" borderId="0" xfId="0" applyFill="1"/>
    <xf numFmtId="0" fontId="8" fillId="5" borderId="0" xfId="0" applyFont="1" applyFill="1" applyAlignment="1">
      <alignment horizontal="center"/>
    </xf>
    <xf numFmtId="0" fontId="0" fillId="6" borderId="0" xfId="0" applyFill="1"/>
    <xf numFmtId="0" fontId="8" fillId="6" borderId="0" xfId="0" applyFont="1" applyFill="1" applyAlignment="1">
      <alignment horizontal="center"/>
    </xf>
    <xf numFmtId="0" fontId="0" fillId="7" borderId="0" xfId="0" applyFill="1"/>
    <xf numFmtId="0" fontId="8" fillId="7" borderId="0" xfId="0" applyFont="1" applyFill="1" applyAlignment="1">
      <alignment horizontal="center"/>
    </xf>
    <xf numFmtId="0" fontId="5" fillId="0" borderId="0" xfId="0" applyFont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2" fillId="0" borderId="0" xfId="0" applyFont="1" applyAlignment="1">
      <alignment horizontal="center"/>
    </xf>
    <xf numFmtId="0" fontId="0" fillId="0" borderId="0" xfId="0"/>
    <xf numFmtId="0" fontId="3" fillId="0" borderId="0" xfId="0" applyFont="1" applyAlignment="1">
      <alignment horizontal="left" wrapText="1"/>
    </xf>
    <xf numFmtId="0" fontId="6" fillId="2" borderId="0" xfId="0" applyFont="1" applyFill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0" fontId="0" fillId="0" borderId="1" xfId="0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21"/>
  <sheetViews>
    <sheetView topLeftCell="A10" zoomScale="241" workbookViewId="0">
      <selection activeCell="D20" sqref="D20"/>
    </sheetView>
  </sheetViews>
  <sheetFormatPr baseColWidth="10" defaultColWidth="8.83203125" defaultRowHeight="15" x14ac:dyDescent="0.2"/>
  <cols>
    <col min="2" max="2" width="40" customWidth="1"/>
    <col min="11" max="11" width="13.1640625" bestFit="1" customWidth="1"/>
    <col min="12" max="12" width="11.83203125" bestFit="1" customWidth="1"/>
    <col min="13" max="13" width="12.1640625" bestFit="1" customWidth="1"/>
    <col min="14" max="14" width="16" bestFit="1" customWidth="1"/>
  </cols>
  <sheetData>
    <row r="1" spans="2:15" x14ac:dyDescent="0.2">
      <c r="B1" s="2"/>
      <c r="C1" s="3"/>
      <c r="D1" s="4"/>
      <c r="E1" s="5"/>
      <c r="F1" s="6" t="s">
        <v>0</v>
      </c>
    </row>
    <row r="2" spans="2:15" x14ac:dyDescent="0.2">
      <c r="B2" s="2"/>
      <c r="C2" s="3"/>
      <c r="D2" s="4"/>
      <c r="E2" s="5"/>
      <c r="F2" s="6" t="s">
        <v>1</v>
      </c>
    </row>
    <row r="3" spans="2:15" x14ac:dyDescent="0.2">
      <c r="B3" s="2"/>
      <c r="C3" s="3"/>
      <c r="D3" s="4"/>
      <c r="E3" s="5"/>
      <c r="F3" s="5"/>
    </row>
    <row r="4" spans="2:15" ht="26" customHeight="1" x14ac:dyDescent="0.3">
      <c r="B4" s="27" t="s">
        <v>2</v>
      </c>
      <c r="C4" s="28"/>
      <c r="D4" s="28"/>
      <c r="E4" s="28"/>
      <c r="F4" s="28"/>
    </row>
    <row r="5" spans="2:15" x14ac:dyDescent="0.2">
      <c r="B5" s="2"/>
      <c r="C5" s="7"/>
      <c r="D5" s="4"/>
      <c r="E5" s="5"/>
      <c r="F5" s="5"/>
      <c r="K5" s="1"/>
      <c r="L5" s="1"/>
      <c r="M5" s="1"/>
      <c r="N5" s="1"/>
      <c r="O5" s="1"/>
    </row>
    <row r="6" spans="2:15" x14ac:dyDescent="0.2">
      <c r="B6" s="2"/>
      <c r="C6" s="7"/>
      <c r="D6" s="4"/>
      <c r="E6" s="5"/>
      <c r="F6" s="5"/>
    </row>
    <row r="7" spans="2:15" x14ac:dyDescent="0.2">
      <c r="B7" s="29" t="s">
        <v>3</v>
      </c>
      <c r="C7" s="28"/>
      <c r="D7" s="28"/>
      <c r="E7" s="28"/>
      <c r="F7" s="28"/>
    </row>
    <row r="8" spans="2:15" x14ac:dyDescent="0.2">
      <c r="B8" s="2"/>
      <c r="C8" s="7"/>
      <c r="D8" s="4"/>
      <c r="E8" s="5"/>
      <c r="F8" s="5"/>
    </row>
    <row r="9" spans="2:15" ht="16" customHeight="1" x14ac:dyDescent="0.2">
      <c r="B9" s="8" t="s">
        <v>4</v>
      </c>
      <c r="C9" s="7"/>
      <c r="D9" s="4"/>
      <c r="E9" s="5"/>
      <c r="F9" s="5"/>
    </row>
    <row r="10" spans="2:15" x14ac:dyDescent="0.2">
      <c r="B10" s="2"/>
      <c r="C10" s="7"/>
      <c r="D10" s="4"/>
      <c r="E10" s="5"/>
      <c r="F10" s="5"/>
    </row>
    <row r="11" spans="2:15" x14ac:dyDescent="0.2">
      <c r="B11" s="29" t="s">
        <v>5</v>
      </c>
      <c r="C11" s="28"/>
      <c r="D11" s="28"/>
      <c r="E11" s="28"/>
      <c r="F11" s="28"/>
    </row>
    <row r="12" spans="2:15" x14ac:dyDescent="0.2">
      <c r="B12" s="9"/>
      <c r="F12" s="9"/>
    </row>
    <row r="13" spans="2:15" ht="16" customHeight="1" x14ac:dyDescent="0.2">
      <c r="B13" s="31" t="s">
        <v>6</v>
      </c>
      <c r="C13" s="32" t="s">
        <v>7</v>
      </c>
      <c r="D13" s="33" t="s">
        <v>8</v>
      </c>
      <c r="E13" s="34" t="s">
        <v>9</v>
      </c>
      <c r="F13" s="34" t="s">
        <v>10</v>
      </c>
    </row>
    <row r="14" spans="2:15" x14ac:dyDescent="0.2">
      <c r="B14" s="35" t="s">
        <v>102</v>
      </c>
      <c r="C14" s="35" t="s">
        <v>12</v>
      </c>
      <c r="D14" s="35">
        <v>51.94</v>
      </c>
      <c r="E14" s="35">
        <v>200</v>
      </c>
      <c r="F14" s="35">
        <f>D14*E14</f>
        <v>10388</v>
      </c>
    </row>
    <row r="15" spans="2:15" x14ac:dyDescent="0.2">
      <c r="B15" s="35" t="s">
        <v>16</v>
      </c>
      <c r="C15" s="35" t="s">
        <v>12</v>
      </c>
      <c r="D15" s="35">
        <f>SUM(Объемы!D8:D10)</f>
        <v>26.369999999999997</v>
      </c>
      <c r="E15" s="35">
        <v>220</v>
      </c>
      <c r="F15" s="35">
        <f t="shared" ref="F15:F20" si="0">D15*E15</f>
        <v>5801.4</v>
      </c>
    </row>
    <row r="16" spans="2:15" x14ac:dyDescent="0.2">
      <c r="B16" s="35" t="s">
        <v>14</v>
      </c>
      <c r="C16" s="35" t="s">
        <v>12</v>
      </c>
      <c r="D16" s="35">
        <f>SUM(Объемы!D3:D5)</f>
        <v>51.940000000000005</v>
      </c>
      <c r="E16" s="35">
        <v>220</v>
      </c>
      <c r="F16" s="35">
        <f t="shared" si="0"/>
        <v>11426.800000000001</v>
      </c>
    </row>
    <row r="17" spans="2:6" x14ac:dyDescent="0.2">
      <c r="B17" s="35" t="s">
        <v>61</v>
      </c>
      <c r="C17" s="35" t="s">
        <v>12</v>
      </c>
      <c r="D17" s="35">
        <f>SUM(Объемы!E3:E5)</f>
        <v>163.74</v>
      </c>
      <c r="E17" s="35">
        <v>150</v>
      </c>
      <c r="F17" s="35">
        <f t="shared" si="0"/>
        <v>24561</v>
      </c>
    </row>
    <row r="18" spans="2:6" x14ac:dyDescent="0.2">
      <c r="B18" s="35" t="s">
        <v>18</v>
      </c>
      <c r="C18" s="35" t="s">
        <v>12</v>
      </c>
      <c r="D18" s="35">
        <f>SUM(Объемы!E3:E4)</f>
        <v>121.67</v>
      </c>
      <c r="E18" s="35">
        <v>180</v>
      </c>
      <c r="F18" s="35">
        <f t="shared" si="0"/>
        <v>21900.6</v>
      </c>
    </row>
    <row r="19" spans="2:6" x14ac:dyDescent="0.2">
      <c r="B19" s="35" t="s">
        <v>100</v>
      </c>
      <c r="C19" s="35" t="s">
        <v>101</v>
      </c>
      <c r="D19" s="35">
        <f>Объемы!D5+Объемы!E5</f>
        <v>54.36</v>
      </c>
      <c r="E19" s="35">
        <v>900</v>
      </c>
      <c r="F19" s="35">
        <f t="shared" si="0"/>
        <v>48924</v>
      </c>
    </row>
    <row r="20" spans="2:6" x14ac:dyDescent="0.2">
      <c r="B20" s="35" t="s">
        <v>20</v>
      </c>
      <c r="C20" s="35" t="s">
        <v>21</v>
      </c>
      <c r="D20" s="35">
        <f>Объемы!D14</f>
        <v>8.74</v>
      </c>
      <c r="E20" s="35">
        <v>99</v>
      </c>
      <c r="F20" s="35">
        <f t="shared" si="0"/>
        <v>865.26</v>
      </c>
    </row>
    <row r="21" spans="2:6" x14ac:dyDescent="0.2">
      <c r="B21" t="s">
        <v>22</v>
      </c>
      <c r="F21">
        <f>SUM(F14:F20)</f>
        <v>123867.05999999998</v>
      </c>
    </row>
  </sheetData>
  <mergeCells count="3">
    <mergeCell ref="B4:F4"/>
    <mergeCell ref="B7:F7"/>
    <mergeCell ref="B11:F1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3"/>
  <sheetViews>
    <sheetView workbookViewId="0"/>
  </sheetViews>
  <sheetFormatPr baseColWidth="10" defaultColWidth="8.83203125" defaultRowHeight="15" x14ac:dyDescent="0.2"/>
  <sheetData>
    <row r="1" spans="1:8" x14ac:dyDescent="0.2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</row>
    <row r="2" spans="1:8" x14ac:dyDescent="0.2">
      <c r="A2" t="s">
        <v>11</v>
      </c>
      <c r="B2" t="s">
        <v>31</v>
      </c>
      <c r="C2" t="s">
        <v>21</v>
      </c>
      <c r="D2">
        <v>51.94</v>
      </c>
      <c r="E2">
        <v>50</v>
      </c>
      <c r="F2">
        <v>2</v>
      </c>
      <c r="G2">
        <v>302</v>
      </c>
      <c r="H2">
        <v>604</v>
      </c>
    </row>
    <row r="3" spans="1:8" x14ac:dyDescent="0.2">
      <c r="A3" t="s">
        <v>13</v>
      </c>
      <c r="B3" t="s">
        <v>32</v>
      </c>
      <c r="C3" t="s">
        <v>33</v>
      </c>
      <c r="D3">
        <v>10.39</v>
      </c>
      <c r="E3">
        <v>20</v>
      </c>
      <c r="F3">
        <v>1</v>
      </c>
      <c r="G3">
        <v>3230</v>
      </c>
      <c r="H3">
        <v>3230</v>
      </c>
    </row>
    <row r="4" spans="1:8" x14ac:dyDescent="0.2">
      <c r="A4" t="s">
        <v>14</v>
      </c>
      <c r="B4" t="s">
        <v>34</v>
      </c>
      <c r="C4" t="s">
        <v>33</v>
      </c>
      <c r="D4">
        <v>1298.49</v>
      </c>
      <c r="E4">
        <v>50</v>
      </c>
      <c r="F4">
        <v>26</v>
      </c>
      <c r="G4">
        <v>828</v>
      </c>
      <c r="H4">
        <v>21528</v>
      </c>
    </row>
    <row r="5" spans="1:8" x14ac:dyDescent="0.2">
      <c r="A5" t="s">
        <v>14</v>
      </c>
      <c r="B5" t="s">
        <v>35</v>
      </c>
      <c r="C5" t="s">
        <v>33</v>
      </c>
      <c r="D5">
        <v>3895.46</v>
      </c>
      <c r="E5">
        <v>40</v>
      </c>
      <c r="F5">
        <v>98</v>
      </c>
      <c r="G5">
        <v>270</v>
      </c>
      <c r="H5">
        <v>26460</v>
      </c>
    </row>
    <row r="6" spans="1:8" x14ac:dyDescent="0.2">
      <c r="A6" t="s">
        <v>15</v>
      </c>
      <c r="B6" t="s">
        <v>36</v>
      </c>
      <c r="C6" t="s">
        <v>33</v>
      </c>
      <c r="D6">
        <v>779.09</v>
      </c>
      <c r="E6">
        <v>25</v>
      </c>
      <c r="F6">
        <v>32</v>
      </c>
      <c r="G6">
        <v>1191</v>
      </c>
      <c r="H6">
        <v>38112</v>
      </c>
    </row>
    <row r="7" spans="1:8" x14ac:dyDescent="0.2">
      <c r="A7" t="s">
        <v>16</v>
      </c>
      <c r="B7" t="s">
        <v>37</v>
      </c>
      <c r="C7" t="s">
        <v>19</v>
      </c>
      <c r="D7">
        <v>146.5</v>
      </c>
      <c r="E7">
        <v>1</v>
      </c>
      <c r="F7">
        <v>147</v>
      </c>
      <c r="G7">
        <v>300</v>
      </c>
      <c r="H7">
        <v>44100</v>
      </c>
    </row>
    <row r="8" spans="1:8" x14ac:dyDescent="0.2">
      <c r="A8" t="s">
        <v>16</v>
      </c>
      <c r="B8" t="s">
        <v>38</v>
      </c>
      <c r="C8" t="s">
        <v>39</v>
      </c>
      <c r="D8">
        <v>3.3</v>
      </c>
      <c r="E8">
        <v>1</v>
      </c>
      <c r="F8">
        <v>4</v>
      </c>
      <c r="G8">
        <v>620</v>
      </c>
      <c r="H8">
        <v>2480</v>
      </c>
    </row>
    <row r="9" spans="1:8" x14ac:dyDescent="0.2">
      <c r="A9" t="s">
        <v>17</v>
      </c>
      <c r="B9" t="s">
        <v>32</v>
      </c>
      <c r="C9" t="s">
        <v>33</v>
      </c>
      <c r="D9">
        <v>65.489999999999995</v>
      </c>
      <c r="E9">
        <v>20</v>
      </c>
      <c r="F9">
        <v>4</v>
      </c>
      <c r="G9">
        <v>3230</v>
      </c>
      <c r="H9">
        <v>12920</v>
      </c>
    </row>
    <row r="10" spans="1:8" x14ac:dyDescent="0.2">
      <c r="A10" t="s">
        <v>17</v>
      </c>
      <c r="B10" t="s">
        <v>40</v>
      </c>
      <c r="C10" t="s">
        <v>21</v>
      </c>
      <c r="D10">
        <v>163.74</v>
      </c>
      <c r="E10">
        <v>3</v>
      </c>
      <c r="F10">
        <v>55</v>
      </c>
      <c r="G10">
        <v>120</v>
      </c>
      <c r="H10">
        <v>6600</v>
      </c>
    </row>
    <row r="11" spans="1:8" x14ac:dyDescent="0.2">
      <c r="A11" t="s">
        <v>17</v>
      </c>
      <c r="B11" t="s">
        <v>41</v>
      </c>
      <c r="C11" t="s">
        <v>33</v>
      </c>
      <c r="D11">
        <v>3274.71</v>
      </c>
      <c r="E11">
        <v>30</v>
      </c>
      <c r="F11">
        <v>110</v>
      </c>
      <c r="G11">
        <v>707</v>
      </c>
      <c r="H11">
        <v>77770</v>
      </c>
    </row>
    <row r="12" spans="1:8" x14ac:dyDescent="0.2">
      <c r="A12" t="s">
        <v>18</v>
      </c>
      <c r="B12" t="s">
        <v>42</v>
      </c>
      <c r="C12" t="s">
        <v>33</v>
      </c>
      <c r="D12">
        <v>163.74</v>
      </c>
      <c r="E12">
        <v>24</v>
      </c>
      <c r="F12">
        <v>7</v>
      </c>
      <c r="G12">
        <v>1827</v>
      </c>
      <c r="H12">
        <v>12789</v>
      </c>
    </row>
    <row r="13" spans="1:8" x14ac:dyDescent="0.2">
      <c r="A13" t="s">
        <v>43</v>
      </c>
      <c r="H13">
        <v>246593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31"/>
  <sheetViews>
    <sheetView workbookViewId="0"/>
  </sheetViews>
  <sheetFormatPr baseColWidth="10" defaultColWidth="8.83203125" defaultRowHeight="15" x14ac:dyDescent="0.2"/>
  <cols>
    <col min="10" max="22" width="2.5" customWidth="1"/>
  </cols>
  <sheetData>
    <row r="1" spans="1:22" ht="21" x14ac:dyDescent="0.25">
      <c r="A1" s="10" t="s">
        <v>44</v>
      </c>
    </row>
    <row r="3" spans="1:22" x14ac:dyDescent="0.2">
      <c r="A3" t="s">
        <v>45</v>
      </c>
      <c r="B3" t="s">
        <v>46</v>
      </c>
    </row>
    <row r="4" spans="1:22" x14ac:dyDescent="0.2">
      <c r="A4" t="s">
        <v>47</v>
      </c>
      <c r="B4" t="s">
        <v>48</v>
      </c>
    </row>
    <row r="5" spans="1:22" x14ac:dyDescent="0.2">
      <c r="A5" t="s">
        <v>49</v>
      </c>
      <c r="B5">
        <v>95252.459999999992</v>
      </c>
    </row>
    <row r="6" spans="1:22" x14ac:dyDescent="0.2">
      <c r="A6" t="s">
        <v>50</v>
      </c>
      <c r="B6">
        <v>246593</v>
      </c>
    </row>
    <row r="7" spans="1:22" x14ac:dyDescent="0.2">
      <c r="A7" s="11" t="s">
        <v>23</v>
      </c>
      <c r="B7" s="11" t="s">
        <v>51</v>
      </c>
      <c r="C7" s="11" t="s">
        <v>52</v>
      </c>
      <c r="D7" s="11" t="s">
        <v>53</v>
      </c>
      <c r="E7" s="11" t="s">
        <v>54</v>
      </c>
      <c r="F7" s="11" t="s">
        <v>55</v>
      </c>
      <c r="G7" s="11" t="s">
        <v>56</v>
      </c>
      <c r="H7" s="11" t="s">
        <v>57</v>
      </c>
    </row>
    <row r="8" spans="1:22" x14ac:dyDescent="0.2">
      <c r="J8" s="12">
        <v>1</v>
      </c>
      <c r="K8" s="12">
        <v>2</v>
      </c>
      <c r="L8" s="12">
        <v>3</v>
      </c>
      <c r="M8" s="12">
        <v>4</v>
      </c>
      <c r="N8" s="12">
        <v>5</v>
      </c>
      <c r="O8" s="12">
        <v>6</v>
      </c>
      <c r="P8" s="12">
        <v>7</v>
      </c>
      <c r="Q8" s="12">
        <v>8</v>
      </c>
      <c r="R8" s="12">
        <v>9</v>
      </c>
      <c r="S8" s="12">
        <v>10</v>
      </c>
      <c r="T8" s="12">
        <v>11</v>
      </c>
      <c r="U8" s="12">
        <v>12</v>
      </c>
      <c r="V8" s="12">
        <v>13</v>
      </c>
    </row>
    <row r="9" spans="1:22" x14ac:dyDescent="0.2">
      <c r="A9" s="13" t="s">
        <v>58</v>
      </c>
      <c r="B9" s="13">
        <v>1</v>
      </c>
      <c r="C9" s="13">
        <v>3</v>
      </c>
      <c r="D9" s="13">
        <v>3</v>
      </c>
      <c r="E9" s="13">
        <v>51.939449839582338</v>
      </c>
      <c r="F9" s="13">
        <v>22853.35792941623</v>
      </c>
      <c r="G9" s="13">
        <v>89934</v>
      </c>
      <c r="H9" s="13">
        <v>112787.3579294162</v>
      </c>
      <c r="J9" s="14" t="s">
        <v>59</v>
      </c>
      <c r="K9" s="14" t="s">
        <v>59</v>
      </c>
      <c r="L9" s="14" t="s">
        <v>59</v>
      </c>
    </row>
    <row r="10" spans="1:22" x14ac:dyDescent="0.2">
      <c r="A10" s="15" t="s">
        <v>60</v>
      </c>
      <c r="B10" s="15">
        <v>4</v>
      </c>
      <c r="C10" s="15">
        <v>4</v>
      </c>
      <c r="D10" s="15">
        <v>1</v>
      </c>
      <c r="E10" s="15">
        <v>26.369595498492469</v>
      </c>
      <c r="F10" s="15">
        <v>5801.311009668344</v>
      </c>
      <c r="G10" s="15">
        <v>46580</v>
      </c>
      <c r="H10" s="15">
        <v>52381.311009668338</v>
      </c>
      <c r="M10" s="16" t="s">
        <v>59</v>
      </c>
    </row>
    <row r="11" spans="1:22" x14ac:dyDescent="0.2">
      <c r="A11" s="17" t="s">
        <v>61</v>
      </c>
      <c r="B11" s="17">
        <v>5</v>
      </c>
      <c r="C11" s="17">
        <v>10</v>
      </c>
      <c r="D11" s="17">
        <v>6</v>
      </c>
      <c r="E11" s="17">
        <v>163.73556736303161</v>
      </c>
      <c r="F11" s="17">
        <v>54032.737229800419</v>
      </c>
      <c r="G11" s="17">
        <v>110079</v>
      </c>
      <c r="H11" s="17">
        <v>164111.7372298004</v>
      </c>
      <c r="N11" s="18" t="s">
        <v>59</v>
      </c>
      <c r="O11" s="18" t="s">
        <v>59</v>
      </c>
      <c r="P11" s="18" t="s">
        <v>59</v>
      </c>
      <c r="Q11" s="18" t="s">
        <v>59</v>
      </c>
      <c r="R11" s="18" t="s">
        <v>59</v>
      </c>
      <c r="S11" s="18" t="s">
        <v>59</v>
      </c>
    </row>
    <row r="12" spans="1:22" x14ac:dyDescent="0.2">
      <c r="A12" s="19" t="s">
        <v>62</v>
      </c>
      <c r="B12" s="19">
        <v>11</v>
      </c>
      <c r="C12" s="19">
        <v>12</v>
      </c>
      <c r="D12" s="19">
        <v>2</v>
      </c>
      <c r="E12" s="19">
        <v>13</v>
      </c>
      <c r="F12" s="19">
        <v>11700</v>
      </c>
      <c r="G12" s="19">
        <v>0</v>
      </c>
      <c r="H12" s="19">
        <v>11700</v>
      </c>
      <c r="T12" s="20" t="s">
        <v>59</v>
      </c>
      <c r="U12" s="20" t="s">
        <v>59</v>
      </c>
    </row>
    <row r="13" spans="1:22" x14ac:dyDescent="0.2">
      <c r="A13" s="21" t="s">
        <v>63</v>
      </c>
      <c r="B13" s="21">
        <v>13</v>
      </c>
      <c r="C13" s="21">
        <v>13</v>
      </c>
      <c r="D13" s="21">
        <v>1</v>
      </c>
      <c r="E13" s="21">
        <v>8.7380077176918931</v>
      </c>
      <c r="F13" s="21">
        <v>865.06276405149742</v>
      </c>
      <c r="G13" s="21">
        <v>0</v>
      </c>
      <c r="H13" s="21">
        <v>865.06276405149742</v>
      </c>
      <c r="V13" s="22" t="s">
        <v>59</v>
      </c>
    </row>
    <row r="16" spans="1:22" ht="19" x14ac:dyDescent="0.25">
      <c r="A16" s="23" t="s">
        <v>64</v>
      </c>
    </row>
    <row r="17" spans="1:8" x14ac:dyDescent="0.2">
      <c r="A17" s="11" t="s">
        <v>65</v>
      </c>
      <c r="B17" s="11" t="s">
        <v>66</v>
      </c>
      <c r="C17" s="11" t="s">
        <v>67</v>
      </c>
      <c r="E17" s="30" t="s">
        <v>68</v>
      </c>
      <c r="F17" s="28"/>
      <c r="G17" s="30" t="s">
        <v>69</v>
      </c>
      <c r="H17" s="28"/>
    </row>
    <row r="18" spans="1:8" x14ac:dyDescent="0.2">
      <c r="E18" s="11" t="s">
        <v>70</v>
      </c>
      <c r="F18" s="11" t="s">
        <v>71</v>
      </c>
      <c r="G18" s="11" t="s">
        <v>70</v>
      </c>
      <c r="H18" s="11" t="s">
        <v>71</v>
      </c>
    </row>
    <row r="19" spans="1:8" x14ac:dyDescent="0.2">
      <c r="A19" s="24">
        <v>1</v>
      </c>
      <c r="B19" s="24" t="s">
        <v>72</v>
      </c>
      <c r="C19" s="24">
        <v>112787.3579294162</v>
      </c>
      <c r="E19">
        <v>112787.3579294162</v>
      </c>
    </row>
    <row r="20" spans="1:8" x14ac:dyDescent="0.2">
      <c r="A20" s="25">
        <v>1</v>
      </c>
      <c r="B20" s="25" t="s">
        <v>73</v>
      </c>
      <c r="C20" s="25">
        <v>89934</v>
      </c>
      <c r="F20">
        <v>89934</v>
      </c>
    </row>
    <row r="21" spans="1:8" x14ac:dyDescent="0.2">
      <c r="A21" s="26">
        <v>3</v>
      </c>
      <c r="B21" s="26" t="s">
        <v>74</v>
      </c>
      <c r="C21" s="26">
        <v>13712.01475764974</v>
      </c>
      <c r="F21">
        <v>103646.0147576497</v>
      </c>
    </row>
    <row r="22" spans="1:8" x14ac:dyDescent="0.2">
      <c r="A22" s="24">
        <v>4</v>
      </c>
      <c r="B22" s="24" t="s">
        <v>75</v>
      </c>
      <c r="C22" s="24">
        <v>52381.311009668338</v>
      </c>
      <c r="E22">
        <v>165168.6689390846</v>
      </c>
    </row>
    <row r="23" spans="1:8" x14ac:dyDescent="0.2">
      <c r="A23" s="25">
        <v>4</v>
      </c>
      <c r="B23" s="25" t="s">
        <v>76</v>
      </c>
      <c r="C23" s="25">
        <v>46580</v>
      </c>
      <c r="F23">
        <v>150226.01475764971</v>
      </c>
    </row>
    <row r="24" spans="1:8" x14ac:dyDescent="0.2">
      <c r="A24" s="26">
        <v>4</v>
      </c>
      <c r="B24" s="26" t="s">
        <v>77</v>
      </c>
      <c r="C24" s="26">
        <v>3480.7866058010059</v>
      </c>
      <c r="F24">
        <v>153706.80136345071</v>
      </c>
    </row>
    <row r="25" spans="1:8" x14ac:dyDescent="0.2">
      <c r="A25" s="24">
        <v>5</v>
      </c>
      <c r="B25" s="24" t="s">
        <v>78</v>
      </c>
      <c r="C25" s="24">
        <v>164111.7372298004</v>
      </c>
      <c r="E25">
        <v>329280.40616888501</v>
      </c>
    </row>
    <row r="26" spans="1:8" x14ac:dyDescent="0.2">
      <c r="A26" s="25">
        <v>5</v>
      </c>
      <c r="B26" s="25" t="s">
        <v>79</v>
      </c>
      <c r="C26" s="25">
        <v>110079</v>
      </c>
      <c r="F26">
        <v>263785.80136345071</v>
      </c>
    </row>
    <row r="27" spans="1:8" x14ac:dyDescent="0.2">
      <c r="A27" s="26">
        <v>10</v>
      </c>
      <c r="B27" s="26" t="s">
        <v>80</v>
      </c>
      <c r="C27" s="26">
        <v>32419.64233788025</v>
      </c>
      <c r="F27">
        <v>296205.44370133098</v>
      </c>
    </row>
    <row r="28" spans="1:8" x14ac:dyDescent="0.2">
      <c r="A28" s="24">
        <v>11</v>
      </c>
      <c r="B28" s="24" t="s">
        <v>81</v>
      </c>
      <c r="C28" s="24">
        <v>11700</v>
      </c>
      <c r="E28">
        <v>340980.40616888501</v>
      </c>
    </row>
    <row r="29" spans="1:8" x14ac:dyDescent="0.2">
      <c r="A29" s="26">
        <v>12</v>
      </c>
      <c r="B29" s="26" t="s">
        <v>82</v>
      </c>
      <c r="C29" s="26">
        <v>7020</v>
      </c>
      <c r="F29">
        <v>303225.44370133098</v>
      </c>
    </row>
    <row r="30" spans="1:8" x14ac:dyDescent="0.2">
      <c r="A30" s="24">
        <v>13</v>
      </c>
      <c r="B30" s="24" t="s">
        <v>83</v>
      </c>
      <c r="C30" s="24">
        <v>865.06276405149742</v>
      </c>
      <c r="E30">
        <v>341845.46893293649</v>
      </c>
    </row>
    <row r="31" spans="1:8" x14ac:dyDescent="0.2">
      <c r="A31" s="26">
        <v>13</v>
      </c>
      <c r="B31" s="26" t="s">
        <v>84</v>
      </c>
      <c r="C31" s="26">
        <v>519.03765843089843</v>
      </c>
      <c r="F31">
        <v>303744.48135976191</v>
      </c>
    </row>
  </sheetData>
  <mergeCells count="2">
    <mergeCell ref="E17:F17"/>
    <mergeCell ref="G17:H17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F14"/>
  <sheetViews>
    <sheetView tabSelected="1" topLeftCell="A5" zoomScale="272" workbookViewId="0">
      <selection activeCell="D14" sqref="D14"/>
    </sheetView>
  </sheetViews>
  <sheetFormatPr baseColWidth="10" defaultColWidth="8.83203125" defaultRowHeight="15" x14ac:dyDescent="0.2"/>
  <cols>
    <col min="3" max="3" width="11.5" bestFit="1" customWidth="1"/>
    <col min="4" max="4" width="11.83203125" bestFit="1" customWidth="1"/>
    <col min="5" max="5" width="15.6640625" bestFit="1" customWidth="1"/>
  </cols>
  <sheetData>
    <row r="2" spans="2:6" x14ac:dyDescent="0.2">
      <c r="B2" t="s">
        <v>85</v>
      </c>
      <c r="C2" t="s">
        <v>86</v>
      </c>
      <c r="D2" t="s">
        <v>87</v>
      </c>
      <c r="E2" t="s">
        <v>88</v>
      </c>
      <c r="F2" t="s">
        <v>89</v>
      </c>
    </row>
    <row r="3" spans="2:6" x14ac:dyDescent="0.2">
      <c r="B3" t="s">
        <v>90</v>
      </c>
      <c r="C3">
        <v>19.48</v>
      </c>
      <c r="D3">
        <v>16.37</v>
      </c>
      <c r="E3">
        <v>58.45</v>
      </c>
      <c r="F3">
        <v>3</v>
      </c>
    </row>
    <row r="4" spans="2:6" x14ac:dyDescent="0.2">
      <c r="B4" t="s">
        <v>91</v>
      </c>
      <c r="C4">
        <v>21.07</v>
      </c>
      <c r="D4">
        <v>23.28</v>
      </c>
      <c r="E4">
        <v>63.22</v>
      </c>
      <c r="F4">
        <v>3</v>
      </c>
    </row>
    <row r="5" spans="2:6" x14ac:dyDescent="0.2">
      <c r="B5" t="s">
        <v>99</v>
      </c>
      <c r="C5">
        <v>14.02</v>
      </c>
      <c r="D5">
        <v>12.29</v>
      </c>
      <c r="E5">
        <v>42.07</v>
      </c>
      <c r="F5">
        <v>3</v>
      </c>
    </row>
    <row r="7" spans="2:6" x14ac:dyDescent="0.2">
      <c r="B7" t="s">
        <v>92</v>
      </c>
      <c r="C7" t="s">
        <v>93</v>
      </c>
      <c r="D7" t="s">
        <v>87</v>
      </c>
      <c r="F7" t="s">
        <v>89</v>
      </c>
    </row>
    <row r="8" spans="2:6" x14ac:dyDescent="0.2">
      <c r="B8" t="s">
        <v>94</v>
      </c>
      <c r="C8">
        <v>2.65</v>
      </c>
      <c r="D8">
        <v>7.94</v>
      </c>
      <c r="F8">
        <v>3</v>
      </c>
    </row>
    <row r="9" spans="2:6" x14ac:dyDescent="0.2">
      <c r="B9" t="s">
        <v>95</v>
      </c>
      <c r="C9">
        <v>2.59</v>
      </c>
      <c r="D9">
        <v>7.76</v>
      </c>
      <c r="F9">
        <v>3</v>
      </c>
    </row>
    <row r="10" spans="2:6" x14ac:dyDescent="0.2">
      <c r="B10" t="s">
        <v>96</v>
      </c>
      <c r="C10">
        <v>3.56</v>
      </c>
      <c r="D10">
        <v>10.67</v>
      </c>
      <c r="F10">
        <v>3</v>
      </c>
    </row>
    <row r="12" spans="2:6" x14ac:dyDescent="0.2">
      <c r="B12" t="s">
        <v>97</v>
      </c>
      <c r="C12" t="s">
        <v>8</v>
      </c>
      <c r="D12">
        <v>13</v>
      </c>
    </row>
    <row r="14" spans="2:6" x14ac:dyDescent="0.2">
      <c r="B14" t="s">
        <v>98</v>
      </c>
      <c r="C14" t="s">
        <v>21</v>
      </c>
      <c r="D14">
        <v>8.74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Смета</vt:lpstr>
      <vt:lpstr>Материалы</vt:lpstr>
      <vt:lpstr>График работ</vt:lpstr>
      <vt:lpstr>Объемы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2025-07-18T15:01:22Z</dcterms:created>
  <dcterms:modified xsi:type="dcterms:W3CDTF">2025-08-10T16:01:31Z</dcterms:modified>
</cp:coreProperties>
</file>