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zhuan/Documents/Games/working_in_progress/world_mechanics/"/>
    </mc:Choice>
  </mc:AlternateContent>
  <xr:revisionPtr revIDLastSave="0" documentId="13_ncr:1_{C6C50365-4F36-7E49-8A9A-891039D58D4F}" xr6:coauthVersionLast="40" xr6:coauthVersionMax="40" xr10:uidLastSave="{00000000-0000-0000-0000-000000000000}"/>
  <bookViews>
    <workbookView xWindow="0" yWindow="0" windowWidth="25600" windowHeight="16000" activeTab="2" xr2:uid="{684E5E3D-EB99-CE46-8868-34AD2B0137A2}"/>
  </bookViews>
  <sheets>
    <sheet name="Sheet1" sheetId="1" r:id="rId1"/>
    <sheet name="stats" sheetId="4" r:id="rId2"/>
    <sheet name="popn_calc" sheetId="2" r:id="rId3"/>
    <sheet name="dashboard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2" l="1"/>
  <c r="R3" i="2"/>
  <c r="P3" i="2" s="1"/>
  <c r="P2" i="2"/>
  <c r="S2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S3" i="2"/>
  <c r="H2" i="2"/>
  <c r="B2" i="2"/>
  <c r="G2" i="2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M2" i="2" l="1"/>
  <c r="R4" i="2"/>
  <c r="S4" i="2"/>
  <c r="S5" i="2" s="1"/>
  <c r="S6" i="2" s="1"/>
  <c r="S7" i="2" s="1"/>
  <c r="S8" i="2" s="1"/>
  <c r="S9" i="2" s="1"/>
  <c r="S10" i="2" s="1"/>
  <c r="S11" i="2" s="1"/>
  <c r="N2" i="2"/>
  <c r="S12" i="2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J2" i="2"/>
  <c r="H2" i="1"/>
  <c r="M2" i="1" s="1"/>
  <c r="R5" i="2" l="1"/>
  <c r="P4" i="2"/>
  <c r="S38" i="2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P2" i="1"/>
  <c r="Q2" i="1" s="1"/>
  <c r="O3" i="1" s="1"/>
  <c r="P5" i="2" l="1"/>
  <c r="R6" i="2"/>
  <c r="S76" i="2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I2" i="2"/>
  <c r="K2" i="2" s="1"/>
  <c r="N2" i="1"/>
  <c r="J2" i="1" s="1"/>
  <c r="F2" i="2" l="1"/>
  <c r="D2" i="2"/>
  <c r="C2" i="2" s="1"/>
  <c r="P6" i="2"/>
  <c r="R7" i="2"/>
  <c r="H3" i="2"/>
  <c r="D3" i="1"/>
  <c r="E3" i="1" s="1"/>
  <c r="H3" i="1" s="1"/>
  <c r="L3" i="1"/>
  <c r="R8" i="2" l="1"/>
  <c r="P7" i="2"/>
  <c r="E2" i="2"/>
  <c r="B3" i="2" s="1"/>
  <c r="N3" i="2" s="1"/>
  <c r="M3" i="2" s="1"/>
  <c r="K2" i="1"/>
  <c r="I3" i="1" s="1"/>
  <c r="R9" i="2" l="1"/>
  <c r="P8" i="2"/>
  <c r="G3" i="2"/>
  <c r="J3" i="2"/>
  <c r="K3" i="2" s="1"/>
  <c r="I3" i="2"/>
  <c r="S2" i="1"/>
  <c r="P3" i="1"/>
  <c r="P9" i="2" l="1"/>
  <c r="R10" i="2"/>
  <c r="H4" i="2"/>
  <c r="Q3" i="1"/>
  <c r="O4" i="1" s="1"/>
  <c r="M3" i="1"/>
  <c r="D4" i="1" s="1"/>
  <c r="E4" i="1" s="1"/>
  <c r="H4" i="1" s="1"/>
  <c r="F3" i="2" l="1"/>
  <c r="D3" i="2"/>
  <c r="C3" i="2" s="1"/>
  <c r="R11" i="2"/>
  <c r="P10" i="2"/>
  <c r="E3" i="2"/>
  <c r="N3" i="1"/>
  <c r="L4" i="1" s="1"/>
  <c r="R12" i="2" l="1"/>
  <c r="P11" i="2"/>
  <c r="B4" i="2"/>
  <c r="N4" i="2" s="1"/>
  <c r="M4" i="2" s="1"/>
  <c r="J3" i="1"/>
  <c r="K3" i="1"/>
  <c r="P12" i="2" l="1"/>
  <c r="R13" i="2"/>
  <c r="J4" i="2"/>
  <c r="G4" i="2"/>
  <c r="S3" i="1"/>
  <c r="I4" i="1"/>
  <c r="P13" i="2" l="1"/>
  <c r="R14" i="2"/>
  <c r="I4" i="2"/>
  <c r="K4" i="2" s="1"/>
  <c r="P4" i="1"/>
  <c r="Q4" i="1" s="1"/>
  <c r="O5" i="1" s="1"/>
  <c r="M4" i="1"/>
  <c r="R15" i="2" l="1"/>
  <c r="P14" i="2"/>
  <c r="H5" i="2"/>
  <c r="D5" i="1"/>
  <c r="E5" i="1" s="1"/>
  <c r="H5" i="1" s="1"/>
  <c r="N4" i="1"/>
  <c r="L5" i="1" s="1"/>
  <c r="F4" i="2" l="1"/>
  <c r="D4" i="2"/>
  <c r="C4" i="2" s="1"/>
  <c r="P15" i="2"/>
  <c r="R16" i="2"/>
  <c r="E4" i="2"/>
  <c r="J5" i="2"/>
  <c r="K4" i="1"/>
  <c r="J4" i="1"/>
  <c r="B5" i="2" l="1"/>
  <c r="N5" i="2" s="1"/>
  <c r="M5" i="2" s="1"/>
  <c r="I5" i="2" s="1"/>
  <c r="K5" i="2" s="1"/>
  <c r="P16" i="2"/>
  <c r="R17" i="2"/>
  <c r="S4" i="1"/>
  <c r="I5" i="1"/>
  <c r="M5" i="1" s="1"/>
  <c r="G5" i="2" l="1"/>
  <c r="P17" i="2"/>
  <c r="R18" i="2"/>
  <c r="H6" i="2"/>
  <c r="P5" i="1"/>
  <c r="F5" i="2" l="1"/>
  <c r="E5" i="2" s="1"/>
  <c r="D5" i="2"/>
  <c r="C5" i="2" s="1"/>
  <c r="P18" i="2"/>
  <c r="R19" i="2"/>
  <c r="D6" i="1"/>
  <c r="E6" i="1" s="1"/>
  <c r="H6" i="1" s="1"/>
  <c r="Q5" i="1"/>
  <c r="O6" i="1" s="1"/>
  <c r="N5" i="1"/>
  <c r="L6" i="1" s="1"/>
  <c r="B6" i="2" l="1"/>
  <c r="N6" i="2" s="1"/>
  <c r="M6" i="2" s="1"/>
  <c r="R20" i="2"/>
  <c r="P19" i="2"/>
  <c r="J5" i="1"/>
  <c r="K5" i="1"/>
  <c r="J6" i="2" l="1"/>
  <c r="G6" i="2"/>
  <c r="P20" i="2"/>
  <c r="R21" i="2"/>
  <c r="I6" i="2"/>
  <c r="I6" i="1"/>
  <c r="S5" i="1"/>
  <c r="K6" i="2" l="1"/>
  <c r="P21" i="2"/>
  <c r="R22" i="2"/>
  <c r="H7" i="2"/>
  <c r="M6" i="1"/>
  <c r="N6" i="1" s="1"/>
  <c r="L7" i="1" s="1"/>
  <c r="P6" i="1"/>
  <c r="Q6" i="1" s="1"/>
  <c r="O7" i="1" s="1"/>
  <c r="F6" i="2" l="1"/>
  <c r="E6" i="2" s="1"/>
  <c r="D6" i="2"/>
  <c r="C6" i="2" s="1"/>
  <c r="R23" i="2"/>
  <c r="P22" i="2"/>
  <c r="D7" i="1"/>
  <c r="E7" i="1" s="1"/>
  <c r="H7" i="1" s="1"/>
  <c r="K6" i="1"/>
  <c r="J6" i="1"/>
  <c r="B7" i="2" l="1"/>
  <c r="N7" i="2" s="1"/>
  <c r="M7" i="2" s="1"/>
  <c r="R24" i="2"/>
  <c r="P23" i="2"/>
  <c r="S6" i="1"/>
  <c r="I7" i="1"/>
  <c r="J7" i="2" l="1"/>
  <c r="G7" i="2"/>
  <c r="P24" i="2"/>
  <c r="R25" i="2"/>
  <c r="I7" i="2"/>
  <c r="M7" i="1"/>
  <c r="N7" i="1" s="1"/>
  <c r="L8" i="1" s="1"/>
  <c r="P7" i="1"/>
  <c r="K7" i="2" l="1"/>
  <c r="P25" i="2"/>
  <c r="R26" i="2"/>
  <c r="H8" i="2"/>
  <c r="D8" i="1"/>
  <c r="E8" i="1" s="1"/>
  <c r="H8" i="1" s="1"/>
  <c r="Q7" i="1"/>
  <c r="O8" i="1" s="1"/>
  <c r="F7" i="2" l="1"/>
  <c r="D7" i="2"/>
  <c r="C7" i="2" s="1"/>
  <c r="P26" i="2"/>
  <c r="R27" i="2"/>
  <c r="E7" i="2"/>
  <c r="K7" i="1"/>
  <c r="J7" i="1"/>
  <c r="B8" i="2" l="1"/>
  <c r="G8" i="2" s="1"/>
  <c r="R28" i="2"/>
  <c r="P27" i="2"/>
  <c r="S7" i="1"/>
  <c r="I8" i="1"/>
  <c r="P8" i="1" s="1"/>
  <c r="Q8" i="1" s="1"/>
  <c r="O9" i="1" s="1"/>
  <c r="N8" i="2" l="1"/>
  <c r="M8" i="2" s="1"/>
  <c r="I8" i="2" s="1"/>
  <c r="J8" i="2"/>
  <c r="P28" i="2"/>
  <c r="R29" i="2"/>
  <c r="M8" i="1"/>
  <c r="D9" i="1" s="1"/>
  <c r="E9" i="1" s="1"/>
  <c r="H9" i="1" s="1"/>
  <c r="K8" i="2" l="1"/>
  <c r="R30" i="2"/>
  <c r="P29" i="2"/>
  <c r="H9" i="2"/>
  <c r="N8" i="1"/>
  <c r="L9" i="1" s="1"/>
  <c r="F8" i="2" l="1"/>
  <c r="E8" i="2" s="1"/>
  <c r="D8" i="2"/>
  <c r="C8" i="2" s="1"/>
  <c r="P30" i="2"/>
  <c r="R31" i="2"/>
  <c r="J8" i="1"/>
  <c r="K8" i="1"/>
  <c r="B9" i="2" l="1"/>
  <c r="N9" i="2" s="1"/>
  <c r="M9" i="2" s="1"/>
  <c r="I9" i="2" s="1"/>
  <c r="R32" i="2"/>
  <c r="P31" i="2"/>
  <c r="I9" i="1"/>
  <c r="P9" i="1" s="1"/>
  <c r="Q9" i="1" s="1"/>
  <c r="O10" i="1" s="1"/>
  <c r="S8" i="1"/>
  <c r="G9" i="2" l="1"/>
  <c r="J9" i="2"/>
  <c r="K9" i="2" s="1"/>
  <c r="P32" i="2"/>
  <c r="R33" i="2"/>
  <c r="M9" i="1"/>
  <c r="N9" i="1" s="1"/>
  <c r="L10" i="1" s="1"/>
  <c r="F9" i="2" l="1"/>
  <c r="D9" i="2"/>
  <c r="C9" i="2" s="1"/>
  <c r="H10" i="2"/>
  <c r="E9" i="2"/>
  <c r="P33" i="2"/>
  <c r="R34" i="2"/>
  <c r="D10" i="1"/>
  <c r="E10" i="1" s="1"/>
  <c r="H10" i="1" s="1"/>
  <c r="J9" i="1"/>
  <c r="K9" i="1"/>
  <c r="P34" i="2" l="1"/>
  <c r="R35" i="2"/>
  <c r="B10" i="2"/>
  <c r="N10" i="2" s="1"/>
  <c r="M10" i="2" s="1"/>
  <c r="S9" i="1"/>
  <c r="I10" i="1"/>
  <c r="P10" i="1" s="1"/>
  <c r="Q10" i="1" s="1"/>
  <c r="O11" i="1" s="1"/>
  <c r="P35" i="2" l="1"/>
  <c r="R36" i="2"/>
  <c r="J10" i="2"/>
  <c r="G10" i="2"/>
  <c r="M10" i="1"/>
  <c r="N10" i="1" s="1"/>
  <c r="L11" i="1" s="1"/>
  <c r="P36" i="2" l="1"/>
  <c r="R37" i="2"/>
  <c r="I10" i="2"/>
  <c r="K10" i="2" s="1"/>
  <c r="D11" i="1"/>
  <c r="E11" i="1" s="1"/>
  <c r="H11" i="1" s="1"/>
  <c r="J10" i="1"/>
  <c r="K10" i="1"/>
  <c r="P37" i="2" l="1"/>
  <c r="R38" i="2"/>
  <c r="H11" i="2"/>
  <c r="I11" i="1"/>
  <c r="M11" i="1" s="1"/>
  <c r="S10" i="1"/>
  <c r="F10" i="2" l="1"/>
  <c r="E10" i="2" s="1"/>
  <c r="D10" i="2"/>
  <c r="C10" i="2" s="1"/>
  <c r="R39" i="2"/>
  <c r="P38" i="2"/>
  <c r="P11" i="1"/>
  <c r="Q11" i="1" s="1"/>
  <c r="O12" i="1" s="1"/>
  <c r="N11" i="1"/>
  <c r="B11" i="2" l="1"/>
  <c r="N11" i="2" s="1"/>
  <c r="M11" i="2" s="1"/>
  <c r="P39" i="2"/>
  <c r="R40" i="2"/>
  <c r="D12" i="1"/>
  <c r="E12" i="1" s="1"/>
  <c r="H12" i="1" s="1"/>
  <c r="L12" i="1"/>
  <c r="K11" i="1"/>
  <c r="J11" i="1"/>
  <c r="J11" i="2" l="1"/>
  <c r="G11" i="2"/>
  <c r="P40" i="2"/>
  <c r="R41" i="2"/>
  <c r="I11" i="2"/>
  <c r="S11" i="1"/>
  <c r="I12" i="1"/>
  <c r="K11" i="2" l="1"/>
  <c r="P41" i="2"/>
  <c r="R42" i="2"/>
  <c r="H12" i="2"/>
  <c r="M12" i="1"/>
  <c r="N12" i="1" s="1"/>
  <c r="P12" i="1"/>
  <c r="F11" i="2" l="1"/>
  <c r="E11" i="2" s="1"/>
  <c r="D11" i="2"/>
  <c r="C11" i="2" s="1"/>
  <c r="R43" i="2"/>
  <c r="P42" i="2"/>
  <c r="Q12" i="1"/>
  <c r="O13" i="1" s="1"/>
  <c r="L13" i="1"/>
  <c r="D13" i="1"/>
  <c r="E13" i="1" s="1"/>
  <c r="H13" i="1" s="1"/>
  <c r="R44" i="2" l="1"/>
  <c r="P43" i="2"/>
  <c r="B12" i="2"/>
  <c r="N12" i="2" s="1"/>
  <c r="M12" i="2" s="1"/>
  <c r="K12" i="1"/>
  <c r="J12" i="1"/>
  <c r="P44" i="2" l="1"/>
  <c r="R45" i="2"/>
  <c r="J12" i="2"/>
  <c r="K12" i="2" s="1"/>
  <c r="G12" i="2"/>
  <c r="I12" i="2"/>
  <c r="S12" i="1"/>
  <c r="I13" i="1"/>
  <c r="R46" i="2" l="1"/>
  <c r="P45" i="2"/>
  <c r="H13" i="2"/>
  <c r="P13" i="1"/>
  <c r="Q13" i="1" s="1"/>
  <c r="O14" i="1" s="1"/>
  <c r="M13" i="1"/>
  <c r="N13" i="1" s="1"/>
  <c r="L14" i="1" s="1"/>
  <c r="F12" i="2" l="1"/>
  <c r="D12" i="2"/>
  <c r="C12" i="2" s="1"/>
  <c r="P46" i="2"/>
  <c r="R47" i="2"/>
  <c r="E12" i="2"/>
  <c r="D14" i="1"/>
  <c r="E14" i="1" s="1"/>
  <c r="H14" i="1" s="1"/>
  <c r="K13" i="1"/>
  <c r="J13" i="1"/>
  <c r="P47" i="2" l="1"/>
  <c r="R48" i="2"/>
  <c r="B13" i="2"/>
  <c r="N13" i="2" s="1"/>
  <c r="M13" i="2" s="1"/>
  <c r="S13" i="1"/>
  <c r="I14" i="1"/>
  <c r="P48" i="2" l="1"/>
  <c r="R49" i="2"/>
  <c r="G13" i="2"/>
  <c r="J13" i="2"/>
  <c r="M14" i="1"/>
  <c r="N14" i="1" s="1"/>
  <c r="L15" i="1" s="1"/>
  <c r="P14" i="1"/>
  <c r="Q14" i="1" s="1"/>
  <c r="R50" i="2" l="1"/>
  <c r="P49" i="2"/>
  <c r="I13" i="2"/>
  <c r="K13" i="2" s="1"/>
  <c r="D15" i="1"/>
  <c r="E15" i="1" s="1"/>
  <c r="H15" i="1" s="1"/>
  <c r="J14" i="1"/>
  <c r="O15" i="1"/>
  <c r="K14" i="1"/>
  <c r="P50" i="2" l="1"/>
  <c r="R51" i="2"/>
  <c r="H14" i="2"/>
  <c r="S14" i="1"/>
  <c r="I15" i="1"/>
  <c r="F13" i="2" l="1"/>
  <c r="E13" i="2" s="1"/>
  <c r="D13" i="2"/>
  <c r="C13" i="2" s="1"/>
  <c r="P51" i="2"/>
  <c r="R52" i="2"/>
  <c r="P15" i="1"/>
  <c r="Q15" i="1" s="1"/>
  <c r="O16" i="1" s="1"/>
  <c r="M15" i="1"/>
  <c r="N15" i="1" s="1"/>
  <c r="L16" i="1" s="1"/>
  <c r="R53" i="2" l="1"/>
  <c r="P52" i="2"/>
  <c r="B14" i="2"/>
  <c r="N14" i="2" s="1"/>
  <c r="M14" i="2" s="1"/>
  <c r="D16" i="1"/>
  <c r="E16" i="1" s="1"/>
  <c r="H16" i="1" s="1"/>
  <c r="K15" i="1"/>
  <c r="J15" i="1"/>
  <c r="P53" i="2" l="1"/>
  <c r="R54" i="2"/>
  <c r="J14" i="2"/>
  <c r="G14" i="2"/>
  <c r="I14" i="2"/>
  <c r="I16" i="1"/>
  <c r="S15" i="1"/>
  <c r="K14" i="2" l="1"/>
  <c r="R55" i="2"/>
  <c r="P54" i="2"/>
  <c r="H15" i="2"/>
  <c r="M16" i="1"/>
  <c r="P16" i="1"/>
  <c r="Q16" i="1" s="1"/>
  <c r="O17" i="1" s="1"/>
  <c r="F14" i="2" l="1"/>
  <c r="E14" i="2" s="1"/>
  <c r="D14" i="2"/>
  <c r="C14" i="2"/>
  <c r="R56" i="2"/>
  <c r="P55" i="2"/>
  <c r="D17" i="1"/>
  <c r="E17" i="1" s="1"/>
  <c r="H17" i="1" s="1"/>
  <c r="N16" i="1"/>
  <c r="K16" i="1" s="1"/>
  <c r="B15" i="2" l="1"/>
  <c r="J15" i="2" s="1"/>
  <c r="P56" i="2"/>
  <c r="R57" i="2"/>
  <c r="G15" i="2"/>
  <c r="N15" i="2"/>
  <c r="M15" i="2" s="1"/>
  <c r="L17" i="1"/>
  <c r="J16" i="1"/>
  <c r="S16" i="1" s="1"/>
  <c r="P57" i="2" l="1"/>
  <c r="R58" i="2"/>
  <c r="I15" i="2"/>
  <c r="K15" i="2" s="1"/>
  <c r="I17" i="1"/>
  <c r="P17" i="1" s="1"/>
  <c r="P58" i="2" l="1"/>
  <c r="R59" i="2"/>
  <c r="H16" i="2"/>
  <c r="M17" i="1"/>
  <c r="N17" i="1" s="1"/>
  <c r="L18" i="1" s="1"/>
  <c r="Q17" i="1"/>
  <c r="O18" i="1" s="1"/>
  <c r="F15" i="2" l="1"/>
  <c r="D15" i="2"/>
  <c r="C15" i="2" s="1"/>
  <c r="R60" i="2"/>
  <c r="P59" i="2"/>
  <c r="E15" i="2"/>
  <c r="D18" i="1"/>
  <c r="E18" i="1" s="1"/>
  <c r="H18" i="1" s="1"/>
  <c r="K17" i="1"/>
  <c r="J17" i="1"/>
  <c r="B16" i="2" l="1"/>
  <c r="G16" i="2" s="1"/>
  <c r="P60" i="2"/>
  <c r="R61" i="2"/>
  <c r="S17" i="1"/>
  <c r="I18" i="1"/>
  <c r="N16" i="2" l="1"/>
  <c r="M16" i="2" s="1"/>
  <c r="I16" i="2" s="1"/>
  <c r="J16" i="2"/>
  <c r="P61" i="2"/>
  <c r="R62" i="2"/>
  <c r="M18" i="1"/>
  <c r="N18" i="1" s="1"/>
  <c r="L19" i="1" s="1"/>
  <c r="P18" i="1"/>
  <c r="Q18" i="1" s="1"/>
  <c r="O19" i="1" s="1"/>
  <c r="K16" i="2" l="1"/>
  <c r="P62" i="2"/>
  <c r="R63" i="2"/>
  <c r="H17" i="2"/>
  <c r="D19" i="1"/>
  <c r="E19" i="1" s="1"/>
  <c r="H19" i="1" s="1"/>
  <c r="J18" i="1"/>
  <c r="K18" i="1"/>
  <c r="F16" i="2" l="1"/>
  <c r="E16" i="2" s="1"/>
  <c r="D16" i="2"/>
  <c r="C16" i="2" s="1"/>
  <c r="R64" i="2"/>
  <c r="P63" i="2"/>
  <c r="S18" i="1"/>
  <c r="I19" i="1"/>
  <c r="R65" i="2" l="1"/>
  <c r="P64" i="2"/>
  <c r="B17" i="2"/>
  <c r="M19" i="1"/>
  <c r="N19" i="1" s="1"/>
  <c r="P19" i="1"/>
  <c r="Q19" i="1" s="1"/>
  <c r="O20" i="1" s="1"/>
  <c r="P65" i="2" l="1"/>
  <c r="R66" i="2"/>
  <c r="G17" i="2"/>
  <c r="J17" i="2"/>
  <c r="N17" i="2"/>
  <c r="M17" i="2" s="1"/>
  <c r="D20" i="1"/>
  <c r="E20" i="1" s="1"/>
  <c r="H20" i="1" s="1"/>
  <c r="L20" i="1"/>
  <c r="K19" i="1"/>
  <c r="J19" i="1"/>
  <c r="P66" i="2" l="1"/>
  <c r="R67" i="2"/>
  <c r="I17" i="2"/>
  <c r="H18" i="2" s="1"/>
  <c r="I20" i="1"/>
  <c r="S19" i="1"/>
  <c r="K17" i="2" l="1"/>
  <c r="P67" i="2"/>
  <c r="R68" i="2"/>
  <c r="P20" i="1"/>
  <c r="M20" i="1"/>
  <c r="F17" i="2" l="1"/>
  <c r="E17" i="2" s="1"/>
  <c r="D17" i="2"/>
  <c r="C17" i="2" s="1"/>
  <c r="P68" i="2"/>
  <c r="R69" i="2"/>
  <c r="D21" i="1"/>
  <c r="E21" i="1" s="1"/>
  <c r="H21" i="1" s="1"/>
  <c r="Q20" i="1"/>
  <c r="O21" i="1" s="1"/>
  <c r="N20" i="1"/>
  <c r="B18" i="2" l="1"/>
  <c r="N18" i="2" s="1"/>
  <c r="M18" i="2" s="1"/>
  <c r="I18" i="2" s="1"/>
  <c r="P69" i="2"/>
  <c r="R70" i="2"/>
  <c r="L21" i="1"/>
  <c r="K20" i="1"/>
  <c r="J20" i="1"/>
  <c r="G18" i="2" l="1"/>
  <c r="J18" i="2"/>
  <c r="K18" i="2" s="1"/>
  <c r="P70" i="2"/>
  <c r="R71" i="2"/>
  <c r="S20" i="1"/>
  <c r="I21" i="1"/>
  <c r="H19" i="2" l="1"/>
  <c r="F18" i="2"/>
  <c r="E18" i="2" s="1"/>
  <c r="D18" i="2"/>
  <c r="C18" i="2" s="1"/>
  <c r="R72" i="2"/>
  <c r="P71" i="2"/>
  <c r="M21" i="1"/>
  <c r="N21" i="1" s="1"/>
  <c r="P21" i="1"/>
  <c r="B19" i="2" l="1"/>
  <c r="N19" i="2" s="1"/>
  <c r="M19" i="2" s="1"/>
  <c r="I19" i="2" s="1"/>
  <c r="R73" i="2"/>
  <c r="P72" i="2"/>
  <c r="Q21" i="1"/>
  <c r="O22" i="1" s="1"/>
  <c r="D22" i="1"/>
  <c r="E22" i="1" s="1"/>
  <c r="H22" i="1" s="1"/>
  <c r="L22" i="1"/>
  <c r="G19" i="2" l="1"/>
  <c r="J19" i="2"/>
  <c r="K19" i="2" s="1"/>
  <c r="R74" i="2"/>
  <c r="P73" i="2"/>
  <c r="J21" i="1"/>
  <c r="K21" i="1"/>
  <c r="H20" i="2" l="1"/>
  <c r="R75" i="2"/>
  <c r="P74" i="2"/>
  <c r="I22" i="1"/>
  <c r="P22" i="1" s="1"/>
  <c r="S21" i="1"/>
  <c r="F19" i="2" l="1"/>
  <c r="E19" i="2" s="1"/>
  <c r="D19" i="2"/>
  <c r="C19" i="2" s="1"/>
  <c r="B20" i="2" s="1"/>
  <c r="N20" i="2" s="1"/>
  <c r="M20" i="2" s="1"/>
  <c r="I20" i="2" s="1"/>
  <c r="R76" i="2"/>
  <c r="P75" i="2"/>
  <c r="M22" i="1"/>
  <c r="N22" i="1" s="1"/>
  <c r="Q22" i="1"/>
  <c r="O23" i="1" s="1"/>
  <c r="J20" i="2" l="1"/>
  <c r="K20" i="2" s="1"/>
  <c r="G20" i="2"/>
  <c r="P76" i="2"/>
  <c r="R77" i="2"/>
  <c r="D23" i="1"/>
  <c r="E23" i="1" s="1"/>
  <c r="H23" i="1" s="1"/>
  <c r="L23" i="1"/>
  <c r="K22" i="1"/>
  <c r="J22" i="1"/>
  <c r="H21" i="2" l="1"/>
  <c r="F20" i="2"/>
  <c r="E20" i="2" s="1"/>
  <c r="D20" i="2"/>
  <c r="C20" i="2" s="1"/>
  <c r="P77" i="2"/>
  <c r="R78" i="2"/>
  <c r="S22" i="1"/>
  <c r="I23" i="1"/>
  <c r="P78" i="2" l="1"/>
  <c r="R79" i="2"/>
  <c r="B21" i="2"/>
  <c r="N21" i="2" s="1"/>
  <c r="M21" i="2" s="1"/>
  <c r="M23" i="1"/>
  <c r="N23" i="1" s="1"/>
  <c r="P23" i="1"/>
  <c r="P79" i="2" l="1"/>
  <c r="R80" i="2"/>
  <c r="G21" i="2"/>
  <c r="J21" i="2"/>
  <c r="I21" i="2"/>
  <c r="Q23" i="1"/>
  <c r="O24" i="1" s="1"/>
  <c r="L24" i="1"/>
  <c r="D24" i="1"/>
  <c r="E24" i="1" s="1"/>
  <c r="H24" i="1" s="1"/>
  <c r="K21" i="2" l="1"/>
  <c r="P80" i="2"/>
  <c r="R81" i="2"/>
  <c r="H22" i="2"/>
  <c r="J23" i="1"/>
  <c r="K23" i="1"/>
  <c r="F21" i="2" l="1"/>
  <c r="D21" i="2"/>
  <c r="C21" i="2" s="1"/>
  <c r="E21" i="2"/>
  <c r="P81" i="2"/>
  <c r="R82" i="2"/>
  <c r="S23" i="1"/>
  <c r="I24" i="1"/>
  <c r="R83" i="2" l="1"/>
  <c r="P82" i="2"/>
  <c r="B22" i="2"/>
  <c r="N22" i="2" s="1"/>
  <c r="M22" i="2" s="1"/>
  <c r="P24" i="1"/>
  <c r="Q24" i="1" s="1"/>
  <c r="O25" i="1" s="1"/>
  <c r="M24" i="1"/>
  <c r="N24" i="1" s="1"/>
  <c r="L25" i="1" s="1"/>
  <c r="R84" i="2" l="1"/>
  <c r="P83" i="2"/>
  <c r="J22" i="2"/>
  <c r="G22" i="2"/>
  <c r="I22" i="2"/>
  <c r="D25" i="1"/>
  <c r="E25" i="1" s="1"/>
  <c r="H25" i="1" s="1"/>
  <c r="J24" i="1"/>
  <c r="K24" i="1"/>
  <c r="K22" i="2" l="1"/>
  <c r="R85" i="2"/>
  <c r="P84" i="2"/>
  <c r="H23" i="2"/>
  <c r="I25" i="1"/>
  <c r="S24" i="1"/>
  <c r="F22" i="2" l="1"/>
  <c r="E22" i="2" s="1"/>
  <c r="D22" i="2"/>
  <c r="C22" i="2" s="1"/>
  <c r="P85" i="2"/>
  <c r="R86" i="2"/>
  <c r="P25" i="1"/>
  <c r="Q25" i="1" s="1"/>
  <c r="O26" i="1" s="1"/>
  <c r="M25" i="1"/>
  <c r="N25" i="1" s="1"/>
  <c r="L26" i="1" s="1"/>
  <c r="P86" i="2" l="1"/>
  <c r="R87" i="2"/>
  <c r="B23" i="2"/>
  <c r="N23" i="2" s="1"/>
  <c r="M23" i="2" s="1"/>
  <c r="D26" i="1"/>
  <c r="E26" i="1" s="1"/>
  <c r="H26" i="1" s="1"/>
  <c r="K25" i="1"/>
  <c r="J25" i="1"/>
  <c r="P87" i="2" l="1"/>
  <c r="R88" i="2"/>
  <c r="G23" i="2"/>
  <c r="J23" i="2"/>
  <c r="I23" i="2"/>
  <c r="S25" i="1"/>
  <c r="I26" i="1"/>
  <c r="K23" i="2" l="1"/>
  <c r="R89" i="2"/>
  <c r="P88" i="2"/>
  <c r="H24" i="2"/>
  <c r="P26" i="1"/>
  <c r="Q26" i="1" s="1"/>
  <c r="M26" i="1"/>
  <c r="F23" i="2" l="1"/>
  <c r="E23" i="2" s="1"/>
  <c r="D23" i="2"/>
  <c r="C23" i="2" s="1"/>
  <c r="P89" i="2"/>
  <c r="R90" i="2"/>
  <c r="D27" i="1"/>
  <c r="E27" i="1" s="1"/>
  <c r="H27" i="1" s="1"/>
  <c r="N26" i="1"/>
  <c r="L27" i="1" s="1"/>
  <c r="O27" i="1"/>
  <c r="R91" i="2" l="1"/>
  <c r="P90" i="2"/>
  <c r="B24" i="2"/>
  <c r="J26" i="1"/>
  <c r="K26" i="1"/>
  <c r="N24" i="2" l="1"/>
  <c r="M24" i="2" s="1"/>
  <c r="R92" i="2"/>
  <c r="P91" i="2"/>
  <c r="G24" i="2"/>
  <c r="J24" i="2"/>
  <c r="I27" i="1"/>
  <c r="S26" i="1"/>
  <c r="P92" i="2" l="1"/>
  <c r="R93" i="2"/>
  <c r="I24" i="2"/>
  <c r="M27" i="1"/>
  <c r="N27" i="1" s="1"/>
  <c r="P27" i="1"/>
  <c r="Q27" i="1" s="1"/>
  <c r="O28" i="1" s="1"/>
  <c r="K24" i="2" l="1"/>
  <c r="H25" i="2"/>
  <c r="P93" i="2"/>
  <c r="R94" i="2"/>
  <c r="J27" i="1"/>
  <c r="D28" i="1"/>
  <c r="E28" i="1" s="1"/>
  <c r="H28" i="1" s="1"/>
  <c r="K27" i="1"/>
  <c r="L28" i="1"/>
  <c r="F24" i="2" l="1"/>
  <c r="E24" i="2" s="1"/>
  <c r="D24" i="2"/>
  <c r="C24" i="2" s="1"/>
  <c r="B25" i="2" s="1"/>
  <c r="P94" i="2"/>
  <c r="R95" i="2"/>
  <c r="I28" i="1"/>
  <c r="S27" i="1"/>
  <c r="R96" i="2" l="1"/>
  <c r="P95" i="2"/>
  <c r="M28" i="1"/>
  <c r="N28" i="1" s="1"/>
  <c r="L29" i="1" s="1"/>
  <c r="P28" i="1"/>
  <c r="Q28" i="1" s="1"/>
  <c r="O29" i="1" s="1"/>
  <c r="P96" i="2" l="1"/>
  <c r="R97" i="2"/>
  <c r="N25" i="2"/>
  <c r="M25" i="2" s="1"/>
  <c r="J25" i="2"/>
  <c r="G25" i="2"/>
  <c r="D29" i="1"/>
  <c r="K28" i="1"/>
  <c r="J28" i="1"/>
  <c r="R98" i="2" l="1"/>
  <c r="P97" i="2"/>
  <c r="I25" i="2"/>
  <c r="K25" i="2" s="1"/>
  <c r="I29" i="1"/>
  <c r="E29" i="1"/>
  <c r="H29" i="1" s="1"/>
  <c r="S28" i="1"/>
  <c r="P98" i="2" l="1"/>
  <c r="R99" i="2"/>
  <c r="H26" i="2"/>
  <c r="P29" i="1"/>
  <c r="Q29" i="1" s="1"/>
  <c r="O30" i="1" s="1"/>
  <c r="M29" i="1"/>
  <c r="N29" i="1" s="1"/>
  <c r="F25" i="2" l="1"/>
  <c r="E25" i="2" s="1"/>
  <c r="D25" i="2"/>
  <c r="C25" i="2" s="1"/>
  <c r="R100" i="2"/>
  <c r="P100" i="2" s="1"/>
  <c r="P99" i="2"/>
  <c r="K29" i="1"/>
  <c r="D30" i="1"/>
  <c r="E30" i="1" s="1"/>
  <c r="H30" i="1" s="1"/>
  <c r="J29" i="1"/>
  <c r="L30" i="1"/>
  <c r="B26" i="2" l="1"/>
  <c r="G26" i="2" s="1"/>
  <c r="I30" i="1"/>
  <c r="M30" i="1" s="1"/>
  <c r="N30" i="1" s="1"/>
  <c r="L31" i="1" s="1"/>
  <c r="S29" i="1"/>
  <c r="J26" i="2" l="1"/>
  <c r="N26" i="2"/>
  <c r="M26" i="2" s="1"/>
  <c r="I26" i="2" s="1"/>
  <c r="K26" i="2" s="1"/>
  <c r="P30" i="1"/>
  <c r="Q30" i="1" s="1"/>
  <c r="O31" i="1" s="1"/>
  <c r="H27" i="2" l="1"/>
  <c r="J30" i="1"/>
  <c r="K30" i="1"/>
  <c r="D31" i="1"/>
  <c r="E31" i="1" s="1"/>
  <c r="H31" i="1" s="1"/>
  <c r="F26" i="2" l="1"/>
  <c r="E26" i="2" s="1"/>
  <c r="D26" i="2"/>
  <c r="C26" i="2" s="1"/>
  <c r="I31" i="1"/>
  <c r="P31" i="1" s="1"/>
  <c r="Q31" i="1" s="1"/>
  <c r="S30" i="1"/>
  <c r="B27" i="2" l="1"/>
  <c r="N27" i="2" s="1"/>
  <c r="M27" i="2" s="1"/>
  <c r="M31" i="1"/>
  <c r="N31" i="1" s="1"/>
  <c r="L32" i="1" s="1"/>
  <c r="O32" i="1"/>
  <c r="J27" i="2" l="1"/>
  <c r="G27" i="2"/>
  <c r="I27" i="2"/>
  <c r="D32" i="1"/>
  <c r="E32" i="1" s="1"/>
  <c r="H32" i="1" s="1"/>
  <c r="J31" i="1"/>
  <c r="K31" i="1"/>
  <c r="K27" i="2" l="1"/>
  <c r="H28" i="2"/>
  <c r="S31" i="1"/>
  <c r="I32" i="1"/>
  <c r="P32" i="1" s="1"/>
  <c r="Q32" i="1" s="1"/>
  <c r="O33" i="1" s="1"/>
  <c r="F27" i="2" l="1"/>
  <c r="E27" i="2" s="1"/>
  <c r="D27" i="2"/>
  <c r="C27" i="2" s="1"/>
  <c r="M32" i="1"/>
  <c r="N32" i="1" s="1"/>
  <c r="L33" i="1" s="1"/>
  <c r="B28" i="2" l="1"/>
  <c r="N28" i="2" s="1"/>
  <c r="M28" i="2" s="1"/>
  <c r="K32" i="1"/>
  <c r="J32" i="1"/>
  <c r="D33" i="1"/>
  <c r="E33" i="1" s="1"/>
  <c r="H33" i="1" s="1"/>
  <c r="G28" i="2" l="1"/>
  <c r="J28" i="2"/>
  <c r="I33" i="1"/>
  <c r="M33" i="1" s="1"/>
  <c r="N33" i="1" s="1"/>
  <c r="L34" i="1" s="1"/>
  <c r="S32" i="1"/>
  <c r="I28" i="2" l="1"/>
  <c r="K28" i="2" s="1"/>
  <c r="P33" i="1"/>
  <c r="Q33" i="1" s="1"/>
  <c r="O34" i="1" s="1"/>
  <c r="H29" i="2" l="1"/>
  <c r="J33" i="1"/>
  <c r="K33" i="1"/>
  <c r="D34" i="1"/>
  <c r="E34" i="1" s="1"/>
  <c r="H34" i="1" s="1"/>
  <c r="F28" i="2" l="1"/>
  <c r="E28" i="2" s="1"/>
  <c r="D28" i="2"/>
  <c r="C28" i="2" s="1"/>
  <c r="I34" i="1"/>
  <c r="P34" i="1" s="1"/>
  <c r="Q34" i="1" s="1"/>
  <c r="O35" i="1" s="1"/>
  <c r="S33" i="1"/>
  <c r="B29" i="2" l="1"/>
  <c r="J29" i="2" s="1"/>
  <c r="M34" i="1"/>
  <c r="D35" i="1" s="1"/>
  <c r="E35" i="1" s="1"/>
  <c r="H35" i="1" s="1"/>
  <c r="G29" i="2" l="1"/>
  <c r="N29" i="2"/>
  <c r="M29" i="2" s="1"/>
  <c r="I29" i="2" s="1"/>
  <c r="K29" i="2" s="1"/>
  <c r="N34" i="1"/>
  <c r="L35" i="1" s="1"/>
  <c r="H30" i="2" l="1"/>
  <c r="J34" i="1"/>
  <c r="K34" i="1"/>
  <c r="F29" i="2" l="1"/>
  <c r="E29" i="2" s="1"/>
  <c r="D29" i="2"/>
  <c r="C29" i="2" s="1"/>
  <c r="I35" i="1"/>
  <c r="M35" i="1" s="1"/>
  <c r="N35" i="1" s="1"/>
  <c r="L36" i="1" s="1"/>
  <c r="S34" i="1"/>
  <c r="B30" i="2" l="1"/>
  <c r="N30" i="2" s="1"/>
  <c r="M30" i="2" s="1"/>
  <c r="I30" i="2" s="1"/>
  <c r="P35" i="1"/>
  <c r="Q35" i="1" s="1"/>
  <c r="O36" i="1" s="1"/>
  <c r="G30" i="2" l="1"/>
  <c r="J30" i="2"/>
  <c r="K30" i="2" s="1"/>
  <c r="D36" i="1"/>
  <c r="E36" i="1" s="1"/>
  <c r="H36" i="1" s="1"/>
  <c r="J35" i="1"/>
  <c r="K35" i="1"/>
  <c r="H31" i="2" l="1"/>
  <c r="S35" i="1"/>
  <c r="I36" i="1"/>
  <c r="M36" i="1" s="1"/>
  <c r="N36" i="1" s="1"/>
  <c r="F30" i="2" l="1"/>
  <c r="E30" i="2" s="1"/>
  <c r="D30" i="2"/>
  <c r="C30" i="2" s="1"/>
  <c r="P36" i="1"/>
  <c r="D37" i="1" s="1"/>
  <c r="E37" i="1" s="1"/>
  <c r="H37" i="1" s="1"/>
  <c r="L37" i="1"/>
  <c r="B31" i="2" l="1"/>
  <c r="N31" i="2" s="1"/>
  <c r="M31" i="2" s="1"/>
  <c r="I31" i="2" s="1"/>
  <c r="J31" i="2"/>
  <c r="G31" i="2"/>
  <c r="Q36" i="1"/>
  <c r="O37" i="1" s="1"/>
  <c r="K31" i="2" l="1"/>
  <c r="H32" i="2"/>
  <c r="K36" i="1"/>
  <c r="J36" i="1"/>
  <c r="F31" i="2" l="1"/>
  <c r="E31" i="2" s="1"/>
  <c r="D31" i="2"/>
  <c r="C31" i="2" s="1"/>
  <c r="I37" i="1"/>
  <c r="P37" i="1" s="1"/>
  <c r="S36" i="1"/>
  <c r="B32" i="2" l="1"/>
  <c r="N32" i="2" s="1"/>
  <c r="M32" i="2" s="1"/>
  <c r="Q37" i="1"/>
  <c r="O38" i="1" s="1"/>
  <c r="M37" i="1"/>
  <c r="D38" i="1" s="1"/>
  <c r="E38" i="1" s="1"/>
  <c r="H38" i="1" s="1"/>
  <c r="J32" i="2" l="1"/>
  <c r="G32" i="2"/>
  <c r="I32" i="2"/>
  <c r="N37" i="1"/>
  <c r="L38" i="1" s="1"/>
  <c r="K32" i="2" l="1"/>
  <c r="H33" i="2"/>
  <c r="K37" i="1"/>
  <c r="J37" i="1"/>
  <c r="F32" i="2" l="1"/>
  <c r="D32" i="2"/>
  <c r="C32" i="2" s="1"/>
  <c r="E32" i="2"/>
  <c r="S37" i="1"/>
  <c r="I38" i="1"/>
  <c r="M38" i="1" s="1"/>
  <c r="N38" i="1" s="1"/>
  <c r="L39" i="1" s="1"/>
  <c r="B33" i="2" l="1"/>
  <c r="N33" i="2" s="1"/>
  <c r="M33" i="2" s="1"/>
  <c r="P38" i="1"/>
  <c r="Q38" i="1" s="1"/>
  <c r="O39" i="1" s="1"/>
  <c r="J33" i="2" l="1"/>
  <c r="G33" i="2"/>
  <c r="I33" i="2"/>
  <c r="D39" i="1"/>
  <c r="E39" i="1" s="1"/>
  <c r="H39" i="1" s="1"/>
  <c r="K38" i="1"/>
  <c r="J38" i="1"/>
  <c r="K33" i="2" l="1"/>
  <c r="H34" i="2"/>
  <c r="S38" i="1"/>
  <c r="I39" i="1"/>
  <c r="M39" i="1" s="1"/>
  <c r="N39" i="1" s="1"/>
  <c r="L40" i="1" s="1"/>
  <c r="F33" i="2" l="1"/>
  <c r="E33" i="2" s="1"/>
  <c r="D33" i="2"/>
  <c r="C33" i="2" s="1"/>
  <c r="P39" i="1"/>
  <c r="Q39" i="1" s="1"/>
  <c r="O40" i="1" s="1"/>
  <c r="B34" i="2" l="1"/>
  <c r="N34" i="2" s="1"/>
  <c r="M34" i="2" s="1"/>
  <c r="K39" i="1"/>
  <c r="J39" i="1"/>
  <c r="D40" i="1"/>
  <c r="E40" i="1" s="1"/>
  <c r="H40" i="1" s="1"/>
  <c r="J34" i="2" l="1"/>
  <c r="G34" i="2"/>
  <c r="S39" i="1"/>
  <c r="I40" i="1"/>
  <c r="P40" i="1" s="1"/>
  <c r="I34" i="2" l="1"/>
  <c r="K34" i="2" s="1"/>
  <c r="M40" i="1"/>
  <c r="N40" i="1" s="1"/>
  <c r="Q40" i="1"/>
  <c r="O41" i="1" s="1"/>
  <c r="H35" i="2" l="1"/>
  <c r="D41" i="1"/>
  <c r="E41" i="1" s="1"/>
  <c r="H41" i="1" s="1"/>
  <c r="L41" i="1"/>
  <c r="K40" i="1"/>
  <c r="J40" i="1"/>
  <c r="F34" i="2" l="1"/>
  <c r="D34" i="2"/>
  <c r="C34" i="2" s="1"/>
  <c r="E34" i="2"/>
  <c r="S40" i="1"/>
  <c r="I41" i="1"/>
  <c r="B35" i="2" l="1"/>
  <c r="G35" i="2" s="1"/>
  <c r="P41" i="1"/>
  <c r="M41" i="1"/>
  <c r="N35" i="2" l="1"/>
  <c r="M35" i="2" s="1"/>
  <c r="I35" i="2" s="1"/>
  <c r="J35" i="2"/>
  <c r="D42" i="1"/>
  <c r="E42" i="1" s="1"/>
  <c r="H42" i="1" s="1"/>
  <c r="N41" i="1"/>
  <c r="Q41" i="1"/>
  <c r="O42" i="1" s="1"/>
  <c r="K35" i="2" l="1"/>
  <c r="H36" i="2"/>
  <c r="L42" i="1"/>
  <c r="J41" i="1"/>
  <c r="K41" i="1"/>
  <c r="F35" i="2" l="1"/>
  <c r="E35" i="2" s="1"/>
  <c r="D35" i="2"/>
  <c r="C35" i="2" s="1"/>
  <c r="S41" i="1"/>
  <c r="I42" i="1"/>
  <c r="B36" i="2" l="1"/>
  <c r="J36" i="2" s="1"/>
  <c r="P42" i="1"/>
  <c r="M42" i="1"/>
  <c r="N36" i="2" l="1"/>
  <c r="M36" i="2" s="1"/>
  <c r="I36" i="2" s="1"/>
  <c r="K36" i="2" s="1"/>
  <c r="G36" i="2"/>
  <c r="D43" i="1"/>
  <c r="E43" i="1" s="1"/>
  <c r="H43" i="1" s="1"/>
  <c r="N42" i="1"/>
  <c r="Q42" i="1"/>
  <c r="O43" i="1" s="1"/>
  <c r="H37" i="2" l="1"/>
  <c r="L43" i="1"/>
  <c r="J42" i="1"/>
  <c r="K42" i="1"/>
  <c r="F36" i="2" l="1"/>
  <c r="E36" i="2" s="1"/>
  <c r="D36" i="2"/>
  <c r="C36" i="2" s="1"/>
  <c r="I43" i="1"/>
  <c r="S42" i="1"/>
  <c r="B37" i="2" l="1"/>
  <c r="N37" i="2" s="1"/>
  <c r="M37" i="2" s="1"/>
  <c r="I37" i="2" s="1"/>
  <c r="P43" i="1"/>
  <c r="M43" i="1"/>
  <c r="J37" i="2" l="1"/>
  <c r="K37" i="2" s="1"/>
  <c r="G37" i="2"/>
  <c r="D44" i="1"/>
  <c r="E44" i="1" s="1"/>
  <c r="H44" i="1" s="1"/>
  <c r="N43" i="1"/>
  <c r="Q43" i="1"/>
  <c r="O44" i="1" s="1"/>
  <c r="H38" i="2" l="1"/>
  <c r="F37" i="2"/>
  <c r="E37" i="2" s="1"/>
  <c r="L44" i="1"/>
  <c r="J43" i="1"/>
  <c r="K43" i="1"/>
  <c r="D37" i="2" l="1"/>
  <c r="C37" i="2" s="1"/>
  <c r="B38" i="2" s="1"/>
  <c r="N38" i="2" s="1"/>
  <c r="M38" i="2" s="1"/>
  <c r="I44" i="1"/>
  <c r="S43" i="1"/>
  <c r="J38" i="2" l="1"/>
  <c r="G38" i="2"/>
  <c r="M44" i="1"/>
  <c r="N44" i="1" s="1"/>
  <c r="P44" i="1"/>
  <c r="I38" i="2" l="1"/>
  <c r="K38" i="2" s="1"/>
  <c r="L45" i="1"/>
  <c r="Q44" i="1"/>
  <c r="O45" i="1" s="1"/>
  <c r="D45" i="1"/>
  <c r="E45" i="1" s="1"/>
  <c r="H45" i="1" s="1"/>
  <c r="H39" i="2" l="1"/>
  <c r="K44" i="1"/>
  <c r="J44" i="1"/>
  <c r="F38" i="2" l="1"/>
  <c r="E38" i="2" s="1"/>
  <c r="D38" i="2"/>
  <c r="C38" i="2" s="1"/>
  <c r="S44" i="1"/>
  <c r="I45" i="1"/>
  <c r="B39" i="2" l="1"/>
  <c r="N39" i="2" s="1"/>
  <c r="M39" i="2" s="1"/>
  <c r="P45" i="1"/>
  <c r="M45" i="1"/>
  <c r="J39" i="2" l="1"/>
  <c r="G39" i="2"/>
  <c r="D46" i="1"/>
  <c r="E46" i="1" s="1"/>
  <c r="H46" i="1" s="1"/>
  <c r="N45" i="1"/>
  <c r="L46" i="1" s="1"/>
  <c r="Q45" i="1"/>
  <c r="O46" i="1" s="1"/>
  <c r="I39" i="2" l="1"/>
  <c r="K39" i="2" s="1"/>
  <c r="J45" i="1"/>
  <c r="K45" i="1"/>
  <c r="H40" i="2" l="1"/>
  <c r="I46" i="1"/>
  <c r="S45" i="1"/>
  <c r="F39" i="2" l="1"/>
  <c r="E39" i="2" s="1"/>
  <c r="D39" i="2"/>
  <c r="C39" i="2" s="1"/>
  <c r="M46" i="1"/>
  <c r="N46" i="1" s="1"/>
  <c r="P46" i="1"/>
  <c r="B40" i="2" l="1"/>
  <c r="N40" i="2" s="1"/>
  <c r="M40" i="2" s="1"/>
  <c r="L47" i="1"/>
  <c r="Q46" i="1"/>
  <c r="O47" i="1" s="1"/>
  <c r="D47" i="1"/>
  <c r="E47" i="1" s="1"/>
  <c r="H47" i="1" s="1"/>
  <c r="J40" i="2" l="1"/>
  <c r="G40" i="2"/>
  <c r="J46" i="1"/>
  <c r="K46" i="1"/>
  <c r="I40" i="2" l="1"/>
  <c r="K40" i="2" s="1"/>
  <c r="S46" i="1"/>
  <c r="I47" i="1"/>
  <c r="H41" i="2" l="1"/>
  <c r="P47" i="1"/>
  <c r="M47" i="1"/>
  <c r="N47" i="1" s="1"/>
  <c r="F40" i="2" l="1"/>
  <c r="E40" i="2" s="1"/>
  <c r="D40" i="2"/>
  <c r="C40" i="2" s="1"/>
  <c r="D48" i="1"/>
  <c r="E48" i="1" s="1"/>
  <c r="H48" i="1" s="1"/>
  <c r="L48" i="1"/>
  <c r="Q47" i="1"/>
  <c r="O48" i="1" s="1"/>
  <c r="B41" i="2" l="1"/>
  <c r="N41" i="2" s="1"/>
  <c r="M41" i="2" s="1"/>
  <c r="K47" i="1"/>
  <c r="J47" i="1"/>
  <c r="J41" i="2" l="1"/>
  <c r="G41" i="2"/>
  <c r="S47" i="1"/>
  <c r="I48" i="1"/>
  <c r="I41" i="2" l="1"/>
  <c r="K41" i="2" s="1"/>
  <c r="M48" i="1"/>
  <c r="N48" i="1" s="1"/>
  <c r="P48" i="1"/>
  <c r="H42" i="2" l="1"/>
  <c r="Q48" i="1"/>
  <c r="O49" i="1" s="1"/>
  <c r="L49" i="1"/>
  <c r="D49" i="1"/>
  <c r="E49" i="1" s="1"/>
  <c r="H49" i="1" s="1"/>
  <c r="F41" i="2" l="1"/>
  <c r="E41" i="2" s="1"/>
  <c r="D41" i="2"/>
  <c r="C41" i="2" s="1"/>
  <c r="K48" i="1"/>
  <c r="J48" i="1"/>
  <c r="B42" i="2" l="1"/>
  <c r="N42" i="2" s="1"/>
  <c r="M42" i="2" s="1"/>
  <c r="I49" i="1"/>
  <c r="S48" i="1"/>
  <c r="J42" i="2" l="1"/>
  <c r="G42" i="2"/>
  <c r="I42" i="2"/>
  <c r="M49" i="1"/>
  <c r="N49" i="1" s="1"/>
  <c r="L50" i="1" s="1"/>
  <c r="P49" i="1"/>
  <c r="Q49" i="1" s="1"/>
  <c r="K42" i="2" l="1"/>
  <c r="H43" i="2"/>
  <c r="D50" i="1"/>
  <c r="E50" i="1" s="1"/>
  <c r="H50" i="1" s="1"/>
  <c r="K49" i="1"/>
  <c r="O50" i="1"/>
  <c r="J49" i="1"/>
  <c r="F42" i="2" l="1"/>
  <c r="E42" i="2" s="1"/>
  <c r="D42" i="2"/>
  <c r="C42" i="2" s="1"/>
  <c r="S49" i="1"/>
  <c r="I50" i="1"/>
  <c r="B43" i="2" l="1"/>
  <c r="N43" i="2" s="1"/>
  <c r="M43" i="2" s="1"/>
  <c r="P50" i="1"/>
  <c r="M50" i="1"/>
  <c r="N50" i="1" s="1"/>
  <c r="L51" i="1" s="1"/>
  <c r="I43" i="2" l="1"/>
  <c r="J43" i="2"/>
  <c r="K43" i="2" s="1"/>
  <c r="G43" i="2"/>
  <c r="D51" i="1"/>
  <c r="E51" i="1" s="1"/>
  <c r="H51" i="1" s="1"/>
  <c r="Q50" i="1"/>
  <c r="J50" i="1" s="1"/>
  <c r="H44" i="2" l="1"/>
  <c r="O51" i="1"/>
  <c r="K50" i="1"/>
  <c r="I51" i="1" s="1"/>
  <c r="F43" i="2" l="1"/>
  <c r="E43" i="2" s="1"/>
  <c r="D43" i="2"/>
  <c r="C43" i="2" s="1"/>
  <c r="P51" i="1"/>
  <c r="Q51" i="1" s="1"/>
  <c r="O52" i="1" s="1"/>
  <c r="M51" i="1"/>
  <c r="S50" i="1"/>
  <c r="B44" i="2" l="1"/>
  <c r="N44" i="2" s="1"/>
  <c r="M44" i="2" s="1"/>
  <c r="I44" i="2" s="1"/>
  <c r="D52" i="1"/>
  <c r="E52" i="1" s="1"/>
  <c r="H52" i="1" s="1"/>
  <c r="N51" i="1"/>
  <c r="J51" i="1" s="1"/>
  <c r="J44" i="2" l="1"/>
  <c r="K44" i="2" s="1"/>
  <c r="G44" i="2"/>
  <c r="K51" i="1"/>
  <c r="S51" i="1" s="1"/>
  <c r="L52" i="1"/>
  <c r="H45" i="2" l="1"/>
  <c r="F44" i="2"/>
  <c r="E44" i="2" s="1"/>
  <c r="D44" i="2"/>
  <c r="C44" i="2" s="1"/>
  <c r="I52" i="1"/>
  <c r="B45" i="2" l="1"/>
  <c r="N45" i="2" s="1"/>
  <c r="M45" i="2" s="1"/>
  <c r="I45" i="2" s="1"/>
  <c r="P52" i="1"/>
  <c r="Q52" i="1" s="1"/>
  <c r="O53" i="1" s="1"/>
  <c r="M52" i="1"/>
  <c r="J45" i="2" l="1"/>
  <c r="K45" i="2" s="1"/>
  <c r="G45" i="2"/>
  <c r="D53" i="1"/>
  <c r="E53" i="1" s="1"/>
  <c r="H53" i="1" s="1"/>
  <c r="N52" i="1"/>
  <c r="L53" i="1" s="1"/>
  <c r="H46" i="2" l="1"/>
  <c r="F45" i="2"/>
  <c r="E45" i="2" s="1"/>
  <c r="D45" i="2"/>
  <c r="C45" i="2" s="1"/>
  <c r="K52" i="1"/>
  <c r="J52" i="1"/>
  <c r="B46" i="2" l="1"/>
  <c r="N46" i="2" s="1"/>
  <c r="M46" i="2" s="1"/>
  <c r="S52" i="1"/>
  <c r="I53" i="1"/>
  <c r="I46" i="2" l="1"/>
  <c r="J46" i="2"/>
  <c r="K46" i="2" s="1"/>
  <c r="G46" i="2"/>
  <c r="M53" i="1"/>
  <c r="P53" i="1"/>
  <c r="Q53" i="1" s="1"/>
  <c r="O54" i="1" s="1"/>
  <c r="H47" i="2" l="1"/>
  <c r="F46" i="2"/>
  <c r="E46" i="2" s="1"/>
  <c r="D54" i="1"/>
  <c r="E54" i="1" s="1"/>
  <c r="H54" i="1" s="1"/>
  <c r="N53" i="1"/>
  <c r="D46" i="2" l="1"/>
  <c r="C46" i="2" s="1"/>
  <c r="B47" i="2" s="1"/>
  <c r="L54" i="1"/>
  <c r="K53" i="1"/>
  <c r="J53" i="1"/>
  <c r="N47" i="2" l="1"/>
  <c r="M47" i="2" s="1"/>
  <c r="I47" i="2" s="1"/>
  <c r="G47" i="2"/>
  <c r="J47" i="2"/>
  <c r="I54" i="1"/>
  <c r="M54" i="1" s="1"/>
  <c r="N54" i="1" s="1"/>
  <c r="L55" i="1" s="1"/>
  <c r="S53" i="1"/>
  <c r="K47" i="2" l="1"/>
  <c r="F47" i="2" s="1"/>
  <c r="E47" i="2" s="1"/>
  <c r="H48" i="2"/>
  <c r="P54" i="1"/>
  <c r="Q54" i="1" s="1"/>
  <c r="O55" i="1" s="1"/>
  <c r="D47" i="2" l="1"/>
  <c r="C47" i="2" s="1"/>
  <c r="B48" i="2" s="1"/>
  <c r="N48" i="2" s="1"/>
  <c r="M48" i="2" s="1"/>
  <c r="D55" i="1"/>
  <c r="E55" i="1" s="1"/>
  <c r="H55" i="1" s="1"/>
  <c r="K54" i="1"/>
  <c r="J54" i="1"/>
  <c r="G48" i="2" l="1"/>
  <c r="J48" i="2"/>
  <c r="I48" i="2"/>
  <c r="S54" i="1"/>
  <c r="I55" i="1"/>
  <c r="M55" i="1" s="1"/>
  <c r="K48" i="2" l="1"/>
  <c r="H49" i="2"/>
  <c r="N55" i="1"/>
  <c r="L56" i="1" s="1"/>
  <c r="P55" i="1"/>
  <c r="Q55" i="1" s="1"/>
  <c r="O56" i="1" s="1"/>
  <c r="F48" i="2" l="1"/>
  <c r="D48" i="2"/>
  <c r="C48" i="2" s="1"/>
  <c r="E48" i="2"/>
  <c r="D56" i="1"/>
  <c r="E56" i="1" s="1"/>
  <c r="H56" i="1" s="1"/>
  <c r="J55" i="1"/>
  <c r="K55" i="1"/>
  <c r="B49" i="2" l="1"/>
  <c r="N49" i="2" s="1"/>
  <c r="M49" i="2" s="1"/>
  <c r="S55" i="1"/>
  <c r="I56" i="1"/>
  <c r="M56" i="1" s="1"/>
  <c r="N56" i="1" s="1"/>
  <c r="L57" i="1" s="1"/>
  <c r="G49" i="2" l="1"/>
  <c r="J49" i="2"/>
  <c r="I49" i="2"/>
  <c r="P56" i="1"/>
  <c r="Q56" i="1" s="1"/>
  <c r="O57" i="1" s="1"/>
  <c r="K49" i="2" l="1"/>
  <c r="H50" i="2"/>
  <c r="D57" i="1"/>
  <c r="E57" i="1" s="1"/>
  <c r="H57" i="1" s="1"/>
  <c r="K56" i="1"/>
  <c r="J56" i="1"/>
  <c r="F49" i="2" l="1"/>
  <c r="D49" i="2"/>
  <c r="C49" i="2" s="1"/>
  <c r="E49" i="2"/>
  <c r="S56" i="1"/>
  <c r="I57" i="1"/>
  <c r="P57" i="1" s="1"/>
  <c r="B50" i="2" l="1"/>
  <c r="N50" i="2" s="1"/>
  <c r="M50" i="2" s="1"/>
  <c r="Q57" i="1"/>
  <c r="O58" i="1" s="1"/>
  <c r="M57" i="1"/>
  <c r="N57" i="1" s="1"/>
  <c r="L58" i="1" s="1"/>
  <c r="J50" i="2" l="1"/>
  <c r="G50" i="2"/>
  <c r="I50" i="2"/>
  <c r="D58" i="1"/>
  <c r="E58" i="1" s="1"/>
  <c r="H58" i="1" s="1"/>
  <c r="K57" i="1"/>
  <c r="J57" i="1"/>
  <c r="K50" i="2" l="1"/>
  <c r="H51" i="2"/>
  <c r="S57" i="1"/>
  <c r="I58" i="1"/>
  <c r="P58" i="1" s="1"/>
  <c r="Q58" i="1" s="1"/>
  <c r="O59" i="1" s="1"/>
  <c r="F50" i="2" l="1"/>
  <c r="D50" i="2"/>
  <c r="C50" i="2" s="1"/>
  <c r="E50" i="2"/>
  <c r="M58" i="1"/>
  <c r="N58" i="1" s="1"/>
  <c r="K58" i="1" s="1"/>
  <c r="B51" i="2" l="1"/>
  <c r="N51" i="2" s="1"/>
  <c r="M51" i="2" s="1"/>
  <c r="L59" i="1"/>
  <c r="J58" i="1"/>
  <c r="I59" i="1" s="1"/>
  <c r="D59" i="1"/>
  <c r="E59" i="1" s="1"/>
  <c r="H59" i="1" s="1"/>
  <c r="J51" i="2" l="1"/>
  <c r="G51" i="2"/>
  <c r="I51" i="2"/>
  <c r="S58" i="1"/>
  <c r="P59" i="1"/>
  <c r="M59" i="1"/>
  <c r="K51" i="2" l="1"/>
  <c r="H52" i="2"/>
  <c r="D60" i="1"/>
  <c r="E60" i="1" s="1"/>
  <c r="H60" i="1" s="1"/>
  <c r="Q59" i="1"/>
  <c r="O60" i="1" s="1"/>
  <c r="N59" i="1"/>
  <c r="F51" i="2" l="1"/>
  <c r="E51" i="2" s="1"/>
  <c r="D51" i="2"/>
  <c r="C51" i="2" s="1"/>
  <c r="J59" i="1"/>
  <c r="L60" i="1"/>
  <c r="K59" i="1"/>
  <c r="B52" i="2" l="1"/>
  <c r="N52" i="2" s="1"/>
  <c r="M52" i="2" s="1"/>
  <c r="S59" i="1"/>
  <c r="I60" i="1"/>
  <c r="J52" i="2" l="1"/>
  <c r="G52" i="2"/>
  <c r="P60" i="1"/>
  <c r="Q60" i="1" s="1"/>
  <c r="O61" i="1" s="1"/>
  <c r="M60" i="1"/>
  <c r="N60" i="1" s="1"/>
  <c r="I52" i="2" l="1"/>
  <c r="K52" i="2" s="1"/>
  <c r="D61" i="1"/>
  <c r="E61" i="1" s="1"/>
  <c r="H61" i="1" s="1"/>
  <c r="L61" i="1"/>
  <c r="K60" i="1"/>
  <c r="J60" i="1"/>
  <c r="H53" i="2" l="1"/>
  <c r="S60" i="1"/>
  <c r="I61" i="1"/>
  <c r="F52" i="2" l="1"/>
  <c r="E52" i="2" s="1"/>
  <c r="D52" i="2"/>
  <c r="C52" i="2" s="1"/>
  <c r="M61" i="1"/>
  <c r="P61" i="1"/>
  <c r="B53" i="2" l="1"/>
  <c r="N53" i="2" s="1"/>
  <c r="M53" i="2" s="1"/>
  <c r="Q61" i="1"/>
  <c r="O62" i="1" s="1"/>
  <c r="D62" i="1"/>
  <c r="E62" i="1" s="1"/>
  <c r="H62" i="1" s="1"/>
  <c r="N61" i="1"/>
  <c r="G53" i="2" l="1"/>
  <c r="J53" i="2"/>
  <c r="I53" i="2"/>
  <c r="K61" i="1"/>
  <c r="J61" i="1"/>
  <c r="L62" i="1"/>
  <c r="K53" i="2" l="1"/>
  <c r="H54" i="2"/>
  <c r="S61" i="1"/>
  <c r="I62" i="1"/>
  <c r="F53" i="2" l="1"/>
  <c r="D53" i="2"/>
  <c r="C53" i="2" s="1"/>
  <c r="E53" i="2"/>
  <c r="P62" i="1"/>
  <c r="M62" i="1"/>
  <c r="B54" i="2" l="1"/>
  <c r="N54" i="2" s="1"/>
  <c r="M54" i="2" s="1"/>
  <c r="D63" i="1"/>
  <c r="E63" i="1" s="1"/>
  <c r="H63" i="1" s="1"/>
  <c r="Q62" i="1"/>
  <c r="O63" i="1" s="1"/>
  <c r="N62" i="1"/>
  <c r="G54" i="2" l="1"/>
  <c r="J54" i="2"/>
  <c r="I54" i="2"/>
  <c r="K62" i="1"/>
  <c r="L63" i="1"/>
  <c r="J62" i="1"/>
  <c r="K54" i="2" l="1"/>
  <c r="H55" i="2"/>
  <c r="S62" i="1"/>
  <c r="I63" i="1"/>
  <c r="F54" i="2" l="1"/>
  <c r="E54" i="2" s="1"/>
  <c r="D54" i="2"/>
  <c r="C54" i="2" s="1"/>
  <c r="P63" i="1"/>
  <c r="M63" i="1"/>
  <c r="B55" i="2" l="1"/>
  <c r="N55" i="2" s="1"/>
  <c r="M55" i="2" s="1"/>
  <c r="D64" i="1"/>
  <c r="E64" i="1" s="1"/>
  <c r="H64" i="1" s="1"/>
  <c r="Q63" i="1"/>
  <c r="O64" i="1" s="1"/>
  <c r="N63" i="1"/>
  <c r="I55" i="2" l="1"/>
  <c r="G55" i="2"/>
  <c r="J55" i="2"/>
  <c r="K55" i="2" s="1"/>
  <c r="J63" i="1"/>
  <c r="L64" i="1"/>
  <c r="K63" i="1"/>
  <c r="H56" i="2" l="1"/>
  <c r="S63" i="1"/>
  <c r="I64" i="1"/>
  <c r="F55" i="2" l="1"/>
  <c r="E55" i="2" s="1"/>
  <c r="D55" i="2"/>
  <c r="C55" i="2" s="1"/>
  <c r="M64" i="1"/>
  <c r="P64" i="1"/>
  <c r="B56" i="2" l="1"/>
  <c r="N56" i="2" s="1"/>
  <c r="M56" i="2" s="1"/>
  <c r="Q64" i="1"/>
  <c r="O65" i="1" s="1"/>
  <c r="D65" i="1"/>
  <c r="E65" i="1" s="1"/>
  <c r="H65" i="1" s="1"/>
  <c r="N64" i="1"/>
  <c r="I56" i="2" l="1"/>
  <c r="G56" i="2"/>
  <c r="J56" i="2"/>
  <c r="K56" i="2" s="1"/>
  <c r="K64" i="1"/>
  <c r="J64" i="1"/>
  <c r="L65" i="1"/>
  <c r="H57" i="2" l="1"/>
  <c r="S64" i="1"/>
  <c r="I65" i="1"/>
  <c r="P65" i="1" s="1"/>
  <c r="F56" i="2" l="1"/>
  <c r="E56" i="2" s="1"/>
  <c r="D56" i="2"/>
  <c r="C56" i="2" s="1"/>
  <c r="M65" i="1"/>
  <c r="D66" i="1" s="1"/>
  <c r="E66" i="1" s="1"/>
  <c r="H66" i="1" s="1"/>
  <c r="Q65" i="1"/>
  <c r="O66" i="1" s="1"/>
  <c r="B57" i="2" l="1"/>
  <c r="N57" i="2" s="1"/>
  <c r="M57" i="2" s="1"/>
  <c r="N65" i="1"/>
  <c r="J65" i="1" s="1"/>
  <c r="G57" i="2" l="1"/>
  <c r="J57" i="2"/>
  <c r="I57" i="2"/>
  <c r="K65" i="1"/>
  <c r="I66" i="1" s="1"/>
  <c r="L66" i="1"/>
  <c r="K57" i="2" l="1"/>
  <c r="H58" i="2"/>
  <c r="S65" i="1"/>
  <c r="P66" i="1"/>
  <c r="M66" i="1"/>
  <c r="F57" i="2" l="1"/>
  <c r="D57" i="2"/>
  <c r="C57" i="2" s="1"/>
  <c r="E57" i="2"/>
  <c r="D67" i="1"/>
  <c r="E67" i="1" s="1"/>
  <c r="H67" i="1" s="1"/>
  <c r="Q66" i="1"/>
  <c r="O67" i="1" s="1"/>
  <c r="N66" i="1"/>
  <c r="B58" i="2" l="1"/>
  <c r="N58" i="2" s="1"/>
  <c r="M58" i="2" s="1"/>
  <c r="J66" i="1"/>
  <c r="K66" i="1"/>
  <c r="L67" i="1"/>
  <c r="G58" i="2" l="1"/>
  <c r="J58" i="2"/>
  <c r="I58" i="2"/>
  <c r="I67" i="1"/>
  <c r="P67" i="1" s="1"/>
  <c r="S66" i="1"/>
  <c r="K58" i="2" l="1"/>
  <c r="H59" i="2"/>
  <c r="M67" i="1"/>
  <c r="D68" i="1" s="1"/>
  <c r="E68" i="1" s="1"/>
  <c r="H68" i="1" s="1"/>
  <c r="Q67" i="1"/>
  <c r="O68" i="1" s="1"/>
  <c r="F58" i="2" l="1"/>
  <c r="E58" i="2" s="1"/>
  <c r="D58" i="2"/>
  <c r="C58" i="2" s="1"/>
  <c r="N67" i="1"/>
  <c r="J67" i="1" s="1"/>
  <c r="B59" i="2" l="1"/>
  <c r="N59" i="2" s="1"/>
  <c r="M59" i="2" s="1"/>
  <c r="K67" i="1"/>
  <c r="S67" i="1" s="1"/>
  <c r="L68" i="1"/>
  <c r="G59" i="2" l="1"/>
  <c r="J59" i="2"/>
  <c r="I59" i="2"/>
  <c r="I68" i="1"/>
  <c r="M68" i="1" s="1"/>
  <c r="K59" i="2" l="1"/>
  <c r="H60" i="2"/>
  <c r="P68" i="1"/>
  <c r="Q68" i="1" s="1"/>
  <c r="O69" i="1" s="1"/>
  <c r="N68" i="1"/>
  <c r="F59" i="2" l="1"/>
  <c r="D59" i="2"/>
  <c r="C59" i="2" s="1"/>
  <c r="E59" i="2"/>
  <c r="D69" i="1"/>
  <c r="E69" i="1" s="1"/>
  <c r="H69" i="1" s="1"/>
  <c r="L69" i="1"/>
  <c r="K68" i="1"/>
  <c r="J68" i="1"/>
  <c r="B60" i="2" l="1"/>
  <c r="N60" i="2" s="1"/>
  <c r="M60" i="2" s="1"/>
  <c r="S68" i="1"/>
  <c r="I69" i="1"/>
  <c r="G60" i="2" l="1"/>
  <c r="J60" i="2"/>
  <c r="M69" i="1"/>
  <c r="P69" i="1"/>
  <c r="I60" i="2" l="1"/>
  <c r="K60" i="2" s="1"/>
  <c r="Q69" i="1"/>
  <c r="O70" i="1" s="1"/>
  <c r="D70" i="1"/>
  <c r="E70" i="1" s="1"/>
  <c r="H70" i="1" s="1"/>
  <c r="N69" i="1"/>
  <c r="H61" i="2" l="1"/>
  <c r="L70" i="1"/>
  <c r="K69" i="1"/>
  <c r="J69" i="1"/>
  <c r="F60" i="2" l="1"/>
  <c r="E60" i="2" s="1"/>
  <c r="D60" i="2"/>
  <c r="C60" i="2" s="1"/>
  <c r="S69" i="1"/>
  <c r="I70" i="1"/>
  <c r="B61" i="2" l="1"/>
  <c r="N61" i="2" s="1"/>
  <c r="M61" i="2" s="1"/>
  <c r="M70" i="1"/>
  <c r="P70" i="1"/>
  <c r="J61" i="2" l="1"/>
  <c r="G61" i="2"/>
  <c r="I61" i="2"/>
  <c r="Q70" i="1"/>
  <c r="O71" i="1" s="1"/>
  <c r="D71" i="1"/>
  <c r="E71" i="1" s="1"/>
  <c r="H71" i="1" s="1"/>
  <c r="N70" i="1"/>
  <c r="K61" i="2" l="1"/>
  <c r="H62" i="2"/>
  <c r="J70" i="1"/>
  <c r="L71" i="1"/>
  <c r="K70" i="1"/>
  <c r="F61" i="2" l="1"/>
  <c r="D61" i="2"/>
  <c r="C61" i="2" s="1"/>
  <c r="E61" i="2"/>
  <c r="S70" i="1"/>
  <c r="I71" i="1"/>
  <c r="B62" i="2" l="1"/>
  <c r="N62" i="2" s="1"/>
  <c r="M62" i="2" s="1"/>
  <c r="P71" i="1"/>
  <c r="M71" i="1"/>
  <c r="J62" i="2" l="1"/>
  <c r="G62" i="2"/>
  <c r="I62" i="2"/>
  <c r="D72" i="1"/>
  <c r="E72" i="1" s="1"/>
  <c r="H72" i="1" s="1"/>
  <c r="Q71" i="1"/>
  <c r="O72" i="1" s="1"/>
  <c r="N71" i="1"/>
  <c r="K62" i="2" l="1"/>
  <c r="H63" i="2"/>
  <c r="L72" i="1"/>
  <c r="J71" i="1"/>
  <c r="K71" i="1"/>
  <c r="F62" i="2" l="1"/>
  <c r="D62" i="2"/>
  <c r="C62" i="2" s="1"/>
  <c r="E62" i="2"/>
  <c r="S71" i="1"/>
  <c r="I72" i="1"/>
  <c r="B63" i="2" l="1"/>
  <c r="N63" i="2" s="1"/>
  <c r="M63" i="2" s="1"/>
  <c r="M72" i="1"/>
  <c r="P72" i="1"/>
  <c r="I63" i="2" l="1"/>
  <c r="G63" i="2"/>
  <c r="J63" i="2"/>
  <c r="K63" i="2" s="1"/>
  <c r="Q72" i="1"/>
  <c r="O73" i="1" s="1"/>
  <c r="D73" i="1"/>
  <c r="E73" i="1" s="1"/>
  <c r="H73" i="1" s="1"/>
  <c r="N72" i="1"/>
  <c r="H64" i="2" l="1"/>
  <c r="K72" i="1"/>
  <c r="L73" i="1"/>
  <c r="J72" i="1"/>
  <c r="F63" i="2" l="1"/>
  <c r="D63" i="2"/>
  <c r="C63" i="2" s="1"/>
  <c r="E63" i="2"/>
  <c r="S72" i="1"/>
  <c r="I73" i="1"/>
  <c r="B64" i="2" l="1"/>
  <c r="N64" i="2" s="1"/>
  <c r="M64" i="2" s="1"/>
  <c r="M73" i="1"/>
  <c r="P73" i="1"/>
  <c r="J64" i="2" l="1"/>
  <c r="G64" i="2"/>
  <c r="I64" i="2"/>
  <c r="Q73" i="1"/>
  <c r="O74" i="1" s="1"/>
  <c r="D74" i="1"/>
  <c r="E74" i="1" s="1"/>
  <c r="H74" i="1" s="1"/>
  <c r="N73" i="1"/>
  <c r="K64" i="2" l="1"/>
  <c r="H65" i="2"/>
  <c r="L74" i="1"/>
  <c r="K73" i="1"/>
  <c r="J73" i="1"/>
  <c r="F64" i="2" l="1"/>
  <c r="E64" i="2" s="1"/>
  <c r="D64" i="2"/>
  <c r="C64" i="2" s="1"/>
  <c r="S73" i="1"/>
  <c r="I74" i="1"/>
  <c r="B65" i="2" l="1"/>
  <c r="N65" i="2" s="1"/>
  <c r="M65" i="2" s="1"/>
  <c r="P74" i="1"/>
  <c r="M74" i="1"/>
  <c r="G65" i="2" l="1"/>
  <c r="J65" i="2"/>
  <c r="I65" i="2"/>
  <c r="Q74" i="1"/>
  <c r="O75" i="1" s="1"/>
  <c r="D75" i="1"/>
  <c r="E75" i="1" s="1"/>
  <c r="H75" i="1" s="1"/>
  <c r="N74" i="1"/>
  <c r="K65" i="2" l="1"/>
  <c r="H66" i="2"/>
  <c r="J74" i="1"/>
  <c r="L75" i="1"/>
  <c r="K74" i="1"/>
  <c r="F65" i="2" l="1"/>
  <c r="E65" i="2" s="1"/>
  <c r="D65" i="2"/>
  <c r="C65" i="2" s="1"/>
  <c r="S74" i="1"/>
  <c r="I75" i="1"/>
  <c r="B66" i="2" l="1"/>
  <c r="N66" i="2" s="1"/>
  <c r="M66" i="2" s="1"/>
  <c r="P75" i="1"/>
  <c r="M75" i="1"/>
  <c r="J66" i="2" l="1"/>
  <c r="G66" i="2"/>
  <c r="D76" i="1"/>
  <c r="E76" i="1" s="1"/>
  <c r="H76" i="1" s="1"/>
  <c r="Q75" i="1"/>
  <c r="O76" i="1" s="1"/>
  <c r="N75" i="1"/>
  <c r="I66" i="2" l="1"/>
  <c r="K66" i="2" s="1"/>
  <c r="L76" i="1"/>
  <c r="K75" i="1"/>
  <c r="J75" i="1"/>
  <c r="H67" i="2" l="1"/>
  <c r="S75" i="1"/>
  <c r="I76" i="1"/>
  <c r="F66" i="2" l="1"/>
  <c r="E66" i="2" s="1"/>
  <c r="D66" i="2"/>
  <c r="C66" i="2" s="1"/>
  <c r="M76" i="1"/>
  <c r="P76" i="1"/>
  <c r="B67" i="2" l="1"/>
  <c r="N67" i="2" s="1"/>
  <c r="M67" i="2" s="1"/>
  <c r="Q76" i="1"/>
  <c r="O77" i="1" s="1"/>
  <c r="D77" i="1"/>
  <c r="E77" i="1" s="1"/>
  <c r="H77" i="1" s="1"/>
  <c r="N76" i="1"/>
  <c r="J67" i="2" l="1"/>
  <c r="G67" i="2"/>
  <c r="K76" i="1"/>
  <c r="J76" i="1"/>
  <c r="L77" i="1"/>
  <c r="I67" i="2" l="1"/>
  <c r="K67" i="2" s="1"/>
  <c r="I77" i="1"/>
  <c r="M77" i="1" s="1"/>
  <c r="S76" i="1"/>
  <c r="H68" i="2" l="1"/>
  <c r="P77" i="1"/>
  <c r="Q77" i="1" s="1"/>
  <c r="O78" i="1" s="1"/>
  <c r="N77" i="1"/>
  <c r="F67" i="2" l="1"/>
  <c r="E67" i="2" s="1"/>
  <c r="D67" i="2"/>
  <c r="C67" i="2" s="1"/>
  <c r="D78" i="1"/>
  <c r="E78" i="1" s="1"/>
  <c r="H78" i="1" s="1"/>
  <c r="K77" i="1"/>
  <c r="L78" i="1"/>
  <c r="J77" i="1"/>
  <c r="B68" i="2" l="1"/>
  <c r="N68" i="2" s="1"/>
  <c r="M68" i="2" s="1"/>
  <c r="S77" i="1"/>
  <c r="I78" i="1"/>
  <c r="J68" i="2" l="1"/>
  <c r="G68" i="2"/>
  <c r="M78" i="1"/>
  <c r="N78" i="1" s="1"/>
  <c r="L79" i="1" s="1"/>
  <c r="P78" i="1"/>
  <c r="I68" i="2" l="1"/>
  <c r="K68" i="2" s="1"/>
  <c r="D79" i="1"/>
  <c r="E79" i="1" s="1"/>
  <c r="H79" i="1" s="1"/>
  <c r="Q78" i="1"/>
  <c r="O79" i="1" s="1"/>
  <c r="H69" i="2" l="1"/>
  <c r="J78" i="1"/>
  <c r="K78" i="1"/>
  <c r="F68" i="2" l="1"/>
  <c r="E68" i="2" s="1"/>
  <c r="D68" i="2"/>
  <c r="C68" i="2" s="1"/>
  <c r="S78" i="1"/>
  <c r="I79" i="1"/>
  <c r="M79" i="1" s="1"/>
  <c r="B69" i="2" l="1"/>
  <c r="N69" i="2" s="1"/>
  <c r="M69" i="2" s="1"/>
  <c r="P79" i="1"/>
  <c r="Q79" i="1" s="1"/>
  <c r="O80" i="1" s="1"/>
  <c r="N79" i="1"/>
  <c r="L80" i="1" s="1"/>
  <c r="J69" i="2" l="1"/>
  <c r="G69" i="2"/>
  <c r="I69" i="2"/>
  <c r="D80" i="1"/>
  <c r="E80" i="1" s="1"/>
  <c r="H80" i="1" s="1"/>
  <c r="J79" i="1"/>
  <c r="K79" i="1"/>
  <c r="K69" i="2" l="1"/>
  <c r="H70" i="2"/>
  <c r="I80" i="1"/>
  <c r="P80" i="1" s="1"/>
  <c r="S79" i="1"/>
  <c r="F69" i="2" l="1"/>
  <c r="E69" i="2" s="1"/>
  <c r="D69" i="2"/>
  <c r="C69" i="2" s="1"/>
  <c r="M80" i="1"/>
  <c r="D81" i="1" s="1"/>
  <c r="E81" i="1" s="1"/>
  <c r="H81" i="1" s="1"/>
  <c r="Q80" i="1"/>
  <c r="O81" i="1" s="1"/>
  <c r="B70" i="2" l="1"/>
  <c r="N70" i="2" s="1"/>
  <c r="M70" i="2" s="1"/>
  <c r="N80" i="1"/>
  <c r="L81" i="1" s="1"/>
  <c r="J70" i="2" l="1"/>
  <c r="G70" i="2"/>
  <c r="I70" i="2"/>
  <c r="K80" i="1"/>
  <c r="J80" i="1"/>
  <c r="K70" i="2" l="1"/>
  <c r="H71" i="2"/>
  <c r="S80" i="1"/>
  <c r="I81" i="1"/>
  <c r="M81" i="1" s="1"/>
  <c r="F70" i="2" l="1"/>
  <c r="E70" i="2" s="1"/>
  <c r="D70" i="2"/>
  <c r="C70" i="2" s="1"/>
  <c r="P81" i="1"/>
  <c r="Q81" i="1" s="1"/>
  <c r="O82" i="1" s="1"/>
  <c r="N81" i="1"/>
  <c r="B71" i="2" l="1"/>
  <c r="N71" i="2" s="1"/>
  <c r="M71" i="2" s="1"/>
  <c r="D82" i="1"/>
  <c r="E82" i="1" s="1"/>
  <c r="H82" i="1" s="1"/>
  <c r="J81" i="1"/>
  <c r="L82" i="1"/>
  <c r="K81" i="1"/>
  <c r="G71" i="2" l="1"/>
  <c r="J71" i="2"/>
  <c r="I71" i="2"/>
  <c r="S81" i="1"/>
  <c r="I82" i="1"/>
  <c r="K71" i="2" l="1"/>
  <c r="H72" i="2"/>
  <c r="M82" i="1"/>
  <c r="P82" i="1"/>
  <c r="F71" i="2" l="1"/>
  <c r="D71" i="2"/>
  <c r="C71" i="2" s="1"/>
  <c r="E71" i="2"/>
  <c r="D83" i="1"/>
  <c r="E83" i="1" s="1"/>
  <c r="H83" i="1" s="1"/>
  <c r="N82" i="1"/>
  <c r="Q82" i="1"/>
  <c r="O83" i="1" s="1"/>
  <c r="B72" i="2" l="1"/>
  <c r="N72" i="2" s="1"/>
  <c r="M72" i="2" s="1"/>
  <c r="J82" i="1"/>
  <c r="K82" i="1"/>
  <c r="L83" i="1"/>
  <c r="J72" i="2" l="1"/>
  <c r="G72" i="2"/>
  <c r="S82" i="1"/>
  <c r="I83" i="1"/>
  <c r="I72" i="2" l="1"/>
  <c r="K72" i="2" s="1"/>
  <c r="P83" i="1"/>
  <c r="M83" i="1"/>
  <c r="H73" i="2" l="1"/>
  <c r="D84" i="1"/>
  <c r="E84" i="1" s="1"/>
  <c r="H84" i="1" s="1"/>
  <c r="N83" i="1"/>
  <c r="L84" i="1" s="1"/>
  <c r="Q83" i="1"/>
  <c r="F72" i="2" l="1"/>
  <c r="E72" i="2" s="1"/>
  <c r="D72" i="2"/>
  <c r="C72" i="2" s="1"/>
  <c r="J83" i="1"/>
  <c r="K83" i="1"/>
  <c r="O84" i="1"/>
  <c r="B73" i="2" l="1"/>
  <c r="N73" i="2" s="1"/>
  <c r="M73" i="2" s="1"/>
  <c r="S83" i="1"/>
  <c r="I84" i="1"/>
  <c r="J73" i="2" l="1"/>
  <c r="G73" i="2"/>
  <c r="P84" i="1"/>
  <c r="M84" i="1"/>
  <c r="I73" i="2" l="1"/>
  <c r="K73" i="2" s="1"/>
  <c r="D85" i="1"/>
  <c r="E85" i="1" s="1"/>
  <c r="H85" i="1" s="1"/>
  <c r="N84" i="1"/>
  <c r="L85" i="1" s="1"/>
  <c r="Q84" i="1"/>
  <c r="H74" i="2" l="1"/>
  <c r="J84" i="1"/>
  <c r="K84" i="1"/>
  <c r="O85" i="1"/>
  <c r="F73" i="2" l="1"/>
  <c r="D73" i="2"/>
  <c r="C73" i="2" s="1"/>
  <c r="E73" i="2"/>
  <c r="I85" i="1"/>
  <c r="M85" i="1" s="1"/>
  <c r="S84" i="1"/>
  <c r="B74" i="2" l="1"/>
  <c r="N74" i="2" s="1"/>
  <c r="M74" i="2" s="1"/>
  <c r="P85" i="1"/>
  <c r="Q85" i="1" s="1"/>
  <c r="O86" i="1" s="1"/>
  <c r="N85" i="1"/>
  <c r="G74" i="2" l="1"/>
  <c r="I74" i="2"/>
  <c r="J74" i="2"/>
  <c r="D86" i="1"/>
  <c r="E86" i="1" s="1"/>
  <c r="H86" i="1" s="1"/>
  <c r="J85" i="1"/>
  <c r="K85" i="1"/>
  <c r="L86" i="1"/>
  <c r="K74" i="2" l="1"/>
  <c r="H75" i="2"/>
  <c r="S85" i="1"/>
  <c r="I86" i="1"/>
  <c r="F74" i="2" l="1"/>
  <c r="E74" i="2" s="1"/>
  <c r="D74" i="2"/>
  <c r="C74" i="2" s="1"/>
  <c r="M86" i="1"/>
  <c r="N86" i="1" s="1"/>
  <c r="P86" i="1"/>
  <c r="B75" i="2" l="1"/>
  <c r="N75" i="2" s="1"/>
  <c r="M75" i="2" s="1"/>
  <c r="L87" i="1"/>
  <c r="Q86" i="1"/>
  <c r="K86" i="1" s="1"/>
  <c r="D87" i="1"/>
  <c r="E87" i="1" s="1"/>
  <c r="H87" i="1" s="1"/>
  <c r="G75" i="2" l="1"/>
  <c r="J75" i="2"/>
  <c r="I75" i="2"/>
  <c r="J86" i="1"/>
  <c r="O87" i="1"/>
  <c r="K75" i="2" l="1"/>
  <c r="H76" i="2"/>
  <c r="I87" i="1"/>
  <c r="S86" i="1"/>
  <c r="F75" i="2" l="1"/>
  <c r="D75" i="2"/>
  <c r="C75" i="2" s="1"/>
  <c r="E75" i="2"/>
  <c r="P87" i="1"/>
  <c r="M87" i="1"/>
  <c r="B76" i="2" l="1"/>
  <c r="N76" i="2" s="1"/>
  <c r="M76" i="2" s="1"/>
  <c r="D88" i="1"/>
  <c r="E88" i="1" s="1"/>
  <c r="H88" i="1" s="1"/>
  <c r="N87" i="1"/>
  <c r="L88" i="1" s="1"/>
  <c r="Q87" i="1"/>
  <c r="G76" i="2" l="1"/>
  <c r="J76" i="2"/>
  <c r="J87" i="1"/>
  <c r="K87" i="1"/>
  <c r="O88" i="1"/>
  <c r="I76" i="2" l="1"/>
  <c r="K76" i="2" s="1"/>
  <c r="S87" i="1"/>
  <c r="I88" i="1"/>
  <c r="H77" i="2" l="1"/>
  <c r="M88" i="1"/>
  <c r="N88" i="1" s="1"/>
  <c r="P88" i="1"/>
  <c r="F76" i="2" l="1"/>
  <c r="D76" i="2"/>
  <c r="C76" i="2"/>
  <c r="E76" i="2"/>
  <c r="L89" i="1"/>
  <c r="Q88" i="1"/>
  <c r="K88" i="1" s="1"/>
  <c r="D89" i="1"/>
  <c r="E89" i="1" s="1"/>
  <c r="H89" i="1" s="1"/>
  <c r="B77" i="2" l="1"/>
  <c r="N77" i="2" s="1"/>
  <c r="M77" i="2" s="1"/>
  <c r="J88" i="1"/>
  <c r="O89" i="1"/>
  <c r="G77" i="2" l="1"/>
  <c r="J77" i="2"/>
  <c r="I77" i="2"/>
  <c r="S88" i="1"/>
  <c r="I89" i="1"/>
  <c r="K77" i="2" l="1"/>
  <c r="H78" i="2"/>
  <c r="P89" i="1"/>
  <c r="M89" i="1"/>
  <c r="F77" i="2" l="1"/>
  <c r="E77" i="2" s="1"/>
  <c r="D77" i="2"/>
  <c r="C77" i="2" s="1"/>
  <c r="D90" i="1"/>
  <c r="E90" i="1" s="1"/>
  <c r="H90" i="1" s="1"/>
  <c r="N89" i="1"/>
  <c r="L90" i="1" s="1"/>
  <c r="Q89" i="1"/>
  <c r="O90" i="1" s="1"/>
  <c r="B78" i="2" l="1"/>
  <c r="N78" i="2" s="1"/>
  <c r="M78" i="2" s="1"/>
  <c r="J89" i="1"/>
  <c r="K89" i="1"/>
  <c r="G78" i="2" l="1"/>
  <c r="J78" i="2"/>
  <c r="I78" i="2"/>
  <c r="S89" i="1"/>
  <c r="I90" i="1"/>
  <c r="K78" i="2" l="1"/>
  <c r="H79" i="2"/>
  <c r="M90" i="1"/>
  <c r="N90" i="1" s="1"/>
  <c r="P90" i="1"/>
  <c r="F78" i="2" l="1"/>
  <c r="D78" i="2"/>
  <c r="C78" i="2" s="1"/>
  <c r="E78" i="2"/>
  <c r="L91" i="1"/>
  <c r="Q90" i="1"/>
  <c r="O91" i="1" s="1"/>
  <c r="D91" i="1"/>
  <c r="E91" i="1" s="1"/>
  <c r="H91" i="1" s="1"/>
  <c r="B79" i="2" l="1"/>
  <c r="N79" i="2" s="1"/>
  <c r="M79" i="2" s="1"/>
  <c r="J90" i="1"/>
  <c r="K90" i="1"/>
  <c r="J79" i="2" l="1"/>
  <c r="G79" i="2"/>
  <c r="S90" i="1"/>
  <c r="I91" i="1"/>
  <c r="I79" i="2" l="1"/>
  <c r="K79" i="2" s="1"/>
  <c r="M91" i="1"/>
  <c r="N91" i="1" s="1"/>
  <c r="P91" i="1"/>
  <c r="H80" i="2" l="1"/>
  <c r="D92" i="1"/>
  <c r="E92" i="1" s="1"/>
  <c r="H92" i="1" s="1"/>
  <c r="Q91" i="1"/>
  <c r="O92" i="1" s="1"/>
  <c r="L92" i="1"/>
  <c r="F79" i="2" l="1"/>
  <c r="E79" i="2" s="1"/>
  <c r="D79" i="2"/>
  <c r="C79" i="2" s="1"/>
  <c r="K91" i="1"/>
  <c r="J91" i="1"/>
  <c r="B80" i="2" l="1"/>
  <c r="N80" i="2" s="1"/>
  <c r="M80" i="2" s="1"/>
  <c r="I92" i="1"/>
  <c r="S91" i="1"/>
  <c r="J80" i="2" l="1"/>
  <c r="G80" i="2"/>
  <c r="M92" i="1"/>
  <c r="N92" i="1" s="1"/>
  <c r="L93" i="1" s="1"/>
  <c r="P92" i="1"/>
  <c r="I80" i="2" l="1"/>
  <c r="K80" i="2" s="1"/>
  <c r="D93" i="1"/>
  <c r="E93" i="1" s="1"/>
  <c r="H93" i="1" s="1"/>
  <c r="Q92" i="1"/>
  <c r="J92" i="1" s="1"/>
  <c r="H81" i="2" l="1"/>
  <c r="K92" i="1"/>
  <c r="S92" i="1" s="1"/>
  <c r="O93" i="1"/>
  <c r="F80" i="2" l="1"/>
  <c r="D80" i="2"/>
  <c r="C80" i="2" s="1"/>
  <c r="E80" i="2"/>
  <c r="I93" i="1"/>
  <c r="M93" i="1" s="1"/>
  <c r="N93" i="1" s="1"/>
  <c r="B81" i="2" l="1"/>
  <c r="N81" i="2" s="1"/>
  <c r="M81" i="2" s="1"/>
  <c r="P93" i="1"/>
  <c r="Q93" i="1" s="1"/>
  <c r="J93" i="1" s="1"/>
  <c r="L94" i="1"/>
  <c r="J81" i="2" l="1"/>
  <c r="G81" i="2"/>
  <c r="I81" i="2"/>
  <c r="D94" i="1"/>
  <c r="E94" i="1" s="1"/>
  <c r="H94" i="1" s="1"/>
  <c r="K93" i="1"/>
  <c r="S93" i="1" s="1"/>
  <c r="O94" i="1"/>
  <c r="K81" i="2" l="1"/>
  <c r="H82" i="2"/>
  <c r="I94" i="1"/>
  <c r="F81" i="2" l="1"/>
  <c r="E81" i="2" s="1"/>
  <c r="D81" i="2"/>
  <c r="C81" i="2" s="1"/>
  <c r="M94" i="1"/>
  <c r="N94" i="1" s="1"/>
  <c r="P94" i="1"/>
  <c r="B82" i="2" l="1"/>
  <c r="N82" i="2" s="1"/>
  <c r="M82" i="2" s="1"/>
  <c r="D95" i="1"/>
  <c r="E95" i="1" s="1"/>
  <c r="H95" i="1" s="1"/>
  <c r="L95" i="1"/>
  <c r="Q94" i="1"/>
  <c r="K94" i="1" s="1"/>
  <c r="G82" i="2" l="1"/>
  <c r="J82" i="2"/>
  <c r="I82" i="2"/>
  <c r="J94" i="1"/>
  <c r="I95" i="1" s="1"/>
  <c r="O95" i="1"/>
  <c r="K82" i="2" l="1"/>
  <c r="H83" i="2"/>
  <c r="S94" i="1"/>
  <c r="P95" i="1"/>
  <c r="M95" i="1"/>
  <c r="F82" i="2" l="1"/>
  <c r="D82" i="2"/>
  <c r="C82" i="2" s="1"/>
  <c r="E82" i="2"/>
  <c r="D96" i="1"/>
  <c r="E96" i="1" s="1"/>
  <c r="H96" i="1" s="1"/>
  <c r="N95" i="1"/>
  <c r="Q95" i="1"/>
  <c r="O96" i="1" s="1"/>
  <c r="B83" i="2" l="1"/>
  <c r="N83" i="2" s="1"/>
  <c r="M83" i="2" s="1"/>
  <c r="I83" i="2" s="1"/>
  <c r="J95" i="1"/>
  <c r="L96" i="1"/>
  <c r="K95" i="1"/>
  <c r="G83" i="2" l="1"/>
  <c r="J83" i="2"/>
  <c r="K83" i="2" s="1"/>
  <c r="S95" i="1"/>
  <c r="I96" i="1"/>
  <c r="H84" i="2" l="1"/>
  <c r="F83" i="2"/>
  <c r="E83" i="2" s="1"/>
  <c r="D83" i="2"/>
  <c r="C83" i="2" s="1"/>
  <c r="M96" i="1"/>
  <c r="N96" i="1" s="1"/>
  <c r="P96" i="1"/>
  <c r="B84" i="2" l="1"/>
  <c r="N84" i="2" s="1"/>
  <c r="M84" i="2" s="1"/>
  <c r="Q96" i="1"/>
  <c r="O97" i="1" s="1"/>
  <c r="L97" i="1"/>
  <c r="D97" i="1"/>
  <c r="E97" i="1" s="1"/>
  <c r="H97" i="1" s="1"/>
  <c r="J84" i="2" l="1"/>
  <c r="G84" i="2"/>
  <c r="K96" i="1"/>
  <c r="J96" i="1"/>
  <c r="I84" i="2" l="1"/>
  <c r="K84" i="2" s="1"/>
  <c r="S96" i="1"/>
  <c r="I97" i="1"/>
  <c r="H85" i="2" l="1"/>
  <c r="P97" i="1"/>
  <c r="Q97" i="1" s="1"/>
  <c r="O98" i="1" s="1"/>
  <c r="M97" i="1"/>
  <c r="F84" i="2" l="1"/>
  <c r="D84" i="2"/>
  <c r="C84" i="2" s="1"/>
  <c r="E84" i="2"/>
  <c r="D98" i="1"/>
  <c r="E98" i="1" s="1"/>
  <c r="H98" i="1" s="1"/>
  <c r="N97" i="1"/>
  <c r="L98" i="1" s="1"/>
  <c r="B85" i="2" l="1"/>
  <c r="N85" i="2" s="1"/>
  <c r="M85" i="2" s="1"/>
  <c r="J97" i="1"/>
  <c r="K97" i="1"/>
  <c r="J85" i="2" l="1"/>
  <c r="G85" i="2"/>
  <c r="S97" i="1"/>
  <c r="I98" i="1"/>
  <c r="P98" i="1" s="1"/>
  <c r="I85" i="2" l="1"/>
  <c r="K85" i="2" s="1"/>
  <c r="M98" i="1"/>
  <c r="D99" i="1" s="1"/>
  <c r="E99" i="1" s="1"/>
  <c r="H99" i="1" s="1"/>
  <c r="Q98" i="1"/>
  <c r="H86" i="2" l="1"/>
  <c r="N98" i="1"/>
  <c r="L99" i="1" s="1"/>
  <c r="O99" i="1"/>
  <c r="F85" i="2" l="1"/>
  <c r="E85" i="2" s="1"/>
  <c r="D85" i="2"/>
  <c r="C85" i="2" s="1"/>
  <c r="K98" i="1"/>
  <c r="J98" i="1"/>
  <c r="B86" i="2" l="1"/>
  <c r="N86" i="2" s="1"/>
  <c r="M86" i="2" s="1"/>
  <c r="I86" i="2" s="1"/>
  <c r="G86" i="2"/>
  <c r="S98" i="1"/>
  <c r="I99" i="1"/>
  <c r="M99" i="1" s="1"/>
  <c r="N99" i="1" s="1"/>
  <c r="J86" i="2" l="1"/>
  <c r="K86" i="2"/>
  <c r="H87" i="2"/>
  <c r="P99" i="1"/>
  <c r="D100" i="1" s="1"/>
  <c r="E100" i="1" s="1"/>
  <c r="H100" i="1" s="1"/>
  <c r="L100" i="1"/>
  <c r="F86" i="2" l="1"/>
  <c r="D86" i="2"/>
  <c r="C86" i="2" s="1"/>
  <c r="E86" i="2"/>
  <c r="Q99" i="1"/>
  <c r="J99" i="1" s="1"/>
  <c r="B87" i="2" l="1"/>
  <c r="N87" i="2" s="1"/>
  <c r="M87" i="2" s="1"/>
  <c r="O100" i="1"/>
  <c r="K99" i="1"/>
  <c r="S99" i="1" s="1"/>
  <c r="J87" i="2" l="1"/>
  <c r="G87" i="2"/>
  <c r="I87" i="2"/>
  <c r="I100" i="1"/>
  <c r="M100" i="1" s="1"/>
  <c r="N100" i="1" s="1"/>
  <c r="K87" i="2" l="1"/>
  <c r="H88" i="2"/>
  <c r="P100" i="1"/>
  <c r="Q100" i="1" s="1"/>
  <c r="O101" i="1" s="1"/>
  <c r="L101" i="1"/>
  <c r="F87" i="2" l="1"/>
  <c r="E87" i="2" s="1"/>
  <c r="D87" i="2"/>
  <c r="C87" i="2"/>
  <c r="D101" i="1"/>
  <c r="E101" i="1" s="1"/>
  <c r="H101" i="1" s="1"/>
  <c r="J100" i="1"/>
  <c r="K100" i="1"/>
  <c r="B88" i="2" l="1"/>
  <c r="N88" i="2" s="1"/>
  <c r="M88" i="2" s="1"/>
  <c r="I88" i="2" s="1"/>
  <c r="S100" i="1"/>
  <c r="I101" i="1"/>
  <c r="J88" i="2" l="1"/>
  <c r="G88" i="2"/>
  <c r="K88" i="2"/>
  <c r="H89" i="2"/>
  <c r="M101" i="1"/>
  <c r="N101" i="1" s="1"/>
  <c r="P101" i="1"/>
  <c r="Q101" i="1" s="1"/>
  <c r="O102" i="1" s="1"/>
  <c r="F88" i="2" l="1"/>
  <c r="D88" i="2"/>
  <c r="C88" i="2" s="1"/>
  <c r="E88" i="2"/>
  <c r="D102" i="1"/>
  <c r="E102" i="1" s="1"/>
  <c r="H102" i="1" s="1"/>
  <c r="L102" i="1"/>
  <c r="J101" i="1"/>
  <c r="K101" i="1"/>
  <c r="B89" i="2" l="1"/>
  <c r="N89" i="2" s="1"/>
  <c r="M89" i="2" s="1"/>
  <c r="S101" i="1"/>
  <c r="I102" i="1"/>
  <c r="J89" i="2" l="1"/>
  <c r="G89" i="2"/>
  <c r="M102" i="1"/>
  <c r="N102" i="1" s="1"/>
  <c r="P102" i="1"/>
  <c r="I89" i="2" l="1"/>
  <c r="K89" i="2" s="1"/>
  <c r="L103" i="1"/>
  <c r="Q102" i="1"/>
  <c r="J102" i="1" s="1"/>
  <c r="D103" i="1"/>
  <c r="E103" i="1" s="1"/>
  <c r="H103" i="1" s="1"/>
  <c r="H90" i="2" l="1"/>
  <c r="K102" i="1"/>
  <c r="S102" i="1" s="1"/>
  <c r="O103" i="1"/>
  <c r="F89" i="2" l="1"/>
  <c r="E89" i="2" s="1"/>
  <c r="D89" i="2"/>
  <c r="C89" i="2" s="1"/>
  <c r="I103" i="1"/>
  <c r="B90" i="2" l="1"/>
  <c r="N90" i="2" s="1"/>
  <c r="M90" i="2" s="1"/>
  <c r="M103" i="1"/>
  <c r="P103" i="1"/>
  <c r="G90" i="2" l="1"/>
  <c r="J90" i="2"/>
  <c r="D104" i="1"/>
  <c r="E104" i="1" s="1"/>
  <c r="H104" i="1" s="1"/>
  <c r="Q103" i="1"/>
  <c r="O104" i="1" s="1"/>
  <c r="N103" i="1"/>
  <c r="I90" i="2" l="1"/>
  <c r="K90" i="2" s="1"/>
  <c r="K103" i="1"/>
  <c r="L104" i="1"/>
  <c r="J103" i="1"/>
  <c r="H91" i="2" l="1"/>
  <c r="S103" i="1"/>
  <c r="I104" i="1"/>
  <c r="F90" i="2" l="1"/>
  <c r="D90" i="2"/>
  <c r="C90" i="2" s="1"/>
  <c r="E90" i="2"/>
  <c r="M104" i="1"/>
  <c r="N104" i="1" s="1"/>
  <c r="P104" i="1"/>
  <c r="B91" i="2" l="1"/>
  <c r="N91" i="2" s="1"/>
  <c r="M91" i="2" s="1"/>
  <c r="L105" i="1"/>
  <c r="Q104" i="1"/>
  <c r="O105" i="1" s="1"/>
  <c r="D105" i="1"/>
  <c r="E105" i="1" s="1"/>
  <c r="H105" i="1" s="1"/>
  <c r="J91" i="2" l="1"/>
  <c r="G91" i="2"/>
  <c r="J104" i="1"/>
  <c r="K104" i="1"/>
  <c r="I91" i="2" l="1"/>
  <c r="K91" i="2" s="1"/>
  <c r="S104" i="1"/>
  <c r="I105" i="1"/>
  <c r="H92" i="2" l="1"/>
  <c r="M105" i="1"/>
  <c r="N105" i="1" s="1"/>
  <c r="P105" i="1"/>
  <c r="F91" i="2" l="1"/>
  <c r="D91" i="2"/>
  <c r="E91" i="2"/>
  <c r="C91" i="2"/>
  <c r="Q105" i="1"/>
  <c r="O106" i="1" s="1"/>
  <c r="L106" i="1"/>
  <c r="D106" i="1"/>
  <c r="E106" i="1" s="1"/>
  <c r="H106" i="1" s="1"/>
  <c r="B92" i="2" l="1"/>
  <c r="N92" i="2" s="1"/>
  <c r="M92" i="2" s="1"/>
  <c r="J105" i="1"/>
  <c r="K105" i="1"/>
  <c r="J92" i="2" l="1"/>
  <c r="I92" i="2"/>
  <c r="G92" i="2"/>
  <c r="S105" i="1"/>
  <c r="I106" i="1"/>
  <c r="K92" i="2" l="1"/>
  <c r="H93" i="2"/>
  <c r="P106" i="1"/>
  <c r="Q106" i="1" s="1"/>
  <c r="O107" i="1" s="1"/>
  <c r="M106" i="1"/>
  <c r="F92" i="2" l="1"/>
  <c r="E92" i="2" s="1"/>
  <c r="D92" i="2"/>
  <c r="C92" i="2" s="1"/>
  <c r="D107" i="1"/>
  <c r="E107" i="1" s="1"/>
  <c r="H107" i="1" s="1"/>
  <c r="N106" i="1"/>
  <c r="K106" i="1" s="1"/>
  <c r="B93" i="2" l="1"/>
  <c r="N93" i="2" s="1"/>
  <c r="M93" i="2" s="1"/>
  <c r="L107" i="1"/>
  <c r="J106" i="1"/>
  <c r="S106" i="1" s="1"/>
  <c r="G93" i="2" l="1"/>
  <c r="J93" i="2"/>
  <c r="I93" i="2"/>
  <c r="I107" i="1"/>
  <c r="P107" i="1" s="1"/>
  <c r="K93" i="2" l="1"/>
  <c r="H94" i="2"/>
  <c r="M107" i="1"/>
  <c r="N107" i="1" s="1"/>
  <c r="L108" i="1" s="1"/>
  <c r="Q107" i="1"/>
  <c r="O108" i="1" s="1"/>
  <c r="F93" i="2" l="1"/>
  <c r="E93" i="2" s="1"/>
  <c r="D93" i="2"/>
  <c r="C93" i="2" s="1"/>
  <c r="D108" i="1"/>
  <c r="E108" i="1" s="1"/>
  <c r="H108" i="1" s="1"/>
  <c r="K107" i="1"/>
  <c r="J107" i="1"/>
  <c r="B94" i="2" l="1"/>
  <c r="N94" i="2" s="1"/>
  <c r="M94" i="2" s="1"/>
  <c r="S107" i="1"/>
  <c r="I108" i="1"/>
  <c r="I94" i="2" l="1"/>
  <c r="J94" i="2"/>
  <c r="K94" i="2" s="1"/>
  <c r="G94" i="2"/>
  <c r="M108" i="1"/>
  <c r="N108" i="1" s="1"/>
  <c r="L109" i="1" s="1"/>
  <c r="P108" i="1"/>
  <c r="Q108" i="1" s="1"/>
  <c r="H95" i="2" l="1"/>
  <c r="J108" i="1"/>
  <c r="D109" i="1"/>
  <c r="E109" i="1" s="1"/>
  <c r="H109" i="1" s="1"/>
  <c r="K108" i="1"/>
  <c r="O109" i="1"/>
  <c r="F94" i="2" l="1"/>
  <c r="E94" i="2" s="1"/>
  <c r="D94" i="2"/>
  <c r="C94" i="2" s="1"/>
  <c r="S108" i="1"/>
  <c r="I109" i="1"/>
  <c r="B95" i="2" l="1"/>
  <c r="N95" i="2" s="1"/>
  <c r="M95" i="2" s="1"/>
  <c r="M109" i="1"/>
  <c r="N109" i="1" s="1"/>
  <c r="P109" i="1"/>
  <c r="J95" i="2" l="1"/>
  <c r="G95" i="2"/>
  <c r="I95" i="2"/>
  <c r="Q109" i="1"/>
  <c r="O110" i="1" s="1"/>
  <c r="L110" i="1"/>
  <c r="D110" i="1"/>
  <c r="E110" i="1" s="1"/>
  <c r="H110" i="1" s="1"/>
  <c r="K95" i="2" l="1"/>
  <c r="H96" i="2"/>
  <c r="K109" i="1"/>
  <c r="J109" i="1"/>
  <c r="F95" i="2" l="1"/>
  <c r="D95" i="2"/>
  <c r="C95" i="2" s="1"/>
  <c r="E95" i="2"/>
  <c r="S109" i="1"/>
  <c r="I110" i="1"/>
  <c r="P110" i="1" s="1"/>
  <c r="B96" i="2" l="1"/>
  <c r="N96" i="2" s="1"/>
  <c r="M96" i="2" s="1"/>
  <c r="M110" i="1"/>
  <c r="N110" i="1" s="1"/>
  <c r="L111" i="1" s="1"/>
  <c r="Q110" i="1"/>
  <c r="J96" i="2" l="1"/>
  <c r="G96" i="2"/>
  <c r="J110" i="1"/>
  <c r="D111" i="1"/>
  <c r="E111" i="1" s="1"/>
  <c r="H111" i="1" s="1"/>
  <c r="K110" i="1"/>
  <c r="O111" i="1"/>
  <c r="I96" i="2" l="1"/>
  <c r="K96" i="2" s="1"/>
  <c r="S110" i="1"/>
  <c r="I111" i="1"/>
  <c r="H97" i="2" l="1"/>
  <c r="M111" i="1"/>
  <c r="N111" i="1" s="1"/>
  <c r="P111" i="1"/>
  <c r="F96" i="2" l="1"/>
  <c r="D96" i="2"/>
  <c r="C96" i="2" s="1"/>
  <c r="E96" i="2"/>
  <c r="L112" i="1"/>
  <c r="Q111" i="1"/>
  <c r="J111" i="1" s="1"/>
  <c r="D112" i="1"/>
  <c r="E112" i="1" s="1"/>
  <c r="H112" i="1" s="1"/>
  <c r="B97" i="2" l="1"/>
  <c r="G97" i="2" s="1"/>
  <c r="K111" i="1"/>
  <c r="S111" i="1" s="1"/>
  <c r="O112" i="1"/>
  <c r="J97" i="2" l="1"/>
  <c r="N97" i="2"/>
  <c r="M97" i="2" s="1"/>
  <c r="I112" i="1"/>
  <c r="I97" i="2" l="1"/>
  <c r="K97" i="2" s="1"/>
  <c r="P112" i="1"/>
  <c r="M112" i="1"/>
  <c r="H98" i="2" l="1"/>
  <c r="D113" i="1"/>
  <c r="E113" i="1" s="1"/>
  <c r="H113" i="1" s="1"/>
  <c r="N112" i="1"/>
  <c r="Q112" i="1"/>
  <c r="O113" i="1" s="1"/>
  <c r="F97" i="2" l="1"/>
  <c r="D97" i="2"/>
  <c r="C97" i="2" s="1"/>
  <c r="E97" i="2"/>
  <c r="L113" i="1"/>
  <c r="J112" i="1"/>
  <c r="K112" i="1"/>
  <c r="B98" i="2" l="1"/>
  <c r="N98" i="2" s="1"/>
  <c r="M98" i="2" s="1"/>
  <c r="I113" i="1"/>
  <c r="S112" i="1"/>
  <c r="G98" i="2" l="1"/>
  <c r="J98" i="2"/>
  <c r="I98" i="2"/>
  <c r="P113" i="1"/>
  <c r="Q113" i="1" s="1"/>
  <c r="M113" i="1"/>
  <c r="K98" i="2" l="1"/>
  <c r="H99" i="2"/>
  <c r="D114" i="1"/>
  <c r="E114" i="1" s="1"/>
  <c r="H114" i="1" s="1"/>
  <c r="N113" i="1"/>
  <c r="L114" i="1" s="1"/>
  <c r="O114" i="1"/>
  <c r="F98" i="2" l="1"/>
  <c r="E98" i="2" s="1"/>
  <c r="D98" i="2"/>
  <c r="C98" i="2" s="1"/>
  <c r="K113" i="1"/>
  <c r="J113" i="1"/>
  <c r="B99" i="2" l="1"/>
  <c r="N99" i="2" s="1"/>
  <c r="M99" i="2" s="1"/>
  <c r="S113" i="1"/>
  <c r="I114" i="1"/>
  <c r="J99" i="2" l="1"/>
  <c r="G99" i="2"/>
  <c r="I99" i="2"/>
  <c r="P114" i="1"/>
  <c r="Q114" i="1" s="1"/>
  <c r="O115" i="1" s="1"/>
  <c r="M114" i="1"/>
  <c r="N114" i="1" s="1"/>
  <c r="L115" i="1" s="1"/>
  <c r="K99" i="2" l="1"/>
  <c r="H100" i="2"/>
  <c r="D115" i="1"/>
  <c r="E115" i="1" s="1"/>
  <c r="H115" i="1" s="1"/>
  <c r="J114" i="1"/>
  <c r="K114" i="1"/>
  <c r="F99" i="2" l="1"/>
  <c r="D99" i="2"/>
  <c r="E99" i="2"/>
  <c r="C99" i="2"/>
  <c r="S114" i="1"/>
  <c r="I115" i="1"/>
  <c r="B100" i="2" l="1"/>
  <c r="N100" i="2" s="1"/>
  <c r="M100" i="2" s="1"/>
  <c r="P115" i="1"/>
  <c r="Q115" i="1" s="1"/>
  <c r="O116" i="1" s="1"/>
  <c r="M115" i="1"/>
  <c r="G100" i="2" l="1"/>
  <c r="J100" i="2"/>
  <c r="I100" i="2"/>
  <c r="D116" i="1"/>
  <c r="E116" i="1" s="1"/>
  <c r="H116" i="1" s="1"/>
  <c r="N115" i="1"/>
  <c r="J115" i="1" s="1"/>
  <c r="K100" i="2" l="1"/>
  <c r="F100" i="2" s="1"/>
  <c r="E100" i="2" s="1"/>
  <c r="D100" i="2"/>
  <c r="C100" i="2" s="1"/>
  <c r="K115" i="1"/>
  <c r="S115" i="1" s="1"/>
  <c r="L116" i="1"/>
  <c r="I116" i="1" l="1"/>
  <c r="M116" i="1" s="1"/>
  <c r="P116" i="1" l="1"/>
  <c r="D117" i="1" s="1"/>
  <c r="E117" i="1" s="1"/>
  <c r="H117" i="1" s="1"/>
  <c r="N116" i="1"/>
  <c r="Q116" i="1" l="1"/>
  <c r="O117" i="1" s="1"/>
  <c r="L117" i="1"/>
  <c r="J116" i="1" l="1"/>
  <c r="K116" i="1"/>
  <c r="S116" i="1" l="1"/>
  <c r="I117" i="1"/>
  <c r="P117" i="1" s="1"/>
  <c r="M117" i="1" l="1"/>
  <c r="D118" i="1" s="1"/>
  <c r="E118" i="1" s="1"/>
  <c r="H118" i="1" s="1"/>
  <c r="Q117" i="1"/>
  <c r="O118" i="1" s="1"/>
  <c r="N117" i="1" l="1"/>
  <c r="K117" i="1" s="1"/>
  <c r="L118" i="1" l="1"/>
  <c r="J117" i="1"/>
  <c r="S117" i="1" s="1"/>
  <c r="I118" i="1" l="1"/>
  <c r="M118" i="1" s="1"/>
  <c r="P118" i="1" l="1"/>
  <c r="Q118" i="1" s="1"/>
  <c r="O119" i="1" s="1"/>
  <c r="N118" i="1"/>
  <c r="D119" i="1" l="1"/>
  <c r="E119" i="1" s="1"/>
  <c r="H119" i="1" s="1"/>
  <c r="L119" i="1"/>
  <c r="K118" i="1"/>
  <c r="J118" i="1"/>
  <c r="S118" i="1" l="1"/>
  <c r="I119" i="1"/>
  <c r="P119" i="1" l="1"/>
  <c r="M119" i="1"/>
  <c r="D120" i="1" l="1"/>
  <c r="E120" i="1" s="1"/>
  <c r="H120" i="1" s="1"/>
  <c r="N119" i="1"/>
  <c r="Q119" i="1"/>
  <c r="O120" i="1" s="1"/>
  <c r="L120" i="1" l="1"/>
  <c r="J119" i="1"/>
  <c r="K119" i="1"/>
  <c r="S119" i="1" l="1"/>
  <c r="I120" i="1"/>
  <c r="P120" i="1" l="1"/>
  <c r="M120" i="1"/>
  <c r="D121" i="1" l="1"/>
  <c r="E121" i="1" s="1"/>
  <c r="H121" i="1" s="1"/>
  <c r="N120" i="1"/>
  <c r="Q120" i="1"/>
  <c r="O121" i="1" s="1"/>
  <c r="L121" i="1" l="1"/>
  <c r="K120" i="1"/>
  <c r="J120" i="1"/>
  <c r="S120" i="1" l="1"/>
  <c r="I121" i="1"/>
  <c r="M121" i="1" l="1"/>
  <c r="P121" i="1"/>
  <c r="Q121" i="1" l="1"/>
  <c r="O122" i="1" s="1"/>
  <c r="D122" i="1"/>
  <c r="E122" i="1" s="1"/>
  <c r="H122" i="1" s="1"/>
  <c r="N121" i="1"/>
  <c r="L122" i="1" l="1"/>
  <c r="J121" i="1"/>
  <c r="K121" i="1"/>
  <c r="I122" i="1" l="1"/>
  <c r="M122" i="1" s="1"/>
  <c r="N122" i="1" s="1"/>
  <c r="S121" i="1"/>
  <c r="P122" i="1" l="1"/>
  <c r="Q122" i="1" s="1"/>
  <c r="O123" i="1" s="1"/>
  <c r="L123" i="1"/>
  <c r="D123" i="1" l="1"/>
  <c r="E123" i="1" s="1"/>
  <c r="H123" i="1" s="1"/>
  <c r="J122" i="1"/>
  <c r="K122" i="1"/>
  <c r="S122" i="1" l="1"/>
  <c r="I123" i="1"/>
  <c r="P123" i="1" l="1"/>
  <c r="Q123" i="1" s="1"/>
  <c r="O124" i="1" s="1"/>
  <c r="M123" i="1"/>
  <c r="N123" i="1" s="1"/>
  <c r="L124" i="1" s="1"/>
  <c r="K123" i="1" l="1"/>
  <c r="D124" i="1"/>
  <c r="E124" i="1" s="1"/>
  <c r="H124" i="1" s="1"/>
  <c r="J123" i="1"/>
  <c r="I124" i="1" l="1"/>
  <c r="S123" i="1"/>
  <c r="M124" i="1" l="1"/>
  <c r="N124" i="1" s="1"/>
  <c r="L125" i="1" s="1"/>
  <c r="P124" i="1"/>
  <c r="D125" i="1" l="1"/>
  <c r="E125" i="1" s="1"/>
  <c r="H125" i="1" s="1"/>
  <c r="Q124" i="1"/>
  <c r="K124" i="1" s="1"/>
  <c r="O125" i="1" l="1"/>
  <c r="J124" i="1"/>
  <c r="S124" i="1" s="1"/>
  <c r="I125" i="1" l="1"/>
  <c r="P125" i="1" s="1"/>
  <c r="M125" i="1" l="1"/>
  <c r="N125" i="1" s="1"/>
  <c r="L126" i="1" s="1"/>
  <c r="Q125" i="1"/>
  <c r="O126" i="1" s="1"/>
  <c r="D126" i="1" l="1"/>
  <c r="E126" i="1" s="1"/>
  <c r="H126" i="1" s="1"/>
  <c r="K125" i="1"/>
  <c r="J125" i="1"/>
  <c r="S125" i="1" l="1"/>
  <c r="I126" i="1"/>
  <c r="M126" i="1" l="1"/>
  <c r="N126" i="1" s="1"/>
  <c r="L127" i="1" s="1"/>
  <c r="P126" i="1"/>
  <c r="Q126" i="1" s="1"/>
  <c r="O127" i="1" s="1"/>
  <c r="D127" i="1" l="1"/>
  <c r="E127" i="1" s="1"/>
  <c r="H127" i="1" s="1"/>
  <c r="J126" i="1"/>
  <c r="K126" i="1"/>
  <c r="S126" i="1" l="1"/>
  <c r="I127" i="1"/>
  <c r="M127" i="1" l="1"/>
  <c r="N127" i="1" s="1"/>
  <c r="P127" i="1"/>
  <c r="Q127" i="1" l="1"/>
  <c r="O128" i="1" s="1"/>
  <c r="L128" i="1"/>
  <c r="D128" i="1"/>
  <c r="E128" i="1" s="1"/>
  <c r="H128" i="1" s="1"/>
  <c r="K127" i="1" l="1"/>
  <c r="J127" i="1"/>
  <c r="S127" i="1" l="1"/>
  <c r="I128" i="1"/>
  <c r="P128" i="1" l="1"/>
  <c r="Q128" i="1" s="1"/>
  <c r="M128" i="1"/>
  <c r="N128" i="1" s="1"/>
  <c r="L129" i="1" s="1"/>
  <c r="D129" i="1" l="1"/>
  <c r="E129" i="1" s="1"/>
  <c r="H129" i="1" s="1"/>
  <c r="J128" i="1"/>
  <c r="K128" i="1"/>
  <c r="O129" i="1"/>
  <c r="S128" i="1" l="1"/>
  <c r="I129" i="1"/>
  <c r="P129" i="1" l="1"/>
  <c r="M129" i="1"/>
  <c r="D130" i="1" l="1"/>
  <c r="E130" i="1" s="1"/>
  <c r="H130" i="1" s="1"/>
  <c r="N129" i="1"/>
  <c r="Q129" i="1"/>
  <c r="O130" i="1" s="1"/>
  <c r="J129" i="1" l="1"/>
  <c r="L130" i="1"/>
  <c r="K129" i="1"/>
  <c r="S129" i="1" l="1"/>
  <c r="I130" i="1"/>
  <c r="P130" i="1" l="1"/>
  <c r="M130" i="1"/>
  <c r="D131" i="1" l="1"/>
  <c r="E131" i="1" s="1"/>
  <c r="H131" i="1" s="1"/>
  <c r="N130" i="1"/>
  <c r="L131" i="1" s="1"/>
  <c r="Q130" i="1"/>
  <c r="K130" i="1" l="1"/>
  <c r="J130" i="1"/>
  <c r="O131" i="1"/>
  <c r="S130" i="1" l="1"/>
  <c r="I131" i="1"/>
  <c r="P131" i="1" l="1"/>
  <c r="M131" i="1"/>
  <c r="D132" i="1" l="1"/>
  <c r="E132" i="1" s="1"/>
  <c r="H132" i="1" s="1"/>
  <c r="N131" i="1"/>
  <c r="Q131" i="1"/>
  <c r="O132" i="1" s="1"/>
  <c r="K131" i="1" l="1"/>
  <c r="L132" i="1"/>
  <c r="J131" i="1"/>
  <c r="S131" i="1" l="1"/>
  <c r="I132" i="1"/>
  <c r="M132" i="1" l="1"/>
  <c r="P132" i="1"/>
  <c r="D133" i="1" l="1"/>
  <c r="E133" i="1" s="1"/>
  <c r="H133" i="1" s="1"/>
  <c r="Q132" i="1"/>
  <c r="O133" i="1" s="1"/>
  <c r="N132" i="1"/>
  <c r="J132" i="1" l="1"/>
  <c r="K132" i="1"/>
  <c r="L133" i="1"/>
  <c r="S132" i="1" l="1"/>
  <c r="I133" i="1"/>
  <c r="P133" i="1" l="1"/>
  <c r="M133" i="1"/>
  <c r="D134" i="1" l="1"/>
  <c r="E134" i="1" s="1"/>
  <c r="H134" i="1" s="1"/>
  <c r="N133" i="1"/>
  <c r="L134" i="1" s="1"/>
  <c r="Q133" i="1"/>
  <c r="K133" i="1" l="1"/>
  <c r="J133" i="1"/>
  <c r="O134" i="1"/>
  <c r="S133" i="1" l="1"/>
  <c r="I134" i="1"/>
  <c r="M134" i="1" l="1"/>
  <c r="N134" i="1" s="1"/>
  <c r="P134" i="1"/>
  <c r="L135" i="1" l="1"/>
  <c r="Q134" i="1"/>
  <c r="J134" i="1" s="1"/>
  <c r="D135" i="1"/>
  <c r="E135" i="1" s="1"/>
  <c r="H135" i="1" s="1"/>
  <c r="K134" i="1" l="1"/>
  <c r="I135" i="1" s="1"/>
  <c r="O135" i="1"/>
  <c r="P135" i="1" l="1"/>
  <c r="Q135" i="1" s="1"/>
  <c r="M135" i="1"/>
  <c r="S134" i="1"/>
  <c r="D136" i="1" l="1"/>
  <c r="E136" i="1" s="1"/>
  <c r="H136" i="1" s="1"/>
  <c r="N135" i="1"/>
  <c r="O136" i="1"/>
  <c r="J135" i="1" l="1"/>
  <c r="K135" i="1"/>
  <c r="L136" i="1"/>
  <c r="I136" i="1" l="1"/>
  <c r="P136" i="1" s="1"/>
  <c r="S135" i="1"/>
  <c r="M136" i="1" l="1"/>
  <c r="D137" i="1" s="1"/>
  <c r="E137" i="1" s="1"/>
  <c r="H137" i="1" s="1"/>
  <c r="Q136" i="1"/>
  <c r="O137" i="1" s="1"/>
  <c r="N136" i="1" l="1"/>
  <c r="K136" i="1" s="1"/>
  <c r="L137" i="1" l="1"/>
  <c r="J136" i="1"/>
  <c r="S136" i="1" s="1"/>
  <c r="I137" i="1" l="1"/>
  <c r="M137" i="1" s="1"/>
  <c r="N137" i="1" s="1"/>
  <c r="P137" i="1" l="1"/>
  <c r="Q137" i="1" s="1"/>
  <c r="K137" i="1" s="1"/>
  <c r="L138" i="1"/>
  <c r="D138" i="1" l="1"/>
  <c r="E138" i="1" s="1"/>
  <c r="H138" i="1" s="1"/>
  <c r="J137" i="1"/>
  <c r="O138" i="1"/>
  <c r="S137" i="1" l="1"/>
  <c r="I138" i="1"/>
  <c r="P138" i="1" l="1"/>
  <c r="M138" i="1"/>
  <c r="D139" i="1" l="1"/>
  <c r="E139" i="1" s="1"/>
  <c r="H139" i="1" s="1"/>
  <c r="N138" i="1"/>
  <c r="L139" i="1" s="1"/>
  <c r="Q138" i="1"/>
  <c r="J138" i="1" l="1"/>
  <c r="K138" i="1"/>
  <c r="O139" i="1"/>
  <c r="S138" i="1" l="1"/>
  <c r="I139" i="1"/>
  <c r="M139" i="1" l="1"/>
  <c r="N139" i="1" s="1"/>
  <c r="P139" i="1"/>
  <c r="Q139" i="1" l="1"/>
  <c r="O140" i="1" s="1"/>
  <c r="D140" i="1"/>
  <c r="E140" i="1" s="1"/>
  <c r="H140" i="1" s="1"/>
  <c r="L140" i="1"/>
  <c r="J139" i="1" l="1"/>
  <c r="K139" i="1"/>
  <c r="S139" i="1" l="1"/>
  <c r="I140" i="1"/>
  <c r="P140" i="1" l="1"/>
  <c r="Q140" i="1" s="1"/>
  <c r="M140" i="1"/>
  <c r="N140" i="1" s="1"/>
  <c r="L141" i="1" s="1"/>
  <c r="D141" i="1" l="1"/>
  <c r="E141" i="1" s="1"/>
  <c r="H141" i="1" s="1"/>
  <c r="K140" i="1"/>
  <c r="J140" i="1"/>
  <c r="O141" i="1"/>
  <c r="S140" i="1" l="1"/>
  <c r="I141" i="1"/>
  <c r="M141" i="1" l="1"/>
  <c r="N141" i="1" s="1"/>
  <c r="P141" i="1"/>
  <c r="Q141" i="1" l="1"/>
  <c r="O142" i="1" s="1"/>
  <c r="D142" i="1"/>
  <c r="E142" i="1" s="1"/>
  <c r="H142" i="1" s="1"/>
  <c r="L142" i="1"/>
  <c r="J141" i="1" l="1"/>
  <c r="K141" i="1"/>
  <c r="S141" i="1" l="1"/>
  <c r="I142" i="1"/>
  <c r="M142" i="1" l="1"/>
  <c r="P142" i="1"/>
  <c r="Q142" i="1" l="1"/>
  <c r="O143" i="1" s="1"/>
  <c r="D143" i="1"/>
  <c r="E143" i="1" s="1"/>
  <c r="H143" i="1" s="1"/>
  <c r="N142" i="1"/>
  <c r="K142" i="1" l="1"/>
  <c r="L143" i="1"/>
  <c r="J142" i="1"/>
  <c r="S142" i="1" l="1"/>
  <c r="I143" i="1"/>
  <c r="M143" i="1" l="1"/>
  <c r="P143" i="1"/>
  <c r="D144" i="1" l="1"/>
  <c r="E144" i="1" s="1"/>
  <c r="H144" i="1" s="1"/>
  <c r="N143" i="1"/>
  <c r="Q143" i="1"/>
  <c r="K143" i="1" l="1"/>
  <c r="L144" i="1"/>
  <c r="J143" i="1"/>
  <c r="O144" i="1"/>
  <c r="S143" i="1" l="1"/>
  <c r="I144" i="1"/>
  <c r="M144" i="1" l="1"/>
  <c r="P144" i="1"/>
  <c r="Q144" i="1" s="1"/>
  <c r="O145" i="1" l="1"/>
  <c r="D145" i="1"/>
  <c r="E145" i="1" s="1"/>
  <c r="H145" i="1" s="1"/>
  <c r="N144" i="1"/>
  <c r="L145" i="1" l="1"/>
  <c r="K144" i="1"/>
  <c r="J144" i="1"/>
  <c r="I145" i="1" l="1"/>
  <c r="S144" i="1"/>
  <c r="P145" i="1" l="1"/>
  <c r="Q145" i="1" s="1"/>
  <c r="O146" i="1" s="1"/>
  <c r="M145" i="1"/>
  <c r="N145" i="1" s="1"/>
  <c r="L146" i="1" s="1"/>
  <c r="D146" i="1" l="1"/>
  <c r="E146" i="1" s="1"/>
  <c r="H146" i="1" s="1"/>
  <c r="J145" i="1"/>
  <c r="K145" i="1"/>
  <c r="I146" i="1" l="1"/>
  <c r="S145" i="1"/>
  <c r="M146" i="1" l="1"/>
  <c r="N146" i="1" s="1"/>
  <c r="L147" i="1" s="1"/>
  <c r="P146" i="1"/>
  <c r="Q146" i="1" s="1"/>
  <c r="O147" i="1" s="1"/>
  <c r="D147" i="1" l="1"/>
  <c r="E147" i="1" s="1"/>
  <c r="H147" i="1" s="1"/>
  <c r="K146" i="1"/>
  <c r="J146" i="1"/>
  <c r="S146" i="1" l="1"/>
  <c r="I147" i="1"/>
  <c r="M147" i="1" s="1"/>
  <c r="N147" i="1" s="1"/>
  <c r="P147" i="1" l="1"/>
  <c r="Q147" i="1" s="1"/>
  <c r="O148" i="1" s="1"/>
  <c r="L148" i="1"/>
  <c r="D148" i="1" l="1"/>
  <c r="E148" i="1" s="1"/>
  <c r="H148" i="1" s="1"/>
  <c r="J147" i="1"/>
  <c r="K147" i="1"/>
  <c r="S147" i="1" l="1"/>
  <c r="I148" i="1"/>
  <c r="M148" i="1" l="1"/>
  <c r="N148" i="1" s="1"/>
  <c r="L149" i="1" s="1"/>
  <c r="P148" i="1"/>
  <c r="Q148" i="1" s="1"/>
  <c r="K148" i="1" l="1"/>
  <c r="D149" i="1"/>
  <c r="E149" i="1" s="1"/>
  <c r="H149" i="1" s="1"/>
  <c r="J148" i="1"/>
  <c r="O149" i="1"/>
  <c r="S148" i="1" l="1"/>
  <c r="I149" i="1"/>
  <c r="P149" i="1" l="1"/>
  <c r="M149" i="1"/>
  <c r="Q149" i="1" l="1"/>
  <c r="O150" i="1" s="1"/>
  <c r="D150" i="1"/>
  <c r="E150" i="1" s="1"/>
  <c r="H150" i="1" s="1"/>
  <c r="N149" i="1"/>
  <c r="L150" i="1" l="1"/>
  <c r="J149" i="1"/>
  <c r="K149" i="1"/>
  <c r="S149" i="1" l="1"/>
  <c r="I150" i="1"/>
  <c r="M150" i="1" l="1"/>
  <c r="N150" i="1" s="1"/>
  <c r="P150" i="1"/>
  <c r="Q150" i="1" l="1"/>
  <c r="O151" i="1" s="1"/>
  <c r="L151" i="1"/>
  <c r="D151" i="1"/>
  <c r="E151" i="1" s="1"/>
  <c r="H151" i="1" s="1"/>
  <c r="K150" i="1" l="1"/>
  <c r="J150" i="1"/>
  <c r="S150" i="1" l="1"/>
  <c r="I151" i="1"/>
  <c r="M151" i="1" l="1"/>
  <c r="N151" i="1" s="1"/>
  <c r="P151" i="1"/>
  <c r="Q151" i="1" s="1"/>
  <c r="O152" i="1" s="1"/>
  <c r="D152" i="1" l="1"/>
  <c r="E152" i="1" s="1"/>
  <c r="H152" i="1" s="1"/>
  <c r="K151" i="1"/>
  <c r="L152" i="1"/>
  <c r="J151" i="1"/>
  <c r="S151" i="1" l="1"/>
  <c r="I152" i="1"/>
  <c r="P152" i="1" l="1"/>
  <c r="M152" i="1"/>
  <c r="D153" i="1" l="1"/>
  <c r="E153" i="1" s="1"/>
  <c r="H153" i="1" s="1"/>
  <c r="N152" i="1"/>
  <c r="Q152" i="1"/>
  <c r="O153" i="1" s="1"/>
  <c r="L153" i="1" l="1"/>
  <c r="J152" i="1"/>
  <c r="K152" i="1"/>
  <c r="S152" i="1" l="1"/>
  <c r="I153" i="1"/>
  <c r="P153" i="1" l="1"/>
  <c r="M153" i="1"/>
  <c r="D154" i="1" l="1"/>
  <c r="E154" i="1" s="1"/>
  <c r="H154" i="1" s="1"/>
  <c r="N153" i="1"/>
  <c r="L154" i="1" s="1"/>
  <c r="Q153" i="1"/>
  <c r="K153" i="1" l="1"/>
  <c r="J153" i="1"/>
  <c r="O154" i="1"/>
  <c r="S153" i="1" l="1"/>
  <c r="I154" i="1"/>
  <c r="P154" i="1" l="1"/>
  <c r="M154" i="1"/>
  <c r="D155" i="1" l="1"/>
  <c r="E155" i="1" s="1"/>
  <c r="H155" i="1" s="1"/>
  <c r="N154" i="1"/>
  <c r="L155" i="1" s="1"/>
  <c r="Q154" i="1"/>
  <c r="K154" i="1" l="1"/>
  <c r="J154" i="1"/>
  <c r="O155" i="1"/>
  <c r="S154" i="1" l="1"/>
  <c r="I155" i="1"/>
  <c r="M155" i="1" l="1"/>
  <c r="N155" i="1" s="1"/>
  <c r="P155" i="1"/>
  <c r="L156" i="1" l="1"/>
  <c r="Q155" i="1"/>
  <c r="O156" i="1" s="1"/>
  <c r="D156" i="1"/>
  <c r="E156" i="1" s="1"/>
  <c r="H156" i="1" s="1"/>
  <c r="K155" i="1" l="1"/>
  <c r="J155" i="1"/>
  <c r="S155" i="1" l="1"/>
  <c r="I156" i="1"/>
  <c r="M156" i="1" l="1"/>
  <c r="N156" i="1" s="1"/>
  <c r="P156" i="1"/>
  <c r="Q156" i="1" l="1"/>
  <c r="O157" i="1" s="1"/>
  <c r="L157" i="1"/>
  <c r="D157" i="1"/>
  <c r="E157" i="1" s="1"/>
  <c r="H157" i="1" s="1"/>
  <c r="J156" i="1" l="1"/>
  <c r="K156" i="1"/>
  <c r="S156" i="1" l="1"/>
  <c r="I157" i="1"/>
  <c r="P157" i="1" l="1"/>
  <c r="Q157" i="1" s="1"/>
  <c r="O158" i="1" s="1"/>
  <c r="M157" i="1"/>
  <c r="N157" i="1" s="1"/>
  <c r="L158" i="1" s="1"/>
  <c r="D158" i="1" l="1"/>
  <c r="E158" i="1" s="1"/>
  <c r="H158" i="1" s="1"/>
  <c r="J157" i="1"/>
  <c r="K157" i="1"/>
  <c r="S157" i="1" l="1"/>
  <c r="I158" i="1"/>
  <c r="P158" i="1" l="1"/>
  <c r="Q158" i="1" s="1"/>
  <c r="M158" i="1"/>
  <c r="N158" i="1" s="1"/>
  <c r="L159" i="1" s="1"/>
  <c r="J158" i="1" l="1"/>
  <c r="D159" i="1"/>
  <c r="E159" i="1" s="1"/>
  <c r="H159" i="1" s="1"/>
  <c r="K158" i="1"/>
  <c r="O159" i="1"/>
  <c r="S158" i="1" l="1"/>
  <c r="I159" i="1"/>
  <c r="P159" i="1" l="1"/>
  <c r="M159" i="1"/>
  <c r="N159" i="1" s="1"/>
  <c r="D160" i="1" l="1"/>
  <c r="E160" i="1" s="1"/>
  <c r="H160" i="1" s="1"/>
  <c r="L160" i="1"/>
  <c r="Q159" i="1"/>
  <c r="K159" i="1" s="1"/>
  <c r="J159" i="1" l="1"/>
  <c r="O160" i="1"/>
  <c r="S159" i="1" l="1"/>
  <c r="I160" i="1"/>
  <c r="P160" i="1" l="1"/>
  <c r="M160" i="1"/>
  <c r="D161" i="1" l="1"/>
  <c r="E161" i="1" s="1"/>
  <c r="H161" i="1" s="1"/>
  <c r="N160" i="1"/>
  <c r="Q160" i="1"/>
  <c r="O161" i="1" s="1"/>
  <c r="K160" i="1" l="1"/>
  <c r="L161" i="1"/>
  <c r="J160" i="1"/>
  <c r="S160" i="1" l="1"/>
  <c r="I161" i="1"/>
  <c r="M161" i="1" l="1"/>
  <c r="P161" i="1"/>
  <c r="D162" i="1" l="1"/>
  <c r="E162" i="1" s="1"/>
  <c r="H162" i="1" s="1"/>
  <c r="Q161" i="1"/>
  <c r="O162" i="1" s="1"/>
  <c r="N161" i="1"/>
  <c r="L162" i="1" l="1"/>
  <c r="J161" i="1"/>
  <c r="K161" i="1"/>
  <c r="S161" i="1" l="1"/>
  <c r="I162" i="1"/>
  <c r="M162" i="1" l="1"/>
  <c r="N162" i="1" s="1"/>
  <c r="P162" i="1"/>
  <c r="L163" i="1" l="1"/>
  <c r="Q162" i="1"/>
  <c r="K162" i="1" s="1"/>
  <c r="D163" i="1"/>
  <c r="E163" i="1" s="1"/>
  <c r="H163" i="1" s="1"/>
  <c r="J162" i="1" l="1"/>
  <c r="O163" i="1"/>
  <c r="I163" i="1" l="1"/>
  <c r="S162" i="1"/>
  <c r="P163" i="1" l="1"/>
  <c r="M163" i="1"/>
  <c r="N163" i="1" s="1"/>
  <c r="D164" i="1" l="1"/>
  <c r="E164" i="1" s="1"/>
  <c r="H164" i="1" s="1"/>
  <c r="L164" i="1"/>
  <c r="Q163" i="1"/>
  <c r="J163" i="1" s="1"/>
  <c r="K163" i="1" l="1"/>
  <c r="S163" i="1" s="1"/>
  <c r="O164" i="1"/>
  <c r="I164" i="1" l="1"/>
  <c r="M164" i="1" l="1"/>
  <c r="N164" i="1" s="1"/>
  <c r="P164" i="1"/>
  <c r="Q164" i="1" l="1"/>
  <c r="O165" i="1" s="1"/>
  <c r="L165" i="1"/>
  <c r="D165" i="1"/>
  <c r="E165" i="1" s="1"/>
  <c r="H165" i="1" s="1"/>
  <c r="J164" i="1" l="1"/>
  <c r="K164" i="1"/>
  <c r="I165" i="1" l="1"/>
  <c r="S164" i="1"/>
  <c r="M165" i="1" l="1"/>
  <c r="N165" i="1" s="1"/>
  <c r="P165" i="1"/>
  <c r="Q165" i="1" s="1"/>
  <c r="O166" i="1" s="1"/>
  <c r="D166" i="1" l="1"/>
  <c r="E166" i="1" s="1"/>
  <c r="H166" i="1" s="1"/>
  <c r="K165" i="1"/>
  <c r="L166" i="1"/>
  <c r="J165" i="1"/>
  <c r="S165" i="1" l="1"/>
  <c r="I166" i="1"/>
  <c r="P166" i="1" l="1"/>
  <c r="M166" i="1"/>
  <c r="D167" i="1" l="1"/>
  <c r="E167" i="1" s="1"/>
  <c r="H167" i="1" s="1"/>
  <c r="N166" i="1"/>
  <c r="L167" i="1" s="1"/>
  <c r="Q166" i="1"/>
  <c r="O167" i="1" s="1"/>
  <c r="K166" i="1" l="1"/>
  <c r="J166" i="1"/>
  <c r="S166" i="1" l="1"/>
  <c r="I167" i="1"/>
  <c r="P167" i="1" l="1"/>
  <c r="M167" i="1"/>
  <c r="D168" i="1" l="1"/>
  <c r="E168" i="1" s="1"/>
  <c r="H168" i="1" s="1"/>
  <c r="N167" i="1"/>
  <c r="Q167" i="1"/>
  <c r="O168" i="1" s="1"/>
  <c r="J167" i="1" l="1"/>
  <c r="K167" i="1"/>
  <c r="L168" i="1"/>
  <c r="S167" i="1" l="1"/>
  <c r="I168" i="1"/>
  <c r="P168" i="1" l="1"/>
  <c r="M168" i="1"/>
  <c r="D169" i="1" l="1"/>
  <c r="E169" i="1" s="1"/>
  <c r="H169" i="1" s="1"/>
  <c r="N168" i="1"/>
  <c r="L169" i="1" s="1"/>
  <c r="Q168" i="1"/>
  <c r="K168" i="1" l="1"/>
  <c r="J168" i="1"/>
  <c r="O169" i="1"/>
  <c r="S168" i="1" l="1"/>
  <c r="I169" i="1"/>
  <c r="P169" i="1" l="1"/>
  <c r="M169" i="1"/>
  <c r="N169" i="1" l="1"/>
  <c r="D170" i="1"/>
  <c r="E170" i="1" s="1"/>
  <c r="H170" i="1" s="1"/>
  <c r="Q169" i="1"/>
  <c r="O170" i="1" s="1"/>
  <c r="J169" i="1" l="1"/>
  <c r="L170" i="1"/>
  <c r="K169" i="1"/>
  <c r="I170" i="1" l="1"/>
  <c r="S169" i="1"/>
  <c r="P170" i="1" l="1"/>
  <c r="M170" i="1"/>
  <c r="D171" i="1" l="1"/>
  <c r="E171" i="1" s="1"/>
  <c r="H171" i="1" s="1"/>
  <c r="N170" i="1"/>
  <c r="Q170" i="1"/>
  <c r="O171" i="1" s="1"/>
  <c r="J170" i="1" l="1"/>
  <c r="L171" i="1"/>
  <c r="K170" i="1"/>
  <c r="I171" i="1" l="1"/>
  <c r="S170" i="1"/>
  <c r="M171" i="1" l="1"/>
  <c r="N171" i="1" s="1"/>
  <c r="P171" i="1"/>
  <c r="Q171" i="1" l="1"/>
  <c r="O172" i="1" s="1"/>
  <c r="L172" i="1"/>
  <c r="D172" i="1"/>
  <c r="E172" i="1" s="1"/>
  <c r="H172" i="1" s="1"/>
  <c r="J171" i="1" l="1"/>
  <c r="K171" i="1"/>
  <c r="I172" i="1" l="1"/>
  <c r="S171" i="1"/>
  <c r="M172" i="1" l="1"/>
  <c r="N172" i="1" s="1"/>
  <c r="P172" i="1"/>
  <c r="Q172" i="1" s="1"/>
  <c r="O173" i="1" s="1"/>
  <c r="D173" i="1" l="1"/>
  <c r="E173" i="1" s="1"/>
  <c r="H173" i="1" s="1"/>
  <c r="L173" i="1"/>
  <c r="K172" i="1"/>
  <c r="J172" i="1"/>
  <c r="S172" i="1" l="1"/>
  <c r="I173" i="1"/>
  <c r="M173" i="1" l="1"/>
  <c r="N173" i="1" s="1"/>
  <c r="P173" i="1"/>
  <c r="Q173" i="1" l="1"/>
  <c r="O174" i="1" s="1"/>
  <c r="L174" i="1"/>
  <c r="D174" i="1"/>
  <c r="E174" i="1" s="1"/>
  <c r="H174" i="1" s="1"/>
  <c r="K173" i="1" l="1"/>
  <c r="J173" i="1"/>
  <c r="S173" i="1" l="1"/>
  <c r="I174" i="1"/>
  <c r="M174" i="1" l="1"/>
  <c r="N174" i="1" s="1"/>
  <c r="P174" i="1"/>
  <c r="Q174" i="1" s="1"/>
  <c r="O175" i="1" s="1"/>
  <c r="D175" i="1" l="1"/>
  <c r="E175" i="1" s="1"/>
  <c r="H175" i="1" s="1"/>
  <c r="L175" i="1"/>
  <c r="J174" i="1"/>
  <c r="K174" i="1"/>
  <c r="S174" i="1" l="1"/>
  <c r="I175" i="1"/>
  <c r="M175" i="1" l="1"/>
  <c r="N175" i="1" s="1"/>
  <c r="P175" i="1"/>
  <c r="L176" i="1" l="1"/>
  <c r="D176" i="1"/>
  <c r="E176" i="1" s="1"/>
  <c r="H176" i="1" s="1"/>
  <c r="Q175" i="1"/>
  <c r="K175" i="1" s="1"/>
  <c r="J175" i="1" l="1"/>
  <c r="S175" i="1" s="1"/>
  <c r="O176" i="1"/>
  <c r="I176" i="1" l="1"/>
  <c r="M176" i="1" s="1"/>
  <c r="P176" i="1" l="1"/>
  <c r="Q176" i="1" s="1"/>
  <c r="O177" i="1" s="1"/>
  <c r="N176" i="1"/>
  <c r="D177" i="1" l="1"/>
  <c r="E177" i="1" s="1"/>
  <c r="H177" i="1" s="1"/>
  <c r="L177" i="1"/>
  <c r="J176" i="1"/>
  <c r="K176" i="1"/>
  <c r="S176" i="1" l="1"/>
  <c r="I177" i="1"/>
  <c r="P177" i="1" l="1"/>
  <c r="M177" i="1"/>
  <c r="D178" i="1" l="1"/>
  <c r="E178" i="1" s="1"/>
  <c r="H178" i="1" s="1"/>
  <c r="N177" i="1"/>
  <c r="Q177" i="1"/>
  <c r="O178" i="1" s="1"/>
  <c r="L178" i="1" l="1"/>
  <c r="K177" i="1"/>
  <c r="J177" i="1"/>
  <c r="S177" i="1" l="1"/>
  <c r="I178" i="1"/>
  <c r="M178" i="1" l="1"/>
  <c r="N178" i="1" s="1"/>
  <c r="P178" i="1"/>
  <c r="L179" i="1" l="1"/>
  <c r="Q178" i="1"/>
  <c r="J178" i="1" s="1"/>
  <c r="D179" i="1"/>
  <c r="E179" i="1" s="1"/>
  <c r="H179" i="1" s="1"/>
  <c r="K178" i="1" l="1"/>
  <c r="S178" i="1" s="1"/>
  <c r="O179" i="1"/>
  <c r="I179" i="1" l="1"/>
  <c r="M179" i="1" l="1"/>
  <c r="N179" i="1" s="1"/>
  <c r="P179" i="1"/>
  <c r="L180" i="1" l="1"/>
  <c r="Q179" i="1"/>
  <c r="J179" i="1" s="1"/>
  <c r="D180" i="1"/>
  <c r="E180" i="1" s="1"/>
  <c r="H180" i="1" s="1"/>
  <c r="K179" i="1" l="1"/>
  <c r="S179" i="1" s="1"/>
  <c r="O180" i="1"/>
  <c r="I180" i="1" l="1"/>
  <c r="M180" i="1" l="1"/>
  <c r="N180" i="1" s="1"/>
  <c r="P180" i="1"/>
  <c r="L181" i="1" l="1"/>
  <c r="Q180" i="1"/>
  <c r="K180" i="1" s="1"/>
  <c r="D181" i="1"/>
  <c r="E181" i="1" s="1"/>
  <c r="H181" i="1" s="1"/>
  <c r="J180" i="1" l="1"/>
  <c r="I181" i="1" s="1"/>
  <c r="O181" i="1"/>
  <c r="M181" i="1" l="1"/>
  <c r="P181" i="1"/>
  <c r="Q181" i="1" s="1"/>
  <c r="S180" i="1"/>
  <c r="D182" i="1" l="1"/>
  <c r="E182" i="1" s="1"/>
  <c r="H182" i="1" s="1"/>
  <c r="N181" i="1"/>
  <c r="O182" i="1"/>
  <c r="K181" i="1" l="1"/>
  <c r="J181" i="1"/>
  <c r="L182" i="1"/>
  <c r="S181" i="1" l="1"/>
  <c r="I182" i="1"/>
  <c r="M182" i="1" l="1"/>
  <c r="N182" i="1" s="1"/>
  <c r="P182" i="1"/>
  <c r="Q182" i="1" l="1"/>
  <c r="O183" i="1" s="1"/>
  <c r="L183" i="1"/>
  <c r="D183" i="1"/>
  <c r="E183" i="1" s="1"/>
  <c r="H183" i="1" s="1"/>
  <c r="K182" i="1" l="1"/>
  <c r="J182" i="1"/>
  <c r="S182" i="1" l="1"/>
  <c r="I183" i="1"/>
  <c r="M183" i="1" l="1"/>
  <c r="N183" i="1" s="1"/>
  <c r="L184" i="1" s="1"/>
  <c r="P183" i="1"/>
  <c r="Q183" i="1" s="1"/>
  <c r="D184" i="1" l="1"/>
  <c r="E184" i="1" s="1"/>
  <c r="H184" i="1" s="1"/>
  <c r="K183" i="1"/>
  <c r="J183" i="1"/>
  <c r="O184" i="1"/>
  <c r="S183" i="1" l="1"/>
  <c r="I184" i="1"/>
  <c r="P184" i="1" l="1"/>
  <c r="M184" i="1"/>
  <c r="N184" i="1" s="1"/>
  <c r="D185" i="1" l="1"/>
  <c r="E185" i="1" s="1"/>
  <c r="H185" i="1" s="1"/>
  <c r="L185" i="1"/>
  <c r="Q184" i="1"/>
  <c r="J184" i="1" s="1"/>
  <c r="K184" i="1" l="1"/>
  <c r="I185" i="1" s="1"/>
  <c r="O185" i="1"/>
  <c r="P185" i="1" l="1"/>
  <c r="Q185" i="1" s="1"/>
  <c r="M185" i="1"/>
  <c r="N185" i="1" s="1"/>
  <c r="S184" i="1"/>
  <c r="O186" i="1" l="1"/>
  <c r="D186" i="1"/>
  <c r="E186" i="1" s="1"/>
  <c r="H186" i="1" s="1"/>
  <c r="K185" i="1"/>
  <c r="L186" i="1"/>
  <c r="J185" i="1"/>
  <c r="I186" i="1" l="1"/>
  <c r="S185" i="1"/>
  <c r="P186" i="1" l="1"/>
  <c r="M186" i="1"/>
  <c r="N186" i="1" s="1"/>
  <c r="D187" i="1" l="1"/>
  <c r="E187" i="1" s="1"/>
  <c r="H187" i="1" s="1"/>
  <c r="L187" i="1"/>
  <c r="Q186" i="1"/>
  <c r="O187" i="1" s="1"/>
  <c r="K186" i="1" l="1"/>
  <c r="J186" i="1"/>
  <c r="S186" i="1" l="1"/>
  <c r="I187" i="1"/>
  <c r="M187" i="1" l="1"/>
  <c r="N187" i="1" s="1"/>
  <c r="P187" i="1"/>
  <c r="Q187" i="1" l="1"/>
  <c r="O188" i="1" s="1"/>
  <c r="L188" i="1"/>
  <c r="D188" i="1"/>
  <c r="E188" i="1" s="1"/>
  <c r="H188" i="1" s="1"/>
  <c r="J187" i="1" l="1"/>
  <c r="K187" i="1"/>
  <c r="S187" i="1" l="1"/>
  <c r="I188" i="1"/>
  <c r="P188" i="1" l="1"/>
  <c r="Q188" i="1" s="1"/>
  <c r="O189" i="1" s="1"/>
  <c r="M188" i="1"/>
  <c r="D189" i="1" l="1"/>
  <c r="E189" i="1" s="1"/>
  <c r="H189" i="1" s="1"/>
  <c r="N188" i="1"/>
  <c r="L189" i="1" s="1"/>
  <c r="K188" i="1" l="1"/>
  <c r="J188" i="1"/>
  <c r="S188" i="1" l="1"/>
  <c r="I189" i="1"/>
  <c r="P189" i="1" l="1"/>
  <c r="Q189" i="1" s="1"/>
  <c r="M189" i="1"/>
  <c r="N189" i="1" l="1"/>
  <c r="J189" i="1" s="1"/>
  <c r="D190" i="1"/>
  <c r="E190" i="1" s="1"/>
  <c r="H190" i="1" s="1"/>
  <c r="O190" i="1"/>
  <c r="L190" i="1" l="1"/>
  <c r="K189" i="1"/>
  <c r="S189" i="1" s="1"/>
  <c r="I190" i="1" l="1"/>
  <c r="M190" i="1" l="1"/>
  <c r="N190" i="1" s="1"/>
  <c r="L191" i="1" s="1"/>
  <c r="P190" i="1"/>
  <c r="Q190" i="1" s="1"/>
  <c r="K190" i="1" l="1"/>
  <c r="D191" i="1"/>
  <c r="E191" i="1" s="1"/>
  <c r="H191" i="1" s="1"/>
  <c r="O191" i="1"/>
  <c r="J190" i="1"/>
  <c r="I191" i="1" l="1"/>
  <c r="S190" i="1"/>
  <c r="P191" i="1" l="1"/>
  <c r="Q191" i="1" s="1"/>
  <c r="O192" i="1" s="1"/>
  <c r="M191" i="1"/>
  <c r="N191" i="1" s="1"/>
  <c r="D192" i="1" l="1"/>
  <c r="E192" i="1" s="1"/>
  <c r="H192" i="1" s="1"/>
  <c r="J191" i="1"/>
  <c r="L192" i="1"/>
  <c r="K191" i="1"/>
  <c r="S191" i="1" l="1"/>
  <c r="I192" i="1"/>
  <c r="M192" i="1" l="1"/>
  <c r="N192" i="1" s="1"/>
  <c r="L193" i="1" s="1"/>
  <c r="P192" i="1"/>
  <c r="Q192" i="1" s="1"/>
  <c r="O193" i="1" s="1"/>
  <c r="D193" i="1" l="1"/>
  <c r="E193" i="1" s="1"/>
  <c r="H193" i="1" s="1"/>
  <c r="K192" i="1"/>
  <c r="J192" i="1"/>
  <c r="S192" i="1" l="1"/>
  <c r="I193" i="1"/>
  <c r="P193" i="1" l="1"/>
  <c r="M193" i="1"/>
  <c r="D194" i="1" l="1"/>
  <c r="E194" i="1" s="1"/>
  <c r="H194" i="1" s="1"/>
  <c r="N193" i="1"/>
  <c r="L194" i="1" s="1"/>
  <c r="Q193" i="1"/>
  <c r="K193" i="1" l="1"/>
  <c r="J193" i="1"/>
  <c r="O194" i="1"/>
  <c r="S193" i="1" l="1"/>
  <c r="I194" i="1"/>
  <c r="M194" i="1" l="1"/>
  <c r="N194" i="1" s="1"/>
  <c r="P194" i="1"/>
  <c r="L195" i="1" l="1"/>
  <c r="Q194" i="1"/>
  <c r="K194" i="1" s="1"/>
  <c r="D195" i="1"/>
  <c r="E195" i="1" s="1"/>
  <c r="H195" i="1" s="1"/>
  <c r="J194" i="1" l="1"/>
  <c r="O195" i="1"/>
  <c r="S194" i="1" l="1"/>
  <c r="I195" i="1"/>
  <c r="M195" i="1" l="1"/>
  <c r="N195" i="1" s="1"/>
  <c r="P195" i="1"/>
  <c r="L196" i="1" l="1"/>
  <c r="Q195" i="1"/>
  <c r="J195" i="1" s="1"/>
  <c r="D196" i="1"/>
  <c r="E196" i="1" s="1"/>
  <c r="H196" i="1" s="1"/>
  <c r="K195" i="1" l="1"/>
  <c r="S195" i="1" s="1"/>
  <c r="O196" i="1"/>
  <c r="I196" i="1" l="1"/>
  <c r="P196" i="1" l="1"/>
  <c r="M196" i="1"/>
  <c r="D197" i="1" l="1"/>
  <c r="E197" i="1" s="1"/>
  <c r="H197" i="1" s="1"/>
  <c r="N196" i="1"/>
  <c r="L197" i="1" s="1"/>
  <c r="Q196" i="1"/>
  <c r="O197" i="1" s="1"/>
  <c r="K196" i="1" l="1"/>
  <c r="J196" i="1"/>
  <c r="S196" i="1" l="1"/>
  <c r="I197" i="1"/>
  <c r="M197" i="1" l="1"/>
  <c r="N197" i="1" s="1"/>
  <c r="P197" i="1"/>
  <c r="L198" i="1" l="1"/>
  <c r="Q197" i="1"/>
  <c r="J197" i="1" s="1"/>
  <c r="D198" i="1"/>
  <c r="E198" i="1" s="1"/>
  <c r="H198" i="1" s="1"/>
  <c r="K197" i="1" l="1"/>
  <c r="S197" i="1" s="1"/>
  <c r="O198" i="1"/>
  <c r="I198" i="1" l="1"/>
  <c r="P198" i="1" l="1"/>
  <c r="M198" i="1"/>
  <c r="D199" i="1" l="1"/>
  <c r="E199" i="1" s="1"/>
  <c r="H199" i="1" s="1"/>
  <c r="N198" i="1"/>
  <c r="Q198" i="1"/>
  <c r="O199" i="1" s="1"/>
  <c r="J198" i="1" l="1"/>
  <c r="L199" i="1"/>
  <c r="K198" i="1"/>
  <c r="S198" i="1" l="1"/>
  <c r="I199" i="1"/>
  <c r="M199" i="1" l="1"/>
  <c r="N199" i="1" s="1"/>
  <c r="P199" i="1"/>
  <c r="L200" i="1" l="1"/>
  <c r="Q199" i="1"/>
  <c r="O200" i="1" s="1"/>
  <c r="D200" i="1"/>
  <c r="E200" i="1" s="1"/>
  <c r="H200" i="1" s="1"/>
  <c r="J199" i="1" l="1"/>
  <c r="K199" i="1"/>
  <c r="S199" i="1" l="1"/>
  <c r="I200" i="1"/>
  <c r="M200" i="1" l="1"/>
  <c r="N200" i="1" s="1"/>
  <c r="P200" i="1"/>
  <c r="Q200" i="1" s="1"/>
  <c r="J200" i="1" l="1"/>
  <c r="K200" i="1"/>
  <c r="S200" i="1" l="1"/>
</calcChain>
</file>

<file path=xl/sharedStrings.xml><?xml version="1.0" encoding="utf-8"?>
<sst xmlns="http://schemas.openxmlformats.org/spreadsheetml/2006/main" count="41" uniqueCount="31">
  <si>
    <t>Week</t>
  </si>
  <si>
    <t>crime</t>
  </si>
  <si>
    <t>economy</t>
  </si>
  <si>
    <t>infrastructure</t>
  </si>
  <si>
    <t>productivity</t>
  </si>
  <si>
    <t>population</t>
  </si>
  <si>
    <t>food</t>
  </si>
  <si>
    <t>water</t>
  </si>
  <si>
    <t>food consume</t>
  </si>
  <si>
    <t>water consume</t>
  </si>
  <si>
    <t>death</t>
  </si>
  <si>
    <t>birth</t>
  </si>
  <si>
    <t>season</t>
  </si>
  <si>
    <t>rand</t>
  </si>
  <si>
    <t>popn delta</t>
  </si>
  <si>
    <t>food prod</t>
  </si>
  <si>
    <t>water prod</t>
  </si>
  <si>
    <t>food+water stress</t>
  </si>
  <si>
    <t>births</t>
  </si>
  <si>
    <t>deaths</t>
  </si>
  <si>
    <t>birth rate</t>
  </si>
  <si>
    <t>death rate</t>
  </si>
  <si>
    <t>supplies</t>
  </si>
  <si>
    <t>supply prod</t>
  </si>
  <si>
    <t>supply cons</t>
  </si>
  <si>
    <t>cons ratio</t>
  </si>
  <si>
    <t>pop delta</t>
  </si>
  <si>
    <t>max prod</t>
  </si>
  <si>
    <t>init supply</t>
  </si>
  <si>
    <t>popn ratio</t>
  </si>
  <si>
    <t>economy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</si>
</sst>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popn_calc!$B$2:$B$100</c:f>
              <c:numCache>
                <c:formatCode>0</c:formatCode>
                <c:ptCount val="99"/>
                <c:pt idx="0">
                  <c:v>1000</c:v>
                </c:pt>
                <c:pt idx="1">
                  <c:v>1004</c:v>
                </c:pt>
                <c:pt idx="2">
                  <c:v>1020</c:v>
                </c:pt>
                <c:pt idx="3">
                  <c:v>1032</c:v>
                </c:pt>
                <c:pt idx="4">
                  <c:v>1040</c:v>
                </c:pt>
                <c:pt idx="5">
                  <c:v>1058</c:v>
                </c:pt>
                <c:pt idx="6">
                  <c:v>1061</c:v>
                </c:pt>
                <c:pt idx="7">
                  <c:v>1061</c:v>
                </c:pt>
                <c:pt idx="8">
                  <c:v>1051</c:v>
                </c:pt>
                <c:pt idx="9">
                  <c:v>1039</c:v>
                </c:pt>
                <c:pt idx="10">
                  <c:v>1048</c:v>
                </c:pt>
                <c:pt idx="11">
                  <c:v>1057</c:v>
                </c:pt>
                <c:pt idx="12">
                  <c:v>1071</c:v>
                </c:pt>
                <c:pt idx="13">
                  <c:v>1064</c:v>
                </c:pt>
                <c:pt idx="14">
                  <c:v>1062</c:v>
                </c:pt>
                <c:pt idx="15">
                  <c:v>1060</c:v>
                </c:pt>
                <c:pt idx="16">
                  <c:v>1045</c:v>
                </c:pt>
                <c:pt idx="17">
                  <c:v>1053</c:v>
                </c:pt>
                <c:pt idx="18">
                  <c:v>1065</c:v>
                </c:pt>
                <c:pt idx="19">
                  <c:v>1067</c:v>
                </c:pt>
                <c:pt idx="20">
                  <c:v>1058</c:v>
                </c:pt>
                <c:pt idx="21">
                  <c:v>1071</c:v>
                </c:pt>
                <c:pt idx="22">
                  <c:v>1065</c:v>
                </c:pt>
                <c:pt idx="23">
                  <c:v>1069</c:v>
                </c:pt>
                <c:pt idx="24">
                  <c:v>1076</c:v>
                </c:pt>
                <c:pt idx="25">
                  <c:v>1080</c:v>
                </c:pt>
                <c:pt idx="26">
                  <c:v>1065</c:v>
                </c:pt>
                <c:pt idx="27">
                  <c:v>1049</c:v>
                </c:pt>
                <c:pt idx="28">
                  <c:v>1056</c:v>
                </c:pt>
                <c:pt idx="29">
                  <c:v>1048</c:v>
                </c:pt>
                <c:pt idx="30">
                  <c:v>1034</c:v>
                </c:pt>
                <c:pt idx="31">
                  <c:v>1046</c:v>
                </c:pt>
                <c:pt idx="32">
                  <c:v>1054</c:v>
                </c:pt>
                <c:pt idx="33">
                  <c:v>1044</c:v>
                </c:pt>
                <c:pt idx="34">
                  <c:v>1040</c:v>
                </c:pt>
                <c:pt idx="35">
                  <c:v>1042</c:v>
                </c:pt>
                <c:pt idx="36">
                  <c:v>1052</c:v>
                </c:pt>
                <c:pt idx="37">
                  <c:v>1051</c:v>
                </c:pt>
                <c:pt idx="38">
                  <c:v>1046</c:v>
                </c:pt>
                <c:pt idx="39">
                  <c:v>1037</c:v>
                </c:pt>
                <c:pt idx="40">
                  <c:v>1052</c:v>
                </c:pt>
                <c:pt idx="41">
                  <c:v>1062</c:v>
                </c:pt>
                <c:pt idx="42">
                  <c:v>1065</c:v>
                </c:pt>
                <c:pt idx="43">
                  <c:v>1069</c:v>
                </c:pt>
                <c:pt idx="44">
                  <c:v>1064</c:v>
                </c:pt>
                <c:pt idx="45">
                  <c:v>1068</c:v>
                </c:pt>
                <c:pt idx="46">
                  <c:v>1052</c:v>
                </c:pt>
                <c:pt idx="47">
                  <c:v>1064</c:v>
                </c:pt>
                <c:pt idx="48">
                  <c:v>1048</c:v>
                </c:pt>
                <c:pt idx="49">
                  <c:v>1060</c:v>
                </c:pt>
                <c:pt idx="50">
                  <c:v>1064</c:v>
                </c:pt>
                <c:pt idx="51">
                  <c:v>1068</c:v>
                </c:pt>
                <c:pt idx="52">
                  <c:v>1071</c:v>
                </c:pt>
                <c:pt idx="53">
                  <c:v>1083</c:v>
                </c:pt>
                <c:pt idx="54">
                  <c:v>1068</c:v>
                </c:pt>
                <c:pt idx="55">
                  <c:v>1081</c:v>
                </c:pt>
                <c:pt idx="56">
                  <c:v>1075</c:v>
                </c:pt>
                <c:pt idx="57">
                  <c:v>1063</c:v>
                </c:pt>
                <c:pt idx="58">
                  <c:v>1052</c:v>
                </c:pt>
                <c:pt idx="59">
                  <c:v>1056</c:v>
                </c:pt>
                <c:pt idx="60">
                  <c:v>1064</c:v>
                </c:pt>
                <c:pt idx="61">
                  <c:v>1054</c:v>
                </c:pt>
                <c:pt idx="62">
                  <c:v>1053</c:v>
                </c:pt>
                <c:pt idx="63">
                  <c:v>1064</c:v>
                </c:pt>
                <c:pt idx="64">
                  <c:v>1059</c:v>
                </c:pt>
                <c:pt idx="65">
                  <c:v>1065</c:v>
                </c:pt>
                <c:pt idx="66">
                  <c:v>1078</c:v>
                </c:pt>
                <c:pt idx="67">
                  <c:v>1064</c:v>
                </c:pt>
                <c:pt idx="68">
                  <c:v>1060</c:v>
                </c:pt>
                <c:pt idx="69">
                  <c:v>1052</c:v>
                </c:pt>
                <c:pt idx="70">
                  <c:v>1060</c:v>
                </c:pt>
                <c:pt idx="71">
                  <c:v>1062</c:v>
                </c:pt>
                <c:pt idx="72">
                  <c:v>1053</c:v>
                </c:pt>
                <c:pt idx="73">
                  <c:v>1037</c:v>
                </c:pt>
                <c:pt idx="74">
                  <c:v>1025</c:v>
                </c:pt>
                <c:pt idx="75">
                  <c:v>1036</c:v>
                </c:pt>
                <c:pt idx="76">
                  <c:v>1033</c:v>
                </c:pt>
                <c:pt idx="77">
                  <c:v>1019</c:v>
                </c:pt>
                <c:pt idx="78">
                  <c:v>1025</c:v>
                </c:pt>
                <c:pt idx="79">
                  <c:v>1034</c:v>
                </c:pt>
                <c:pt idx="80">
                  <c:v>1037</c:v>
                </c:pt>
                <c:pt idx="81">
                  <c:v>1022</c:v>
                </c:pt>
                <c:pt idx="82">
                  <c:v>1021</c:v>
                </c:pt>
                <c:pt idx="83">
                  <c:v>1038</c:v>
                </c:pt>
                <c:pt idx="84">
                  <c:v>1023</c:v>
                </c:pt>
                <c:pt idx="85">
                  <c:v>1019</c:v>
                </c:pt>
                <c:pt idx="86">
                  <c:v>1020</c:v>
                </c:pt>
                <c:pt idx="87">
                  <c:v>1035</c:v>
                </c:pt>
                <c:pt idx="88">
                  <c:v>1021</c:v>
                </c:pt>
                <c:pt idx="89">
                  <c:v>1028</c:v>
                </c:pt>
                <c:pt idx="90">
                  <c:v>1032</c:v>
                </c:pt>
                <c:pt idx="91">
                  <c:v>1042</c:v>
                </c:pt>
                <c:pt idx="92">
                  <c:v>1029</c:v>
                </c:pt>
                <c:pt idx="93">
                  <c:v>1040</c:v>
                </c:pt>
                <c:pt idx="94">
                  <c:v>1042</c:v>
                </c:pt>
                <c:pt idx="95">
                  <c:v>1036</c:v>
                </c:pt>
                <c:pt idx="96">
                  <c:v>1028</c:v>
                </c:pt>
                <c:pt idx="97">
                  <c:v>1040</c:v>
                </c:pt>
                <c:pt idx="98">
                  <c:v>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1-A44D-B09F-C1926284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014896"/>
        <c:axId val="773999152"/>
      </c:lineChart>
      <c:catAx>
        <c:axId val="77401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99152"/>
        <c:crosses val="autoZero"/>
        <c:auto val="1"/>
        <c:lblAlgn val="ctr"/>
        <c:lblOffset val="100"/>
        <c:noMultiLvlLbl val="0"/>
      </c:catAx>
      <c:valAx>
        <c:axId val="7739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Births &amp;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popn_calc!$C$1</c:f>
              <c:strCache>
                <c:ptCount val="1"/>
                <c:pt idx="0">
                  <c:v>births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popn_calc!$C$2:$C$100</c:f>
              <c:numCache>
                <c:formatCode>0</c:formatCode>
                <c:ptCount val="99"/>
                <c:pt idx="0">
                  <c:v>52</c:v>
                </c:pt>
                <c:pt idx="1">
                  <c:v>59</c:v>
                </c:pt>
                <c:pt idx="2">
                  <c:v>57</c:v>
                </c:pt>
                <c:pt idx="3">
                  <c:v>56</c:v>
                </c:pt>
                <c:pt idx="4">
                  <c:v>62</c:v>
                </c:pt>
                <c:pt idx="5">
                  <c:v>54</c:v>
                </c:pt>
                <c:pt idx="6">
                  <c:v>53</c:v>
                </c:pt>
                <c:pt idx="7">
                  <c:v>48</c:v>
                </c:pt>
                <c:pt idx="8">
                  <c:v>47</c:v>
                </c:pt>
                <c:pt idx="9">
                  <c:v>57</c:v>
                </c:pt>
                <c:pt idx="10">
                  <c:v>57</c:v>
                </c:pt>
                <c:pt idx="11">
                  <c:v>60</c:v>
                </c:pt>
                <c:pt idx="12">
                  <c:v>50</c:v>
                </c:pt>
                <c:pt idx="13">
                  <c:v>52</c:v>
                </c:pt>
                <c:pt idx="14">
                  <c:v>52</c:v>
                </c:pt>
                <c:pt idx="15">
                  <c:v>46</c:v>
                </c:pt>
                <c:pt idx="16">
                  <c:v>56</c:v>
                </c:pt>
                <c:pt idx="17">
                  <c:v>59</c:v>
                </c:pt>
                <c:pt idx="18">
                  <c:v>54</c:v>
                </c:pt>
                <c:pt idx="19">
                  <c:v>49</c:v>
                </c:pt>
                <c:pt idx="20">
                  <c:v>60</c:v>
                </c:pt>
                <c:pt idx="21">
                  <c:v>51</c:v>
                </c:pt>
                <c:pt idx="22">
                  <c:v>55</c:v>
                </c:pt>
                <c:pt idx="23">
                  <c:v>57</c:v>
                </c:pt>
                <c:pt idx="24">
                  <c:v>56</c:v>
                </c:pt>
                <c:pt idx="25">
                  <c:v>47</c:v>
                </c:pt>
                <c:pt idx="26">
                  <c:v>46</c:v>
                </c:pt>
                <c:pt idx="27">
                  <c:v>56</c:v>
                </c:pt>
                <c:pt idx="28">
                  <c:v>49</c:v>
                </c:pt>
                <c:pt idx="29">
                  <c:v>46</c:v>
                </c:pt>
                <c:pt idx="30">
                  <c:v>58</c:v>
                </c:pt>
                <c:pt idx="31">
                  <c:v>56</c:v>
                </c:pt>
                <c:pt idx="32">
                  <c:v>48</c:v>
                </c:pt>
                <c:pt idx="33">
                  <c:v>50</c:v>
                </c:pt>
                <c:pt idx="34">
                  <c:v>53</c:v>
                </c:pt>
                <c:pt idx="35">
                  <c:v>57</c:v>
                </c:pt>
                <c:pt idx="36">
                  <c:v>52</c:v>
                </c:pt>
                <c:pt idx="37">
                  <c:v>50</c:v>
                </c:pt>
                <c:pt idx="38">
                  <c:v>48</c:v>
                </c:pt>
                <c:pt idx="39">
                  <c:v>60</c:v>
                </c:pt>
                <c:pt idx="40">
                  <c:v>58</c:v>
                </c:pt>
                <c:pt idx="41">
                  <c:v>55</c:v>
                </c:pt>
                <c:pt idx="42">
                  <c:v>55</c:v>
                </c:pt>
                <c:pt idx="43">
                  <c:v>51</c:v>
                </c:pt>
                <c:pt idx="44">
                  <c:v>55</c:v>
                </c:pt>
                <c:pt idx="45">
                  <c:v>46</c:v>
                </c:pt>
                <c:pt idx="46">
                  <c:v>59</c:v>
                </c:pt>
                <c:pt idx="47">
                  <c:v>46</c:v>
                </c:pt>
                <c:pt idx="48">
                  <c:v>59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60</c:v>
                </c:pt>
                <c:pt idx="53">
                  <c:v>47</c:v>
                </c:pt>
                <c:pt idx="54">
                  <c:v>60</c:v>
                </c:pt>
                <c:pt idx="55">
                  <c:v>51</c:v>
                </c:pt>
                <c:pt idx="56">
                  <c:v>48</c:v>
                </c:pt>
                <c:pt idx="57">
                  <c:v>48</c:v>
                </c:pt>
                <c:pt idx="58">
                  <c:v>55</c:v>
                </c:pt>
                <c:pt idx="59">
                  <c:v>57</c:v>
                </c:pt>
                <c:pt idx="60">
                  <c:v>48</c:v>
                </c:pt>
                <c:pt idx="61">
                  <c:v>52</c:v>
                </c:pt>
                <c:pt idx="62">
                  <c:v>58</c:v>
                </c:pt>
                <c:pt idx="63">
                  <c:v>51</c:v>
                </c:pt>
                <c:pt idx="64">
                  <c:v>56</c:v>
                </c:pt>
                <c:pt idx="65">
                  <c:v>60</c:v>
                </c:pt>
                <c:pt idx="66">
                  <c:v>47</c:v>
                </c:pt>
                <c:pt idx="67">
                  <c:v>51</c:v>
                </c:pt>
                <c:pt idx="68">
                  <c:v>49</c:v>
                </c:pt>
                <c:pt idx="69">
                  <c:v>57</c:v>
                </c:pt>
                <c:pt idx="70">
                  <c:v>54</c:v>
                </c:pt>
                <c:pt idx="71">
                  <c:v>49</c:v>
                </c:pt>
                <c:pt idx="72">
                  <c:v>45</c:v>
                </c:pt>
                <c:pt idx="73">
                  <c:v>46</c:v>
                </c:pt>
                <c:pt idx="74">
                  <c:v>57</c:v>
                </c:pt>
                <c:pt idx="75">
                  <c:v>50</c:v>
                </c:pt>
                <c:pt idx="76">
                  <c:v>45</c:v>
                </c:pt>
                <c:pt idx="77">
                  <c:v>54</c:v>
                </c:pt>
                <c:pt idx="78">
                  <c:v>56</c:v>
                </c:pt>
                <c:pt idx="79">
                  <c:v>53</c:v>
                </c:pt>
                <c:pt idx="80">
                  <c:v>45</c:v>
                </c:pt>
                <c:pt idx="81">
                  <c:v>51</c:v>
                </c:pt>
                <c:pt idx="82">
                  <c:v>60</c:v>
                </c:pt>
                <c:pt idx="83">
                  <c:v>45</c:v>
                </c:pt>
                <c:pt idx="84">
                  <c:v>49</c:v>
                </c:pt>
                <c:pt idx="85">
                  <c:v>51</c:v>
                </c:pt>
                <c:pt idx="86">
                  <c:v>59</c:v>
                </c:pt>
                <c:pt idx="87">
                  <c:v>45</c:v>
                </c:pt>
                <c:pt idx="88">
                  <c:v>55</c:v>
                </c:pt>
                <c:pt idx="89">
                  <c:v>53</c:v>
                </c:pt>
                <c:pt idx="90">
                  <c:v>57</c:v>
                </c:pt>
                <c:pt idx="91">
                  <c:v>46</c:v>
                </c:pt>
                <c:pt idx="92">
                  <c:v>57</c:v>
                </c:pt>
                <c:pt idx="93">
                  <c:v>53</c:v>
                </c:pt>
                <c:pt idx="94">
                  <c:v>49</c:v>
                </c:pt>
                <c:pt idx="95">
                  <c:v>48</c:v>
                </c:pt>
                <c:pt idx="96">
                  <c:v>58</c:v>
                </c:pt>
                <c:pt idx="97">
                  <c:v>53</c:v>
                </c:pt>
                <c:pt idx="9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1-AD45-8CD1-C1C9FB90F9C0}"/>
            </c:ext>
          </c:extLst>
        </c:ser>
        <c:ser>
          <c:idx val="1"/>
          <c:order val="1"/>
          <c:tx>
            <c:strRef>
              <c:f>popn_calc!$E$1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popn_calc!$E$2:$E$100</c:f>
              <c:numCache>
                <c:formatCode>0</c:formatCode>
                <c:ptCount val="99"/>
                <c:pt idx="0">
                  <c:v>48</c:v>
                </c:pt>
                <c:pt idx="1">
                  <c:v>43</c:v>
                </c:pt>
                <c:pt idx="2">
                  <c:v>45</c:v>
                </c:pt>
                <c:pt idx="3">
                  <c:v>48</c:v>
                </c:pt>
                <c:pt idx="4">
                  <c:v>44</c:v>
                </c:pt>
                <c:pt idx="5">
                  <c:v>51</c:v>
                </c:pt>
                <c:pt idx="6">
                  <c:v>53</c:v>
                </c:pt>
                <c:pt idx="7">
                  <c:v>58</c:v>
                </c:pt>
                <c:pt idx="8">
                  <c:v>59</c:v>
                </c:pt>
                <c:pt idx="9">
                  <c:v>48</c:v>
                </c:pt>
                <c:pt idx="10">
                  <c:v>48</c:v>
                </c:pt>
                <c:pt idx="11">
                  <c:v>46</c:v>
                </c:pt>
                <c:pt idx="12">
                  <c:v>57</c:v>
                </c:pt>
                <c:pt idx="13">
                  <c:v>54</c:v>
                </c:pt>
                <c:pt idx="14">
                  <c:v>54</c:v>
                </c:pt>
                <c:pt idx="15">
                  <c:v>61</c:v>
                </c:pt>
                <c:pt idx="16">
                  <c:v>48</c:v>
                </c:pt>
                <c:pt idx="17">
                  <c:v>47</c:v>
                </c:pt>
                <c:pt idx="18">
                  <c:v>52</c:v>
                </c:pt>
                <c:pt idx="19">
                  <c:v>58</c:v>
                </c:pt>
                <c:pt idx="20">
                  <c:v>47</c:v>
                </c:pt>
                <c:pt idx="21">
                  <c:v>57</c:v>
                </c:pt>
                <c:pt idx="22">
                  <c:v>51</c:v>
                </c:pt>
                <c:pt idx="23">
                  <c:v>50</c:v>
                </c:pt>
                <c:pt idx="24">
                  <c:v>52</c:v>
                </c:pt>
                <c:pt idx="25">
                  <c:v>62</c:v>
                </c:pt>
                <c:pt idx="26">
                  <c:v>62</c:v>
                </c:pt>
                <c:pt idx="27">
                  <c:v>49</c:v>
                </c:pt>
                <c:pt idx="28">
                  <c:v>57</c:v>
                </c:pt>
                <c:pt idx="29">
                  <c:v>60</c:v>
                </c:pt>
                <c:pt idx="30">
                  <c:v>46</c:v>
                </c:pt>
                <c:pt idx="31">
                  <c:v>48</c:v>
                </c:pt>
                <c:pt idx="32">
                  <c:v>58</c:v>
                </c:pt>
                <c:pt idx="33">
                  <c:v>54</c:v>
                </c:pt>
                <c:pt idx="34">
                  <c:v>51</c:v>
                </c:pt>
                <c:pt idx="35">
                  <c:v>47</c:v>
                </c:pt>
                <c:pt idx="36">
                  <c:v>53</c:v>
                </c:pt>
                <c:pt idx="37">
                  <c:v>55</c:v>
                </c:pt>
                <c:pt idx="38">
                  <c:v>57</c:v>
                </c:pt>
                <c:pt idx="39">
                  <c:v>45</c:v>
                </c:pt>
                <c:pt idx="40">
                  <c:v>48</c:v>
                </c:pt>
                <c:pt idx="41">
                  <c:v>52</c:v>
                </c:pt>
                <c:pt idx="42">
                  <c:v>51</c:v>
                </c:pt>
                <c:pt idx="43">
                  <c:v>56</c:v>
                </c:pt>
                <c:pt idx="44">
                  <c:v>51</c:v>
                </c:pt>
                <c:pt idx="45">
                  <c:v>62</c:v>
                </c:pt>
                <c:pt idx="46">
                  <c:v>47</c:v>
                </c:pt>
                <c:pt idx="47">
                  <c:v>62</c:v>
                </c:pt>
                <c:pt idx="48">
                  <c:v>47</c:v>
                </c:pt>
                <c:pt idx="49">
                  <c:v>51</c:v>
                </c:pt>
                <c:pt idx="50">
                  <c:v>51</c:v>
                </c:pt>
                <c:pt idx="51">
                  <c:v>52</c:v>
                </c:pt>
                <c:pt idx="52">
                  <c:v>48</c:v>
                </c:pt>
                <c:pt idx="53">
                  <c:v>62</c:v>
                </c:pt>
                <c:pt idx="54">
                  <c:v>47</c:v>
                </c:pt>
                <c:pt idx="55">
                  <c:v>57</c:v>
                </c:pt>
                <c:pt idx="56">
                  <c:v>60</c:v>
                </c:pt>
                <c:pt idx="57">
                  <c:v>59</c:v>
                </c:pt>
                <c:pt idx="58">
                  <c:v>51</c:v>
                </c:pt>
                <c:pt idx="59">
                  <c:v>49</c:v>
                </c:pt>
                <c:pt idx="60">
                  <c:v>58</c:v>
                </c:pt>
                <c:pt idx="61">
                  <c:v>53</c:v>
                </c:pt>
                <c:pt idx="62">
                  <c:v>47</c:v>
                </c:pt>
                <c:pt idx="63">
                  <c:v>56</c:v>
                </c:pt>
                <c:pt idx="64">
                  <c:v>50</c:v>
                </c:pt>
                <c:pt idx="65">
                  <c:v>47</c:v>
                </c:pt>
                <c:pt idx="66">
                  <c:v>61</c:v>
                </c:pt>
                <c:pt idx="67">
                  <c:v>55</c:v>
                </c:pt>
                <c:pt idx="68">
                  <c:v>57</c:v>
                </c:pt>
                <c:pt idx="69">
                  <c:v>49</c:v>
                </c:pt>
                <c:pt idx="70">
                  <c:v>52</c:v>
                </c:pt>
                <c:pt idx="71">
                  <c:v>58</c:v>
                </c:pt>
                <c:pt idx="72">
                  <c:v>61</c:v>
                </c:pt>
                <c:pt idx="73">
                  <c:v>58</c:v>
                </c:pt>
                <c:pt idx="74">
                  <c:v>46</c:v>
                </c:pt>
                <c:pt idx="75">
                  <c:v>53</c:v>
                </c:pt>
                <c:pt idx="76">
                  <c:v>59</c:v>
                </c:pt>
                <c:pt idx="77">
                  <c:v>48</c:v>
                </c:pt>
                <c:pt idx="78">
                  <c:v>47</c:v>
                </c:pt>
                <c:pt idx="79">
                  <c:v>50</c:v>
                </c:pt>
                <c:pt idx="80">
                  <c:v>60</c:v>
                </c:pt>
                <c:pt idx="81">
                  <c:v>52</c:v>
                </c:pt>
                <c:pt idx="82">
                  <c:v>43</c:v>
                </c:pt>
                <c:pt idx="83">
                  <c:v>60</c:v>
                </c:pt>
                <c:pt idx="84">
                  <c:v>53</c:v>
                </c:pt>
                <c:pt idx="85">
                  <c:v>50</c:v>
                </c:pt>
                <c:pt idx="86">
                  <c:v>44</c:v>
                </c:pt>
                <c:pt idx="87">
                  <c:v>59</c:v>
                </c:pt>
                <c:pt idx="88">
                  <c:v>48</c:v>
                </c:pt>
                <c:pt idx="89">
                  <c:v>49</c:v>
                </c:pt>
                <c:pt idx="90">
                  <c:v>47</c:v>
                </c:pt>
                <c:pt idx="91">
                  <c:v>59</c:v>
                </c:pt>
                <c:pt idx="92">
                  <c:v>46</c:v>
                </c:pt>
                <c:pt idx="93">
                  <c:v>51</c:v>
                </c:pt>
                <c:pt idx="94">
                  <c:v>55</c:v>
                </c:pt>
                <c:pt idx="95">
                  <c:v>56</c:v>
                </c:pt>
                <c:pt idx="96">
                  <c:v>46</c:v>
                </c:pt>
                <c:pt idx="97">
                  <c:v>51</c:v>
                </c:pt>
                <c:pt idx="9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1-AD45-8CD1-C1C9FB90F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90832"/>
        <c:axId val="774201296"/>
      </c:lineChart>
      <c:catAx>
        <c:axId val="77449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201296"/>
        <c:crosses val="autoZero"/>
        <c:auto val="1"/>
        <c:lblAlgn val="ctr"/>
        <c:lblOffset val="100"/>
        <c:noMultiLvlLbl val="0"/>
      </c:catAx>
      <c:valAx>
        <c:axId val="7742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9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Birth/Death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popn_calc!$D$1</c:f>
              <c:strCache>
                <c:ptCount val="1"/>
                <c:pt idx="0">
                  <c:v>birth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popn_calc!$D$2:$D$100</c:f>
              <c:numCache>
                <c:formatCode>0.0000</c:formatCode>
                <c:ptCount val="99"/>
                <c:pt idx="0">
                  <c:v>5.2000000000000005E-2</c:v>
                </c:pt>
                <c:pt idx="1">
                  <c:v>5.8448207171314735E-2</c:v>
                </c:pt>
                <c:pt idx="2">
                  <c:v>5.6213725490196091E-2</c:v>
                </c:pt>
                <c:pt idx="3">
                  <c:v>5.411359606503785E-2</c:v>
                </c:pt>
                <c:pt idx="4">
                  <c:v>5.9669117037432544E-2</c:v>
                </c:pt>
                <c:pt idx="5">
                  <c:v>5.1499888203147298E-2</c:v>
                </c:pt>
                <c:pt idx="6">
                  <c:v>4.9703941299651125E-2</c:v>
                </c:pt>
                <c:pt idx="7">
                  <c:v>4.5703941299651128E-2</c:v>
                </c:pt>
                <c:pt idx="8">
                  <c:v>4.4581952158829541E-2</c:v>
                </c:pt>
                <c:pt idx="9">
                  <c:v>5.45E-2</c:v>
                </c:pt>
                <c:pt idx="10">
                  <c:v>5.4106518815772761E-2</c:v>
                </c:pt>
                <c:pt idx="11">
                  <c:v>5.6862470878836203E-2</c:v>
                </c:pt>
                <c:pt idx="12">
                  <c:v>4.7038288252969053E-2</c:v>
                </c:pt>
                <c:pt idx="13">
                  <c:v>4.9253178307264896E-2</c:v>
                </c:pt>
                <c:pt idx="14">
                  <c:v>4.8778137211798356E-2</c:v>
                </c:pt>
                <c:pt idx="15">
                  <c:v>4.3302246904650801E-2</c:v>
                </c:pt>
                <c:pt idx="16">
                  <c:v>5.4000000000000006E-2</c:v>
                </c:pt>
                <c:pt idx="17">
                  <c:v>5.6000000000000008E-2</c:v>
                </c:pt>
                <c:pt idx="18">
                  <c:v>5.096467767035668E-2</c:v>
                </c:pt>
                <c:pt idx="19">
                  <c:v>4.5939439286719647E-2</c:v>
                </c:pt>
                <c:pt idx="20">
                  <c:v>5.6500000000000002E-2</c:v>
                </c:pt>
                <c:pt idx="21">
                  <c:v>4.7249189280046559E-2</c:v>
                </c:pt>
                <c:pt idx="22">
                  <c:v>5.1821015698525694E-2</c:v>
                </c:pt>
                <c:pt idx="23">
                  <c:v>5.3146638651945612E-2</c:v>
                </c:pt>
                <c:pt idx="24">
                  <c:v>5.1682046207183883E-2</c:v>
                </c:pt>
                <c:pt idx="25">
                  <c:v>4.3255908999009128E-2</c:v>
                </c:pt>
                <c:pt idx="26">
                  <c:v>4.2999999999999997E-2</c:v>
                </c:pt>
                <c:pt idx="27">
                  <c:v>5.3000000000000005E-2</c:v>
                </c:pt>
                <c:pt idx="28">
                  <c:v>4.6500000000000007E-2</c:v>
                </c:pt>
                <c:pt idx="29">
                  <c:v>4.3500000000000004E-2</c:v>
                </c:pt>
                <c:pt idx="30">
                  <c:v>5.6499999999999995E-2</c:v>
                </c:pt>
                <c:pt idx="31">
                  <c:v>5.4000000000000006E-2</c:v>
                </c:pt>
                <c:pt idx="32">
                  <c:v>4.5499999999999999E-2</c:v>
                </c:pt>
                <c:pt idx="33">
                  <c:v>4.8000000000000001E-2</c:v>
                </c:pt>
                <c:pt idx="34">
                  <c:v>5.0999999999999997E-2</c:v>
                </c:pt>
                <c:pt idx="35">
                  <c:v>5.5000000000000007E-2</c:v>
                </c:pt>
                <c:pt idx="36">
                  <c:v>4.9500000000000002E-2</c:v>
                </c:pt>
                <c:pt idx="37">
                  <c:v>4.8000000000000001E-2</c:v>
                </c:pt>
                <c:pt idx="38">
                  <c:v>4.5499999999999999E-2</c:v>
                </c:pt>
                <c:pt idx="39">
                  <c:v>5.7499999999999996E-2</c:v>
                </c:pt>
                <c:pt idx="40">
                  <c:v>5.5000000000000007E-2</c:v>
                </c:pt>
                <c:pt idx="41">
                  <c:v>5.1500000000000011E-2</c:v>
                </c:pt>
                <c:pt idx="42">
                  <c:v>5.2079583773643058E-2</c:v>
                </c:pt>
                <c:pt idx="43">
                  <c:v>4.8030642393760391E-2</c:v>
                </c:pt>
                <c:pt idx="44">
                  <c:v>5.2000000000000005E-2</c:v>
                </c:pt>
                <c:pt idx="45">
                  <c:v>4.2915385504615974E-2</c:v>
                </c:pt>
                <c:pt idx="46">
                  <c:v>5.6500000000000002E-2</c:v>
                </c:pt>
                <c:pt idx="47">
                  <c:v>4.3188563645610765E-2</c:v>
                </c:pt>
                <c:pt idx="48">
                  <c:v>5.6000000000000015E-2</c:v>
                </c:pt>
                <c:pt idx="49">
                  <c:v>5.2000000000000005E-2</c:v>
                </c:pt>
                <c:pt idx="50">
                  <c:v>5.1914127555385207E-2</c:v>
                </c:pt>
                <c:pt idx="51">
                  <c:v>5.1739355542069161E-2</c:v>
                </c:pt>
                <c:pt idx="52">
                  <c:v>5.5951570232427514E-2</c:v>
                </c:pt>
                <c:pt idx="53">
                  <c:v>4.353867194730366E-2</c:v>
                </c:pt>
                <c:pt idx="54">
                  <c:v>5.6588021272406246E-2</c:v>
                </c:pt>
                <c:pt idx="55">
                  <c:v>4.7042096872275549E-2</c:v>
                </c:pt>
                <c:pt idx="56">
                  <c:v>4.4989192296678943E-2</c:v>
                </c:pt>
                <c:pt idx="57">
                  <c:v>4.4999999999999998E-2</c:v>
                </c:pt>
                <c:pt idx="58">
                  <c:v>5.2000000000000005E-2</c:v>
                </c:pt>
                <c:pt idx="59">
                  <c:v>5.3999999999999999E-2</c:v>
                </c:pt>
                <c:pt idx="60">
                  <c:v>4.5499999999999999E-2</c:v>
                </c:pt>
                <c:pt idx="61">
                  <c:v>4.9500000000000002E-2</c:v>
                </c:pt>
                <c:pt idx="62">
                  <c:v>5.5500000000000008E-2</c:v>
                </c:pt>
                <c:pt idx="63">
                  <c:v>4.7500000000000007E-2</c:v>
                </c:pt>
                <c:pt idx="64">
                  <c:v>5.2500000000000005E-2</c:v>
                </c:pt>
                <c:pt idx="65">
                  <c:v>5.6499999999999995E-2</c:v>
                </c:pt>
                <c:pt idx="66">
                  <c:v>4.4029806789359804E-2</c:v>
                </c:pt>
                <c:pt idx="67">
                  <c:v>4.8000000000000001E-2</c:v>
                </c:pt>
                <c:pt idx="68">
                  <c:v>4.6500000000000007E-2</c:v>
                </c:pt>
                <c:pt idx="69">
                  <c:v>5.4000000000000006E-2</c:v>
                </c:pt>
                <c:pt idx="70">
                  <c:v>5.0499999999999996E-2</c:v>
                </c:pt>
                <c:pt idx="71">
                  <c:v>4.6000000000000006E-2</c:v>
                </c:pt>
                <c:pt idx="72">
                  <c:v>4.300000000000001E-2</c:v>
                </c:pt>
                <c:pt idx="73">
                  <c:v>4.4500000000000005E-2</c:v>
                </c:pt>
                <c:pt idx="74">
                  <c:v>5.6000000000000001E-2</c:v>
                </c:pt>
                <c:pt idx="75">
                  <c:v>4.8499999999999995E-2</c:v>
                </c:pt>
                <c:pt idx="76">
                  <c:v>4.3999999999999997E-2</c:v>
                </c:pt>
                <c:pt idx="77">
                  <c:v>5.3000000000000005E-2</c:v>
                </c:pt>
                <c:pt idx="78">
                  <c:v>5.5000000000000007E-2</c:v>
                </c:pt>
                <c:pt idx="79">
                  <c:v>5.1500000000000004E-2</c:v>
                </c:pt>
                <c:pt idx="80">
                  <c:v>4.2999999999999997E-2</c:v>
                </c:pt>
                <c:pt idx="81">
                  <c:v>4.9500000000000002E-2</c:v>
                </c:pt>
                <c:pt idx="82">
                  <c:v>5.8999999999999997E-2</c:v>
                </c:pt>
                <c:pt idx="83">
                  <c:v>4.3499999999999997E-2</c:v>
                </c:pt>
                <c:pt idx="84">
                  <c:v>4.8000000000000001E-2</c:v>
                </c:pt>
                <c:pt idx="85">
                  <c:v>5.0500000000000003E-2</c:v>
                </c:pt>
                <c:pt idx="86">
                  <c:v>5.7999999999999989E-2</c:v>
                </c:pt>
                <c:pt idx="87">
                  <c:v>4.3500000000000004E-2</c:v>
                </c:pt>
                <c:pt idx="88">
                  <c:v>5.3500000000000006E-2</c:v>
                </c:pt>
                <c:pt idx="89">
                  <c:v>5.2000000000000005E-2</c:v>
                </c:pt>
                <c:pt idx="90">
                  <c:v>5.5000000000000007E-2</c:v>
                </c:pt>
                <c:pt idx="91">
                  <c:v>4.4000000000000004E-2</c:v>
                </c:pt>
                <c:pt idx="92">
                  <c:v>5.5500000000000008E-2</c:v>
                </c:pt>
                <c:pt idx="93">
                  <c:v>5.0999999999999997E-2</c:v>
                </c:pt>
                <c:pt idx="94">
                  <c:v>4.6999999999999993E-2</c:v>
                </c:pt>
                <c:pt idx="95">
                  <c:v>4.6000000000000006E-2</c:v>
                </c:pt>
                <c:pt idx="96">
                  <c:v>5.6000000000000008E-2</c:v>
                </c:pt>
                <c:pt idx="97">
                  <c:v>5.0999999999999997E-2</c:v>
                </c:pt>
                <c:pt idx="98">
                  <c:v>5.6000000000000015E-2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2-A443-AFE6-37D312085E4A}"/>
            </c:ext>
          </c:extLst>
        </c:ser>
        <c:ser>
          <c:idx val="1"/>
          <c:order val="1"/>
          <c:tx>
            <c:strRef>
              <c:f>popn_calc!$F$1</c:f>
              <c:strCache>
                <c:ptCount val="1"/>
                <c:pt idx="0">
                  <c:v>death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popn_calc!$F$2:$F$100</c:f>
              <c:numCache>
                <c:formatCode>0.0000</c:formatCode>
                <c:ptCount val="99"/>
                <c:pt idx="0">
                  <c:v>4.807692307692308E-2</c:v>
                </c:pt>
                <c:pt idx="1">
                  <c:v>4.2772911625370648E-2</c:v>
                </c:pt>
                <c:pt idx="2">
                  <c:v>4.4473124280581811E-2</c:v>
                </c:pt>
                <c:pt idx="3">
                  <c:v>4.6199110423105302E-2</c:v>
                </c:pt>
                <c:pt idx="4">
                  <c:v>4.189772069916272E-2</c:v>
                </c:pt>
                <c:pt idx="5">
                  <c:v>4.8543794699873126E-2</c:v>
                </c:pt>
                <c:pt idx="6">
                  <c:v>5.0297822157164586E-2</c:v>
                </c:pt>
                <c:pt idx="7">
                  <c:v>5.4699877710964143E-2</c:v>
                </c:pt>
                <c:pt idx="8">
                  <c:v>5.6076503583633912E-2</c:v>
                </c:pt>
                <c:pt idx="9">
                  <c:v>4.5871559633027525E-2</c:v>
                </c:pt>
                <c:pt idx="10">
                  <c:v>4.6205153366311515E-2</c:v>
                </c:pt>
                <c:pt idx="11">
                  <c:v>4.3965729265037654E-2</c:v>
                </c:pt>
                <c:pt idx="12">
                  <c:v>5.3148192522549979E-2</c:v>
                </c:pt>
                <c:pt idx="13">
                  <c:v>5.0758145685620606E-2</c:v>
                </c:pt>
                <c:pt idx="14">
                  <c:v>5.1252469710862704E-2</c:v>
                </c:pt>
                <c:pt idx="15">
                  <c:v>5.7733724661098176E-2</c:v>
                </c:pt>
                <c:pt idx="16">
                  <c:v>4.6296296296296294E-2</c:v>
                </c:pt>
                <c:pt idx="17">
                  <c:v>4.4642857142857144E-2</c:v>
                </c:pt>
                <c:pt idx="18">
                  <c:v>4.9053582094057108E-2</c:v>
                </c:pt>
                <c:pt idx="19">
                  <c:v>5.4419471347851439E-2</c:v>
                </c:pt>
                <c:pt idx="20">
                  <c:v>4.4247787610619475E-2</c:v>
                </c:pt>
                <c:pt idx="21">
                  <c:v>5.2910960761304665E-2</c:v>
                </c:pt>
                <c:pt idx="22">
                  <c:v>4.8242975678902511E-2</c:v>
                </c:pt>
                <c:pt idx="23">
                  <c:v>4.7039663531166315E-2</c:v>
                </c:pt>
                <c:pt idx="24">
                  <c:v>4.8372697744550532E-2</c:v>
                </c:pt>
                <c:pt idx="25">
                  <c:v>5.7795571931161319E-2</c:v>
                </c:pt>
                <c:pt idx="26">
                  <c:v>5.8139534883720936E-2</c:v>
                </c:pt>
                <c:pt idx="27">
                  <c:v>4.7169811320754713E-2</c:v>
                </c:pt>
                <c:pt idx="28">
                  <c:v>5.3763440860215055E-2</c:v>
                </c:pt>
                <c:pt idx="29">
                  <c:v>5.7471264367816091E-2</c:v>
                </c:pt>
                <c:pt idx="30">
                  <c:v>4.4247787610619482E-2</c:v>
                </c:pt>
                <c:pt idx="31">
                  <c:v>4.6296296296296294E-2</c:v>
                </c:pt>
                <c:pt idx="32">
                  <c:v>5.4945054945054951E-2</c:v>
                </c:pt>
                <c:pt idx="33">
                  <c:v>5.2083333333333343E-2</c:v>
                </c:pt>
                <c:pt idx="34">
                  <c:v>4.9019607843137261E-2</c:v>
                </c:pt>
                <c:pt idx="35">
                  <c:v>4.5454545454545456E-2</c:v>
                </c:pt>
                <c:pt idx="36">
                  <c:v>5.0505050505050511E-2</c:v>
                </c:pt>
                <c:pt idx="37">
                  <c:v>5.2083333333333343E-2</c:v>
                </c:pt>
                <c:pt idx="38">
                  <c:v>5.4945054945054951E-2</c:v>
                </c:pt>
                <c:pt idx="39">
                  <c:v>4.3478260869565223E-2</c:v>
                </c:pt>
                <c:pt idx="40">
                  <c:v>4.5454545454545456E-2</c:v>
                </c:pt>
                <c:pt idx="41">
                  <c:v>4.8543689320388349E-2</c:v>
                </c:pt>
                <c:pt idx="42">
                  <c:v>4.8003455843002044E-2</c:v>
                </c:pt>
                <c:pt idx="43">
                  <c:v>5.2050105420300863E-2</c:v>
                </c:pt>
                <c:pt idx="44">
                  <c:v>4.807692307692308E-2</c:v>
                </c:pt>
                <c:pt idx="45">
                  <c:v>5.8254166206455273E-2</c:v>
                </c:pt>
                <c:pt idx="46">
                  <c:v>4.4247787610619475E-2</c:v>
                </c:pt>
                <c:pt idx="47">
                  <c:v>5.7885694474909315E-2</c:v>
                </c:pt>
                <c:pt idx="48">
                  <c:v>4.4642857142857137E-2</c:v>
                </c:pt>
                <c:pt idx="49">
                  <c:v>4.8076923076923073E-2</c:v>
                </c:pt>
                <c:pt idx="50">
                  <c:v>4.8156448306539396E-2</c:v>
                </c:pt>
                <c:pt idx="51">
                  <c:v>4.8319117503642955E-2</c:v>
                </c:pt>
                <c:pt idx="52">
                  <c:v>4.4681498474748615E-2</c:v>
                </c:pt>
                <c:pt idx="53">
                  <c:v>5.7420217204278423E-2</c:v>
                </c:pt>
                <c:pt idx="54">
                  <c:v>4.4178961267533554E-2</c:v>
                </c:pt>
                <c:pt idx="55">
                  <c:v>5.3143889541909121E-2</c:v>
                </c:pt>
                <c:pt idx="56">
                  <c:v>5.5568901604498191E-2</c:v>
                </c:pt>
                <c:pt idx="57">
                  <c:v>5.5555555555555559E-2</c:v>
                </c:pt>
                <c:pt idx="58">
                  <c:v>4.807692307692308E-2</c:v>
                </c:pt>
                <c:pt idx="59">
                  <c:v>4.6296296296296301E-2</c:v>
                </c:pt>
                <c:pt idx="60">
                  <c:v>5.4945054945054951E-2</c:v>
                </c:pt>
                <c:pt idx="61">
                  <c:v>5.0505050505050511E-2</c:v>
                </c:pt>
                <c:pt idx="62">
                  <c:v>4.5045045045045043E-2</c:v>
                </c:pt>
                <c:pt idx="63">
                  <c:v>5.2631578947368418E-2</c:v>
                </c:pt>
                <c:pt idx="64">
                  <c:v>4.7619047619047616E-2</c:v>
                </c:pt>
                <c:pt idx="65">
                  <c:v>4.4247787610619482E-2</c:v>
                </c:pt>
                <c:pt idx="66">
                  <c:v>5.6779717702602941E-2</c:v>
                </c:pt>
                <c:pt idx="67">
                  <c:v>5.2083333333333343E-2</c:v>
                </c:pt>
                <c:pt idx="68">
                  <c:v>5.3763440860215055E-2</c:v>
                </c:pt>
                <c:pt idx="69">
                  <c:v>4.6296296296296294E-2</c:v>
                </c:pt>
                <c:pt idx="70">
                  <c:v>4.9504950495049514E-2</c:v>
                </c:pt>
                <c:pt idx="71">
                  <c:v>5.434782608695652E-2</c:v>
                </c:pt>
                <c:pt idx="72">
                  <c:v>5.8139534883720922E-2</c:v>
                </c:pt>
                <c:pt idx="73">
                  <c:v>5.6179775280898875E-2</c:v>
                </c:pt>
                <c:pt idx="74">
                  <c:v>4.4642857142857151E-2</c:v>
                </c:pt>
                <c:pt idx="75">
                  <c:v>5.1546391752577331E-2</c:v>
                </c:pt>
                <c:pt idx="76">
                  <c:v>5.6818181818181823E-2</c:v>
                </c:pt>
                <c:pt idx="77">
                  <c:v>4.7169811320754713E-2</c:v>
                </c:pt>
                <c:pt idx="78">
                  <c:v>4.5454545454545456E-2</c:v>
                </c:pt>
                <c:pt idx="79">
                  <c:v>4.8543689320388356E-2</c:v>
                </c:pt>
                <c:pt idx="80">
                  <c:v>5.8139534883720936E-2</c:v>
                </c:pt>
                <c:pt idx="81">
                  <c:v>5.0505050505050511E-2</c:v>
                </c:pt>
                <c:pt idx="82">
                  <c:v>4.2372881355932208E-2</c:v>
                </c:pt>
                <c:pt idx="83">
                  <c:v>5.7471264367816105E-2</c:v>
                </c:pt>
                <c:pt idx="84">
                  <c:v>5.2083333333333343E-2</c:v>
                </c:pt>
                <c:pt idx="85">
                  <c:v>4.9504950495049507E-2</c:v>
                </c:pt>
                <c:pt idx="86">
                  <c:v>4.3103448275862079E-2</c:v>
                </c:pt>
                <c:pt idx="87">
                  <c:v>5.7471264367816091E-2</c:v>
                </c:pt>
                <c:pt idx="88">
                  <c:v>4.6728971962616828E-2</c:v>
                </c:pt>
                <c:pt idx="89">
                  <c:v>4.8076923076923073E-2</c:v>
                </c:pt>
                <c:pt idx="90">
                  <c:v>4.5454545454545456E-2</c:v>
                </c:pt>
                <c:pt idx="91">
                  <c:v>5.6818181818181816E-2</c:v>
                </c:pt>
                <c:pt idx="92">
                  <c:v>4.5045045045045043E-2</c:v>
                </c:pt>
                <c:pt idx="93">
                  <c:v>4.9019607843137261E-2</c:v>
                </c:pt>
                <c:pt idx="94">
                  <c:v>5.3191489361702142E-2</c:v>
                </c:pt>
                <c:pt idx="95">
                  <c:v>5.434782608695652E-2</c:v>
                </c:pt>
                <c:pt idx="96">
                  <c:v>4.4642857142857144E-2</c:v>
                </c:pt>
                <c:pt idx="97">
                  <c:v>4.9019607843137261E-2</c:v>
                </c:pt>
                <c:pt idx="98">
                  <c:v>4.4642857142857137E-2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2-A443-AFE6-37D312085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82528"/>
        <c:axId val="774749952"/>
      </c:lineChart>
      <c:catAx>
        <c:axId val="77388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49952"/>
        <c:crosses val="autoZero"/>
        <c:auto val="1"/>
        <c:lblAlgn val="ctr"/>
        <c:lblOffset val="100"/>
        <c:noMultiLvlLbl val="0"/>
      </c:catAx>
      <c:valAx>
        <c:axId val="7747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popn_calc!$H$1</c:f>
              <c:strCache>
                <c:ptCount val="1"/>
                <c:pt idx="0">
                  <c:v>supplies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popn_calc!$H$2:$H$100</c:f>
              <c:numCache>
                <c:formatCode>0</c:formatCode>
                <c:ptCount val="99"/>
                <c:pt idx="0" formatCode="General">
                  <c:v>1000</c:v>
                </c:pt>
                <c:pt idx="1">
                  <c:v>1040</c:v>
                </c:pt>
                <c:pt idx="2">
                  <c:v>1200.6399999999999</c:v>
                </c:pt>
                <c:pt idx="3">
                  <c:v>1282.2399999999998</c:v>
                </c:pt>
                <c:pt idx="4">
                  <c:v>1303.6705375143879</c:v>
                </c:pt>
                <c:pt idx="5">
                  <c:v>1438.8705375143877</c:v>
                </c:pt>
                <c:pt idx="6">
                  <c:v>1375.3905375143877</c:v>
                </c:pt>
                <c:pt idx="7">
                  <c:v>1290.5105375143876</c:v>
                </c:pt>
                <c:pt idx="8">
                  <c:v>1141.9705375143876</c:v>
                </c:pt>
                <c:pt idx="9">
                  <c:v>1005.3405375143875</c:v>
                </c:pt>
                <c:pt idx="10">
                  <c:v>1098.8505375143877</c:v>
                </c:pt>
                <c:pt idx="11">
                  <c:v>1172.2105375143879</c:v>
                </c:pt>
                <c:pt idx="12">
                  <c:v>1288.4805375143878</c:v>
                </c:pt>
                <c:pt idx="13">
                  <c:v>1170.6705375143879</c:v>
                </c:pt>
                <c:pt idx="14">
                  <c:v>1128.1105375143879</c:v>
                </c:pt>
                <c:pt idx="15">
                  <c:v>1085.6305375143879</c:v>
                </c:pt>
                <c:pt idx="16">
                  <c:v>937.23053751438783</c:v>
                </c:pt>
                <c:pt idx="17">
                  <c:v>1020.8305375143882</c:v>
                </c:pt>
                <c:pt idx="18">
                  <c:v>1147.1905375143883</c:v>
                </c:pt>
                <c:pt idx="19">
                  <c:v>1147.1905375143883</c:v>
                </c:pt>
                <c:pt idx="20">
                  <c:v>1040.4905375143885</c:v>
                </c:pt>
                <c:pt idx="21">
                  <c:v>1178.0305375143885</c:v>
                </c:pt>
                <c:pt idx="22">
                  <c:v>1092.3505375143886</c:v>
                </c:pt>
                <c:pt idx="23">
                  <c:v>1124.3005375143885</c:v>
                </c:pt>
                <c:pt idx="24">
                  <c:v>1177.7505375143883</c:v>
                </c:pt>
                <c:pt idx="25">
                  <c:v>1188.5105375143885</c:v>
                </c:pt>
                <c:pt idx="26">
                  <c:v>1015.7105375143883</c:v>
                </c:pt>
                <c:pt idx="27">
                  <c:v>866.6105375143884</c:v>
                </c:pt>
                <c:pt idx="28">
                  <c:v>929.55053751438845</c:v>
                </c:pt>
                <c:pt idx="29">
                  <c:v>855.63053751438838</c:v>
                </c:pt>
                <c:pt idx="30">
                  <c:v>719.39053751438837</c:v>
                </c:pt>
                <c:pt idx="31">
                  <c:v>853.81053751438822</c:v>
                </c:pt>
                <c:pt idx="32">
                  <c:v>937.49053751438828</c:v>
                </c:pt>
                <c:pt idx="33">
                  <c:v>842.63053751438838</c:v>
                </c:pt>
                <c:pt idx="34">
                  <c:v>800.87053751438839</c:v>
                </c:pt>
                <c:pt idx="35">
                  <c:v>821.67053751438834</c:v>
                </c:pt>
                <c:pt idx="36">
                  <c:v>925.87053751438839</c:v>
                </c:pt>
                <c:pt idx="37">
                  <c:v>915.35053751438841</c:v>
                </c:pt>
                <c:pt idx="38">
                  <c:v>873.31053751438822</c:v>
                </c:pt>
                <c:pt idx="39">
                  <c:v>779.17053751438834</c:v>
                </c:pt>
                <c:pt idx="40">
                  <c:v>934.7205375143883</c:v>
                </c:pt>
                <c:pt idx="41">
                  <c:v>1039.9205375143883</c:v>
                </c:pt>
                <c:pt idx="42">
                  <c:v>1071.7805375143885</c:v>
                </c:pt>
                <c:pt idx="43">
                  <c:v>1114.3805375143884</c:v>
                </c:pt>
                <c:pt idx="44">
                  <c:v>1060.9305375143886</c:v>
                </c:pt>
                <c:pt idx="45">
                  <c:v>1103.4905375143885</c:v>
                </c:pt>
                <c:pt idx="46">
                  <c:v>943.29053751438846</c:v>
                </c:pt>
                <c:pt idx="47">
                  <c:v>1080.0505375143885</c:v>
                </c:pt>
                <c:pt idx="48">
                  <c:v>931.09053751438842</c:v>
                </c:pt>
                <c:pt idx="49">
                  <c:v>1056.8505375143886</c:v>
                </c:pt>
                <c:pt idx="50">
                  <c:v>1099.2505375143887</c:v>
                </c:pt>
                <c:pt idx="51">
                  <c:v>1131.1705375143888</c:v>
                </c:pt>
                <c:pt idx="52">
                  <c:v>1152.5305375143889</c:v>
                </c:pt>
                <c:pt idx="53">
                  <c:v>1259.6305375143893</c:v>
                </c:pt>
                <c:pt idx="54">
                  <c:v>1075.5205375143892</c:v>
                </c:pt>
                <c:pt idx="55">
                  <c:v>1214.3605375143889</c:v>
                </c:pt>
                <c:pt idx="56">
                  <c:v>1117.0705375143889</c:v>
                </c:pt>
                <c:pt idx="57">
                  <c:v>998.82053751438889</c:v>
                </c:pt>
                <c:pt idx="58">
                  <c:v>892.52053751438893</c:v>
                </c:pt>
                <c:pt idx="59">
                  <c:v>934.60053751438886</c:v>
                </c:pt>
                <c:pt idx="60">
                  <c:v>1019.0805375143891</c:v>
                </c:pt>
                <c:pt idx="61">
                  <c:v>923.32053751438912</c:v>
                </c:pt>
                <c:pt idx="62">
                  <c:v>912.78053751438915</c:v>
                </c:pt>
                <c:pt idx="63">
                  <c:v>1028.6105375143893</c:v>
                </c:pt>
                <c:pt idx="64">
                  <c:v>975.41053751438926</c:v>
                </c:pt>
                <c:pt idx="65">
                  <c:v>1028.3605375143893</c:v>
                </c:pt>
                <c:pt idx="66">
                  <c:v>1166.8105375143891</c:v>
                </c:pt>
                <c:pt idx="67">
                  <c:v>1015.8905375143891</c:v>
                </c:pt>
                <c:pt idx="68">
                  <c:v>973.33053751438911</c:v>
                </c:pt>
                <c:pt idx="69">
                  <c:v>899.13053751438929</c:v>
                </c:pt>
                <c:pt idx="70">
                  <c:v>983.29053751438937</c:v>
                </c:pt>
                <c:pt idx="71">
                  <c:v>993.89053751438951</c:v>
                </c:pt>
                <c:pt idx="72">
                  <c:v>908.93053751438947</c:v>
                </c:pt>
                <c:pt idx="73">
                  <c:v>761.5105375143894</c:v>
                </c:pt>
                <c:pt idx="74">
                  <c:v>647.44053751438946</c:v>
                </c:pt>
                <c:pt idx="75">
                  <c:v>770.44053751438946</c:v>
                </c:pt>
                <c:pt idx="76">
                  <c:v>739.36053751438931</c:v>
                </c:pt>
                <c:pt idx="77">
                  <c:v>615.40053751438927</c:v>
                </c:pt>
                <c:pt idx="78">
                  <c:v>676.54053751438937</c:v>
                </c:pt>
                <c:pt idx="79">
                  <c:v>779.04053751438937</c:v>
                </c:pt>
                <c:pt idx="80">
                  <c:v>810.06053751438935</c:v>
                </c:pt>
                <c:pt idx="81">
                  <c:v>664.88053751438929</c:v>
                </c:pt>
                <c:pt idx="82">
                  <c:v>654.66053751438926</c:v>
                </c:pt>
                <c:pt idx="83">
                  <c:v>838.44053751438923</c:v>
                </c:pt>
                <c:pt idx="84">
                  <c:v>703.50053751438918</c:v>
                </c:pt>
                <c:pt idx="85">
                  <c:v>662.58053751438911</c:v>
                </c:pt>
                <c:pt idx="86">
                  <c:v>672.77053751438916</c:v>
                </c:pt>
                <c:pt idx="87">
                  <c:v>835.97053751438898</c:v>
                </c:pt>
                <c:pt idx="88">
                  <c:v>701.42053751438903</c:v>
                </c:pt>
                <c:pt idx="89">
                  <c:v>772.89053751438905</c:v>
                </c:pt>
                <c:pt idx="90">
                  <c:v>814.01053751438917</c:v>
                </c:pt>
                <c:pt idx="91">
                  <c:v>917.21053751438922</c:v>
                </c:pt>
                <c:pt idx="92">
                  <c:v>792.17053751438925</c:v>
                </c:pt>
                <c:pt idx="93">
                  <c:v>905.36053751438931</c:v>
                </c:pt>
                <c:pt idx="94">
                  <c:v>926.16053751438926</c:v>
                </c:pt>
                <c:pt idx="95">
                  <c:v>863.64053751438905</c:v>
                </c:pt>
                <c:pt idx="96">
                  <c:v>780.76053751438894</c:v>
                </c:pt>
                <c:pt idx="97">
                  <c:v>904.12053751438907</c:v>
                </c:pt>
                <c:pt idx="98">
                  <c:v>924.92053751438903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5-AA4B-8FA6-371429B171BB}"/>
            </c:ext>
          </c:extLst>
        </c:ser>
        <c:ser>
          <c:idx val="1"/>
          <c:order val="1"/>
          <c:tx>
            <c:strRef>
              <c:f>popn_calc!$I$1</c:f>
              <c:strCache>
                <c:ptCount val="1"/>
                <c:pt idx="0">
                  <c:v>supply prod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popn_calc!$I$2:$I$100</c:f>
              <c:numCache>
                <c:formatCode>0</c:formatCode>
                <c:ptCount val="99"/>
                <c:pt idx="0">
                  <c:v>1040</c:v>
                </c:pt>
                <c:pt idx="1">
                  <c:v>1164.6399999999999</c:v>
                </c:pt>
                <c:pt idx="2">
                  <c:v>1101.6000000000001</c:v>
                </c:pt>
                <c:pt idx="3">
                  <c:v>1042.32</c:v>
                </c:pt>
                <c:pt idx="4">
                  <c:v>1175.1999999999998</c:v>
                </c:pt>
                <c:pt idx="5">
                  <c:v>994.52</c:v>
                </c:pt>
                <c:pt idx="6">
                  <c:v>976.12</c:v>
                </c:pt>
                <c:pt idx="7">
                  <c:v>912.46</c:v>
                </c:pt>
                <c:pt idx="8">
                  <c:v>914.37</c:v>
                </c:pt>
                <c:pt idx="9">
                  <c:v>1132.51</c:v>
                </c:pt>
                <c:pt idx="10">
                  <c:v>1121.3600000000001</c:v>
                </c:pt>
                <c:pt idx="11">
                  <c:v>1173.2700000000002</c:v>
                </c:pt>
                <c:pt idx="12">
                  <c:v>953.19</c:v>
                </c:pt>
                <c:pt idx="13">
                  <c:v>1021.4399999999999</c:v>
                </c:pt>
                <c:pt idx="14">
                  <c:v>1019.52</c:v>
                </c:pt>
                <c:pt idx="15">
                  <c:v>911.6</c:v>
                </c:pt>
                <c:pt idx="16">
                  <c:v>1128.6000000000001</c:v>
                </c:pt>
                <c:pt idx="17">
                  <c:v>1179.3600000000001</c:v>
                </c:pt>
                <c:pt idx="18">
                  <c:v>1065</c:v>
                </c:pt>
                <c:pt idx="19">
                  <c:v>960.30000000000007</c:v>
                </c:pt>
                <c:pt idx="20">
                  <c:v>1195.54</c:v>
                </c:pt>
                <c:pt idx="21">
                  <c:v>985.32</c:v>
                </c:pt>
                <c:pt idx="22">
                  <c:v>1096.95</c:v>
                </c:pt>
                <c:pt idx="23">
                  <c:v>1122.45</c:v>
                </c:pt>
                <c:pt idx="24">
                  <c:v>1086.76</c:v>
                </c:pt>
                <c:pt idx="25">
                  <c:v>907.19999999999993</c:v>
                </c:pt>
                <c:pt idx="26">
                  <c:v>915.9</c:v>
                </c:pt>
                <c:pt idx="27">
                  <c:v>1111.94</c:v>
                </c:pt>
                <c:pt idx="28">
                  <c:v>982.08</c:v>
                </c:pt>
                <c:pt idx="29">
                  <c:v>911.76</c:v>
                </c:pt>
                <c:pt idx="30">
                  <c:v>1168.4199999999998</c:v>
                </c:pt>
                <c:pt idx="31">
                  <c:v>1129.68</c:v>
                </c:pt>
                <c:pt idx="32">
                  <c:v>959.14</c:v>
                </c:pt>
                <c:pt idx="33">
                  <c:v>1002.24</c:v>
                </c:pt>
                <c:pt idx="34">
                  <c:v>1060.8</c:v>
                </c:pt>
                <c:pt idx="35">
                  <c:v>1146.2</c:v>
                </c:pt>
                <c:pt idx="36">
                  <c:v>1041.48</c:v>
                </c:pt>
                <c:pt idx="37">
                  <c:v>1008.9599999999999</c:v>
                </c:pt>
                <c:pt idx="38">
                  <c:v>951.86</c:v>
                </c:pt>
                <c:pt idx="39">
                  <c:v>1192.55</c:v>
                </c:pt>
                <c:pt idx="40">
                  <c:v>1157.2</c:v>
                </c:pt>
                <c:pt idx="41">
                  <c:v>1093.8600000000001</c:v>
                </c:pt>
                <c:pt idx="42">
                  <c:v>1107.6000000000001</c:v>
                </c:pt>
                <c:pt idx="43">
                  <c:v>1015.55</c:v>
                </c:pt>
                <c:pt idx="44">
                  <c:v>1106.56</c:v>
                </c:pt>
                <c:pt idx="45">
                  <c:v>907.8</c:v>
                </c:pt>
                <c:pt idx="46">
                  <c:v>1188.76</c:v>
                </c:pt>
                <c:pt idx="47">
                  <c:v>915.04</c:v>
                </c:pt>
                <c:pt idx="48">
                  <c:v>1173.7600000000002</c:v>
                </c:pt>
                <c:pt idx="49">
                  <c:v>1102.4000000000001</c:v>
                </c:pt>
                <c:pt idx="50">
                  <c:v>1095.92</c:v>
                </c:pt>
                <c:pt idx="51">
                  <c:v>1089.3600000000001</c:v>
                </c:pt>
                <c:pt idx="52">
                  <c:v>1178.1000000000001</c:v>
                </c:pt>
                <c:pt idx="53">
                  <c:v>898.89</c:v>
                </c:pt>
                <c:pt idx="54">
                  <c:v>1206.8399999999999</c:v>
                </c:pt>
                <c:pt idx="55">
                  <c:v>983.71</c:v>
                </c:pt>
                <c:pt idx="56">
                  <c:v>956.75</c:v>
                </c:pt>
                <c:pt idx="57">
                  <c:v>956.7</c:v>
                </c:pt>
                <c:pt idx="58">
                  <c:v>1094.08</c:v>
                </c:pt>
                <c:pt idx="59">
                  <c:v>1140.48</c:v>
                </c:pt>
                <c:pt idx="60">
                  <c:v>968.24</c:v>
                </c:pt>
                <c:pt idx="61">
                  <c:v>1043.46</c:v>
                </c:pt>
                <c:pt idx="62">
                  <c:v>1168.8300000000002</c:v>
                </c:pt>
                <c:pt idx="63">
                  <c:v>1010.8</c:v>
                </c:pt>
                <c:pt idx="64">
                  <c:v>1111.95</c:v>
                </c:pt>
                <c:pt idx="65">
                  <c:v>1203.4499999999998</c:v>
                </c:pt>
                <c:pt idx="66">
                  <c:v>927.08</c:v>
                </c:pt>
                <c:pt idx="67">
                  <c:v>1021.4399999999999</c:v>
                </c:pt>
                <c:pt idx="68">
                  <c:v>985.80000000000007</c:v>
                </c:pt>
                <c:pt idx="69">
                  <c:v>1136.1600000000001</c:v>
                </c:pt>
                <c:pt idx="70">
                  <c:v>1070.5999999999999</c:v>
                </c:pt>
                <c:pt idx="71">
                  <c:v>977.04000000000008</c:v>
                </c:pt>
                <c:pt idx="72">
                  <c:v>905.58</c:v>
                </c:pt>
                <c:pt idx="73">
                  <c:v>922.93000000000006</c:v>
                </c:pt>
                <c:pt idx="74">
                  <c:v>1148</c:v>
                </c:pt>
                <c:pt idx="75">
                  <c:v>1004.92</c:v>
                </c:pt>
                <c:pt idx="76">
                  <c:v>909.04</c:v>
                </c:pt>
                <c:pt idx="77">
                  <c:v>1080.1400000000001</c:v>
                </c:pt>
                <c:pt idx="78">
                  <c:v>1127.5</c:v>
                </c:pt>
                <c:pt idx="79">
                  <c:v>1065.02</c:v>
                </c:pt>
                <c:pt idx="80">
                  <c:v>891.81999999999994</c:v>
                </c:pt>
                <c:pt idx="81">
                  <c:v>1011.78</c:v>
                </c:pt>
                <c:pt idx="82">
                  <c:v>1204.78</c:v>
                </c:pt>
                <c:pt idx="83">
                  <c:v>903.06</c:v>
                </c:pt>
                <c:pt idx="84">
                  <c:v>982.07999999999993</c:v>
                </c:pt>
                <c:pt idx="85">
                  <c:v>1029.19</c:v>
                </c:pt>
                <c:pt idx="86">
                  <c:v>1183.1999999999998</c:v>
                </c:pt>
                <c:pt idx="87">
                  <c:v>900.45</c:v>
                </c:pt>
                <c:pt idx="88">
                  <c:v>1092.47</c:v>
                </c:pt>
                <c:pt idx="89">
                  <c:v>1069.1200000000001</c:v>
                </c:pt>
                <c:pt idx="90">
                  <c:v>1135.2</c:v>
                </c:pt>
                <c:pt idx="91">
                  <c:v>916.96</c:v>
                </c:pt>
                <c:pt idx="92">
                  <c:v>1142.19</c:v>
                </c:pt>
                <c:pt idx="93">
                  <c:v>1060.8</c:v>
                </c:pt>
                <c:pt idx="94">
                  <c:v>979.4799999999999</c:v>
                </c:pt>
                <c:pt idx="95">
                  <c:v>953.12</c:v>
                </c:pt>
                <c:pt idx="96">
                  <c:v>1151.3600000000001</c:v>
                </c:pt>
                <c:pt idx="97">
                  <c:v>1060.8</c:v>
                </c:pt>
                <c:pt idx="98">
                  <c:v>1167.0400000000002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5-AA4B-8FA6-371429B171BB}"/>
            </c:ext>
          </c:extLst>
        </c:ser>
        <c:ser>
          <c:idx val="2"/>
          <c:order val="2"/>
          <c:tx>
            <c:strRef>
              <c:f>popn_calc!$J$1</c:f>
              <c:strCache>
                <c:ptCount val="1"/>
                <c:pt idx="0">
                  <c:v>supply cons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popn_calc!$J$2:$J$100</c:f>
              <c:numCache>
                <c:formatCode>0</c:formatCode>
                <c:ptCount val="99"/>
                <c:pt idx="0">
                  <c:v>1000</c:v>
                </c:pt>
                <c:pt idx="1">
                  <c:v>1004</c:v>
                </c:pt>
                <c:pt idx="2">
                  <c:v>1020</c:v>
                </c:pt>
                <c:pt idx="3">
                  <c:v>1020.8894624856116</c:v>
                </c:pt>
                <c:pt idx="4">
                  <c:v>1040</c:v>
                </c:pt>
                <c:pt idx="5">
                  <c:v>1058</c:v>
                </c:pt>
                <c:pt idx="6">
                  <c:v>1061</c:v>
                </c:pt>
                <c:pt idx="7">
                  <c:v>1061</c:v>
                </c:pt>
                <c:pt idx="8">
                  <c:v>1051</c:v>
                </c:pt>
                <c:pt idx="9">
                  <c:v>1039</c:v>
                </c:pt>
                <c:pt idx="10">
                  <c:v>1048</c:v>
                </c:pt>
                <c:pt idx="11">
                  <c:v>1057</c:v>
                </c:pt>
                <c:pt idx="12">
                  <c:v>1071</c:v>
                </c:pt>
                <c:pt idx="13">
                  <c:v>1064</c:v>
                </c:pt>
                <c:pt idx="14">
                  <c:v>1062</c:v>
                </c:pt>
                <c:pt idx="15">
                  <c:v>1060</c:v>
                </c:pt>
                <c:pt idx="16">
                  <c:v>1045</c:v>
                </c:pt>
                <c:pt idx="17">
                  <c:v>1053</c:v>
                </c:pt>
                <c:pt idx="18">
                  <c:v>1065</c:v>
                </c:pt>
                <c:pt idx="19">
                  <c:v>1067</c:v>
                </c:pt>
                <c:pt idx="20">
                  <c:v>1058</c:v>
                </c:pt>
                <c:pt idx="21">
                  <c:v>1071</c:v>
                </c:pt>
                <c:pt idx="22">
                  <c:v>1065</c:v>
                </c:pt>
                <c:pt idx="23">
                  <c:v>1069</c:v>
                </c:pt>
                <c:pt idx="24">
                  <c:v>1076</c:v>
                </c:pt>
                <c:pt idx="25">
                  <c:v>1080</c:v>
                </c:pt>
                <c:pt idx="26">
                  <c:v>1065</c:v>
                </c:pt>
                <c:pt idx="27">
                  <c:v>1049</c:v>
                </c:pt>
                <c:pt idx="28">
                  <c:v>1056</c:v>
                </c:pt>
                <c:pt idx="29">
                  <c:v>1048</c:v>
                </c:pt>
                <c:pt idx="30">
                  <c:v>1034</c:v>
                </c:pt>
                <c:pt idx="31">
                  <c:v>1046</c:v>
                </c:pt>
                <c:pt idx="32">
                  <c:v>1054</c:v>
                </c:pt>
                <c:pt idx="33">
                  <c:v>1044</c:v>
                </c:pt>
                <c:pt idx="34">
                  <c:v>1040</c:v>
                </c:pt>
                <c:pt idx="35">
                  <c:v>1042</c:v>
                </c:pt>
                <c:pt idx="36">
                  <c:v>1052</c:v>
                </c:pt>
                <c:pt idx="37">
                  <c:v>1051</c:v>
                </c:pt>
                <c:pt idx="38">
                  <c:v>1046</c:v>
                </c:pt>
                <c:pt idx="39">
                  <c:v>1037</c:v>
                </c:pt>
                <c:pt idx="40">
                  <c:v>1052</c:v>
                </c:pt>
                <c:pt idx="41">
                  <c:v>1062</c:v>
                </c:pt>
                <c:pt idx="42">
                  <c:v>1065</c:v>
                </c:pt>
                <c:pt idx="43">
                  <c:v>1069</c:v>
                </c:pt>
                <c:pt idx="44">
                  <c:v>1064</c:v>
                </c:pt>
                <c:pt idx="45">
                  <c:v>1068</c:v>
                </c:pt>
                <c:pt idx="46">
                  <c:v>1052</c:v>
                </c:pt>
                <c:pt idx="47">
                  <c:v>1064</c:v>
                </c:pt>
                <c:pt idx="48">
                  <c:v>1048</c:v>
                </c:pt>
                <c:pt idx="49">
                  <c:v>1060</c:v>
                </c:pt>
                <c:pt idx="50">
                  <c:v>1064</c:v>
                </c:pt>
                <c:pt idx="51">
                  <c:v>1068</c:v>
                </c:pt>
                <c:pt idx="52">
                  <c:v>1071</c:v>
                </c:pt>
                <c:pt idx="53">
                  <c:v>1083</c:v>
                </c:pt>
                <c:pt idx="54">
                  <c:v>1068</c:v>
                </c:pt>
                <c:pt idx="55">
                  <c:v>1081</c:v>
                </c:pt>
                <c:pt idx="56">
                  <c:v>1075</c:v>
                </c:pt>
                <c:pt idx="57">
                  <c:v>1063</c:v>
                </c:pt>
                <c:pt idx="58">
                  <c:v>1052</c:v>
                </c:pt>
                <c:pt idx="59">
                  <c:v>1056</c:v>
                </c:pt>
                <c:pt idx="60">
                  <c:v>1064</c:v>
                </c:pt>
                <c:pt idx="61">
                  <c:v>1054</c:v>
                </c:pt>
                <c:pt idx="62">
                  <c:v>1053</c:v>
                </c:pt>
                <c:pt idx="63">
                  <c:v>1064</c:v>
                </c:pt>
                <c:pt idx="64">
                  <c:v>1059</c:v>
                </c:pt>
                <c:pt idx="65">
                  <c:v>1065</c:v>
                </c:pt>
                <c:pt idx="66">
                  <c:v>1078</c:v>
                </c:pt>
                <c:pt idx="67">
                  <c:v>1064</c:v>
                </c:pt>
                <c:pt idx="68">
                  <c:v>1060</c:v>
                </c:pt>
                <c:pt idx="69">
                  <c:v>1052</c:v>
                </c:pt>
                <c:pt idx="70">
                  <c:v>1060</c:v>
                </c:pt>
                <c:pt idx="71">
                  <c:v>1062</c:v>
                </c:pt>
                <c:pt idx="72">
                  <c:v>1053</c:v>
                </c:pt>
                <c:pt idx="73">
                  <c:v>1037</c:v>
                </c:pt>
                <c:pt idx="74">
                  <c:v>1025</c:v>
                </c:pt>
                <c:pt idx="75">
                  <c:v>1036</c:v>
                </c:pt>
                <c:pt idx="76">
                  <c:v>1033</c:v>
                </c:pt>
                <c:pt idx="77">
                  <c:v>1019</c:v>
                </c:pt>
                <c:pt idx="78">
                  <c:v>1025</c:v>
                </c:pt>
                <c:pt idx="79">
                  <c:v>1034</c:v>
                </c:pt>
                <c:pt idx="80">
                  <c:v>1037</c:v>
                </c:pt>
                <c:pt idx="81">
                  <c:v>1022</c:v>
                </c:pt>
                <c:pt idx="82">
                  <c:v>1021</c:v>
                </c:pt>
                <c:pt idx="83">
                  <c:v>1038</c:v>
                </c:pt>
                <c:pt idx="84">
                  <c:v>1023</c:v>
                </c:pt>
                <c:pt idx="85">
                  <c:v>1019</c:v>
                </c:pt>
                <c:pt idx="86">
                  <c:v>1020</c:v>
                </c:pt>
                <c:pt idx="87">
                  <c:v>1035</c:v>
                </c:pt>
                <c:pt idx="88">
                  <c:v>1021</c:v>
                </c:pt>
                <c:pt idx="89">
                  <c:v>1028</c:v>
                </c:pt>
                <c:pt idx="90">
                  <c:v>1032</c:v>
                </c:pt>
                <c:pt idx="91">
                  <c:v>1042</c:v>
                </c:pt>
                <c:pt idx="92">
                  <c:v>1029</c:v>
                </c:pt>
                <c:pt idx="93">
                  <c:v>1040</c:v>
                </c:pt>
                <c:pt idx="94">
                  <c:v>1042</c:v>
                </c:pt>
                <c:pt idx="95">
                  <c:v>1036</c:v>
                </c:pt>
                <c:pt idx="96">
                  <c:v>1028</c:v>
                </c:pt>
                <c:pt idx="97">
                  <c:v>1040</c:v>
                </c:pt>
                <c:pt idx="98">
                  <c:v>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5-AA4B-8FA6-371429B1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090000"/>
        <c:axId val="774788096"/>
      </c:lineChart>
      <c:catAx>
        <c:axId val="114409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88096"/>
        <c:crosses val="autoZero"/>
        <c:auto val="1"/>
        <c:lblAlgn val="ctr"/>
        <c:lblOffset val="100"/>
        <c:noMultiLvlLbl val="0"/>
      </c:catAx>
      <c:valAx>
        <c:axId val="7747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popn_calc!$M$1</c:f>
              <c:strCache>
                <c:ptCount val="1"/>
                <c:pt idx="0">
                  <c:v>productivity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popn_calc!$M$2:$M$100</c:f>
              <c:numCache>
                <c:formatCode>0.00</c:formatCode>
                <c:ptCount val="99"/>
                <c:pt idx="0">
                  <c:v>1.04</c:v>
                </c:pt>
                <c:pt idx="1">
                  <c:v>1.1599999999999999</c:v>
                </c:pt>
                <c:pt idx="2">
                  <c:v>1.08</c:v>
                </c:pt>
                <c:pt idx="3">
                  <c:v>1.01</c:v>
                </c:pt>
                <c:pt idx="4">
                  <c:v>1.1299999999999999</c:v>
                </c:pt>
                <c:pt idx="5">
                  <c:v>0.94</c:v>
                </c:pt>
                <c:pt idx="6">
                  <c:v>0.92</c:v>
                </c:pt>
                <c:pt idx="7">
                  <c:v>0.86</c:v>
                </c:pt>
                <c:pt idx="8">
                  <c:v>0.87</c:v>
                </c:pt>
                <c:pt idx="9">
                  <c:v>1.0900000000000001</c:v>
                </c:pt>
                <c:pt idx="10">
                  <c:v>1.07</c:v>
                </c:pt>
                <c:pt idx="11">
                  <c:v>1.1100000000000001</c:v>
                </c:pt>
                <c:pt idx="12">
                  <c:v>0.89</c:v>
                </c:pt>
                <c:pt idx="13">
                  <c:v>0.96</c:v>
                </c:pt>
                <c:pt idx="14">
                  <c:v>0.96</c:v>
                </c:pt>
                <c:pt idx="15">
                  <c:v>0.86</c:v>
                </c:pt>
                <c:pt idx="16">
                  <c:v>1.08</c:v>
                </c:pt>
                <c:pt idx="17">
                  <c:v>1.1200000000000001</c:v>
                </c:pt>
                <c:pt idx="18">
                  <c:v>1</c:v>
                </c:pt>
                <c:pt idx="19">
                  <c:v>0.9</c:v>
                </c:pt>
                <c:pt idx="20">
                  <c:v>1.1299999999999999</c:v>
                </c:pt>
                <c:pt idx="21">
                  <c:v>0.92</c:v>
                </c:pt>
                <c:pt idx="22">
                  <c:v>1.03</c:v>
                </c:pt>
                <c:pt idx="23">
                  <c:v>1.05</c:v>
                </c:pt>
                <c:pt idx="24">
                  <c:v>1.01</c:v>
                </c:pt>
                <c:pt idx="25">
                  <c:v>0.84</c:v>
                </c:pt>
                <c:pt idx="26">
                  <c:v>0.86</c:v>
                </c:pt>
                <c:pt idx="27">
                  <c:v>1.06</c:v>
                </c:pt>
                <c:pt idx="28">
                  <c:v>0.93</c:v>
                </c:pt>
                <c:pt idx="29">
                  <c:v>0.87</c:v>
                </c:pt>
                <c:pt idx="30">
                  <c:v>1.1299999999999999</c:v>
                </c:pt>
                <c:pt idx="31">
                  <c:v>1.08</c:v>
                </c:pt>
                <c:pt idx="32">
                  <c:v>0.91</c:v>
                </c:pt>
                <c:pt idx="33">
                  <c:v>0.96</c:v>
                </c:pt>
                <c:pt idx="34">
                  <c:v>1.02</c:v>
                </c:pt>
                <c:pt idx="35">
                  <c:v>1.1000000000000001</c:v>
                </c:pt>
                <c:pt idx="36">
                  <c:v>0.99</c:v>
                </c:pt>
                <c:pt idx="37">
                  <c:v>0.96</c:v>
                </c:pt>
                <c:pt idx="38">
                  <c:v>0.91</c:v>
                </c:pt>
                <c:pt idx="39">
                  <c:v>1.1499999999999999</c:v>
                </c:pt>
                <c:pt idx="40">
                  <c:v>1.1000000000000001</c:v>
                </c:pt>
                <c:pt idx="41">
                  <c:v>1.03</c:v>
                </c:pt>
                <c:pt idx="42">
                  <c:v>1.04</c:v>
                </c:pt>
                <c:pt idx="43">
                  <c:v>0.95</c:v>
                </c:pt>
                <c:pt idx="44">
                  <c:v>1.04</c:v>
                </c:pt>
                <c:pt idx="45">
                  <c:v>0.85</c:v>
                </c:pt>
                <c:pt idx="46">
                  <c:v>1.1299999999999999</c:v>
                </c:pt>
                <c:pt idx="47">
                  <c:v>0.86</c:v>
                </c:pt>
                <c:pt idx="48">
                  <c:v>1.1200000000000001</c:v>
                </c:pt>
                <c:pt idx="49">
                  <c:v>1.04</c:v>
                </c:pt>
                <c:pt idx="50">
                  <c:v>1.03</c:v>
                </c:pt>
                <c:pt idx="51">
                  <c:v>1.02</c:v>
                </c:pt>
                <c:pt idx="52">
                  <c:v>1.1000000000000001</c:v>
                </c:pt>
                <c:pt idx="53">
                  <c:v>0.83</c:v>
                </c:pt>
                <c:pt idx="54">
                  <c:v>1.1299999999999999</c:v>
                </c:pt>
                <c:pt idx="55">
                  <c:v>0.91</c:v>
                </c:pt>
                <c:pt idx="56">
                  <c:v>0.89</c:v>
                </c:pt>
                <c:pt idx="57">
                  <c:v>0.9</c:v>
                </c:pt>
                <c:pt idx="58">
                  <c:v>1.04</c:v>
                </c:pt>
                <c:pt idx="59">
                  <c:v>1.08</c:v>
                </c:pt>
                <c:pt idx="60">
                  <c:v>0.91</c:v>
                </c:pt>
                <c:pt idx="61">
                  <c:v>0.99</c:v>
                </c:pt>
                <c:pt idx="62">
                  <c:v>1.1100000000000001</c:v>
                </c:pt>
                <c:pt idx="63">
                  <c:v>0.95</c:v>
                </c:pt>
                <c:pt idx="64">
                  <c:v>1.05</c:v>
                </c:pt>
                <c:pt idx="65">
                  <c:v>1.1299999999999999</c:v>
                </c:pt>
                <c:pt idx="66">
                  <c:v>0.86</c:v>
                </c:pt>
                <c:pt idx="67">
                  <c:v>0.96</c:v>
                </c:pt>
                <c:pt idx="68">
                  <c:v>0.93</c:v>
                </c:pt>
                <c:pt idx="69">
                  <c:v>1.08</c:v>
                </c:pt>
                <c:pt idx="70">
                  <c:v>1.01</c:v>
                </c:pt>
                <c:pt idx="71">
                  <c:v>0.92</c:v>
                </c:pt>
                <c:pt idx="72">
                  <c:v>0.86</c:v>
                </c:pt>
                <c:pt idx="73">
                  <c:v>0.89</c:v>
                </c:pt>
                <c:pt idx="74">
                  <c:v>1.1200000000000001</c:v>
                </c:pt>
                <c:pt idx="75">
                  <c:v>0.97</c:v>
                </c:pt>
                <c:pt idx="76">
                  <c:v>0.88</c:v>
                </c:pt>
                <c:pt idx="77">
                  <c:v>1.06</c:v>
                </c:pt>
                <c:pt idx="78">
                  <c:v>1.1000000000000001</c:v>
                </c:pt>
                <c:pt idx="79">
                  <c:v>1.03</c:v>
                </c:pt>
                <c:pt idx="80">
                  <c:v>0.86</c:v>
                </c:pt>
                <c:pt idx="81">
                  <c:v>0.99</c:v>
                </c:pt>
                <c:pt idx="82">
                  <c:v>1.18</c:v>
                </c:pt>
                <c:pt idx="83">
                  <c:v>0.87</c:v>
                </c:pt>
                <c:pt idx="84">
                  <c:v>0.96</c:v>
                </c:pt>
                <c:pt idx="85">
                  <c:v>1.01</c:v>
                </c:pt>
                <c:pt idx="86">
                  <c:v>1.1599999999999999</c:v>
                </c:pt>
                <c:pt idx="87">
                  <c:v>0.87</c:v>
                </c:pt>
                <c:pt idx="88">
                  <c:v>1.07</c:v>
                </c:pt>
                <c:pt idx="89">
                  <c:v>1.04</c:v>
                </c:pt>
                <c:pt idx="90">
                  <c:v>1.1000000000000001</c:v>
                </c:pt>
                <c:pt idx="91">
                  <c:v>0.88</c:v>
                </c:pt>
                <c:pt idx="92">
                  <c:v>1.1100000000000001</c:v>
                </c:pt>
                <c:pt idx="93">
                  <c:v>1.02</c:v>
                </c:pt>
                <c:pt idx="94">
                  <c:v>0.94</c:v>
                </c:pt>
                <c:pt idx="95">
                  <c:v>0.92</c:v>
                </c:pt>
                <c:pt idx="96">
                  <c:v>1.1200000000000001</c:v>
                </c:pt>
                <c:pt idx="97">
                  <c:v>1.02</c:v>
                </c:pt>
                <c:pt idx="98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6-B34F-8220-E8F942C45C15}"/>
            </c:ext>
          </c:extLst>
        </c:ser>
        <c:ser>
          <c:idx val="1"/>
          <c:order val="1"/>
          <c:tx>
            <c:strRef>
              <c:f>popn_calc!$N$1</c:f>
              <c:strCache>
                <c:ptCount val="1"/>
                <c:pt idx="0">
                  <c:v>popn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popn_calc!$N$2:$N$100</c:f>
              <c:numCache>
                <c:formatCode>0.00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0.94</c:v>
                </c:pt>
                <c:pt idx="8">
                  <c:v>0.95</c:v>
                </c:pt>
                <c:pt idx="9">
                  <c:v>0.96</c:v>
                </c:pt>
                <c:pt idx="10">
                  <c:v>0.95</c:v>
                </c:pt>
                <c:pt idx="11">
                  <c:v>0.95</c:v>
                </c:pt>
                <c:pt idx="12">
                  <c:v>0.93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0.96</c:v>
                </c:pt>
                <c:pt idx="17">
                  <c:v>0.95</c:v>
                </c:pt>
                <c:pt idx="18">
                  <c:v>0.94</c:v>
                </c:pt>
                <c:pt idx="19">
                  <c:v>0.94</c:v>
                </c:pt>
                <c:pt idx="20">
                  <c:v>0.95</c:v>
                </c:pt>
                <c:pt idx="21">
                  <c:v>0.93</c:v>
                </c:pt>
                <c:pt idx="22">
                  <c:v>0.94</c:v>
                </c:pt>
                <c:pt idx="23">
                  <c:v>0.94</c:v>
                </c:pt>
                <c:pt idx="24">
                  <c:v>0.93</c:v>
                </c:pt>
                <c:pt idx="25">
                  <c:v>0.93</c:v>
                </c:pt>
                <c:pt idx="26">
                  <c:v>0.94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0.97</c:v>
                </c:pt>
                <c:pt idx="31">
                  <c:v>0.96</c:v>
                </c:pt>
                <c:pt idx="32">
                  <c:v>0.95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0.95</c:v>
                </c:pt>
                <c:pt idx="37">
                  <c:v>0.95</c:v>
                </c:pt>
                <c:pt idx="38">
                  <c:v>0.96</c:v>
                </c:pt>
                <c:pt idx="39">
                  <c:v>0.96</c:v>
                </c:pt>
                <c:pt idx="40">
                  <c:v>0.95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0.95</c:v>
                </c:pt>
                <c:pt idx="47">
                  <c:v>0.94</c:v>
                </c:pt>
                <c:pt idx="48">
                  <c:v>0.95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0.93</c:v>
                </c:pt>
                <c:pt idx="53">
                  <c:v>0.92</c:v>
                </c:pt>
                <c:pt idx="54">
                  <c:v>0.94</c:v>
                </c:pt>
                <c:pt idx="55">
                  <c:v>0.93</c:v>
                </c:pt>
                <c:pt idx="56">
                  <c:v>0.93</c:v>
                </c:pt>
                <c:pt idx="57">
                  <c:v>0.94</c:v>
                </c:pt>
                <c:pt idx="58">
                  <c:v>0.95</c:v>
                </c:pt>
                <c:pt idx="59">
                  <c:v>0.95</c:v>
                </c:pt>
                <c:pt idx="60">
                  <c:v>0.94</c:v>
                </c:pt>
                <c:pt idx="61">
                  <c:v>0.95</c:v>
                </c:pt>
                <c:pt idx="62">
                  <c:v>0.95</c:v>
                </c:pt>
                <c:pt idx="63">
                  <c:v>0.94</c:v>
                </c:pt>
                <c:pt idx="64">
                  <c:v>0.94</c:v>
                </c:pt>
                <c:pt idx="65">
                  <c:v>0.94</c:v>
                </c:pt>
                <c:pt idx="66">
                  <c:v>0.93</c:v>
                </c:pt>
                <c:pt idx="67">
                  <c:v>0.94</c:v>
                </c:pt>
                <c:pt idx="68">
                  <c:v>0.94</c:v>
                </c:pt>
                <c:pt idx="69">
                  <c:v>0.95</c:v>
                </c:pt>
                <c:pt idx="70">
                  <c:v>0.94</c:v>
                </c:pt>
                <c:pt idx="71">
                  <c:v>0.94</c:v>
                </c:pt>
                <c:pt idx="72">
                  <c:v>0.95</c:v>
                </c:pt>
                <c:pt idx="73">
                  <c:v>0.96</c:v>
                </c:pt>
                <c:pt idx="74">
                  <c:v>0.98</c:v>
                </c:pt>
                <c:pt idx="75">
                  <c:v>0.97</c:v>
                </c:pt>
                <c:pt idx="76">
                  <c:v>0.97</c:v>
                </c:pt>
                <c:pt idx="77">
                  <c:v>0.98</c:v>
                </c:pt>
                <c:pt idx="78">
                  <c:v>0.98</c:v>
                </c:pt>
                <c:pt idx="79">
                  <c:v>0.97</c:v>
                </c:pt>
                <c:pt idx="80">
                  <c:v>0.96</c:v>
                </c:pt>
                <c:pt idx="81">
                  <c:v>0.98</c:v>
                </c:pt>
                <c:pt idx="82">
                  <c:v>0.98</c:v>
                </c:pt>
                <c:pt idx="83">
                  <c:v>0.96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0.97</c:v>
                </c:pt>
                <c:pt idx="88">
                  <c:v>0.98</c:v>
                </c:pt>
                <c:pt idx="89">
                  <c:v>0.97</c:v>
                </c:pt>
                <c:pt idx="90">
                  <c:v>0.97</c:v>
                </c:pt>
                <c:pt idx="91">
                  <c:v>0.96</c:v>
                </c:pt>
                <c:pt idx="92">
                  <c:v>0.97</c:v>
                </c:pt>
                <c:pt idx="93">
                  <c:v>0.96</c:v>
                </c:pt>
                <c:pt idx="94">
                  <c:v>0.96</c:v>
                </c:pt>
                <c:pt idx="95">
                  <c:v>0.97</c:v>
                </c:pt>
                <c:pt idx="96">
                  <c:v>0.97</c:v>
                </c:pt>
                <c:pt idx="97">
                  <c:v>0.96</c:v>
                </c:pt>
                <c:pt idx="98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6-B34F-8220-E8F942C45C15}"/>
            </c:ext>
          </c:extLst>
        </c:ser>
        <c:ser>
          <c:idx val="2"/>
          <c:order val="2"/>
          <c:tx>
            <c:strRef>
              <c:f>popn_calc!$O$1</c:f>
              <c:strCache>
                <c:ptCount val="1"/>
                <c:pt idx="0">
                  <c:v>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popn_calc!$O$2:$O$100</c:f>
              <c:numCache>
                <c:formatCode>General</c:formatCode>
                <c:ptCount val="99"/>
                <c:pt idx="0">
                  <c:v>1.04</c:v>
                </c:pt>
                <c:pt idx="1">
                  <c:v>1.1599999999999999</c:v>
                </c:pt>
                <c:pt idx="2">
                  <c:v>1.1000000000000001</c:v>
                </c:pt>
                <c:pt idx="3">
                  <c:v>1.04</c:v>
                </c:pt>
                <c:pt idx="4">
                  <c:v>1.18</c:v>
                </c:pt>
                <c:pt idx="5">
                  <c:v>0.99</c:v>
                </c:pt>
                <c:pt idx="6">
                  <c:v>0.98</c:v>
                </c:pt>
                <c:pt idx="7">
                  <c:v>0.91</c:v>
                </c:pt>
                <c:pt idx="8">
                  <c:v>0.92</c:v>
                </c:pt>
                <c:pt idx="9">
                  <c:v>1.1399999999999999</c:v>
                </c:pt>
                <c:pt idx="10">
                  <c:v>1.1299999999999999</c:v>
                </c:pt>
                <c:pt idx="11">
                  <c:v>1.17</c:v>
                </c:pt>
                <c:pt idx="12">
                  <c:v>0.96</c:v>
                </c:pt>
                <c:pt idx="13">
                  <c:v>1.02</c:v>
                </c:pt>
                <c:pt idx="14">
                  <c:v>1.02</c:v>
                </c:pt>
                <c:pt idx="15">
                  <c:v>0.92</c:v>
                </c:pt>
                <c:pt idx="16">
                  <c:v>1.1200000000000001</c:v>
                </c:pt>
                <c:pt idx="17">
                  <c:v>1.18</c:v>
                </c:pt>
                <c:pt idx="18">
                  <c:v>1.06</c:v>
                </c:pt>
                <c:pt idx="19">
                  <c:v>0.96</c:v>
                </c:pt>
                <c:pt idx="20">
                  <c:v>1.19</c:v>
                </c:pt>
                <c:pt idx="21">
                  <c:v>0.99</c:v>
                </c:pt>
                <c:pt idx="22">
                  <c:v>1.1000000000000001</c:v>
                </c:pt>
                <c:pt idx="23">
                  <c:v>1.1200000000000001</c:v>
                </c:pt>
                <c:pt idx="24">
                  <c:v>1.0900000000000001</c:v>
                </c:pt>
                <c:pt idx="25">
                  <c:v>0.9</c:v>
                </c:pt>
                <c:pt idx="26">
                  <c:v>0.92</c:v>
                </c:pt>
                <c:pt idx="27">
                  <c:v>1.1200000000000001</c:v>
                </c:pt>
                <c:pt idx="28">
                  <c:v>0.98</c:v>
                </c:pt>
                <c:pt idx="29">
                  <c:v>0.92</c:v>
                </c:pt>
                <c:pt idx="30">
                  <c:v>1.1599999999999999</c:v>
                </c:pt>
                <c:pt idx="31">
                  <c:v>1.1299999999999999</c:v>
                </c:pt>
                <c:pt idx="32">
                  <c:v>0.96</c:v>
                </c:pt>
                <c:pt idx="33">
                  <c:v>1</c:v>
                </c:pt>
                <c:pt idx="34">
                  <c:v>1.06</c:v>
                </c:pt>
                <c:pt idx="35">
                  <c:v>1.1499999999999999</c:v>
                </c:pt>
                <c:pt idx="36">
                  <c:v>1.04</c:v>
                </c:pt>
                <c:pt idx="37">
                  <c:v>1.01</c:v>
                </c:pt>
                <c:pt idx="38">
                  <c:v>0.95</c:v>
                </c:pt>
                <c:pt idx="39">
                  <c:v>1.2</c:v>
                </c:pt>
                <c:pt idx="40">
                  <c:v>1.1599999999999999</c:v>
                </c:pt>
                <c:pt idx="41">
                  <c:v>1.1000000000000001</c:v>
                </c:pt>
                <c:pt idx="42">
                  <c:v>1.1100000000000001</c:v>
                </c:pt>
                <c:pt idx="43">
                  <c:v>1.01</c:v>
                </c:pt>
                <c:pt idx="44">
                  <c:v>1.1100000000000001</c:v>
                </c:pt>
                <c:pt idx="45">
                  <c:v>0.9</c:v>
                </c:pt>
                <c:pt idx="46">
                  <c:v>1.19</c:v>
                </c:pt>
                <c:pt idx="47">
                  <c:v>0.91</c:v>
                </c:pt>
                <c:pt idx="48">
                  <c:v>1.18</c:v>
                </c:pt>
                <c:pt idx="49">
                  <c:v>1.1100000000000001</c:v>
                </c:pt>
                <c:pt idx="50">
                  <c:v>1.1000000000000001</c:v>
                </c:pt>
                <c:pt idx="51">
                  <c:v>1.08</c:v>
                </c:pt>
                <c:pt idx="52">
                  <c:v>1.18</c:v>
                </c:pt>
                <c:pt idx="53">
                  <c:v>0.9</c:v>
                </c:pt>
                <c:pt idx="54">
                  <c:v>1.2</c:v>
                </c:pt>
                <c:pt idx="55">
                  <c:v>0.98</c:v>
                </c:pt>
                <c:pt idx="56">
                  <c:v>0.96</c:v>
                </c:pt>
                <c:pt idx="57">
                  <c:v>0.96</c:v>
                </c:pt>
                <c:pt idx="58">
                  <c:v>1.0900000000000001</c:v>
                </c:pt>
                <c:pt idx="59">
                  <c:v>1.1399999999999999</c:v>
                </c:pt>
                <c:pt idx="60">
                  <c:v>0.97</c:v>
                </c:pt>
                <c:pt idx="61">
                  <c:v>1.04</c:v>
                </c:pt>
                <c:pt idx="62">
                  <c:v>1.17</c:v>
                </c:pt>
                <c:pt idx="63">
                  <c:v>1.01</c:v>
                </c:pt>
                <c:pt idx="64">
                  <c:v>1.1200000000000001</c:v>
                </c:pt>
                <c:pt idx="65">
                  <c:v>1.2</c:v>
                </c:pt>
                <c:pt idx="66">
                  <c:v>0.92</c:v>
                </c:pt>
                <c:pt idx="67">
                  <c:v>1.02</c:v>
                </c:pt>
                <c:pt idx="68">
                  <c:v>0.99</c:v>
                </c:pt>
                <c:pt idx="69">
                  <c:v>1.1399999999999999</c:v>
                </c:pt>
                <c:pt idx="70">
                  <c:v>1.07</c:v>
                </c:pt>
                <c:pt idx="71">
                  <c:v>0.98</c:v>
                </c:pt>
                <c:pt idx="72">
                  <c:v>0.91</c:v>
                </c:pt>
                <c:pt idx="73">
                  <c:v>0.93</c:v>
                </c:pt>
                <c:pt idx="74">
                  <c:v>1.1399999999999999</c:v>
                </c:pt>
                <c:pt idx="75">
                  <c:v>1</c:v>
                </c:pt>
                <c:pt idx="76">
                  <c:v>0.91</c:v>
                </c:pt>
                <c:pt idx="77">
                  <c:v>1.08</c:v>
                </c:pt>
                <c:pt idx="78">
                  <c:v>1.1200000000000001</c:v>
                </c:pt>
                <c:pt idx="79">
                  <c:v>1.06</c:v>
                </c:pt>
                <c:pt idx="80">
                  <c:v>0.9</c:v>
                </c:pt>
                <c:pt idx="81">
                  <c:v>1.01</c:v>
                </c:pt>
                <c:pt idx="82">
                  <c:v>1.2</c:v>
                </c:pt>
                <c:pt idx="83">
                  <c:v>0.91</c:v>
                </c:pt>
                <c:pt idx="84">
                  <c:v>0.98</c:v>
                </c:pt>
                <c:pt idx="85">
                  <c:v>1.03</c:v>
                </c:pt>
                <c:pt idx="86">
                  <c:v>1.18</c:v>
                </c:pt>
                <c:pt idx="87">
                  <c:v>0.9</c:v>
                </c:pt>
                <c:pt idx="88">
                  <c:v>1.0900000000000001</c:v>
                </c:pt>
                <c:pt idx="89">
                  <c:v>1.07</c:v>
                </c:pt>
                <c:pt idx="90">
                  <c:v>1.1299999999999999</c:v>
                </c:pt>
                <c:pt idx="91">
                  <c:v>0.92</c:v>
                </c:pt>
                <c:pt idx="92">
                  <c:v>1.1399999999999999</c:v>
                </c:pt>
                <c:pt idx="93">
                  <c:v>1.06</c:v>
                </c:pt>
                <c:pt idx="94">
                  <c:v>0.98</c:v>
                </c:pt>
                <c:pt idx="95">
                  <c:v>0.95</c:v>
                </c:pt>
                <c:pt idx="96">
                  <c:v>1.1499999999999999</c:v>
                </c:pt>
                <c:pt idx="97">
                  <c:v>1.06</c:v>
                </c:pt>
                <c:pt idx="98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6-B34F-8220-E8F942C45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539168"/>
        <c:axId val="782314944"/>
      </c:lineChart>
      <c:catAx>
        <c:axId val="78253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14944"/>
        <c:crosses val="autoZero"/>
        <c:auto val="1"/>
        <c:lblAlgn val="ctr"/>
        <c:lblOffset val="100"/>
        <c:noMultiLvlLbl val="0"/>
      </c:catAx>
      <c:valAx>
        <c:axId val="7823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51132-DD23-584C-96CD-73F4FDF50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0</xdr:row>
      <xdr:rowOff>0</xdr:rowOff>
    </xdr:from>
    <xdr:to>
      <xdr:col>10</xdr:col>
      <xdr:colOff>431800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DAC0A-FB04-BF44-B580-2840F38EE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0</xdr:row>
      <xdr:rowOff>0</xdr:rowOff>
    </xdr:from>
    <xdr:to>
      <xdr:col>16</xdr:col>
      <xdr:colOff>38100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C41123-3CBB-6C49-8CAE-0CEC01EDC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25400</xdr:rowOff>
    </xdr:from>
    <xdr:to>
      <xdr:col>7</xdr:col>
      <xdr:colOff>812800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15E063-9DBA-C047-AA75-80D6E4C6C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16</xdr:col>
      <xdr:colOff>0</xdr:colOff>
      <xdr:row>30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2CBEEE-9E27-D449-AFBE-A74A96535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ADD0-DA10-2B42-BDB2-F606CBC91E62}">
  <dimension ref="A1:S200"/>
  <sheetViews>
    <sheetView zoomScale="88" zoomScaleNormal="88" workbookViewId="0">
      <pane ySplit="1" topLeftCell="A2" activePane="bottomLeft" state="frozen"/>
      <selection pane="bottomLeft" activeCell="U20" sqref="U20"/>
    </sheetView>
  </sheetViews>
  <sheetFormatPr baseColWidth="10" defaultRowHeight="16"/>
  <cols>
    <col min="4" max="4" width="12.1640625" bestFit="1" customWidth="1"/>
    <col min="12" max="12" width="11.1640625" style="1" bestFit="1" customWidth="1"/>
    <col min="13" max="13" width="11.1640625" style="1" customWidth="1"/>
  </cols>
  <sheetData>
    <row r="1" spans="1:19" ht="15" customHeight="1">
      <c r="A1" t="s">
        <v>0</v>
      </c>
      <c r="B1" t="s">
        <v>13</v>
      </c>
      <c r="C1" t="s">
        <v>12</v>
      </c>
      <c r="D1" t="s">
        <v>17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11</v>
      </c>
      <c r="K1" t="s">
        <v>10</v>
      </c>
      <c r="L1" s="1" t="s">
        <v>6</v>
      </c>
      <c r="M1" s="1" t="s">
        <v>15</v>
      </c>
      <c r="N1" t="s">
        <v>8</v>
      </c>
      <c r="O1" t="s">
        <v>7</v>
      </c>
      <c r="P1" t="s">
        <v>16</v>
      </c>
      <c r="Q1" t="s">
        <v>9</v>
      </c>
      <c r="S1" t="s">
        <v>14</v>
      </c>
    </row>
    <row r="2" spans="1:19">
      <c r="A2">
        <v>1</v>
      </c>
      <c r="B2">
        <f ca="1">RANDBETWEEN(1,100)</f>
        <v>5</v>
      </c>
      <c r="C2">
        <f ca="1">IF(B2&lt;20, 0.8, IF(B2&lt;40, 0.9, IF(B2&lt;60, 1, IF(B2&lt;80, 1.1, 1.2))))</f>
        <v>0.8</v>
      </c>
      <c r="D2">
        <v>0</v>
      </c>
      <c r="E2">
        <v>1</v>
      </c>
      <c r="F2">
        <v>1</v>
      </c>
      <c r="G2">
        <v>1</v>
      </c>
      <c r="H2">
        <f ca="1">ROUND(C2*E2*F2*G2, 2)</f>
        <v>0.8</v>
      </c>
      <c r="I2">
        <v>1000</v>
      </c>
      <c r="J2">
        <f ca="1">ROUND(IF(AND(L2&gt;N2,O2&gt;Q2), 1.3, 0.7)*0.05*I2, 0)</f>
        <v>35</v>
      </c>
      <c r="K2">
        <f ca="1">ROUND(IF(AND(L2&gt;N2,O2&gt;Q2), 0.7, 1.3)*0.05*I2, 0)</f>
        <v>65</v>
      </c>
      <c r="L2" s="2">
        <v>10000</v>
      </c>
      <c r="M2" s="2">
        <f ca="1">I2*H2</f>
        <v>800</v>
      </c>
      <c r="N2">
        <f ca="1">ROUND(IF(I2&lt;(L2+M2), I2, (L2+M2)), 0)</f>
        <v>1000</v>
      </c>
      <c r="O2" s="2">
        <v>150</v>
      </c>
      <c r="P2" s="2">
        <f ca="1">I2*H2</f>
        <v>800</v>
      </c>
      <c r="Q2">
        <f ca="1">ROUND(IF(I2&lt;(O2+P2), I2, (O2+P2)), 0)</f>
        <v>950</v>
      </c>
      <c r="S2">
        <f ca="1">J2-K2</f>
        <v>-30</v>
      </c>
    </row>
    <row r="3" spans="1:19">
      <c r="A3">
        <v>2</v>
      </c>
      <c r="B3">
        <f t="shared" ref="B3:B66" ca="1" si="0">RANDBETWEEN(1,100)</f>
        <v>33</v>
      </c>
      <c r="C3">
        <f t="shared" ref="C3:C66" ca="1" si="1">IF(B3&lt;20, 0.8, IF(B3&lt;40, 0.9, IF(B3&lt;60, 1, IF(B3&lt;80, 1.1, 1.2))))</f>
        <v>0.9</v>
      </c>
      <c r="D3" s="1">
        <f ca="1">(L2+M2+O2+P2)/(I2*2)</f>
        <v>5.875</v>
      </c>
      <c r="E3">
        <f ca="1">IF(D3&lt;1, (G2*1000)/I2*D3, (G2*1000)/I2)</f>
        <v>1</v>
      </c>
      <c r="F3">
        <v>1</v>
      </c>
      <c r="G3">
        <v>1</v>
      </c>
      <c r="H3">
        <f t="shared" ref="H3:H66" ca="1" si="2">ROUND(C3*E3*F3*G3, 2)</f>
        <v>0.9</v>
      </c>
      <c r="I3">
        <f ca="1">I2+J2-K2</f>
        <v>970</v>
      </c>
      <c r="J3">
        <f t="shared" ref="J3:J50" ca="1" si="3">ROUND(IF(AND(L3&gt;N3,O3&gt;Q3), 1.3, 0.7)*0.05*I3, 0)</f>
        <v>34</v>
      </c>
      <c r="K3">
        <f t="shared" ref="K3:K50" ca="1" si="4">ROUND(IF(AND(L3&gt;N3,O3&gt;Q3), 0.7, 1.3)*0.05*I3, 0)</f>
        <v>63</v>
      </c>
      <c r="L3" s="2">
        <f ca="1">IF(L2-N2+M2 &gt; 0, L2-N2+M2, 0)</f>
        <v>9800</v>
      </c>
      <c r="M3" s="2">
        <f t="shared" ref="M3:M50" ca="1" si="5">I3*H3</f>
        <v>873</v>
      </c>
      <c r="N3">
        <f t="shared" ref="N3:N50" ca="1" si="6">ROUND(IF(I3&lt;(L3+M3), I3, (L3+M3)), 0)</f>
        <v>970</v>
      </c>
      <c r="O3" s="2">
        <f ca="1">IF(O2+P2-Q2&gt;0, O2+P2-Q2, 0)</f>
        <v>0</v>
      </c>
      <c r="P3" s="2">
        <f t="shared" ref="P3:P50" ca="1" si="7">I3*H3</f>
        <v>873</v>
      </c>
      <c r="Q3">
        <f ca="1">ROUND(IF(I3&lt;(O3+P3), I3, (O3+P3)), 0)</f>
        <v>873</v>
      </c>
      <c r="S3">
        <f ca="1">J3-K3</f>
        <v>-29</v>
      </c>
    </row>
    <row r="4" spans="1:19">
      <c r="A4">
        <v>3</v>
      </c>
      <c r="B4">
        <f t="shared" ca="1" si="0"/>
        <v>92</v>
      </c>
      <c r="C4">
        <f t="shared" ca="1" si="1"/>
        <v>1.2</v>
      </c>
      <c r="D4" s="1">
        <f t="shared" ref="D4:D67" ca="1" si="8">(L3+M3+O3+P3)/(I3*2)</f>
        <v>5.9515463917525775</v>
      </c>
      <c r="E4">
        <f t="shared" ref="E4:E67" ca="1" si="9">IF(D4&lt;1, (G3*1000)/I3*D4, (G3*1000)/I3)</f>
        <v>1.0309278350515463</v>
      </c>
      <c r="F4">
        <v>1</v>
      </c>
      <c r="G4">
        <v>1</v>
      </c>
      <c r="H4">
        <f t="shared" ca="1" si="2"/>
        <v>1.24</v>
      </c>
      <c r="I4">
        <f ca="1">I3+J3-K3</f>
        <v>941</v>
      </c>
      <c r="J4">
        <f t="shared" ca="1" si="3"/>
        <v>33</v>
      </c>
      <c r="K4">
        <f t="shared" ca="1" si="4"/>
        <v>61</v>
      </c>
      <c r="L4" s="2">
        <f t="shared" ref="L4:L50" ca="1" si="10">IF(L3-N3+M3 &gt; 0, L3-N3+M3, 0)</f>
        <v>9703</v>
      </c>
      <c r="M4" s="2">
        <f t="shared" ca="1" si="5"/>
        <v>1166.8399999999999</v>
      </c>
      <c r="N4">
        <f t="shared" ca="1" si="6"/>
        <v>941</v>
      </c>
      <c r="O4" s="2">
        <f t="shared" ref="O4:O67" ca="1" si="11">IF(O3+P3-Q3&gt;0, O3+P3-Q3, 0)</f>
        <v>0</v>
      </c>
      <c r="P4" s="2">
        <f t="shared" ca="1" si="7"/>
        <v>1166.8399999999999</v>
      </c>
      <c r="Q4">
        <f t="shared" ref="Q3:Q50" ca="1" si="12">ROUND(IF(I4&lt;(O4+P4), I4, (O4+P4)), 0)</f>
        <v>941</v>
      </c>
      <c r="S4">
        <f t="shared" ref="S4:S50" ca="1" si="13">J4-K4</f>
        <v>-28</v>
      </c>
    </row>
    <row r="5" spans="1:19">
      <c r="A5">
        <v>4</v>
      </c>
      <c r="B5">
        <f t="shared" ca="1" si="0"/>
        <v>46</v>
      </c>
      <c r="C5">
        <f t="shared" ca="1" si="1"/>
        <v>1</v>
      </c>
      <c r="D5" s="1">
        <f t="shared" ca="1" si="8"/>
        <v>6.3956854410201913</v>
      </c>
      <c r="E5">
        <f t="shared" ca="1" si="9"/>
        <v>1.0626992561105206</v>
      </c>
      <c r="F5">
        <v>1</v>
      </c>
      <c r="G5">
        <v>1</v>
      </c>
      <c r="H5">
        <f t="shared" ca="1" si="2"/>
        <v>1.06</v>
      </c>
      <c r="I5">
        <f t="shared" ref="I5:I31" ca="1" si="14">I4+J4-K4</f>
        <v>913</v>
      </c>
      <c r="J5">
        <f t="shared" ca="1" si="3"/>
        <v>32</v>
      </c>
      <c r="K5">
        <f t="shared" ca="1" si="4"/>
        <v>59</v>
      </c>
      <c r="L5" s="2">
        <f t="shared" ca="1" si="10"/>
        <v>9928.84</v>
      </c>
      <c r="M5" s="2">
        <f ca="1">I5*H5</f>
        <v>967.78000000000009</v>
      </c>
      <c r="N5">
        <f t="shared" ca="1" si="6"/>
        <v>913</v>
      </c>
      <c r="O5" s="2">
        <f t="shared" ca="1" si="11"/>
        <v>225.83999999999992</v>
      </c>
      <c r="P5" s="2">
        <f t="shared" ca="1" si="7"/>
        <v>967.78000000000009</v>
      </c>
      <c r="Q5">
        <f t="shared" ca="1" si="12"/>
        <v>913</v>
      </c>
      <c r="S5">
        <f t="shared" ca="1" si="13"/>
        <v>-27</v>
      </c>
    </row>
    <row r="6" spans="1:19">
      <c r="A6">
        <v>5</v>
      </c>
      <c r="B6">
        <f t="shared" ca="1" si="0"/>
        <v>65</v>
      </c>
      <c r="C6">
        <f t="shared" ca="1" si="1"/>
        <v>1.1000000000000001</v>
      </c>
      <c r="D6" s="1">
        <f t="shared" ca="1" si="8"/>
        <v>6.6211610076670331</v>
      </c>
      <c r="E6">
        <f t="shared" ca="1" si="9"/>
        <v>1.095290251916758</v>
      </c>
      <c r="F6">
        <v>1</v>
      </c>
      <c r="G6">
        <v>1</v>
      </c>
      <c r="H6">
        <f t="shared" ca="1" si="2"/>
        <v>1.2</v>
      </c>
      <c r="I6">
        <f t="shared" ca="1" si="14"/>
        <v>886</v>
      </c>
      <c r="J6">
        <f t="shared" ca="1" si="3"/>
        <v>31</v>
      </c>
      <c r="K6">
        <f t="shared" ca="1" si="4"/>
        <v>58</v>
      </c>
      <c r="L6" s="2">
        <f t="shared" ca="1" si="10"/>
        <v>9983.6200000000008</v>
      </c>
      <c r="M6" s="2">
        <f t="shared" ca="1" si="5"/>
        <v>1063.2</v>
      </c>
      <c r="N6">
        <f t="shared" ca="1" si="6"/>
        <v>886</v>
      </c>
      <c r="O6" s="2">
        <f t="shared" ca="1" si="11"/>
        <v>280.61999999999989</v>
      </c>
      <c r="P6" s="2">
        <f t="shared" ca="1" si="7"/>
        <v>1063.2</v>
      </c>
      <c r="Q6">
        <f t="shared" ca="1" si="12"/>
        <v>886</v>
      </c>
      <c r="S6">
        <f t="shared" ca="1" si="13"/>
        <v>-27</v>
      </c>
    </row>
    <row r="7" spans="1:19">
      <c r="A7">
        <v>6</v>
      </c>
      <c r="B7">
        <f t="shared" ca="1" si="0"/>
        <v>89</v>
      </c>
      <c r="C7">
        <f t="shared" ca="1" si="1"/>
        <v>1.2</v>
      </c>
      <c r="D7" s="1">
        <f t="shared" ca="1" si="8"/>
        <v>6.9924604966139974</v>
      </c>
      <c r="E7">
        <f t="shared" ca="1" si="9"/>
        <v>1.1286681715575622</v>
      </c>
      <c r="F7">
        <v>1</v>
      </c>
      <c r="G7">
        <v>1</v>
      </c>
      <c r="H7">
        <f t="shared" ca="1" si="2"/>
        <v>1.35</v>
      </c>
      <c r="I7">
        <f t="shared" ca="1" si="14"/>
        <v>859</v>
      </c>
      <c r="J7">
        <f t="shared" ca="1" si="3"/>
        <v>30</v>
      </c>
      <c r="K7">
        <f t="shared" ca="1" si="4"/>
        <v>56</v>
      </c>
      <c r="L7" s="2">
        <f t="shared" ca="1" si="10"/>
        <v>10160.820000000002</v>
      </c>
      <c r="M7" s="2">
        <f t="shared" ca="1" si="5"/>
        <v>1159.6500000000001</v>
      </c>
      <c r="N7">
        <f t="shared" ca="1" si="6"/>
        <v>859</v>
      </c>
      <c r="O7" s="2">
        <f t="shared" ca="1" si="11"/>
        <v>457.81999999999994</v>
      </c>
      <c r="P7" s="2">
        <f t="shared" ca="1" si="7"/>
        <v>1159.6500000000001</v>
      </c>
      <c r="Q7">
        <f t="shared" ca="1" si="12"/>
        <v>859</v>
      </c>
      <c r="S7">
        <f t="shared" ca="1" si="13"/>
        <v>-26</v>
      </c>
    </row>
    <row r="8" spans="1:19">
      <c r="A8">
        <v>7</v>
      </c>
      <c r="B8">
        <f t="shared" ca="1" si="0"/>
        <v>40</v>
      </c>
      <c r="C8">
        <f t="shared" ca="1" si="1"/>
        <v>1</v>
      </c>
      <c r="D8" s="1">
        <f t="shared" ca="1" si="8"/>
        <v>7.5308149010477301</v>
      </c>
      <c r="E8">
        <f t="shared" ca="1" si="9"/>
        <v>1.1641443538998837</v>
      </c>
      <c r="F8">
        <v>1</v>
      </c>
      <c r="G8">
        <v>1</v>
      </c>
      <c r="H8">
        <f t="shared" ca="1" si="2"/>
        <v>1.1599999999999999</v>
      </c>
      <c r="I8">
        <f t="shared" ca="1" si="14"/>
        <v>833</v>
      </c>
      <c r="J8">
        <f t="shared" ca="1" si="3"/>
        <v>29</v>
      </c>
      <c r="K8">
        <f t="shared" ca="1" si="4"/>
        <v>54</v>
      </c>
      <c r="L8" s="2">
        <f t="shared" ca="1" si="10"/>
        <v>10461.470000000001</v>
      </c>
      <c r="M8" s="2">
        <f t="shared" ca="1" si="5"/>
        <v>966.28</v>
      </c>
      <c r="N8">
        <f t="shared" ca="1" si="6"/>
        <v>833</v>
      </c>
      <c r="O8" s="2">
        <f t="shared" ca="1" si="11"/>
        <v>758.47</v>
      </c>
      <c r="P8" s="2">
        <f ca="1">I8*H8</f>
        <v>966.28</v>
      </c>
      <c r="Q8">
        <f t="shared" ca="1" si="12"/>
        <v>833</v>
      </c>
      <c r="S8">
        <f t="shared" ca="1" si="13"/>
        <v>-25</v>
      </c>
    </row>
    <row r="9" spans="1:19">
      <c r="A9">
        <v>8</v>
      </c>
      <c r="B9">
        <f t="shared" ca="1" si="0"/>
        <v>68</v>
      </c>
      <c r="C9">
        <f t="shared" ca="1" si="1"/>
        <v>1.1000000000000001</v>
      </c>
      <c r="D9" s="1">
        <f t="shared" ca="1" si="8"/>
        <v>7.8946578631452589</v>
      </c>
      <c r="E9">
        <f ca="1">IF(D9&lt;1, (G8*1000)/I8*D9, (G8*1000)/I8)</f>
        <v>1.2004801920768307</v>
      </c>
      <c r="F9">
        <v>1</v>
      </c>
      <c r="G9">
        <v>1</v>
      </c>
      <c r="H9">
        <f t="shared" ca="1" si="2"/>
        <v>1.32</v>
      </c>
      <c r="I9">
        <f t="shared" ca="1" si="14"/>
        <v>808</v>
      </c>
      <c r="J9">
        <f t="shared" ca="1" si="3"/>
        <v>53</v>
      </c>
      <c r="K9">
        <f t="shared" ca="1" si="4"/>
        <v>28</v>
      </c>
      <c r="L9" s="2">
        <f t="shared" ca="1" si="10"/>
        <v>10594.750000000002</v>
      </c>
      <c r="M9" s="2">
        <f t="shared" ca="1" si="5"/>
        <v>1066.56</v>
      </c>
      <c r="N9">
        <f t="shared" ca="1" si="6"/>
        <v>808</v>
      </c>
      <c r="O9" s="2">
        <f t="shared" ca="1" si="11"/>
        <v>891.75</v>
      </c>
      <c r="P9" s="2">
        <f t="shared" ca="1" si="7"/>
        <v>1066.56</v>
      </c>
      <c r="Q9">
        <f t="shared" ca="1" si="12"/>
        <v>808</v>
      </c>
      <c r="S9">
        <f t="shared" ca="1" si="13"/>
        <v>25</v>
      </c>
    </row>
    <row r="10" spans="1:19">
      <c r="A10">
        <v>9</v>
      </c>
      <c r="B10">
        <f t="shared" ca="1" si="0"/>
        <v>40</v>
      </c>
      <c r="C10">
        <f t="shared" ca="1" si="1"/>
        <v>1</v>
      </c>
      <c r="D10" s="1">
        <f t="shared" ca="1" si="8"/>
        <v>8.4279826732673264</v>
      </c>
      <c r="E10">
        <f t="shared" ca="1" si="9"/>
        <v>1.2376237623762376</v>
      </c>
      <c r="F10">
        <v>1</v>
      </c>
      <c r="G10">
        <v>1</v>
      </c>
      <c r="H10">
        <f t="shared" ca="1" si="2"/>
        <v>1.24</v>
      </c>
      <c r="I10">
        <f t="shared" ca="1" si="14"/>
        <v>833</v>
      </c>
      <c r="J10">
        <f t="shared" ca="1" si="3"/>
        <v>54</v>
      </c>
      <c r="K10">
        <f t="shared" ca="1" si="4"/>
        <v>29</v>
      </c>
      <c r="L10" s="2">
        <f t="shared" ca="1" si="10"/>
        <v>10853.310000000001</v>
      </c>
      <c r="M10" s="2">
        <f t="shared" ca="1" si="5"/>
        <v>1032.92</v>
      </c>
      <c r="N10">
        <f t="shared" ca="1" si="6"/>
        <v>833</v>
      </c>
      <c r="O10" s="2">
        <f t="shared" ca="1" si="11"/>
        <v>1150.31</v>
      </c>
      <c r="P10" s="2">
        <f t="shared" ca="1" si="7"/>
        <v>1032.92</v>
      </c>
      <c r="Q10">
        <f t="shared" ca="1" si="12"/>
        <v>833</v>
      </c>
      <c r="S10">
        <f t="shared" ca="1" si="13"/>
        <v>25</v>
      </c>
    </row>
    <row r="11" spans="1:19">
      <c r="A11">
        <v>10</v>
      </c>
      <c r="B11">
        <f t="shared" ca="1" si="0"/>
        <v>24</v>
      </c>
      <c r="C11">
        <f t="shared" ca="1" si="1"/>
        <v>0.9</v>
      </c>
      <c r="D11" s="1">
        <f t="shared" ca="1" si="8"/>
        <v>8.4450540216086445</v>
      </c>
      <c r="E11">
        <f t="shared" ca="1" si="9"/>
        <v>1.2004801920768307</v>
      </c>
      <c r="F11">
        <v>1</v>
      </c>
      <c r="G11">
        <v>1</v>
      </c>
      <c r="H11">
        <f t="shared" ca="1" si="2"/>
        <v>1.08</v>
      </c>
      <c r="I11">
        <f t="shared" ca="1" si="14"/>
        <v>858</v>
      </c>
      <c r="J11">
        <f t="shared" ca="1" si="3"/>
        <v>56</v>
      </c>
      <c r="K11">
        <f t="shared" ca="1" si="4"/>
        <v>30</v>
      </c>
      <c r="L11" s="2">
        <f t="shared" ca="1" si="10"/>
        <v>11053.230000000001</v>
      </c>
      <c r="M11" s="2">
        <f t="shared" ca="1" si="5"/>
        <v>926.6400000000001</v>
      </c>
      <c r="N11">
        <f t="shared" ca="1" si="6"/>
        <v>858</v>
      </c>
      <c r="O11" s="2">
        <f t="shared" ca="1" si="11"/>
        <v>1350.23</v>
      </c>
      <c r="P11" s="2">
        <f t="shared" ca="1" si="7"/>
        <v>926.6400000000001</v>
      </c>
      <c r="Q11">
        <f t="shared" ca="1" si="12"/>
        <v>858</v>
      </c>
      <c r="S11">
        <f t="shared" ca="1" si="13"/>
        <v>26</v>
      </c>
    </row>
    <row r="12" spans="1:19">
      <c r="A12">
        <v>11</v>
      </c>
      <c r="B12">
        <f t="shared" ca="1" si="0"/>
        <v>16</v>
      </c>
      <c r="C12">
        <f t="shared" ca="1" si="1"/>
        <v>0.8</v>
      </c>
      <c r="D12" s="1">
        <f t="shared" ca="1" si="8"/>
        <v>8.3081235431235427</v>
      </c>
      <c r="E12">
        <f t="shared" ca="1" si="9"/>
        <v>1.1655011655011656</v>
      </c>
      <c r="F12">
        <v>1</v>
      </c>
      <c r="G12">
        <v>1</v>
      </c>
      <c r="H12">
        <f t="shared" ca="1" si="2"/>
        <v>0.93</v>
      </c>
      <c r="I12">
        <f t="shared" ca="1" si="14"/>
        <v>884</v>
      </c>
      <c r="J12">
        <f t="shared" ca="1" si="3"/>
        <v>57</v>
      </c>
      <c r="K12">
        <f t="shared" ca="1" si="4"/>
        <v>31</v>
      </c>
      <c r="L12" s="2">
        <f t="shared" ca="1" si="10"/>
        <v>11121.87</v>
      </c>
      <c r="M12" s="2">
        <f t="shared" ca="1" si="5"/>
        <v>822.12</v>
      </c>
      <c r="N12">
        <f t="shared" ca="1" si="6"/>
        <v>884</v>
      </c>
      <c r="O12" s="2">
        <f t="shared" ca="1" si="11"/>
        <v>1418.87</v>
      </c>
      <c r="P12" s="2">
        <f t="shared" ca="1" si="7"/>
        <v>822.12</v>
      </c>
      <c r="Q12">
        <f t="shared" ca="1" si="12"/>
        <v>884</v>
      </c>
      <c r="S12">
        <f t="shared" ca="1" si="13"/>
        <v>26</v>
      </c>
    </row>
    <row r="13" spans="1:19">
      <c r="A13">
        <v>12</v>
      </c>
      <c r="B13">
        <f t="shared" ca="1" si="0"/>
        <v>6</v>
      </c>
      <c r="C13">
        <f t="shared" ca="1" si="1"/>
        <v>0.8</v>
      </c>
      <c r="D13" s="1">
        <f t="shared" ca="1" si="8"/>
        <v>8.0231787330316742</v>
      </c>
      <c r="E13">
        <f t="shared" ca="1" si="9"/>
        <v>1.1312217194570136</v>
      </c>
      <c r="F13">
        <v>1</v>
      </c>
      <c r="G13">
        <v>1</v>
      </c>
      <c r="H13">
        <f t="shared" ca="1" si="2"/>
        <v>0.9</v>
      </c>
      <c r="I13">
        <f t="shared" ca="1" si="14"/>
        <v>910</v>
      </c>
      <c r="J13">
        <f t="shared" ca="1" si="3"/>
        <v>59</v>
      </c>
      <c r="K13">
        <f t="shared" ca="1" si="4"/>
        <v>32</v>
      </c>
      <c r="L13" s="2">
        <f t="shared" ca="1" si="10"/>
        <v>11059.990000000002</v>
      </c>
      <c r="M13" s="2">
        <f t="shared" ca="1" si="5"/>
        <v>819</v>
      </c>
      <c r="N13">
        <f t="shared" ca="1" si="6"/>
        <v>910</v>
      </c>
      <c r="O13" s="2">
        <f t="shared" ca="1" si="11"/>
        <v>1356.9899999999998</v>
      </c>
      <c r="P13" s="2">
        <f t="shared" ca="1" si="7"/>
        <v>819</v>
      </c>
      <c r="Q13">
        <f t="shared" ca="1" si="12"/>
        <v>910</v>
      </c>
      <c r="S13">
        <f t="shared" ca="1" si="13"/>
        <v>27</v>
      </c>
    </row>
    <row r="14" spans="1:19">
      <c r="A14">
        <v>13</v>
      </c>
      <c r="B14">
        <f t="shared" ca="1" si="0"/>
        <v>66</v>
      </c>
      <c r="C14">
        <f t="shared" ca="1" si="1"/>
        <v>1.1000000000000001</v>
      </c>
      <c r="D14" s="1">
        <f t="shared" ca="1" si="8"/>
        <v>7.7225164835164843</v>
      </c>
      <c r="E14">
        <f t="shared" ca="1" si="9"/>
        <v>1.098901098901099</v>
      </c>
      <c r="F14">
        <v>1</v>
      </c>
      <c r="G14">
        <v>1</v>
      </c>
      <c r="H14">
        <f t="shared" ca="1" si="2"/>
        <v>1.21</v>
      </c>
      <c r="I14">
        <f t="shared" ca="1" si="14"/>
        <v>937</v>
      </c>
      <c r="J14">
        <f t="shared" ca="1" si="3"/>
        <v>61</v>
      </c>
      <c r="K14">
        <f t="shared" ca="1" si="4"/>
        <v>33</v>
      </c>
      <c r="L14" s="2">
        <f t="shared" ca="1" si="10"/>
        <v>10968.990000000002</v>
      </c>
      <c r="M14" s="2">
        <f t="shared" ca="1" si="5"/>
        <v>1133.77</v>
      </c>
      <c r="N14">
        <f t="shared" ca="1" si="6"/>
        <v>937</v>
      </c>
      <c r="O14" s="2">
        <f t="shared" ca="1" si="11"/>
        <v>1265.9899999999998</v>
      </c>
      <c r="P14" s="2">
        <f t="shared" ca="1" si="7"/>
        <v>1133.77</v>
      </c>
      <c r="Q14">
        <f t="shared" ca="1" si="12"/>
        <v>937</v>
      </c>
      <c r="S14">
        <f t="shared" ca="1" si="13"/>
        <v>28</v>
      </c>
    </row>
    <row r="15" spans="1:19">
      <c r="A15">
        <v>14</v>
      </c>
      <c r="B15">
        <f t="shared" ca="1" si="0"/>
        <v>33</v>
      </c>
      <c r="C15">
        <f t="shared" ca="1" si="1"/>
        <v>0.9</v>
      </c>
      <c r="D15" s="1">
        <f t="shared" ca="1" si="8"/>
        <v>7.7388046958377812</v>
      </c>
      <c r="E15">
        <f t="shared" ca="1" si="9"/>
        <v>1.0672358591248665</v>
      </c>
      <c r="F15">
        <v>1</v>
      </c>
      <c r="G15">
        <v>1</v>
      </c>
      <c r="H15">
        <f t="shared" ca="1" si="2"/>
        <v>0.96</v>
      </c>
      <c r="I15">
        <f t="shared" ca="1" si="14"/>
        <v>965</v>
      </c>
      <c r="J15">
        <f t="shared" ca="1" si="3"/>
        <v>63</v>
      </c>
      <c r="K15">
        <f t="shared" ca="1" si="4"/>
        <v>34</v>
      </c>
      <c r="L15" s="2">
        <f t="shared" ca="1" si="10"/>
        <v>11165.760000000002</v>
      </c>
      <c r="M15" s="2">
        <f t="shared" ca="1" si="5"/>
        <v>926.4</v>
      </c>
      <c r="N15">
        <f t="shared" ca="1" si="6"/>
        <v>965</v>
      </c>
      <c r="O15" s="2">
        <f t="shared" ca="1" si="11"/>
        <v>1462.7599999999998</v>
      </c>
      <c r="P15" s="2">
        <f t="shared" ca="1" si="7"/>
        <v>926.4</v>
      </c>
      <c r="Q15">
        <f t="shared" ca="1" si="12"/>
        <v>965</v>
      </c>
      <c r="S15">
        <f t="shared" ca="1" si="13"/>
        <v>29</v>
      </c>
    </row>
    <row r="16" spans="1:19">
      <c r="A16">
        <v>15</v>
      </c>
      <c r="B16">
        <f t="shared" ca="1" si="0"/>
        <v>24</v>
      </c>
      <c r="C16">
        <f t="shared" ca="1" si="1"/>
        <v>0.9</v>
      </c>
      <c r="D16" s="1">
        <f t="shared" ca="1" si="8"/>
        <v>7.5032746113989646</v>
      </c>
      <c r="E16">
        <f t="shared" ca="1" si="9"/>
        <v>1.0362694300518134</v>
      </c>
      <c r="F16">
        <v>1</v>
      </c>
      <c r="G16">
        <v>1</v>
      </c>
      <c r="H16">
        <f t="shared" ca="1" si="2"/>
        <v>0.93</v>
      </c>
      <c r="I16">
        <f t="shared" ca="1" si="14"/>
        <v>994</v>
      </c>
      <c r="J16">
        <f t="shared" ca="1" si="3"/>
        <v>65</v>
      </c>
      <c r="K16">
        <f t="shared" ca="1" si="4"/>
        <v>35</v>
      </c>
      <c r="L16" s="2">
        <f t="shared" ca="1" si="10"/>
        <v>11127.160000000002</v>
      </c>
      <c r="M16" s="2">
        <f t="shared" ca="1" si="5"/>
        <v>924.42000000000007</v>
      </c>
      <c r="N16">
        <f t="shared" ca="1" si="6"/>
        <v>994</v>
      </c>
      <c r="O16" s="2">
        <f t="shared" ca="1" si="11"/>
        <v>1424.1599999999999</v>
      </c>
      <c r="P16" s="2">
        <f t="shared" ca="1" si="7"/>
        <v>924.42000000000007</v>
      </c>
      <c r="Q16">
        <f t="shared" ca="1" si="12"/>
        <v>994</v>
      </c>
      <c r="S16">
        <f t="shared" ca="1" si="13"/>
        <v>30</v>
      </c>
    </row>
    <row r="17" spans="1:19">
      <c r="A17">
        <v>16</v>
      </c>
      <c r="B17">
        <f t="shared" ca="1" si="0"/>
        <v>23</v>
      </c>
      <c r="C17">
        <f t="shared" ca="1" si="1"/>
        <v>0.9</v>
      </c>
      <c r="D17" s="1">
        <f t="shared" ca="1" si="8"/>
        <v>7.2435412474849104</v>
      </c>
      <c r="E17">
        <f t="shared" ca="1" si="9"/>
        <v>1.0060362173038229</v>
      </c>
      <c r="F17">
        <v>1</v>
      </c>
      <c r="G17">
        <v>1</v>
      </c>
      <c r="H17">
        <f t="shared" ca="1" si="2"/>
        <v>0.91</v>
      </c>
      <c r="I17">
        <f t="shared" ca="1" si="14"/>
        <v>1024</v>
      </c>
      <c r="J17">
        <f t="shared" ca="1" si="3"/>
        <v>67</v>
      </c>
      <c r="K17">
        <f t="shared" ca="1" si="4"/>
        <v>36</v>
      </c>
      <c r="L17" s="2">
        <f t="shared" ca="1" si="10"/>
        <v>11057.580000000002</v>
      </c>
      <c r="M17" s="2">
        <f t="shared" ca="1" si="5"/>
        <v>931.84</v>
      </c>
      <c r="N17">
        <f t="shared" ca="1" si="6"/>
        <v>1024</v>
      </c>
      <c r="O17" s="2">
        <f t="shared" ca="1" si="11"/>
        <v>1354.58</v>
      </c>
      <c r="P17" s="2">
        <f t="shared" ca="1" si="7"/>
        <v>931.84</v>
      </c>
      <c r="Q17">
        <f t="shared" ca="1" si="12"/>
        <v>1024</v>
      </c>
      <c r="S17">
        <f t="shared" ca="1" si="13"/>
        <v>31</v>
      </c>
    </row>
    <row r="18" spans="1:19">
      <c r="A18">
        <v>17</v>
      </c>
      <c r="B18">
        <f t="shared" ca="1" si="0"/>
        <v>48</v>
      </c>
      <c r="C18">
        <f t="shared" ca="1" si="1"/>
        <v>1</v>
      </c>
      <c r="D18" s="1">
        <f t="shared" ca="1" si="8"/>
        <v>6.970625000000001</v>
      </c>
      <c r="E18">
        <f t="shared" ca="1" si="9"/>
        <v>0.9765625</v>
      </c>
      <c r="F18">
        <v>1</v>
      </c>
      <c r="G18">
        <v>1</v>
      </c>
      <c r="H18">
        <f t="shared" ca="1" si="2"/>
        <v>0.98</v>
      </c>
      <c r="I18">
        <f t="shared" ca="1" si="14"/>
        <v>1055</v>
      </c>
      <c r="J18">
        <f t="shared" ca="1" si="3"/>
        <v>69</v>
      </c>
      <c r="K18">
        <f t="shared" ca="1" si="4"/>
        <v>37</v>
      </c>
      <c r="L18" s="2">
        <f t="shared" ca="1" si="10"/>
        <v>10965.420000000002</v>
      </c>
      <c r="M18" s="2">
        <f t="shared" ca="1" si="5"/>
        <v>1033.9000000000001</v>
      </c>
      <c r="N18">
        <f t="shared" ca="1" si="6"/>
        <v>1055</v>
      </c>
      <c r="O18" s="2">
        <f t="shared" ca="1" si="11"/>
        <v>1262.42</v>
      </c>
      <c r="P18" s="2">
        <f t="shared" ca="1" si="7"/>
        <v>1033.9000000000001</v>
      </c>
      <c r="Q18">
        <f t="shared" ca="1" si="12"/>
        <v>1055</v>
      </c>
      <c r="S18">
        <f t="shared" ca="1" si="13"/>
        <v>32</v>
      </c>
    </row>
    <row r="19" spans="1:19">
      <c r="A19">
        <v>18</v>
      </c>
      <c r="B19">
        <f t="shared" ca="1" si="0"/>
        <v>4</v>
      </c>
      <c r="C19">
        <f t="shared" ca="1" si="1"/>
        <v>0.8</v>
      </c>
      <c r="D19" s="1">
        <f t="shared" ca="1" si="8"/>
        <v>6.7751848341232233</v>
      </c>
      <c r="E19">
        <f t="shared" ca="1" si="9"/>
        <v>0.94786729857819907</v>
      </c>
      <c r="F19">
        <v>1</v>
      </c>
      <c r="G19">
        <v>1</v>
      </c>
      <c r="H19">
        <f t="shared" ca="1" si="2"/>
        <v>0.76</v>
      </c>
      <c r="I19">
        <f t="shared" ca="1" si="14"/>
        <v>1087</v>
      </c>
      <c r="J19">
        <f t="shared" ca="1" si="3"/>
        <v>71</v>
      </c>
      <c r="K19">
        <f t="shared" ca="1" si="4"/>
        <v>38</v>
      </c>
      <c r="L19" s="2">
        <f t="shared" ca="1" si="10"/>
        <v>10944.320000000002</v>
      </c>
      <c r="M19" s="2">
        <f t="shared" ca="1" si="5"/>
        <v>826.12</v>
      </c>
      <c r="N19">
        <f t="shared" ca="1" si="6"/>
        <v>1087</v>
      </c>
      <c r="O19" s="2">
        <f t="shared" ca="1" si="11"/>
        <v>1241.3200000000002</v>
      </c>
      <c r="P19" s="2">
        <f t="shared" ca="1" si="7"/>
        <v>826.12</v>
      </c>
      <c r="Q19">
        <f t="shared" ca="1" si="12"/>
        <v>1087</v>
      </c>
      <c r="S19">
        <f t="shared" ca="1" si="13"/>
        <v>33</v>
      </c>
    </row>
    <row r="20" spans="1:19">
      <c r="A20">
        <v>19</v>
      </c>
      <c r="B20">
        <f t="shared" ca="1" si="0"/>
        <v>29</v>
      </c>
      <c r="C20">
        <f t="shared" ca="1" si="1"/>
        <v>0.9</v>
      </c>
      <c r="D20" s="1">
        <f t="shared" ca="1" si="8"/>
        <v>6.3651701931922737</v>
      </c>
      <c r="E20">
        <f t="shared" ca="1" si="9"/>
        <v>0.91996320147194111</v>
      </c>
      <c r="F20">
        <v>1</v>
      </c>
      <c r="G20">
        <v>1</v>
      </c>
      <c r="H20">
        <f t="shared" ca="1" si="2"/>
        <v>0.83</v>
      </c>
      <c r="I20">
        <f t="shared" ca="1" si="14"/>
        <v>1120</v>
      </c>
      <c r="J20">
        <f t="shared" ca="1" si="3"/>
        <v>39</v>
      </c>
      <c r="K20">
        <f t="shared" ca="1" si="4"/>
        <v>73</v>
      </c>
      <c r="L20" s="2">
        <f t="shared" ca="1" si="10"/>
        <v>10683.440000000002</v>
      </c>
      <c r="M20" s="2">
        <f t="shared" ca="1" si="5"/>
        <v>929.59999999999991</v>
      </c>
      <c r="N20">
        <f t="shared" ca="1" si="6"/>
        <v>1120</v>
      </c>
      <c r="O20" s="2">
        <f t="shared" ca="1" si="11"/>
        <v>980.44</v>
      </c>
      <c r="P20" s="2">
        <f t="shared" ca="1" si="7"/>
        <v>929.59999999999991</v>
      </c>
      <c r="Q20">
        <f t="shared" ca="1" si="12"/>
        <v>1120</v>
      </c>
      <c r="S20">
        <f t="shared" ca="1" si="13"/>
        <v>-34</v>
      </c>
    </row>
    <row r="21" spans="1:19">
      <c r="A21">
        <v>20</v>
      </c>
      <c r="B21">
        <f t="shared" ca="1" si="0"/>
        <v>52</v>
      </c>
      <c r="C21">
        <f t="shared" ca="1" si="1"/>
        <v>1</v>
      </c>
      <c r="D21" s="1">
        <f t="shared" ca="1" si="8"/>
        <v>6.0370892857142877</v>
      </c>
      <c r="E21">
        <f t="shared" ca="1" si="9"/>
        <v>0.8928571428571429</v>
      </c>
      <c r="F21">
        <v>1</v>
      </c>
      <c r="G21">
        <v>1</v>
      </c>
      <c r="H21">
        <f t="shared" ca="1" si="2"/>
        <v>0.89</v>
      </c>
      <c r="I21">
        <f t="shared" ca="1" si="14"/>
        <v>1086</v>
      </c>
      <c r="J21">
        <f t="shared" ca="1" si="3"/>
        <v>38</v>
      </c>
      <c r="K21">
        <f t="shared" ca="1" si="4"/>
        <v>71</v>
      </c>
      <c r="L21" s="2">
        <f t="shared" ca="1" si="10"/>
        <v>10493.040000000003</v>
      </c>
      <c r="M21" s="2">
        <f t="shared" ca="1" si="5"/>
        <v>966.54</v>
      </c>
      <c r="N21">
        <f t="shared" ca="1" si="6"/>
        <v>1086</v>
      </c>
      <c r="O21" s="2">
        <f t="shared" ca="1" si="11"/>
        <v>790.04</v>
      </c>
      <c r="P21" s="2">
        <f t="shared" ca="1" si="7"/>
        <v>966.54</v>
      </c>
      <c r="Q21">
        <f t="shared" ca="1" si="12"/>
        <v>1086</v>
      </c>
      <c r="S21">
        <f t="shared" ca="1" si="13"/>
        <v>-33</v>
      </c>
    </row>
    <row r="22" spans="1:19">
      <c r="A22">
        <v>21</v>
      </c>
      <c r="B22">
        <f t="shared" ca="1" si="0"/>
        <v>11</v>
      </c>
      <c r="C22">
        <f t="shared" ca="1" si="1"/>
        <v>0.8</v>
      </c>
      <c r="D22" s="1">
        <f t="shared" ca="1" si="8"/>
        <v>6.084788213627994</v>
      </c>
      <c r="E22">
        <f t="shared" ca="1" si="9"/>
        <v>0.92081031307550643</v>
      </c>
      <c r="F22">
        <v>1</v>
      </c>
      <c r="G22">
        <v>1</v>
      </c>
      <c r="H22">
        <f t="shared" ca="1" si="2"/>
        <v>0.74</v>
      </c>
      <c r="I22">
        <f t="shared" ca="1" si="14"/>
        <v>1053</v>
      </c>
      <c r="J22">
        <f t="shared" ca="1" si="3"/>
        <v>37</v>
      </c>
      <c r="K22">
        <f t="shared" ca="1" si="4"/>
        <v>68</v>
      </c>
      <c r="L22" s="2">
        <f t="shared" ca="1" si="10"/>
        <v>10373.580000000002</v>
      </c>
      <c r="M22" s="2">
        <f t="shared" ca="1" si="5"/>
        <v>779.22</v>
      </c>
      <c r="N22">
        <f t="shared" ca="1" si="6"/>
        <v>1053</v>
      </c>
      <c r="O22" s="2">
        <f t="shared" ca="1" si="11"/>
        <v>670.57999999999993</v>
      </c>
      <c r="P22" s="2">
        <f t="shared" ca="1" si="7"/>
        <v>779.22</v>
      </c>
      <c r="Q22">
        <f t="shared" ca="1" si="12"/>
        <v>1053</v>
      </c>
      <c r="S22">
        <f t="shared" ca="1" si="13"/>
        <v>-31</v>
      </c>
    </row>
    <row r="23" spans="1:19">
      <c r="A23">
        <v>22</v>
      </c>
      <c r="B23">
        <f t="shared" ca="1" si="0"/>
        <v>15</v>
      </c>
      <c r="C23">
        <f t="shared" ca="1" si="1"/>
        <v>0.8</v>
      </c>
      <c r="D23" s="1">
        <f t="shared" ca="1" si="8"/>
        <v>5.9841405508072176</v>
      </c>
      <c r="E23">
        <f t="shared" ca="1" si="9"/>
        <v>0.94966761633428298</v>
      </c>
      <c r="F23">
        <v>1</v>
      </c>
      <c r="G23">
        <v>1</v>
      </c>
      <c r="H23">
        <f t="shared" ca="1" si="2"/>
        <v>0.76</v>
      </c>
      <c r="I23">
        <f t="shared" ca="1" si="14"/>
        <v>1022</v>
      </c>
      <c r="J23">
        <f t="shared" ca="1" si="3"/>
        <v>36</v>
      </c>
      <c r="K23">
        <f t="shared" ca="1" si="4"/>
        <v>66</v>
      </c>
      <c r="L23" s="2">
        <f t="shared" ca="1" si="10"/>
        <v>10099.800000000001</v>
      </c>
      <c r="M23" s="2">
        <f t="shared" ca="1" si="5"/>
        <v>776.72</v>
      </c>
      <c r="N23">
        <f t="shared" ca="1" si="6"/>
        <v>1022</v>
      </c>
      <c r="O23" s="2">
        <f t="shared" ca="1" si="11"/>
        <v>396.79999999999995</v>
      </c>
      <c r="P23" s="2">
        <f t="shared" ca="1" si="7"/>
        <v>776.72</v>
      </c>
      <c r="Q23">
        <f t="shared" ca="1" si="12"/>
        <v>1022</v>
      </c>
      <c r="S23">
        <f t="shared" ca="1" si="13"/>
        <v>-30</v>
      </c>
    </row>
    <row r="24" spans="1:19">
      <c r="A24">
        <v>23</v>
      </c>
      <c r="B24">
        <f t="shared" ca="1" si="0"/>
        <v>50</v>
      </c>
      <c r="C24">
        <f t="shared" ca="1" si="1"/>
        <v>1</v>
      </c>
      <c r="D24" s="1">
        <f t="shared" ca="1" si="8"/>
        <v>5.8953228962818001</v>
      </c>
      <c r="E24">
        <f t="shared" ca="1" si="9"/>
        <v>0.97847358121330719</v>
      </c>
      <c r="F24">
        <v>1</v>
      </c>
      <c r="G24">
        <v>1</v>
      </c>
      <c r="H24">
        <f t="shared" ca="1" si="2"/>
        <v>0.98</v>
      </c>
      <c r="I24">
        <f t="shared" ca="1" si="14"/>
        <v>992</v>
      </c>
      <c r="J24">
        <f t="shared" ca="1" si="3"/>
        <v>35</v>
      </c>
      <c r="K24">
        <f t="shared" ca="1" si="4"/>
        <v>64</v>
      </c>
      <c r="L24" s="2">
        <f t="shared" ca="1" si="10"/>
        <v>9854.52</v>
      </c>
      <c r="M24" s="2">
        <f t="shared" ca="1" si="5"/>
        <v>972.16</v>
      </c>
      <c r="N24">
        <f t="shared" ca="1" si="6"/>
        <v>992</v>
      </c>
      <c r="O24" s="2">
        <f t="shared" ca="1" si="11"/>
        <v>151.51999999999998</v>
      </c>
      <c r="P24" s="2">
        <f t="shared" ca="1" si="7"/>
        <v>972.16</v>
      </c>
      <c r="Q24">
        <f t="shared" ca="1" si="12"/>
        <v>992</v>
      </c>
      <c r="S24">
        <f t="shared" ca="1" si="13"/>
        <v>-29</v>
      </c>
    </row>
    <row r="25" spans="1:19">
      <c r="A25">
        <v>24</v>
      </c>
      <c r="B25">
        <f t="shared" ca="1" si="0"/>
        <v>98</v>
      </c>
      <c r="C25">
        <f t="shared" ca="1" si="1"/>
        <v>1.2</v>
      </c>
      <c r="D25" s="1">
        <f t="shared" ca="1" si="8"/>
        <v>6.023366935483871</v>
      </c>
      <c r="E25">
        <f t="shared" ca="1" si="9"/>
        <v>1.0080645161290323</v>
      </c>
      <c r="F25">
        <v>1</v>
      </c>
      <c r="G25">
        <v>1</v>
      </c>
      <c r="H25">
        <f t="shared" ca="1" si="2"/>
        <v>1.21</v>
      </c>
      <c r="I25">
        <f t="shared" ca="1" si="14"/>
        <v>963</v>
      </c>
      <c r="J25">
        <f t="shared" ca="1" si="3"/>
        <v>34</v>
      </c>
      <c r="K25">
        <f t="shared" ca="1" si="4"/>
        <v>63</v>
      </c>
      <c r="L25" s="2">
        <f t="shared" ca="1" si="10"/>
        <v>9834.68</v>
      </c>
      <c r="M25" s="2">
        <f t="shared" ca="1" si="5"/>
        <v>1165.23</v>
      </c>
      <c r="N25">
        <f t="shared" ca="1" si="6"/>
        <v>963</v>
      </c>
      <c r="O25" s="2">
        <f t="shared" ca="1" si="11"/>
        <v>131.67999999999984</v>
      </c>
      <c r="P25" s="2">
        <f t="shared" ca="1" si="7"/>
        <v>1165.23</v>
      </c>
      <c r="Q25">
        <f t="shared" ca="1" si="12"/>
        <v>963</v>
      </c>
      <c r="S25">
        <f t="shared" ca="1" si="13"/>
        <v>-29</v>
      </c>
    </row>
    <row r="26" spans="1:19">
      <c r="A26">
        <v>25</v>
      </c>
      <c r="B26">
        <f t="shared" ca="1" si="0"/>
        <v>83</v>
      </c>
      <c r="C26">
        <f t="shared" ca="1" si="1"/>
        <v>1.2</v>
      </c>
      <c r="D26" s="1">
        <f t="shared" ca="1" si="8"/>
        <v>6.3846417445482864</v>
      </c>
      <c r="E26">
        <f t="shared" ca="1" si="9"/>
        <v>1.0384215991692627</v>
      </c>
      <c r="F26">
        <v>1</v>
      </c>
      <c r="G26">
        <v>1</v>
      </c>
      <c r="H26">
        <f t="shared" ca="1" si="2"/>
        <v>1.25</v>
      </c>
      <c r="I26">
        <f t="shared" ca="1" si="14"/>
        <v>934</v>
      </c>
      <c r="J26">
        <f t="shared" ca="1" si="3"/>
        <v>33</v>
      </c>
      <c r="K26">
        <f t="shared" ca="1" si="4"/>
        <v>61</v>
      </c>
      <c r="L26" s="2">
        <f t="shared" ca="1" si="10"/>
        <v>10036.91</v>
      </c>
      <c r="M26" s="2">
        <f t="shared" ca="1" si="5"/>
        <v>1167.5</v>
      </c>
      <c r="N26">
        <f t="shared" ca="1" si="6"/>
        <v>934</v>
      </c>
      <c r="O26" s="2">
        <f t="shared" ca="1" si="11"/>
        <v>333.90999999999985</v>
      </c>
      <c r="P26" s="2">
        <f t="shared" ca="1" si="7"/>
        <v>1167.5</v>
      </c>
      <c r="Q26">
        <f t="shared" ca="1" si="12"/>
        <v>934</v>
      </c>
      <c r="S26">
        <f t="shared" ca="1" si="13"/>
        <v>-28</v>
      </c>
    </row>
    <row r="27" spans="1:19">
      <c r="A27">
        <v>26</v>
      </c>
      <c r="B27">
        <f t="shared" ca="1" si="0"/>
        <v>31</v>
      </c>
      <c r="C27">
        <f t="shared" ca="1" si="1"/>
        <v>0.9</v>
      </c>
      <c r="D27" s="1">
        <f t="shared" ca="1" si="8"/>
        <v>6.801830835117773</v>
      </c>
      <c r="E27">
        <f t="shared" ca="1" si="9"/>
        <v>1.0706638115631693</v>
      </c>
      <c r="F27">
        <v>1</v>
      </c>
      <c r="G27">
        <v>1</v>
      </c>
      <c r="H27">
        <f t="shared" ca="1" si="2"/>
        <v>0.96</v>
      </c>
      <c r="I27">
        <f t="shared" ca="1" si="14"/>
        <v>906</v>
      </c>
      <c r="J27">
        <f t="shared" ca="1" si="3"/>
        <v>32</v>
      </c>
      <c r="K27">
        <f t="shared" ca="1" si="4"/>
        <v>59</v>
      </c>
      <c r="L27" s="2">
        <f t="shared" ca="1" si="10"/>
        <v>10270.41</v>
      </c>
      <c r="M27" s="2">
        <f t="shared" ca="1" si="5"/>
        <v>869.76</v>
      </c>
      <c r="N27">
        <f t="shared" ca="1" si="6"/>
        <v>906</v>
      </c>
      <c r="O27" s="2">
        <f t="shared" ca="1" si="11"/>
        <v>567.40999999999985</v>
      </c>
      <c r="P27" s="2">
        <f t="shared" ca="1" si="7"/>
        <v>869.76</v>
      </c>
      <c r="Q27">
        <f t="shared" ca="1" si="12"/>
        <v>906</v>
      </c>
      <c r="S27">
        <f t="shared" ca="1" si="13"/>
        <v>-27</v>
      </c>
    </row>
    <row r="28" spans="1:19">
      <c r="A28">
        <v>27</v>
      </c>
      <c r="B28">
        <f t="shared" ca="1" si="0"/>
        <v>85</v>
      </c>
      <c r="C28">
        <f t="shared" ca="1" si="1"/>
        <v>1.2</v>
      </c>
      <c r="D28" s="1">
        <f t="shared" ca="1" si="8"/>
        <v>6.9411368653421635</v>
      </c>
      <c r="E28">
        <f t="shared" ca="1" si="9"/>
        <v>1.1037527593818985</v>
      </c>
      <c r="F28">
        <v>1</v>
      </c>
      <c r="G28">
        <v>1</v>
      </c>
      <c r="H28">
        <f t="shared" ca="1" si="2"/>
        <v>1.32</v>
      </c>
      <c r="I28">
        <f t="shared" ca="1" si="14"/>
        <v>879</v>
      </c>
      <c r="J28">
        <f t="shared" ca="1" si="3"/>
        <v>31</v>
      </c>
      <c r="K28">
        <f t="shared" ca="1" si="4"/>
        <v>57</v>
      </c>
      <c r="L28" s="2">
        <f t="shared" ca="1" si="10"/>
        <v>10234.17</v>
      </c>
      <c r="M28" s="2">
        <f t="shared" ca="1" si="5"/>
        <v>1160.28</v>
      </c>
      <c r="N28">
        <f t="shared" ca="1" si="6"/>
        <v>879</v>
      </c>
      <c r="O28" s="2">
        <f t="shared" ca="1" si="11"/>
        <v>531.16999999999985</v>
      </c>
      <c r="P28" s="2">
        <f t="shared" ca="1" si="7"/>
        <v>1160.28</v>
      </c>
      <c r="Q28">
        <f t="shared" ca="1" si="12"/>
        <v>879</v>
      </c>
      <c r="S28">
        <f t="shared" ca="1" si="13"/>
        <v>-26</v>
      </c>
    </row>
    <row r="29" spans="1:19">
      <c r="A29">
        <v>28</v>
      </c>
      <c r="B29">
        <f t="shared" ca="1" si="0"/>
        <v>30</v>
      </c>
      <c r="C29">
        <f t="shared" ca="1" si="1"/>
        <v>0.9</v>
      </c>
      <c r="D29" s="1">
        <f t="shared" ca="1" si="8"/>
        <v>7.4436291240045511</v>
      </c>
      <c r="E29">
        <f t="shared" ca="1" si="9"/>
        <v>1.1376564277588168</v>
      </c>
      <c r="F29">
        <v>1</v>
      </c>
      <c r="G29">
        <v>1</v>
      </c>
      <c r="H29">
        <f t="shared" ca="1" si="2"/>
        <v>1.02</v>
      </c>
      <c r="I29">
        <f t="shared" ca="1" si="14"/>
        <v>853</v>
      </c>
      <c r="J29">
        <f t="shared" ca="1" si="3"/>
        <v>30</v>
      </c>
      <c r="K29">
        <f t="shared" ca="1" si="4"/>
        <v>55</v>
      </c>
      <c r="L29" s="2">
        <f t="shared" ca="1" si="10"/>
        <v>10515.45</v>
      </c>
      <c r="M29" s="2">
        <f t="shared" ca="1" si="5"/>
        <v>870.06000000000006</v>
      </c>
      <c r="N29">
        <f t="shared" ca="1" si="6"/>
        <v>853</v>
      </c>
      <c r="O29" s="2">
        <f t="shared" ca="1" si="11"/>
        <v>812.44999999999982</v>
      </c>
      <c r="P29" s="2">
        <f t="shared" ca="1" si="7"/>
        <v>870.06000000000006</v>
      </c>
      <c r="Q29">
        <f t="shared" ca="1" si="12"/>
        <v>853</v>
      </c>
      <c r="S29">
        <f t="shared" ca="1" si="13"/>
        <v>-25</v>
      </c>
    </row>
    <row r="30" spans="1:19">
      <c r="A30">
        <v>29</v>
      </c>
      <c r="B30">
        <f t="shared" ca="1" si="0"/>
        <v>82</v>
      </c>
      <c r="C30">
        <f t="shared" ca="1" si="1"/>
        <v>1.2</v>
      </c>
      <c r="D30" s="1">
        <f t="shared" ca="1" si="8"/>
        <v>7.6600351699882756</v>
      </c>
      <c r="E30">
        <f t="shared" ca="1" si="9"/>
        <v>1.1723329425556859</v>
      </c>
      <c r="F30">
        <v>1</v>
      </c>
      <c r="G30">
        <v>1</v>
      </c>
      <c r="H30">
        <f t="shared" ca="1" si="2"/>
        <v>1.41</v>
      </c>
      <c r="I30">
        <f t="shared" ca="1" si="14"/>
        <v>828</v>
      </c>
      <c r="J30">
        <f t="shared" ca="1" si="3"/>
        <v>54</v>
      </c>
      <c r="K30">
        <f t="shared" ca="1" si="4"/>
        <v>29</v>
      </c>
      <c r="L30" s="2">
        <f t="shared" ca="1" si="10"/>
        <v>10532.51</v>
      </c>
      <c r="M30" s="2">
        <f t="shared" ca="1" si="5"/>
        <v>1167.48</v>
      </c>
      <c r="N30">
        <f t="shared" ca="1" si="6"/>
        <v>828</v>
      </c>
      <c r="O30" s="2">
        <f t="shared" ca="1" si="11"/>
        <v>829.50999999999976</v>
      </c>
      <c r="P30" s="2">
        <f t="shared" ca="1" si="7"/>
        <v>1167.48</v>
      </c>
      <c r="Q30">
        <f t="shared" ca="1" si="12"/>
        <v>828</v>
      </c>
      <c r="S30">
        <f t="shared" ca="1" si="13"/>
        <v>25</v>
      </c>
    </row>
    <row r="31" spans="1:19">
      <c r="A31">
        <v>30</v>
      </c>
      <c r="B31">
        <f t="shared" ca="1" si="0"/>
        <v>44</v>
      </c>
      <c r="C31">
        <f t="shared" ca="1" si="1"/>
        <v>1</v>
      </c>
      <c r="D31" s="1">
        <f t="shared" ca="1" si="8"/>
        <v>8.271123188405797</v>
      </c>
      <c r="E31">
        <f t="shared" ca="1" si="9"/>
        <v>1.2077294685990339</v>
      </c>
      <c r="F31">
        <v>1</v>
      </c>
      <c r="G31">
        <v>1</v>
      </c>
      <c r="H31">
        <f t="shared" ca="1" si="2"/>
        <v>1.21</v>
      </c>
      <c r="I31">
        <f t="shared" ca="1" si="14"/>
        <v>853</v>
      </c>
      <c r="J31">
        <f t="shared" ca="1" si="3"/>
        <v>55</v>
      </c>
      <c r="K31">
        <f t="shared" ca="1" si="4"/>
        <v>30</v>
      </c>
      <c r="L31" s="2">
        <f t="shared" ca="1" si="10"/>
        <v>10871.99</v>
      </c>
      <c r="M31" s="2">
        <f t="shared" ca="1" si="5"/>
        <v>1032.1299999999999</v>
      </c>
      <c r="N31">
        <f t="shared" ca="1" si="6"/>
        <v>853</v>
      </c>
      <c r="O31" s="2">
        <f t="shared" ca="1" si="11"/>
        <v>1168.9899999999998</v>
      </c>
      <c r="P31" s="2">
        <f t="shared" ca="1" si="7"/>
        <v>1032.1299999999999</v>
      </c>
      <c r="Q31">
        <f t="shared" ca="1" si="12"/>
        <v>853</v>
      </c>
      <c r="S31">
        <f t="shared" ca="1" si="13"/>
        <v>25</v>
      </c>
    </row>
    <row r="32" spans="1:19">
      <c r="A32">
        <v>31</v>
      </c>
      <c r="B32">
        <f t="shared" ca="1" si="0"/>
        <v>20</v>
      </c>
      <c r="C32">
        <f t="shared" ca="1" si="1"/>
        <v>0.9</v>
      </c>
      <c r="D32" s="1">
        <f t="shared" ca="1" si="8"/>
        <v>8.2680187573270789</v>
      </c>
      <c r="E32">
        <f t="shared" ca="1" si="9"/>
        <v>1.1723329425556859</v>
      </c>
      <c r="F32">
        <v>1</v>
      </c>
      <c r="G32">
        <v>1</v>
      </c>
      <c r="H32">
        <f t="shared" ca="1" si="2"/>
        <v>1.06</v>
      </c>
      <c r="I32">
        <f t="shared" ref="I32:I50" ca="1" si="15">I31+J31-K31</f>
        <v>878</v>
      </c>
      <c r="J32">
        <f t="shared" ca="1" si="3"/>
        <v>57</v>
      </c>
      <c r="K32">
        <f t="shared" ca="1" si="4"/>
        <v>31</v>
      </c>
      <c r="L32" s="2">
        <f t="shared" ca="1" si="10"/>
        <v>11051.119999999999</v>
      </c>
      <c r="M32" s="2">
        <f t="shared" ca="1" si="5"/>
        <v>930.68000000000006</v>
      </c>
      <c r="N32">
        <f t="shared" ca="1" si="6"/>
        <v>878</v>
      </c>
      <c r="O32" s="2">
        <f t="shared" ca="1" si="11"/>
        <v>1348.12</v>
      </c>
      <c r="P32" s="2">
        <f t="shared" ca="1" si="7"/>
        <v>930.68000000000006</v>
      </c>
      <c r="Q32">
        <f t="shared" ca="1" si="12"/>
        <v>878</v>
      </c>
      <c r="S32">
        <f t="shared" ca="1" si="13"/>
        <v>26</v>
      </c>
    </row>
    <row r="33" spans="1:19">
      <c r="A33">
        <v>32</v>
      </c>
      <c r="B33">
        <f t="shared" ca="1" si="0"/>
        <v>98</v>
      </c>
      <c r="C33">
        <f t="shared" ca="1" si="1"/>
        <v>1.2</v>
      </c>
      <c r="D33" s="1">
        <f t="shared" ca="1" si="8"/>
        <v>8.1210706150341672</v>
      </c>
      <c r="E33">
        <f t="shared" ca="1" si="9"/>
        <v>1.1389521640091116</v>
      </c>
      <c r="F33">
        <v>1</v>
      </c>
      <c r="G33">
        <v>1</v>
      </c>
      <c r="H33">
        <f t="shared" ca="1" si="2"/>
        <v>1.37</v>
      </c>
      <c r="I33">
        <f t="shared" ca="1" si="15"/>
        <v>904</v>
      </c>
      <c r="J33">
        <f t="shared" ca="1" si="3"/>
        <v>59</v>
      </c>
      <c r="K33">
        <f t="shared" ca="1" si="4"/>
        <v>32</v>
      </c>
      <c r="L33" s="2">
        <f t="shared" ca="1" si="10"/>
        <v>11103.8</v>
      </c>
      <c r="M33" s="2">
        <f t="shared" ca="1" si="5"/>
        <v>1238.48</v>
      </c>
      <c r="N33">
        <f t="shared" ca="1" si="6"/>
        <v>904</v>
      </c>
      <c r="O33" s="2">
        <f t="shared" ca="1" si="11"/>
        <v>1400.8000000000002</v>
      </c>
      <c r="P33" s="2">
        <f t="shared" ca="1" si="7"/>
        <v>1238.48</v>
      </c>
      <c r="Q33">
        <f t="shared" ca="1" si="12"/>
        <v>904</v>
      </c>
      <c r="S33">
        <f t="shared" ca="1" si="13"/>
        <v>27</v>
      </c>
    </row>
    <row r="34" spans="1:19">
      <c r="A34">
        <v>33</v>
      </c>
      <c r="B34">
        <f t="shared" ca="1" si="0"/>
        <v>27</v>
      </c>
      <c r="C34">
        <f t="shared" ca="1" si="1"/>
        <v>0.9</v>
      </c>
      <c r="D34" s="1">
        <f t="shared" ca="1" si="8"/>
        <v>8.2862610619469006</v>
      </c>
      <c r="E34">
        <f t="shared" ca="1" si="9"/>
        <v>1.1061946902654867</v>
      </c>
      <c r="F34">
        <v>1</v>
      </c>
      <c r="G34">
        <v>1</v>
      </c>
      <c r="H34">
        <f t="shared" ca="1" si="2"/>
        <v>1</v>
      </c>
      <c r="I34">
        <f t="shared" ca="1" si="15"/>
        <v>931</v>
      </c>
      <c r="J34">
        <f t="shared" ca="1" si="3"/>
        <v>61</v>
      </c>
      <c r="K34">
        <f t="shared" ca="1" si="4"/>
        <v>33</v>
      </c>
      <c r="L34" s="2">
        <f t="shared" ca="1" si="10"/>
        <v>11438.279999999999</v>
      </c>
      <c r="M34" s="2">
        <f t="shared" ca="1" si="5"/>
        <v>931</v>
      </c>
      <c r="N34">
        <f t="shared" ca="1" si="6"/>
        <v>931</v>
      </c>
      <c r="O34" s="2">
        <f t="shared" ca="1" si="11"/>
        <v>1735.2800000000002</v>
      </c>
      <c r="P34" s="2">
        <f t="shared" ca="1" si="7"/>
        <v>931</v>
      </c>
      <c r="Q34">
        <f t="shared" ca="1" si="12"/>
        <v>931</v>
      </c>
      <c r="S34">
        <f t="shared" ca="1" si="13"/>
        <v>28</v>
      </c>
    </row>
    <row r="35" spans="1:19">
      <c r="A35">
        <v>34</v>
      </c>
      <c r="B35">
        <f t="shared" ca="1" si="0"/>
        <v>99</v>
      </c>
      <c r="C35">
        <f t="shared" ca="1" si="1"/>
        <v>1.2</v>
      </c>
      <c r="D35" s="1">
        <f t="shared" ca="1" si="8"/>
        <v>8.0749516648764761</v>
      </c>
      <c r="E35">
        <f t="shared" ca="1" si="9"/>
        <v>1.0741138560687433</v>
      </c>
      <c r="F35">
        <v>1</v>
      </c>
      <c r="G35">
        <v>1</v>
      </c>
      <c r="H35">
        <f t="shared" ca="1" si="2"/>
        <v>1.29</v>
      </c>
      <c r="I35">
        <f t="shared" ca="1" si="15"/>
        <v>959</v>
      </c>
      <c r="J35">
        <f t="shared" ca="1" si="3"/>
        <v>62</v>
      </c>
      <c r="K35">
        <f t="shared" ca="1" si="4"/>
        <v>34</v>
      </c>
      <c r="L35" s="2">
        <f t="shared" ca="1" si="10"/>
        <v>11438.279999999999</v>
      </c>
      <c r="M35" s="2">
        <f t="shared" ca="1" si="5"/>
        <v>1237.1100000000001</v>
      </c>
      <c r="N35">
        <f t="shared" ca="1" si="6"/>
        <v>959</v>
      </c>
      <c r="O35" s="2">
        <f t="shared" ca="1" si="11"/>
        <v>1735.2800000000002</v>
      </c>
      <c r="P35" s="2">
        <f t="shared" ca="1" si="7"/>
        <v>1237.1100000000001</v>
      </c>
      <c r="Q35">
        <f t="shared" ca="1" si="12"/>
        <v>959</v>
      </c>
      <c r="S35">
        <f t="shared" ca="1" si="13"/>
        <v>28</v>
      </c>
    </row>
    <row r="36" spans="1:19">
      <c r="A36">
        <v>35</v>
      </c>
      <c r="B36">
        <f t="shared" ca="1" si="0"/>
        <v>91</v>
      </c>
      <c r="C36">
        <f t="shared" ca="1" si="1"/>
        <v>1.2</v>
      </c>
      <c r="D36" s="1">
        <f t="shared" ca="1" si="8"/>
        <v>8.1583837330552669</v>
      </c>
      <c r="E36">
        <f t="shared" ca="1" si="9"/>
        <v>1.0427528675703859</v>
      </c>
      <c r="F36">
        <v>1</v>
      </c>
      <c r="G36">
        <v>1</v>
      </c>
      <c r="H36">
        <f t="shared" ca="1" si="2"/>
        <v>1.25</v>
      </c>
      <c r="I36">
        <f t="shared" ca="1" si="15"/>
        <v>987</v>
      </c>
      <c r="J36">
        <f t="shared" ca="1" si="3"/>
        <v>64</v>
      </c>
      <c r="K36">
        <f t="shared" ca="1" si="4"/>
        <v>35</v>
      </c>
      <c r="L36" s="2">
        <f t="shared" ca="1" si="10"/>
        <v>11716.39</v>
      </c>
      <c r="M36" s="2">
        <f t="shared" ca="1" si="5"/>
        <v>1233.75</v>
      </c>
      <c r="N36">
        <f t="shared" ca="1" si="6"/>
        <v>987</v>
      </c>
      <c r="O36" s="2">
        <f t="shared" ca="1" si="11"/>
        <v>2013.3900000000003</v>
      </c>
      <c r="P36" s="2">
        <f t="shared" ca="1" si="7"/>
        <v>1233.75</v>
      </c>
      <c r="Q36">
        <f t="shared" ca="1" si="12"/>
        <v>987</v>
      </c>
      <c r="S36">
        <f t="shared" ca="1" si="13"/>
        <v>29</v>
      </c>
    </row>
    <row r="37" spans="1:19">
      <c r="A37">
        <v>36</v>
      </c>
      <c r="B37">
        <f t="shared" ca="1" si="0"/>
        <v>60</v>
      </c>
      <c r="C37">
        <f t="shared" ca="1" si="1"/>
        <v>1.1000000000000001</v>
      </c>
      <c r="D37" s="1">
        <f t="shared" ca="1" si="8"/>
        <v>8.2053090172239109</v>
      </c>
      <c r="E37">
        <f t="shared" ca="1" si="9"/>
        <v>1.0131712259371835</v>
      </c>
      <c r="F37">
        <v>1</v>
      </c>
      <c r="G37">
        <v>1</v>
      </c>
      <c r="H37">
        <f t="shared" ca="1" si="2"/>
        <v>1.1100000000000001</v>
      </c>
      <c r="I37">
        <f t="shared" ca="1" si="15"/>
        <v>1016</v>
      </c>
      <c r="J37">
        <f t="shared" ca="1" si="3"/>
        <v>66</v>
      </c>
      <c r="K37">
        <f t="shared" ca="1" si="4"/>
        <v>36</v>
      </c>
      <c r="L37" s="2">
        <f t="shared" ca="1" si="10"/>
        <v>11963.14</v>
      </c>
      <c r="M37" s="2">
        <f t="shared" ca="1" si="5"/>
        <v>1127.76</v>
      </c>
      <c r="N37">
        <f t="shared" ca="1" si="6"/>
        <v>1016</v>
      </c>
      <c r="O37" s="2">
        <f t="shared" ca="1" si="11"/>
        <v>2260.1400000000003</v>
      </c>
      <c r="P37" s="2">
        <f t="shared" ca="1" si="7"/>
        <v>1127.76</v>
      </c>
      <c r="Q37">
        <f t="shared" ca="1" si="12"/>
        <v>1016</v>
      </c>
      <c r="S37">
        <f t="shared" ca="1" si="13"/>
        <v>30</v>
      </c>
    </row>
    <row r="38" spans="1:19">
      <c r="A38">
        <v>37</v>
      </c>
      <c r="B38">
        <f t="shared" ca="1" si="0"/>
        <v>42</v>
      </c>
      <c r="C38">
        <f t="shared" ca="1" si="1"/>
        <v>1</v>
      </c>
      <c r="D38" s="1">
        <f t="shared" ca="1" si="8"/>
        <v>8.1096456692913375</v>
      </c>
      <c r="E38">
        <f t="shared" ca="1" si="9"/>
        <v>0.98425196850393704</v>
      </c>
      <c r="F38">
        <v>1</v>
      </c>
      <c r="G38">
        <v>1</v>
      </c>
      <c r="H38">
        <f t="shared" ca="1" si="2"/>
        <v>0.98</v>
      </c>
      <c r="I38">
        <f t="shared" ca="1" si="15"/>
        <v>1046</v>
      </c>
      <c r="J38">
        <f t="shared" ca="1" si="3"/>
        <v>68</v>
      </c>
      <c r="K38">
        <f t="shared" ca="1" si="4"/>
        <v>37</v>
      </c>
      <c r="L38" s="2">
        <f t="shared" ca="1" si="10"/>
        <v>12074.9</v>
      </c>
      <c r="M38" s="2">
        <f t="shared" ca="1" si="5"/>
        <v>1025.08</v>
      </c>
      <c r="N38">
        <f t="shared" ca="1" si="6"/>
        <v>1046</v>
      </c>
      <c r="O38" s="2">
        <f t="shared" ca="1" si="11"/>
        <v>2371.9000000000005</v>
      </c>
      <c r="P38" s="2">
        <f t="shared" ca="1" si="7"/>
        <v>1025.08</v>
      </c>
      <c r="Q38">
        <f t="shared" ca="1" si="12"/>
        <v>1046</v>
      </c>
      <c r="S38">
        <f t="shared" ca="1" si="13"/>
        <v>31</v>
      </c>
    </row>
    <row r="39" spans="1:19">
      <c r="A39">
        <v>38</v>
      </c>
      <c r="B39">
        <f t="shared" ca="1" si="0"/>
        <v>40</v>
      </c>
      <c r="C39">
        <f t="shared" ca="1" si="1"/>
        <v>1</v>
      </c>
      <c r="D39" s="1">
        <f t="shared" ca="1" si="8"/>
        <v>7.8857361376673039</v>
      </c>
      <c r="E39">
        <f t="shared" ca="1" si="9"/>
        <v>0.95602294455066916</v>
      </c>
      <c r="F39">
        <v>1</v>
      </c>
      <c r="G39">
        <v>1</v>
      </c>
      <c r="H39">
        <f t="shared" ca="1" si="2"/>
        <v>0.96</v>
      </c>
      <c r="I39">
        <f t="shared" ca="1" si="15"/>
        <v>1077</v>
      </c>
      <c r="J39">
        <f t="shared" ca="1" si="3"/>
        <v>70</v>
      </c>
      <c r="K39">
        <f t="shared" ca="1" si="4"/>
        <v>38</v>
      </c>
      <c r="L39" s="2">
        <f t="shared" ca="1" si="10"/>
        <v>12053.98</v>
      </c>
      <c r="M39" s="2">
        <f t="shared" ca="1" si="5"/>
        <v>1033.92</v>
      </c>
      <c r="N39">
        <f t="shared" ca="1" si="6"/>
        <v>1077</v>
      </c>
      <c r="O39" s="2">
        <f t="shared" ca="1" si="11"/>
        <v>2350.9800000000005</v>
      </c>
      <c r="P39" s="2">
        <f t="shared" ca="1" si="7"/>
        <v>1033.92</v>
      </c>
      <c r="Q39">
        <f t="shared" ca="1" si="12"/>
        <v>1077</v>
      </c>
      <c r="S39">
        <f t="shared" ca="1" si="13"/>
        <v>32</v>
      </c>
    </row>
    <row r="40" spans="1:19">
      <c r="A40">
        <v>39</v>
      </c>
      <c r="B40">
        <f t="shared" ca="1" si="0"/>
        <v>20</v>
      </c>
      <c r="C40">
        <f t="shared" ca="1" si="1"/>
        <v>0.9</v>
      </c>
      <c r="D40" s="1">
        <f t="shared" ca="1" si="8"/>
        <v>7.6475394614670398</v>
      </c>
      <c r="E40">
        <f t="shared" ca="1" si="9"/>
        <v>0.92850510677808729</v>
      </c>
      <c r="F40">
        <v>1</v>
      </c>
      <c r="G40">
        <v>1</v>
      </c>
      <c r="H40">
        <f t="shared" ca="1" si="2"/>
        <v>0.84</v>
      </c>
      <c r="I40">
        <f t="shared" ca="1" si="15"/>
        <v>1109</v>
      </c>
      <c r="J40">
        <f t="shared" ca="1" si="3"/>
        <v>72</v>
      </c>
      <c r="K40">
        <f t="shared" ca="1" si="4"/>
        <v>39</v>
      </c>
      <c r="L40" s="2">
        <f t="shared" ca="1" si="10"/>
        <v>12010.9</v>
      </c>
      <c r="M40" s="2">
        <f t="shared" ca="1" si="5"/>
        <v>931.56</v>
      </c>
      <c r="N40">
        <f t="shared" ca="1" si="6"/>
        <v>1109</v>
      </c>
      <c r="O40" s="2">
        <f t="shared" ca="1" si="11"/>
        <v>2307.9000000000005</v>
      </c>
      <c r="P40" s="2">
        <f t="shared" ca="1" si="7"/>
        <v>931.56</v>
      </c>
      <c r="Q40">
        <f t="shared" ca="1" si="12"/>
        <v>1109</v>
      </c>
      <c r="S40">
        <f t="shared" ca="1" si="13"/>
        <v>33</v>
      </c>
    </row>
    <row r="41" spans="1:19">
      <c r="A41">
        <v>40</v>
      </c>
      <c r="B41">
        <f t="shared" ca="1" si="0"/>
        <v>90</v>
      </c>
      <c r="C41">
        <f t="shared" ca="1" si="1"/>
        <v>1.2</v>
      </c>
      <c r="D41" s="1">
        <f t="shared" ca="1" si="8"/>
        <v>7.2957258791704236</v>
      </c>
      <c r="E41">
        <f t="shared" ca="1" si="9"/>
        <v>0.90171325518485124</v>
      </c>
      <c r="F41">
        <v>1</v>
      </c>
      <c r="G41">
        <v>1</v>
      </c>
      <c r="H41">
        <f t="shared" ca="1" si="2"/>
        <v>1.08</v>
      </c>
      <c r="I41">
        <f t="shared" ca="1" si="15"/>
        <v>1142</v>
      </c>
      <c r="J41">
        <f t="shared" ca="1" si="3"/>
        <v>74</v>
      </c>
      <c r="K41">
        <f t="shared" ca="1" si="4"/>
        <v>40</v>
      </c>
      <c r="L41" s="2">
        <f t="shared" ca="1" si="10"/>
        <v>11833.46</v>
      </c>
      <c r="M41" s="2">
        <f t="shared" ca="1" si="5"/>
        <v>1233.3600000000001</v>
      </c>
      <c r="N41">
        <f t="shared" ca="1" si="6"/>
        <v>1142</v>
      </c>
      <c r="O41" s="2">
        <f t="shared" ca="1" si="11"/>
        <v>2130.4600000000005</v>
      </c>
      <c r="P41" s="2">
        <f t="shared" ca="1" si="7"/>
        <v>1233.3600000000001</v>
      </c>
      <c r="Q41">
        <f t="shared" ca="1" si="12"/>
        <v>1142</v>
      </c>
      <c r="S41">
        <f t="shared" ca="1" si="13"/>
        <v>34</v>
      </c>
    </row>
    <row r="42" spans="1:19">
      <c r="A42">
        <v>41</v>
      </c>
      <c r="B42">
        <f t="shared" ca="1" si="0"/>
        <v>32</v>
      </c>
      <c r="C42">
        <f t="shared" ca="1" si="1"/>
        <v>0.9</v>
      </c>
      <c r="D42" s="1">
        <f t="shared" ca="1" si="8"/>
        <v>7.1938003502626966</v>
      </c>
      <c r="E42">
        <f t="shared" ca="1" si="9"/>
        <v>0.87565674255691772</v>
      </c>
      <c r="F42">
        <v>1</v>
      </c>
      <c r="G42">
        <v>1</v>
      </c>
      <c r="H42">
        <f t="shared" ca="1" si="2"/>
        <v>0.79</v>
      </c>
      <c r="I42">
        <f t="shared" ca="1" si="15"/>
        <v>1176</v>
      </c>
      <c r="J42">
        <f t="shared" ca="1" si="3"/>
        <v>76</v>
      </c>
      <c r="K42">
        <f t="shared" ca="1" si="4"/>
        <v>41</v>
      </c>
      <c r="L42" s="2">
        <f t="shared" ca="1" si="10"/>
        <v>11924.82</v>
      </c>
      <c r="M42" s="2">
        <f t="shared" ca="1" si="5"/>
        <v>929.04000000000008</v>
      </c>
      <c r="N42">
        <f t="shared" ca="1" si="6"/>
        <v>1176</v>
      </c>
      <c r="O42" s="2">
        <f t="shared" ca="1" si="11"/>
        <v>2221.8200000000006</v>
      </c>
      <c r="P42" s="2">
        <f t="shared" ca="1" si="7"/>
        <v>929.04000000000008</v>
      </c>
      <c r="Q42">
        <f t="shared" ca="1" si="12"/>
        <v>1176</v>
      </c>
      <c r="S42">
        <f t="shared" ca="1" si="13"/>
        <v>35</v>
      </c>
    </row>
    <row r="43" spans="1:19">
      <c r="A43">
        <v>42</v>
      </c>
      <c r="B43">
        <f t="shared" ca="1" si="0"/>
        <v>95</v>
      </c>
      <c r="C43">
        <f t="shared" ca="1" si="1"/>
        <v>1.2</v>
      </c>
      <c r="D43" s="1">
        <f t="shared" ca="1" si="8"/>
        <v>6.804727891156463</v>
      </c>
      <c r="E43">
        <f t="shared" ca="1" si="9"/>
        <v>0.85034013605442171</v>
      </c>
      <c r="F43">
        <v>1</v>
      </c>
      <c r="G43">
        <v>1</v>
      </c>
      <c r="H43">
        <f t="shared" ca="1" si="2"/>
        <v>1.02</v>
      </c>
      <c r="I43">
        <f t="shared" ca="1" si="15"/>
        <v>1211</v>
      </c>
      <c r="J43">
        <f t="shared" ca="1" si="3"/>
        <v>79</v>
      </c>
      <c r="K43">
        <f t="shared" ca="1" si="4"/>
        <v>42</v>
      </c>
      <c r="L43" s="2">
        <f t="shared" ca="1" si="10"/>
        <v>11677.86</v>
      </c>
      <c r="M43" s="2">
        <f t="shared" ca="1" si="5"/>
        <v>1235.22</v>
      </c>
      <c r="N43">
        <f t="shared" ca="1" si="6"/>
        <v>1211</v>
      </c>
      <c r="O43" s="2">
        <f t="shared" ca="1" si="11"/>
        <v>1974.8600000000006</v>
      </c>
      <c r="P43" s="2">
        <f t="shared" ca="1" si="7"/>
        <v>1235.22</v>
      </c>
      <c r="Q43">
        <f t="shared" ca="1" si="12"/>
        <v>1211</v>
      </c>
      <c r="S43">
        <f t="shared" ca="1" si="13"/>
        <v>37</v>
      </c>
    </row>
    <row r="44" spans="1:19">
      <c r="A44">
        <v>43</v>
      </c>
      <c r="B44">
        <f t="shared" ca="1" si="0"/>
        <v>1</v>
      </c>
      <c r="C44">
        <f t="shared" ca="1" si="1"/>
        <v>0.8</v>
      </c>
      <c r="D44" s="1">
        <f t="shared" ca="1" si="8"/>
        <v>6.656961189099917</v>
      </c>
      <c r="E44">
        <f t="shared" ca="1" si="9"/>
        <v>0.82576383154417832</v>
      </c>
      <c r="F44">
        <v>1</v>
      </c>
      <c r="G44">
        <v>1</v>
      </c>
      <c r="H44">
        <f t="shared" ca="1" si="2"/>
        <v>0.66</v>
      </c>
      <c r="I44">
        <f t="shared" ca="1" si="15"/>
        <v>1248</v>
      </c>
      <c r="J44">
        <f t="shared" ca="1" si="3"/>
        <v>81</v>
      </c>
      <c r="K44">
        <f t="shared" ca="1" si="4"/>
        <v>44</v>
      </c>
      <c r="L44" s="2">
        <f t="shared" ca="1" si="10"/>
        <v>11702.08</v>
      </c>
      <c r="M44" s="2">
        <f t="shared" ca="1" si="5"/>
        <v>823.68000000000006</v>
      </c>
      <c r="N44">
        <f t="shared" ca="1" si="6"/>
        <v>1248</v>
      </c>
      <c r="O44" s="2">
        <f t="shared" ca="1" si="11"/>
        <v>1999.0800000000008</v>
      </c>
      <c r="P44" s="2">
        <f t="shared" ca="1" si="7"/>
        <v>823.68000000000006</v>
      </c>
      <c r="Q44">
        <f t="shared" ca="1" si="12"/>
        <v>1248</v>
      </c>
      <c r="S44">
        <f t="shared" ca="1" si="13"/>
        <v>37</v>
      </c>
    </row>
    <row r="45" spans="1:19">
      <c r="A45">
        <v>44</v>
      </c>
      <c r="B45">
        <f t="shared" ca="1" si="0"/>
        <v>30</v>
      </c>
      <c r="C45">
        <f t="shared" ca="1" si="1"/>
        <v>0.9</v>
      </c>
      <c r="D45" s="1">
        <f t="shared" ca="1" si="8"/>
        <v>6.1492467948717948</v>
      </c>
      <c r="E45">
        <f t="shared" ca="1" si="9"/>
        <v>0.80128205128205132</v>
      </c>
      <c r="F45">
        <v>1</v>
      </c>
      <c r="G45">
        <v>1</v>
      </c>
      <c r="H45">
        <f t="shared" ca="1" si="2"/>
        <v>0.72</v>
      </c>
      <c r="I45">
        <f t="shared" ca="1" si="15"/>
        <v>1285</v>
      </c>
      <c r="J45">
        <f t="shared" ca="1" si="3"/>
        <v>84</v>
      </c>
      <c r="K45">
        <f t="shared" ca="1" si="4"/>
        <v>45</v>
      </c>
      <c r="L45" s="2">
        <f t="shared" ca="1" si="10"/>
        <v>11277.76</v>
      </c>
      <c r="M45" s="2">
        <f t="shared" ca="1" si="5"/>
        <v>925.19999999999993</v>
      </c>
      <c r="N45">
        <f t="shared" ca="1" si="6"/>
        <v>1285</v>
      </c>
      <c r="O45" s="2">
        <f t="shared" ca="1" si="11"/>
        <v>1574.7600000000011</v>
      </c>
      <c r="P45" s="2">
        <f t="shared" ca="1" si="7"/>
        <v>925.19999999999993</v>
      </c>
      <c r="Q45">
        <f t="shared" ca="1" si="12"/>
        <v>1285</v>
      </c>
      <c r="S45">
        <f t="shared" ca="1" si="13"/>
        <v>39</v>
      </c>
    </row>
    <row r="46" spans="1:19">
      <c r="A46">
        <v>45</v>
      </c>
      <c r="B46">
        <f t="shared" ca="1" si="0"/>
        <v>48</v>
      </c>
      <c r="C46">
        <f t="shared" ca="1" si="1"/>
        <v>1</v>
      </c>
      <c r="D46" s="1">
        <f t="shared" ca="1" si="8"/>
        <v>5.7209805447470821</v>
      </c>
      <c r="E46">
        <f t="shared" ca="1" si="9"/>
        <v>0.77821011673151752</v>
      </c>
      <c r="F46">
        <v>1</v>
      </c>
      <c r="G46">
        <v>1</v>
      </c>
      <c r="H46">
        <f t="shared" ca="1" si="2"/>
        <v>0.78</v>
      </c>
      <c r="I46">
        <f t="shared" ca="1" si="15"/>
        <v>1324</v>
      </c>
      <c r="J46">
        <f t="shared" ca="1" si="3"/>
        <v>46</v>
      </c>
      <c r="K46">
        <f t="shared" ca="1" si="4"/>
        <v>86</v>
      </c>
      <c r="L46" s="2">
        <f t="shared" ca="1" si="10"/>
        <v>10917.960000000001</v>
      </c>
      <c r="M46" s="2">
        <f t="shared" ca="1" si="5"/>
        <v>1032.72</v>
      </c>
      <c r="N46">
        <f t="shared" ca="1" si="6"/>
        <v>1324</v>
      </c>
      <c r="O46" s="2">
        <f t="shared" ca="1" si="11"/>
        <v>1214.9600000000009</v>
      </c>
      <c r="P46" s="2">
        <f t="shared" ca="1" si="7"/>
        <v>1032.72</v>
      </c>
      <c r="Q46">
        <f t="shared" ca="1" si="12"/>
        <v>1324</v>
      </c>
      <c r="S46">
        <f t="shared" ca="1" si="13"/>
        <v>-40</v>
      </c>
    </row>
    <row r="47" spans="1:19">
      <c r="A47">
        <v>46</v>
      </c>
      <c r="B47">
        <f t="shared" ca="1" si="0"/>
        <v>88</v>
      </c>
      <c r="C47">
        <f t="shared" ca="1" si="1"/>
        <v>1.2</v>
      </c>
      <c r="D47" s="1">
        <f t="shared" ca="1" si="8"/>
        <v>5.3619184290030217</v>
      </c>
      <c r="E47">
        <f t="shared" ca="1" si="9"/>
        <v>0.75528700906344415</v>
      </c>
      <c r="F47">
        <v>1</v>
      </c>
      <c r="G47">
        <v>1</v>
      </c>
      <c r="H47">
        <f t="shared" ca="1" si="2"/>
        <v>0.91</v>
      </c>
      <c r="I47">
        <f t="shared" ca="1" si="15"/>
        <v>1284</v>
      </c>
      <c r="J47">
        <f t="shared" ca="1" si="3"/>
        <v>45</v>
      </c>
      <c r="K47">
        <f t="shared" ca="1" si="4"/>
        <v>83</v>
      </c>
      <c r="L47" s="2">
        <f t="shared" ca="1" si="10"/>
        <v>10626.68</v>
      </c>
      <c r="M47" s="2">
        <f t="shared" ca="1" si="5"/>
        <v>1168.44</v>
      </c>
      <c r="N47">
        <f t="shared" ca="1" si="6"/>
        <v>1284</v>
      </c>
      <c r="O47" s="2">
        <f t="shared" ca="1" si="11"/>
        <v>923.6800000000012</v>
      </c>
      <c r="P47" s="2">
        <f t="shared" ca="1" si="7"/>
        <v>1168.44</v>
      </c>
      <c r="Q47">
        <f t="shared" ca="1" si="12"/>
        <v>1284</v>
      </c>
      <c r="S47">
        <f t="shared" ca="1" si="13"/>
        <v>-38</v>
      </c>
    </row>
    <row r="48" spans="1:19">
      <c r="A48">
        <v>47</v>
      </c>
      <c r="B48">
        <f t="shared" ca="1" si="0"/>
        <v>32</v>
      </c>
      <c r="C48">
        <f t="shared" ca="1" si="1"/>
        <v>0.9</v>
      </c>
      <c r="D48" s="1">
        <f t="shared" ca="1" si="8"/>
        <v>5.4078037383177584</v>
      </c>
      <c r="E48">
        <f t="shared" ca="1" si="9"/>
        <v>0.77881619937694702</v>
      </c>
      <c r="F48">
        <v>1</v>
      </c>
      <c r="G48">
        <v>1</v>
      </c>
      <c r="H48">
        <f t="shared" ca="1" si="2"/>
        <v>0.7</v>
      </c>
      <c r="I48">
        <f t="shared" ca="1" si="15"/>
        <v>1246</v>
      </c>
      <c r="J48">
        <f t="shared" ca="1" si="3"/>
        <v>44</v>
      </c>
      <c r="K48">
        <f t="shared" ca="1" si="4"/>
        <v>81</v>
      </c>
      <c r="L48" s="2">
        <f t="shared" ca="1" si="10"/>
        <v>10511.12</v>
      </c>
      <c r="M48" s="2">
        <f t="shared" ca="1" si="5"/>
        <v>872.19999999999993</v>
      </c>
      <c r="N48">
        <f t="shared" ca="1" si="6"/>
        <v>1246</v>
      </c>
      <c r="O48" s="2">
        <f t="shared" ca="1" si="11"/>
        <v>808.12000000000126</v>
      </c>
      <c r="P48" s="2">
        <f t="shared" ca="1" si="7"/>
        <v>872.19999999999993</v>
      </c>
      <c r="Q48">
        <f t="shared" ca="1" si="12"/>
        <v>1246</v>
      </c>
      <c r="S48">
        <f t="shared" ca="1" si="13"/>
        <v>-37</v>
      </c>
    </row>
    <row r="49" spans="1:19">
      <c r="A49">
        <v>48</v>
      </c>
      <c r="B49">
        <f t="shared" ca="1" si="0"/>
        <v>76</v>
      </c>
      <c r="C49">
        <f t="shared" ca="1" si="1"/>
        <v>1.1000000000000001</v>
      </c>
      <c r="D49" s="1">
        <f t="shared" ca="1" si="8"/>
        <v>5.2422311396468713</v>
      </c>
      <c r="E49">
        <f t="shared" ca="1" si="9"/>
        <v>0.8025682182985554</v>
      </c>
      <c r="F49">
        <v>1</v>
      </c>
      <c r="G49">
        <v>1</v>
      </c>
      <c r="H49">
        <f t="shared" ca="1" si="2"/>
        <v>0.88</v>
      </c>
      <c r="I49">
        <f t="shared" ca="1" si="15"/>
        <v>1209</v>
      </c>
      <c r="J49">
        <f t="shared" ca="1" si="3"/>
        <v>42</v>
      </c>
      <c r="K49">
        <f t="shared" ca="1" si="4"/>
        <v>79</v>
      </c>
      <c r="L49" s="2">
        <f t="shared" ca="1" si="10"/>
        <v>10137.320000000002</v>
      </c>
      <c r="M49" s="2">
        <f t="shared" ca="1" si="5"/>
        <v>1063.92</v>
      </c>
      <c r="N49">
        <f t="shared" ca="1" si="6"/>
        <v>1209</v>
      </c>
      <c r="O49" s="2">
        <f t="shared" ca="1" si="11"/>
        <v>434.32000000000107</v>
      </c>
      <c r="P49" s="2">
        <f t="shared" ca="1" si="7"/>
        <v>1063.92</v>
      </c>
      <c r="Q49">
        <f t="shared" ca="1" si="12"/>
        <v>1209</v>
      </c>
      <c r="S49">
        <f t="shared" ca="1" si="13"/>
        <v>-37</v>
      </c>
    </row>
    <row r="50" spans="1:19">
      <c r="A50">
        <v>49</v>
      </c>
      <c r="B50">
        <f t="shared" ca="1" si="0"/>
        <v>45</v>
      </c>
      <c r="C50">
        <f t="shared" ca="1" si="1"/>
        <v>1</v>
      </c>
      <c r="D50" s="1">
        <f t="shared" ca="1" si="8"/>
        <v>5.2520595533498771</v>
      </c>
      <c r="E50">
        <f t="shared" ca="1" si="9"/>
        <v>0.82712985938792394</v>
      </c>
      <c r="F50">
        <v>1</v>
      </c>
      <c r="G50">
        <v>1</v>
      </c>
      <c r="H50">
        <f t="shared" ca="1" si="2"/>
        <v>0.83</v>
      </c>
      <c r="I50">
        <f t="shared" ca="1" si="15"/>
        <v>1172</v>
      </c>
      <c r="J50">
        <f t="shared" ca="1" si="3"/>
        <v>41</v>
      </c>
      <c r="K50">
        <f t="shared" ca="1" si="4"/>
        <v>76</v>
      </c>
      <c r="L50" s="2">
        <f t="shared" ca="1" si="10"/>
        <v>9992.2400000000016</v>
      </c>
      <c r="M50" s="2">
        <f t="shared" ca="1" si="5"/>
        <v>972.76</v>
      </c>
      <c r="N50">
        <f t="shared" ca="1" si="6"/>
        <v>1172</v>
      </c>
      <c r="O50" s="2">
        <f t="shared" ca="1" si="11"/>
        <v>289.24000000000115</v>
      </c>
      <c r="P50" s="2">
        <f t="shared" ca="1" si="7"/>
        <v>972.76</v>
      </c>
      <c r="Q50">
        <f t="shared" ca="1" si="12"/>
        <v>1172</v>
      </c>
      <c r="S50">
        <f t="shared" ca="1" si="13"/>
        <v>-35</v>
      </c>
    </row>
    <row r="51" spans="1:19">
      <c r="A51">
        <v>50</v>
      </c>
      <c r="B51">
        <f t="shared" ca="1" si="0"/>
        <v>94</v>
      </c>
      <c r="C51">
        <f t="shared" ca="1" si="1"/>
        <v>1.2</v>
      </c>
      <c r="D51" s="1">
        <f t="shared" ca="1" si="8"/>
        <v>5.2162969283276466</v>
      </c>
      <c r="E51">
        <f t="shared" ca="1" si="9"/>
        <v>0.85324232081911267</v>
      </c>
      <c r="F51">
        <v>1</v>
      </c>
      <c r="G51">
        <v>1</v>
      </c>
      <c r="H51">
        <f t="shared" ca="1" si="2"/>
        <v>1.02</v>
      </c>
      <c r="I51">
        <f t="shared" ref="I51:I114" ca="1" si="16">I50+J50-K50</f>
        <v>1137</v>
      </c>
      <c r="J51">
        <f t="shared" ref="J51:J114" ca="1" si="17">ROUND(IF(AND(L51&gt;N51,O51&gt;Q51), 1.3, 0.7)*0.05*I51, 0)</f>
        <v>40</v>
      </c>
      <c r="K51">
        <f t="shared" ref="K51:K114" ca="1" si="18">ROUND(IF(AND(L51&gt;N51,O51&gt;Q51), 0.7, 1.3)*0.05*I51, 0)</f>
        <v>74</v>
      </c>
      <c r="L51" s="2">
        <f t="shared" ref="L51:L114" ca="1" si="19">IF(L50-N50+M50 &gt; 0, L50-N50+M50, 0)</f>
        <v>9793.0000000000018</v>
      </c>
      <c r="M51" s="2">
        <f t="shared" ref="M51:M114" ca="1" si="20">I51*H51</f>
        <v>1159.74</v>
      </c>
      <c r="N51">
        <f t="shared" ref="N51:N114" ca="1" si="21">ROUND(IF(I51&lt;(L51+M51), I51, (L51+M51)), 0)</f>
        <v>1137</v>
      </c>
      <c r="O51" s="2">
        <f t="shared" ca="1" si="11"/>
        <v>90.000000000001137</v>
      </c>
      <c r="P51" s="2">
        <f t="shared" ref="P51:P114" ca="1" si="22">I51*H51</f>
        <v>1159.74</v>
      </c>
      <c r="Q51">
        <f t="shared" ref="Q51:Q114" ca="1" si="23">ROUND(IF(I51&lt;(O51+P51), I51, (O51+P51)), 0)</f>
        <v>1137</v>
      </c>
      <c r="S51">
        <f t="shared" ref="S51:S114" ca="1" si="24">J51-K51</f>
        <v>-34</v>
      </c>
    </row>
    <row r="52" spans="1:19">
      <c r="A52">
        <v>51</v>
      </c>
      <c r="B52">
        <f t="shared" ca="1" si="0"/>
        <v>70</v>
      </c>
      <c r="C52">
        <f t="shared" ca="1" si="1"/>
        <v>1.1000000000000001</v>
      </c>
      <c r="D52" s="1">
        <f t="shared" ca="1" si="8"/>
        <v>5.3660861917326308</v>
      </c>
      <c r="E52">
        <f t="shared" ca="1" si="9"/>
        <v>0.87950747581354438</v>
      </c>
      <c r="F52">
        <v>1</v>
      </c>
      <c r="G52">
        <v>1</v>
      </c>
      <c r="H52">
        <f t="shared" ca="1" si="2"/>
        <v>0.97</v>
      </c>
      <c r="I52">
        <f t="shared" ca="1" si="16"/>
        <v>1103</v>
      </c>
      <c r="J52">
        <f t="shared" ca="1" si="17"/>
        <v>39</v>
      </c>
      <c r="K52">
        <f t="shared" ca="1" si="18"/>
        <v>72</v>
      </c>
      <c r="L52" s="2">
        <f t="shared" ca="1" si="19"/>
        <v>9815.7400000000016</v>
      </c>
      <c r="M52" s="2">
        <f t="shared" ca="1" si="20"/>
        <v>1069.9100000000001</v>
      </c>
      <c r="N52">
        <f t="shared" ca="1" si="21"/>
        <v>1103</v>
      </c>
      <c r="O52" s="2">
        <f t="shared" ca="1" si="11"/>
        <v>112.74000000000115</v>
      </c>
      <c r="P52" s="2">
        <f t="shared" ca="1" si="22"/>
        <v>1069.9100000000001</v>
      </c>
      <c r="Q52">
        <f t="shared" ca="1" si="23"/>
        <v>1103</v>
      </c>
      <c r="S52">
        <f t="shared" ca="1" si="24"/>
        <v>-33</v>
      </c>
    </row>
    <row r="53" spans="1:19">
      <c r="A53">
        <v>52</v>
      </c>
      <c r="B53">
        <f t="shared" ca="1" si="0"/>
        <v>7</v>
      </c>
      <c r="C53">
        <f t="shared" ca="1" si="1"/>
        <v>0.8</v>
      </c>
      <c r="D53" s="1">
        <f t="shared" ca="1" si="8"/>
        <v>5.4706708975521314</v>
      </c>
      <c r="E53">
        <f t="shared" ca="1" si="9"/>
        <v>0.90661831368993651</v>
      </c>
      <c r="F53">
        <v>1</v>
      </c>
      <c r="G53">
        <v>1</v>
      </c>
      <c r="H53">
        <f t="shared" ca="1" si="2"/>
        <v>0.73</v>
      </c>
      <c r="I53">
        <f t="shared" ca="1" si="16"/>
        <v>1070</v>
      </c>
      <c r="J53">
        <f t="shared" ca="1" si="17"/>
        <v>37</v>
      </c>
      <c r="K53">
        <f t="shared" ca="1" si="18"/>
        <v>70</v>
      </c>
      <c r="L53" s="2">
        <f t="shared" ca="1" si="19"/>
        <v>9782.6500000000015</v>
      </c>
      <c r="M53" s="2">
        <f t="shared" ca="1" si="20"/>
        <v>781.1</v>
      </c>
      <c r="N53">
        <f t="shared" ca="1" si="21"/>
        <v>1070</v>
      </c>
      <c r="O53" s="2">
        <f t="shared" ca="1" si="11"/>
        <v>79.650000000001228</v>
      </c>
      <c r="P53" s="2">
        <f t="shared" ca="1" si="22"/>
        <v>781.1</v>
      </c>
      <c r="Q53">
        <f t="shared" ca="1" si="23"/>
        <v>861</v>
      </c>
      <c r="S53">
        <f t="shared" ca="1" si="24"/>
        <v>-33</v>
      </c>
    </row>
    <row r="54" spans="1:19">
      <c r="A54">
        <v>53</v>
      </c>
      <c r="B54">
        <f t="shared" ca="1" si="0"/>
        <v>37</v>
      </c>
      <c r="C54">
        <f t="shared" ca="1" si="1"/>
        <v>0.9</v>
      </c>
      <c r="D54" s="1">
        <f t="shared" ca="1" si="8"/>
        <v>5.3385514018691609</v>
      </c>
      <c r="E54">
        <f t="shared" ca="1" si="9"/>
        <v>0.93457943925233644</v>
      </c>
      <c r="F54">
        <v>1</v>
      </c>
      <c r="G54">
        <v>1</v>
      </c>
      <c r="H54">
        <f t="shared" ca="1" si="2"/>
        <v>0.84</v>
      </c>
      <c r="I54">
        <f t="shared" ca="1" si="16"/>
        <v>1037</v>
      </c>
      <c r="J54">
        <f t="shared" ca="1" si="17"/>
        <v>36</v>
      </c>
      <c r="K54">
        <f t="shared" ca="1" si="18"/>
        <v>67</v>
      </c>
      <c r="L54" s="2">
        <f t="shared" ca="1" si="19"/>
        <v>9493.7500000000018</v>
      </c>
      <c r="M54" s="2">
        <f t="shared" ca="1" si="20"/>
        <v>871.07999999999993</v>
      </c>
      <c r="N54">
        <f t="shared" ca="1" si="21"/>
        <v>1037</v>
      </c>
      <c r="O54" s="2">
        <f t="shared" ca="1" si="11"/>
        <v>0</v>
      </c>
      <c r="P54" s="2">
        <f t="shared" ca="1" si="22"/>
        <v>871.07999999999993</v>
      </c>
      <c r="Q54">
        <f t="shared" ca="1" si="23"/>
        <v>871</v>
      </c>
      <c r="S54">
        <f t="shared" ca="1" si="24"/>
        <v>-31</v>
      </c>
    </row>
    <row r="55" spans="1:19">
      <c r="A55">
        <v>54</v>
      </c>
      <c r="B55">
        <f t="shared" ca="1" si="0"/>
        <v>74</v>
      </c>
      <c r="C55">
        <f t="shared" ca="1" si="1"/>
        <v>1.1000000000000001</v>
      </c>
      <c r="D55" s="1">
        <f t="shared" ca="1" si="8"/>
        <v>5.4175072324011584</v>
      </c>
      <c r="E55">
        <f t="shared" ca="1" si="9"/>
        <v>0.96432015429122464</v>
      </c>
      <c r="F55">
        <v>1</v>
      </c>
      <c r="G55">
        <v>1</v>
      </c>
      <c r="H55">
        <f t="shared" ca="1" si="2"/>
        <v>1.06</v>
      </c>
      <c r="I55">
        <f t="shared" ca="1" si="16"/>
        <v>1006</v>
      </c>
      <c r="J55">
        <f t="shared" ca="1" si="17"/>
        <v>35</v>
      </c>
      <c r="K55">
        <f t="shared" ca="1" si="18"/>
        <v>65</v>
      </c>
      <c r="L55" s="2">
        <f t="shared" ca="1" si="19"/>
        <v>9327.8300000000017</v>
      </c>
      <c r="M55" s="2">
        <f t="shared" ca="1" si="20"/>
        <v>1066.3600000000001</v>
      </c>
      <c r="N55">
        <f t="shared" ca="1" si="21"/>
        <v>1006</v>
      </c>
      <c r="O55" s="2">
        <f t="shared" ca="1" si="11"/>
        <v>7.999999999992724E-2</v>
      </c>
      <c r="P55" s="2">
        <f t="shared" ca="1" si="22"/>
        <v>1066.3600000000001</v>
      </c>
      <c r="Q55">
        <f t="shared" ca="1" si="23"/>
        <v>1006</v>
      </c>
      <c r="S55">
        <f t="shared" ca="1" si="24"/>
        <v>-30</v>
      </c>
    </row>
    <row r="56" spans="1:19">
      <c r="A56">
        <v>55</v>
      </c>
      <c r="B56">
        <f t="shared" ca="1" si="0"/>
        <v>71</v>
      </c>
      <c r="C56">
        <f t="shared" ca="1" si="1"/>
        <v>1.1000000000000001</v>
      </c>
      <c r="D56" s="1">
        <f t="shared" ca="1" si="8"/>
        <v>5.6961381709741561</v>
      </c>
      <c r="E56">
        <f t="shared" ca="1" si="9"/>
        <v>0.99403578528827041</v>
      </c>
      <c r="F56">
        <v>1</v>
      </c>
      <c r="G56">
        <v>1</v>
      </c>
      <c r="H56">
        <f t="shared" ca="1" si="2"/>
        <v>1.0900000000000001</v>
      </c>
      <c r="I56">
        <f t="shared" ca="1" si="16"/>
        <v>976</v>
      </c>
      <c r="J56">
        <f t="shared" ca="1" si="17"/>
        <v>34</v>
      </c>
      <c r="K56">
        <f t="shared" ca="1" si="18"/>
        <v>63</v>
      </c>
      <c r="L56" s="2">
        <f t="shared" ca="1" si="19"/>
        <v>9388.1900000000023</v>
      </c>
      <c r="M56" s="2">
        <f t="shared" ca="1" si="20"/>
        <v>1063.8400000000001</v>
      </c>
      <c r="N56">
        <f t="shared" ca="1" si="21"/>
        <v>976</v>
      </c>
      <c r="O56" s="2">
        <f t="shared" ca="1" si="11"/>
        <v>60.440000000000055</v>
      </c>
      <c r="P56" s="2">
        <f t="shared" ca="1" si="22"/>
        <v>1063.8400000000001</v>
      </c>
      <c r="Q56">
        <f t="shared" ca="1" si="23"/>
        <v>976</v>
      </c>
      <c r="S56">
        <f t="shared" ca="1" si="24"/>
        <v>-29</v>
      </c>
    </row>
    <row r="57" spans="1:19">
      <c r="A57">
        <v>56</v>
      </c>
      <c r="B57">
        <f t="shared" ca="1" si="0"/>
        <v>63</v>
      </c>
      <c r="C57">
        <f t="shared" ca="1" si="1"/>
        <v>1.1000000000000001</v>
      </c>
      <c r="D57" s="1">
        <f t="shared" ca="1" si="8"/>
        <v>5.9304866803278706</v>
      </c>
      <c r="E57">
        <f t="shared" ca="1" si="9"/>
        <v>1.0245901639344261</v>
      </c>
      <c r="F57">
        <v>1</v>
      </c>
      <c r="G57">
        <v>1</v>
      </c>
      <c r="H57">
        <f t="shared" ca="1" si="2"/>
        <v>1.1299999999999999</v>
      </c>
      <c r="I57">
        <f t="shared" ca="1" si="16"/>
        <v>947</v>
      </c>
      <c r="J57">
        <f t="shared" ca="1" si="17"/>
        <v>33</v>
      </c>
      <c r="K57">
        <f t="shared" ca="1" si="18"/>
        <v>62</v>
      </c>
      <c r="L57" s="2">
        <f t="shared" ca="1" si="19"/>
        <v>9476.0300000000025</v>
      </c>
      <c r="M57" s="2">
        <f t="shared" ca="1" si="20"/>
        <v>1070.1099999999999</v>
      </c>
      <c r="N57">
        <f t="shared" ca="1" si="21"/>
        <v>947</v>
      </c>
      <c r="O57" s="2">
        <f t="shared" ca="1" si="11"/>
        <v>148.2800000000002</v>
      </c>
      <c r="P57" s="2">
        <f t="shared" ca="1" si="22"/>
        <v>1070.1099999999999</v>
      </c>
      <c r="Q57">
        <f t="shared" ca="1" si="23"/>
        <v>947</v>
      </c>
      <c r="S57">
        <f t="shared" ca="1" si="24"/>
        <v>-29</v>
      </c>
    </row>
    <row r="58" spans="1:19">
      <c r="A58">
        <v>57</v>
      </c>
      <c r="B58">
        <f t="shared" ca="1" si="0"/>
        <v>43</v>
      </c>
      <c r="C58">
        <f t="shared" ca="1" si="1"/>
        <v>1</v>
      </c>
      <c r="D58" s="1">
        <f t="shared" ca="1" si="8"/>
        <v>6.2114730728616703</v>
      </c>
      <c r="E58">
        <f t="shared" ca="1" si="9"/>
        <v>1.0559662090813093</v>
      </c>
      <c r="F58">
        <v>1</v>
      </c>
      <c r="G58">
        <v>1</v>
      </c>
      <c r="H58">
        <f t="shared" ca="1" si="2"/>
        <v>1.06</v>
      </c>
      <c r="I58">
        <f t="shared" ca="1" si="16"/>
        <v>918</v>
      </c>
      <c r="J58">
        <f t="shared" ca="1" si="17"/>
        <v>32</v>
      </c>
      <c r="K58">
        <f t="shared" ca="1" si="18"/>
        <v>60</v>
      </c>
      <c r="L58" s="2">
        <f t="shared" ca="1" si="19"/>
        <v>9599.1400000000031</v>
      </c>
      <c r="M58" s="2">
        <f t="shared" ca="1" si="20"/>
        <v>973.08</v>
      </c>
      <c r="N58">
        <f t="shared" ca="1" si="21"/>
        <v>918</v>
      </c>
      <c r="O58" s="2">
        <f t="shared" ca="1" si="11"/>
        <v>271.3900000000001</v>
      </c>
      <c r="P58" s="2">
        <f t="shared" ca="1" si="22"/>
        <v>973.08</v>
      </c>
      <c r="Q58">
        <f t="shared" ca="1" si="23"/>
        <v>918</v>
      </c>
      <c r="S58">
        <f t="shared" ca="1" si="24"/>
        <v>-28</v>
      </c>
    </row>
    <row r="59" spans="1:19">
      <c r="A59">
        <v>58</v>
      </c>
      <c r="B59">
        <f t="shared" ca="1" si="0"/>
        <v>42</v>
      </c>
      <c r="C59">
        <f t="shared" ca="1" si="1"/>
        <v>1</v>
      </c>
      <c r="D59" s="1">
        <f t="shared" ca="1" si="8"/>
        <v>6.4361056644880188</v>
      </c>
      <c r="E59">
        <f t="shared" ca="1" si="9"/>
        <v>1.0893246187363834</v>
      </c>
      <c r="F59">
        <v>1</v>
      </c>
      <c r="G59">
        <v>1</v>
      </c>
      <c r="H59">
        <f t="shared" ca="1" si="2"/>
        <v>1.0900000000000001</v>
      </c>
      <c r="I59">
        <f t="shared" ca="1" si="16"/>
        <v>890</v>
      </c>
      <c r="J59">
        <f t="shared" ca="1" si="17"/>
        <v>31</v>
      </c>
      <c r="K59">
        <f t="shared" ca="1" si="18"/>
        <v>58</v>
      </c>
      <c r="L59" s="2">
        <f t="shared" ca="1" si="19"/>
        <v>9654.220000000003</v>
      </c>
      <c r="M59" s="2">
        <f t="shared" ca="1" si="20"/>
        <v>970.1</v>
      </c>
      <c r="N59">
        <f t="shared" ca="1" si="21"/>
        <v>890</v>
      </c>
      <c r="O59" s="2">
        <f t="shared" ca="1" si="11"/>
        <v>326.47000000000025</v>
      </c>
      <c r="P59" s="2">
        <f t="shared" ca="1" si="22"/>
        <v>970.1</v>
      </c>
      <c r="Q59">
        <f t="shared" ca="1" si="23"/>
        <v>890</v>
      </c>
      <c r="S59">
        <f t="shared" ca="1" si="24"/>
        <v>-27</v>
      </c>
    </row>
    <row r="60" spans="1:19">
      <c r="A60">
        <v>59</v>
      </c>
      <c r="B60">
        <f t="shared" ca="1" si="0"/>
        <v>49</v>
      </c>
      <c r="C60">
        <f t="shared" ca="1" si="1"/>
        <v>1</v>
      </c>
      <c r="D60" s="1">
        <f t="shared" ca="1" si="8"/>
        <v>6.6971292134831488</v>
      </c>
      <c r="E60">
        <f t="shared" ca="1" si="9"/>
        <v>1.1235955056179776</v>
      </c>
      <c r="F60">
        <v>1</v>
      </c>
      <c r="G60">
        <v>1</v>
      </c>
      <c r="H60">
        <f t="shared" ca="1" si="2"/>
        <v>1.1200000000000001</v>
      </c>
      <c r="I60">
        <f t="shared" ca="1" si="16"/>
        <v>863</v>
      </c>
      <c r="J60">
        <f t="shared" ca="1" si="17"/>
        <v>30</v>
      </c>
      <c r="K60">
        <f t="shared" ca="1" si="18"/>
        <v>56</v>
      </c>
      <c r="L60" s="2">
        <f t="shared" ca="1" si="19"/>
        <v>9734.3200000000033</v>
      </c>
      <c r="M60" s="2">
        <f t="shared" ca="1" si="20"/>
        <v>966.56000000000006</v>
      </c>
      <c r="N60">
        <f t="shared" ca="1" si="21"/>
        <v>863</v>
      </c>
      <c r="O60" s="2">
        <f t="shared" ca="1" si="11"/>
        <v>406.57000000000016</v>
      </c>
      <c r="P60" s="2">
        <f t="shared" ca="1" si="22"/>
        <v>966.56000000000006</v>
      </c>
      <c r="Q60">
        <f t="shared" ca="1" si="23"/>
        <v>863</v>
      </c>
      <c r="S60">
        <f t="shared" ca="1" si="24"/>
        <v>-26</v>
      </c>
    </row>
    <row r="61" spans="1:19">
      <c r="A61">
        <v>60</v>
      </c>
      <c r="B61">
        <f t="shared" ca="1" si="0"/>
        <v>68</v>
      </c>
      <c r="C61">
        <f t="shared" ca="1" si="1"/>
        <v>1.1000000000000001</v>
      </c>
      <c r="D61" s="1">
        <f t="shared" ca="1" si="8"/>
        <v>6.9953707995365013</v>
      </c>
      <c r="E61">
        <f t="shared" ca="1" si="9"/>
        <v>1.1587485515643106</v>
      </c>
      <c r="F61">
        <v>1</v>
      </c>
      <c r="G61">
        <v>1</v>
      </c>
      <c r="H61">
        <f t="shared" ca="1" si="2"/>
        <v>1.27</v>
      </c>
      <c r="I61">
        <f t="shared" ca="1" si="16"/>
        <v>837</v>
      </c>
      <c r="J61">
        <f t="shared" ca="1" si="17"/>
        <v>29</v>
      </c>
      <c r="K61">
        <f t="shared" ca="1" si="18"/>
        <v>54</v>
      </c>
      <c r="L61" s="2">
        <f t="shared" ca="1" si="19"/>
        <v>9837.8800000000028</v>
      </c>
      <c r="M61" s="2">
        <f t="shared" ca="1" si="20"/>
        <v>1062.99</v>
      </c>
      <c r="N61">
        <f t="shared" ca="1" si="21"/>
        <v>837</v>
      </c>
      <c r="O61" s="2">
        <f t="shared" ca="1" si="11"/>
        <v>510.13000000000011</v>
      </c>
      <c r="P61" s="2">
        <f t="shared" ca="1" si="22"/>
        <v>1062.99</v>
      </c>
      <c r="Q61">
        <f t="shared" ca="1" si="23"/>
        <v>837</v>
      </c>
      <c r="S61">
        <f t="shared" ca="1" si="24"/>
        <v>-25</v>
      </c>
    </row>
    <row r="62" spans="1:19">
      <c r="A62">
        <v>61</v>
      </c>
      <c r="B62">
        <f t="shared" ca="1" si="0"/>
        <v>100</v>
      </c>
      <c r="C62">
        <f t="shared" ca="1" si="1"/>
        <v>1.2</v>
      </c>
      <c r="D62" s="1">
        <f t="shared" ca="1" si="8"/>
        <v>7.4516069295101577</v>
      </c>
      <c r="E62">
        <f t="shared" ca="1" si="9"/>
        <v>1.1947431302270013</v>
      </c>
      <c r="F62">
        <v>1</v>
      </c>
      <c r="G62">
        <v>1</v>
      </c>
      <c r="H62">
        <f t="shared" ca="1" si="2"/>
        <v>1.43</v>
      </c>
      <c r="I62">
        <f t="shared" ca="1" si="16"/>
        <v>812</v>
      </c>
      <c r="J62">
        <f t="shared" ca="1" si="17"/>
        <v>28</v>
      </c>
      <c r="K62">
        <f t="shared" ca="1" si="18"/>
        <v>53</v>
      </c>
      <c r="L62" s="2">
        <f t="shared" ca="1" si="19"/>
        <v>10063.870000000003</v>
      </c>
      <c r="M62" s="2">
        <f t="shared" ca="1" si="20"/>
        <v>1161.1599999999999</v>
      </c>
      <c r="N62">
        <f t="shared" ca="1" si="21"/>
        <v>812</v>
      </c>
      <c r="O62" s="2">
        <f t="shared" ca="1" si="11"/>
        <v>736.12000000000012</v>
      </c>
      <c r="P62" s="2">
        <f t="shared" ca="1" si="22"/>
        <v>1161.1599999999999</v>
      </c>
      <c r="Q62">
        <f t="shared" ca="1" si="23"/>
        <v>812</v>
      </c>
      <c r="S62">
        <f t="shared" ca="1" si="24"/>
        <v>-25</v>
      </c>
    </row>
    <row r="63" spans="1:19">
      <c r="A63">
        <v>62</v>
      </c>
      <c r="B63">
        <f t="shared" ca="1" si="0"/>
        <v>78</v>
      </c>
      <c r="C63">
        <f t="shared" ca="1" si="1"/>
        <v>1.1000000000000001</v>
      </c>
      <c r="D63" s="1">
        <f t="shared" ca="1" si="8"/>
        <v>8.0802401477832539</v>
      </c>
      <c r="E63">
        <f t="shared" ca="1" si="9"/>
        <v>1.2315270935960592</v>
      </c>
      <c r="F63">
        <v>1</v>
      </c>
      <c r="G63">
        <v>1</v>
      </c>
      <c r="H63">
        <f t="shared" ca="1" si="2"/>
        <v>1.35</v>
      </c>
      <c r="I63">
        <f t="shared" ca="1" si="16"/>
        <v>787</v>
      </c>
      <c r="J63">
        <f t="shared" ca="1" si="17"/>
        <v>51</v>
      </c>
      <c r="K63">
        <f t="shared" ca="1" si="18"/>
        <v>28</v>
      </c>
      <c r="L63" s="2">
        <f t="shared" ca="1" si="19"/>
        <v>10413.030000000002</v>
      </c>
      <c r="M63" s="2">
        <f t="shared" ca="1" si="20"/>
        <v>1062.45</v>
      </c>
      <c r="N63">
        <f t="shared" ca="1" si="21"/>
        <v>787</v>
      </c>
      <c r="O63" s="2">
        <f t="shared" ca="1" si="11"/>
        <v>1085.28</v>
      </c>
      <c r="P63" s="2">
        <f t="shared" ca="1" si="22"/>
        <v>1062.45</v>
      </c>
      <c r="Q63">
        <f t="shared" ca="1" si="23"/>
        <v>787</v>
      </c>
      <c r="S63">
        <f t="shared" ca="1" si="24"/>
        <v>23</v>
      </c>
    </row>
    <row r="64" spans="1:19">
      <c r="A64">
        <v>63</v>
      </c>
      <c r="B64">
        <f t="shared" ca="1" si="0"/>
        <v>5</v>
      </c>
      <c r="C64">
        <f t="shared" ca="1" si="1"/>
        <v>0.8</v>
      </c>
      <c r="D64" s="1">
        <f t="shared" ca="1" si="8"/>
        <v>8.6551524777636626</v>
      </c>
      <c r="E64">
        <f t="shared" ca="1" si="9"/>
        <v>1.2706480304955527</v>
      </c>
      <c r="F64">
        <v>1</v>
      </c>
      <c r="G64">
        <v>1</v>
      </c>
      <c r="H64">
        <f t="shared" ca="1" si="2"/>
        <v>1.02</v>
      </c>
      <c r="I64">
        <f t="shared" ca="1" si="16"/>
        <v>810</v>
      </c>
      <c r="J64">
        <f t="shared" ca="1" si="17"/>
        <v>53</v>
      </c>
      <c r="K64">
        <f t="shared" ca="1" si="18"/>
        <v>28</v>
      </c>
      <c r="L64" s="2">
        <f t="shared" ca="1" si="19"/>
        <v>10688.480000000003</v>
      </c>
      <c r="M64" s="2">
        <f t="shared" ca="1" si="20"/>
        <v>826.2</v>
      </c>
      <c r="N64">
        <f t="shared" ca="1" si="21"/>
        <v>810</v>
      </c>
      <c r="O64" s="2">
        <f t="shared" ca="1" si="11"/>
        <v>1360.73</v>
      </c>
      <c r="P64" s="2">
        <f t="shared" ca="1" si="22"/>
        <v>826.2</v>
      </c>
      <c r="Q64">
        <f t="shared" ca="1" si="23"/>
        <v>810</v>
      </c>
      <c r="S64">
        <f t="shared" ca="1" si="24"/>
        <v>25</v>
      </c>
    </row>
    <row r="65" spans="1:19">
      <c r="A65">
        <v>64</v>
      </c>
      <c r="B65">
        <f t="shared" ca="1" si="0"/>
        <v>86</v>
      </c>
      <c r="C65">
        <f t="shared" ca="1" si="1"/>
        <v>1.2</v>
      </c>
      <c r="D65" s="1">
        <f t="shared" ca="1" si="8"/>
        <v>8.4577839506172872</v>
      </c>
      <c r="E65">
        <f t="shared" ca="1" si="9"/>
        <v>1.2345679012345678</v>
      </c>
      <c r="F65">
        <v>1</v>
      </c>
      <c r="G65">
        <v>1</v>
      </c>
      <c r="H65">
        <f t="shared" ca="1" si="2"/>
        <v>1.48</v>
      </c>
      <c r="I65">
        <f t="shared" ca="1" si="16"/>
        <v>835</v>
      </c>
      <c r="J65">
        <f t="shared" ca="1" si="17"/>
        <v>54</v>
      </c>
      <c r="K65">
        <f t="shared" ca="1" si="18"/>
        <v>29</v>
      </c>
      <c r="L65" s="2">
        <f t="shared" ca="1" si="19"/>
        <v>10704.680000000004</v>
      </c>
      <c r="M65" s="2">
        <f t="shared" ca="1" si="20"/>
        <v>1235.8</v>
      </c>
      <c r="N65">
        <f t="shared" ca="1" si="21"/>
        <v>835</v>
      </c>
      <c r="O65" s="2">
        <f t="shared" ca="1" si="11"/>
        <v>1376.9300000000003</v>
      </c>
      <c r="P65" s="2">
        <f t="shared" ca="1" si="22"/>
        <v>1235.8</v>
      </c>
      <c r="Q65">
        <f t="shared" ca="1" si="23"/>
        <v>835</v>
      </c>
      <c r="S65">
        <f t="shared" ca="1" si="24"/>
        <v>25</v>
      </c>
    </row>
    <row r="66" spans="1:19">
      <c r="A66">
        <v>65</v>
      </c>
      <c r="B66">
        <f t="shared" ca="1" si="0"/>
        <v>61</v>
      </c>
      <c r="C66">
        <f t="shared" ca="1" si="1"/>
        <v>1.1000000000000001</v>
      </c>
      <c r="D66" s="1">
        <f t="shared" ca="1" si="8"/>
        <v>8.7144970059880258</v>
      </c>
      <c r="E66">
        <f t="shared" ca="1" si="9"/>
        <v>1.1976047904191616</v>
      </c>
      <c r="F66">
        <v>1</v>
      </c>
      <c r="G66">
        <v>1</v>
      </c>
      <c r="H66">
        <f t="shared" ca="1" si="2"/>
        <v>1.32</v>
      </c>
      <c r="I66">
        <f t="shared" ca="1" si="16"/>
        <v>860</v>
      </c>
      <c r="J66">
        <f t="shared" ca="1" si="17"/>
        <v>56</v>
      </c>
      <c r="K66">
        <f t="shared" ca="1" si="18"/>
        <v>30</v>
      </c>
      <c r="L66" s="2">
        <f t="shared" ca="1" si="19"/>
        <v>11105.480000000003</v>
      </c>
      <c r="M66" s="2">
        <f t="shared" ca="1" si="20"/>
        <v>1135.2</v>
      </c>
      <c r="N66">
        <f t="shared" ca="1" si="21"/>
        <v>860</v>
      </c>
      <c r="O66" s="2">
        <f t="shared" ca="1" si="11"/>
        <v>1777.7300000000005</v>
      </c>
      <c r="P66" s="2">
        <f t="shared" ca="1" si="22"/>
        <v>1135.2</v>
      </c>
      <c r="Q66">
        <f t="shared" ca="1" si="23"/>
        <v>860</v>
      </c>
      <c r="S66">
        <f t="shared" ca="1" si="24"/>
        <v>26</v>
      </c>
    </row>
    <row r="67" spans="1:19">
      <c r="A67">
        <v>66</v>
      </c>
      <c r="B67">
        <f t="shared" ref="B67:B130" ca="1" si="25">RANDBETWEEN(1,100)</f>
        <v>90</v>
      </c>
      <c r="C67">
        <f t="shared" ref="C67:C130" ca="1" si="26">IF(B67&lt;20, 0.8, IF(B67&lt;40, 0.9, IF(B67&lt;60, 1, IF(B67&lt;80, 1.1, 1.2))))</f>
        <v>1.2</v>
      </c>
      <c r="D67" s="1">
        <f t="shared" ca="1" si="8"/>
        <v>8.8102383720930249</v>
      </c>
      <c r="E67">
        <f t="shared" ca="1" si="9"/>
        <v>1.1627906976744187</v>
      </c>
      <c r="F67">
        <v>1</v>
      </c>
      <c r="G67">
        <v>1</v>
      </c>
      <c r="H67">
        <f t="shared" ref="H67:H130" ca="1" si="27">ROUND(C67*E67*F67*G67, 2)</f>
        <v>1.4</v>
      </c>
      <c r="I67">
        <f t="shared" ca="1" si="16"/>
        <v>886</v>
      </c>
      <c r="J67">
        <f t="shared" ca="1" si="17"/>
        <v>58</v>
      </c>
      <c r="K67">
        <f t="shared" ca="1" si="18"/>
        <v>31</v>
      </c>
      <c r="L67" s="2">
        <f t="shared" ca="1" si="19"/>
        <v>11380.680000000004</v>
      </c>
      <c r="M67" s="2">
        <f t="shared" ca="1" si="20"/>
        <v>1240.3999999999999</v>
      </c>
      <c r="N67">
        <f t="shared" ca="1" si="21"/>
        <v>886</v>
      </c>
      <c r="O67" s="2">
        <f t="shared" ca="1" si="11"/>
        <v>2052.9300000000003</v>
      </c>
      <c r="P67" s="2">
        <f t="shared" ca="1" si="22"/>
        <v>1240.3999999999999</v>
      </c>
      <c r="Q67">
        <f t="shared" ca="1" si="23"/>
        <v>886</v>
      </c>
      <c r="S67">
        <f t="shared" ca="1" si="24"/>
        <v>27</v>
      </c>
    </row>
    <row r="68" spans="1:19">
      <c r="A68">
        <v>67</v>
      </c>
      <c r="B68">
        <f t="shared" ca="1" si="25"/>
        <v>75</v>
      </c>
      <c r="C68">
        <f t="shared" ca="1" si="26"/>
        <v>1.1000000000000001</v>
      </c>
      <c r="D68" s="1">
        <f t="shared" ref="D68:D131" ca="1" si="28">(L67+M67+O67+P67)/(I67*2)</f>
        <v>8.981044018058693</v>
      </c>
      <c r="E68">
        <f t="shared" ref="E68:E131" ca="1" si="29">IF(D68&lt;1, (G67*1000)/I67*D68, (G67*1000)/I67)</f>
        <v>1.1286681715575622</v>
      </c>
      <c r="F68">
        <v>1</v>
      </c>
      <c r="G68">
        <v>1</v>
      </c>
      <c r="H68">
        <f t="shared" ca="1" si="27"/>
        <v>1.24</v>
      </c>
      <c r="I68">
        <f t="shared" ca="1" si="16"/>
        <v>913</v>
      </c>
      <c r="J68">
        <f t="shared" ca="1" si="17"/>
        <v>59</v>
      </c>
      <c r="K68">
        <f t="shared" ca="1" si="18"/>
        <v>32</v>
      </c>
      <c r="L68" s="2">
        <f t="shared" ca="1" si="19"/>
        <v>11735.080000000004</v>
      </c>
      <c r="M68" s="2">
        <f t="shared" ca="1" si="20"/>
        <v>1132.1199999999999</v>
      </c>
      <c r="N68">
        <f t="shared" ca="1" si="21"/>
        <v>913</v>
      </c>
      <c r="O68" s="2">
        <f t="shared" ref="O68:O131" ca="1" si="30">IF(O67+P67-Q67&gt;0, O67+P67-Q67, 0)</f>
        <v>2407.33</v>
      </c>
      <c r="P68" s="2">
        <f t="shared" ca="1" si="22"/>
        <v>1132.1199999999999</v>
      </c>
      <c r="Q68">
        <f t="shared" ca="1" si="23"/>
        <v>913</v>
      </c>
      <c r="S68">
        <f t="shared" ca="1" si="24"/>
        <v>27</v>
      </c>
    </row>
    <row r="69" spans="1:19">
      <c r="A69">
        <v>68</v>
      </c>
      <c r="B69">
        <f t="shared" ca="1" si="25"/>
        <v>100</v>
      </c>
      <c r="C69">
        <f t="shared" ca="1" si="26"/>
        <v>1.2</v>
      </c>
      <c r="D69" s="1">
        <f t="shared" ca="1" si="28"/>
        <v>8.9850219058050413</v>
      </c>
      <c r="E69">
        <f t="shared" ca="1" si="29"/>
        <v>1.095290251916758</v>
      </c>
      <c r="F69">
        <v>1</v>
      </c>
      <c r="G69">
        <v>1</v>
      </c>
      <c r="H69">
        <f t="shared" ca="1" si="27"/>
        <v>1.31</v>
      </c>
      <c r="I69">
        <f t="shared" ca="1" si="16"/>
        <v>940</v>
      </c>
      <c r="J69">
        <f t="shared" ca="1" si="17"/>
        <v>61</v>
      </c>
      <c r="K69">
        <f t="shared" ca="1" si="18"/>
        <v>33</v>
      </c>
      <c r="L69" s="2">
        <f t="shared" ca="1" si="19"/>
        <v>11954.200000000004</v>
      </c>
      <c r="M69" s="2">
        <f t="shared" ca="1" si="20"/>
        <v>1231.4000000000001</v>
      </c>
      <c r="N69">
        <f t="shared" ca="1" si="21"/>
        <v>940</v>
      </c>
      <c r="O69" s="2">
        <f t="shared" ca="1" si="30"/>
        <v>2626.45</v>
      </c>
      <c r="P69" s="2">
        <f t="shared" ca="1" si="22"/>
        <v>1231.4000000000001</v>
      </c>
      <c r="Q69">
        <f t="shared" ca="1" si="23"/>
        <v>940</v>
      </c>
      <c r="S69">
        <f t="shared" ca="1" si="24"/>
        <v>28</v>
      </c>
    </row>
    <row r="70" spans="1:19">
      <c r="A70">
        <v>69</v>
      </c>
      <c r="B70">
        <f t="shared" ca="1" si="25"/>
        <v>74</v>
      </c>
      <c r="C70">
        <f t="shared" ca="1" si="26"/>
        <v>1.1000000000000001</v>
      </c>
      <c r="D70" s="1">
        <f t="shared" ca="1" si="28"/>
        <v>9.0656648936170239</v>
      </c>
      <c r="E70">
        <f t="shared" ca="1" si="29"/>
        <v>1.0638297872340425</v>
      </c>
      <c r="F70">
        <v>1</v>
      </c>
      <c r="G70">
        <v>1</v>
      </c>
      <c r="H70">
        <f t="shared" ca="1" si="27"/>
        <v>1.17</v>
      </c>
      <c r="I70">
        <f t="shared" ca="1" si="16"/>
        <v>968</v>
      </c>
      <c r="J70">
        <f t="shared" ca="1" si="17"/>
        <v>63</v>
      </c>
      <c r="K70">
        <f t="shared" ca="1" si="18"/>
        <v>34</v>
      </c>
      <c r="L70" s="2">
        <f t="shared" ca="1" si="19"/>
        <v>12245.600000000004</v>
      </c>
      <c r="M70" s="2">
        <f t="shared" ca="1" si="20"/>
        <v>1132.56</v>
      </c>
      <c r="N70">
        <f t="shared" ca="1" si="21"/>
        <v>968</v>
      </c>
      <c r="O70" s="2">
        <f t="shared" ca="1" si="30"/>
        <v>2917.85</v>
      </c>
      <c r="P70" s="2">
        <f t="shared" ca="1" si="22"/>
        <v>1132.56</v>
      </c>
      <c r="Q70">
        <f t="shared" ca="1" si="23"/>
        <v>968</v>
      </c>
      <c r="S70">
        <f t="shared" ca="1" si="24"/>
        <v>29</v>
      </c>
    </row>
    <row r="71" spans="1:19">
      <c r="A71">
        <v>70</v>
      </c>
      <c r="B71">
        <f t="shared" ca="1" si="25"/>
        <v>44</v>
      </c>
      <c r="C71">
        <f t="shared" ca="1" si="26"/>
        <v>1</v>
      </c>
      <c r="D71" s="1">
        <f t="shared" ca="1" si="28"/>
        <v>9.0023605371900839</v>
      </c>
      <c r="E71">
        <f t="shared" ca="1" si="29"/>
        <v>1.0330578512396693</v>
      </c>
      <c r="F71">
        <v>1</v>
      </c>
      <c r="G71">
        <v>1</v>
      </c>
      <c r="H71">
        <f t="shared" ca="1" si="27"/>
        <v>1.03</v>
      </c>
      <c r="I71">
        <f t="shared" ca="1" si="16"/>
        <v>997</v>
      </c>
      <c r="J71">
        <f t="shared" ca="1" si="17"/>
        <v>65</v>
      </c>
      <c r="K71">
        <f t="shared" ca="1" si="18"/>
        <v>35</v>
      </c>
      <c r="L71" s="2">
        <f t="shared" ca="1" si="19"/>
        <v>12410.160000000003</v>
      </c>
      <c r="M71" s="2">
        <f t="shared" ca="1" si="20"/>
        <v>1026.9100000000001</v>
      </c>
      <c r="N71">
        <f t="shared" ca="1" si="21"/>
        <v>997</v>
      </c>
      <c r="O71" s="2">
        <f t="shared" ca="1" si="30"/>
        <v>3082.41</v>
      </c>
      <c r="P71" s="2">
        <f t="shared" ca="1" si="22"/>
        <v>1026.9100000000001</v>
      </c>
      <c r="Q71">
        <f t="shared" ca="1" si="23"/>
        <v>997</v>
      </c>
      <c r="S71">
        <f t="shared" ca="1" si="24"/>
        <v>30</v>
      </c>
    </row>
    <row r="72" spans="1:19">
      <c r="A72">
        <v>71</v>
      </c>
      <c r="B72">
        <f t="shared" ca="1" si="25"/>
        <v>100</v>
      </c>
      <c r="C72">
        <f t="shared" ca="1" si="26"/>
        <v>1.2</v>
      </c>
      <c r="D72" s="1">
        <f t="shared" ca="1" si="28"/>
        <v>8.7995937813440328</v>
      </c>
      <c r="E72">
        <f t="shared" ca="1" si="29"/>
        <v>1.0030090270812437</v>
      </c>
      <c r="F72">
        <v>1</v>
      </c>
      <c r="G72">
        <v>1</v>
      </c>
      <c r="H72">
        <f t="shared" ca="1" si="27"/>
        <v>1.2</v>
      </c>
      <c r="I72">
        <f t="shared" ca="1" si="16"/>
        <v>1027</v>
      </c>
      <c r="J72">
        <f t="shared" ca="1" si="17"/>
        <v>67</v>
      </c>
      <c r="K72">
        <f t="shared" ca="1" si="18"/>
        <v>36</v>
      </c>
      <c r="L72" s="2">
        <f t="shared" ca="1" si="19"/>
        <v>12440.070000000003</v>
      </c>
      <c r="M72" s="2">
        <f t="shared" ca="1" si="20"/>
        <v>1232.3999999999999</v>
      </c>
      <c r="N72">
        <f t="shared" ca="1" si="21"/>
        <v>1027</v>
      </c>
      <c r="O72" s="2">
        <f t="shared" ca="1" si="30"/>
        <v>3112.3199999999997</v>
      </c>
      <c r="P72" s="2">
        <f t="shared" ca="1" si="22"/>
        <v>1232.3999999999999</v>
      </c>
      <c r="Q72">
        <f t="shared" ca="1" si="23"/>
        <v>1027</v>
      </c>
      <c r="S72">
        <f t="shared" ca="1" si="24"/>
        <v>31</v>
      </c>
    </row>
    <row r="73" spans="1:19">
      <c r="A73">
        <v>72</v>
      </c>
      <c r="B73">
        <f t="shared" ca="1" si="25"/>
        <v>72</v>
      </c>
      <c r="C73">
        <f t="shared" ca="1" si="26"/>
        <v>1.1000000000000001</v>
      </c>
      <c r="D73" s="1">
        <f t="shared" ca="1" si="28"/>
        <v>8.7717575462512176</v>
      </c>
      <c r="E73">
        <f t="shared" ca="1" si="29"/>
        <v>0.97370983446932813</v>
      </c>
      <c r="F73">
        <v>1</v>
      </c>
      <c r="G73">
        <v>1</v>
      </c>
      <c r="H73">
        <f t="shared" ca="1" si="27"/>
        <v>1.07</v>
      </c>
      <c r="I73">
        <f t="shared" ca="1" si="16"/>
        <v>1058</v>
      </c>
      <c r="J73">
        <f t="shared" ca="1" si="17"/>
        <v>69</v>
      </c>
      <c r="K73">
        <f t="shared" ca="1" si="18"/>
        <v>37</v>
      </c>
      <c r="L73" s="2">
        <f t="shared" ca="1" si="19"/>
        <v>12645.470000000003</v>
      </c>
      <c r="M73" s="2">
        <f t="shared" ca="1" si="20"/>
        <v>1132.0600000000002</v>
      </c>
      <c r="N73">
        <f t="shared" ca="1" si="21"/>
        <v>1058</v>
      </c>
      <c r="O73" s="2">
        <f t="shared" ca="1" si="30"/>
        <v>3317.7199999999993</v>
      </c>
      <c r="P73" s="2">
        <f t="shared" ca="1" si="22"/>
        <v>1132.0600000000002</v>
      </c>
      <c r="Q73">
        <f t="shared" ca="1" si="23"/>
        <v>1058</v>
      </c>
      <c r="S73">
        <f t="shared" ca="1" si="24"/>
        <v>32</v>
      </c>
    </row>
    <row r="74" spans="1:19">
      <c r="A74">
        <v>73</v>
      </c>
      <c r="B74">
        <f t="shared" ca="1" si="25"/>
        <v>56</v>
      </c>
      <c r="C74">
        <f t="shared" ca="1" si="26"/>
        <v>1</v>
      </c>
      <c r="D74" s="1">
        <f t="shared" ca="1" si="28"/>
        <v>8.6140406427221183</v>
      </c>
      <c r="E74">
        <f t="shared" ca="1" si="29"/>
        <v>0.94517958412098302</v>
      </c>
      <c r="F74">
        <v>1</v>
      </c>
      <c r="G74">
        <v>1</v>
      </c>
      <c r="H74">
        <f t="shared" ca="1" si="27"/>
        <v>0.95</v>
      </c>
      <c r="I74">
        <f t="shared" ca="1" si="16"/>
        <v>1090</v>
      </c>
      <c r="J74">
        <f t="shared" ca="1" si="17"/>
        <v>71</v>
      </c>
      <c r="K74">
        <f t="shared" ca="1" si="18"/>
        <v>38</v>
      </c>
      <c r="L74" s="2">
        <f t="shared" ca="1" si="19"/>
        <v>12719.530000000002</v>
      </c>
      <c r="M74" s="2">
        <f t="shared" ca="1" si="20"/>
        <v>1035.5</v>
      </c>
      <c r="N74">
        <f t="shared" ca="1" si="21"/>
        <v>1090</v>
      </c>
      <c r="O74" s="2">
        <f t="shared" ca="1" si="30"/>
        <v>3391.7799999999997</v>
      </c>
      <c r="P74" s="2">
        <f t="shared" ca="1" si="22"/>
        <v>1035.5</v>
      </c>
      <c r="Q74">
        <f t="shared" ca="1" si="23"/>
        <v>1090</v>
      </c>
      <c r="S74">
        <f t="shared" ca="1" si="24"/>
        <v>33</v>
      </c>
    </row>
    <row r="75" spans="1:19">
      <c r="A75">
        <v>74</v>
      </c>
      <c r="B75">
        <f t="shared" ca="1" si="25"/>
        <v>9</v>
      </c>
      <c r="C75">
        <f t="shared" ca="1" si="26"/>
        <v>0.8</v>
      </c>
      <c r="D75" s="1">
        <f t="shared" ca="1" si="28"/>
        <v>8.3405091743119275</v>
      </c>
      <c r="E75">
        <f t="shared" ca="1" si="29"/>
        <v>0.91743119266055051</v>
      </c>
      <c r="F75">
        <v>1</v>
      </c>
      <c r="G75">
        <v>1</v>
      </c>
      <c r="H75">
        <f t="shared" ca="1" si="27"/>
        <v>0.73</v>
      </c>
      <c r="I75">
        <f t="shared" ca="1" si="16"/>
        <v>1123</v>
      </c>
      <c r="J75">
        <f t="shared" ca="1" si="17"/>
        <v>73</v>
      </c>
      <c r="K75">
        <f t="shared" ca="1" si="18"/>
        <v>39</v>
      </c>
      <c r="L75" s="2">
        <f t="shared" ca="1" si="19"/>
        <v>12665.030000000002</v>
      </c>
      <c r="M75" s="2">
        <f t="shared" ca="1" si="20"/>
        <v>819.79</v>
      </c>
      <c r="N75">
        <f t="shared" ca="1" si="21"/>
        <v>1123</v>
      </c>
      <c r="O75" s="2">
        <f t="shared" ca="1" si="30"/>
        <v>3337.2799999999997</v>
      </c>
      <c r="P75" s="2">
        <f t="shared" ca="1" si="22"/>
        <v>819.79</v>
      </c>
      <c r="Q75">
        <f t="shared" ca="1" si="23"/>
        <v>1123</v>
      </c>
      <c r="S75">
        <f t="shared" ca="1" si="24"/>
        <v>34</v>
      </c>
    </row>
    <row r="76" spans="1:19">
      <c r="A76">
        <v>75</v>
      </c>
      <c r="B76">
        <f t="shared" ca="1" si="25"/>
        <v>62</v>
      </c>
      <c r="C76">
        <f t="shared" ca="1" si="26"/>
        <v>1.1000000000000001</v>
      </c>
      <c r="D76" s="1">
        <f t="shared" ca="1" si="28"/>
        <v>7.8548040961709722</v>
      </c>
      <c r="E76">
        <f t="shared" ca="1" si="29"/>
        <v>0.89047195013357083</v>
      </c>
      <c r="F76">
        <v>1</v>
      </c>
      <c r="G76">
        <v>1</v>
      </c>
      <c r="H76">
        <f t="shared" ca="1" si="27"/>
        <v>0.98</v>
      </c>
      <c r="I76">
        <f t="shared" ca="1" si="16"/>
        <v>1157</v>
      </c>
      <c r="J76">
        <f t="shared" ca="1" si="17"/>
        <v>75</v>
      </c>
      <c r="K76">
        <f t="shared" ca="1" si="18"/>
        <v>40</v>
      </c>
      <c r="L76" s="2">
        <f t="shared" ca="1" si="19"/>
        <v>12361.820000000003</v>
      </c>
      <c r="M76" s="2">
        <f t="shared" ca="1" si="20"/>
        <v>1133.8599999999999</v>
      </c>
      <c r="N76">
        <f t="shared" ca="1" si="21"/>
        <v>1157</v>
      </c>
      <c r="O76" s="2">
        <f t="shared" ca="1" si="30"/>
        <v>3034.0699999999997</v>
      </c>
      <c r="P76" s="2">
        <f t="shared" ca="1" si="22"/>
        <v>1133.8599999999999</v>
      </c>
      <c r="Q76">
        <f t="shared" ca="1" si="23"/>
        <v>1157</v>
      </c>
      <c r="S76">
        <f t="shared" ca="1" si="24"/>
        <v>35</v>
      </c>
    </row>
    <row r="77" spans="1:19">
      <c r="A77">
        <v>76</v>
      </c>
      <c r="B77">
        <f t="shared" ca="1" si="25"/>
        <v>50</v>
      </c>
      <c r="C77">
        <f t="shared" ca="1" si="26"/>
        <v>1</v>
      </c>
      <c r="D77" s="1">
        <f t="shared" ca="1" si="28"/>
        <v>7.6333664649956807</v>
      </c>
      <c r="E77">
        <f t="shared" ca="1" si="29"/>
        <v>0.86430423509075194</v>
      </c>
      <c r="F77">
        <v>1</v>
      </c>
      <c r="G77">
        <v>1</v>
      </c>
      <c r="H77">
        <f t="shared" ca="1" si="27"/>
        <v>0.86</v>
      </c>
      <c r="I77">
        <f t="shared" ca="1" si="16"/>
        <v>1192</v>
      </c>
      <c r="J77">
        <f t="shared" ca="1" si="17"/>
        <v>77</v>
      </c>
      <c r="K77">
        <f t="shared" ca="1" si="18"/>
        <v>42</v>
      </c>
      <c r="L77" s="2">
        <f t="shared" ca="1" si="19"/>
        <v>12338.680000000004</v>
      </c>
      <c r="M77" s="2">
        <f t="shared" ca="1" si="20"/>
        <v>1025.1199999999999</v>
      </c>
      <c r="N77">
        <f t="shared" ca="1" si="21"/>
        <v>1192</v>
      </c>
      <c r="O77" s="2">
        <f t="shared" ca="1" si="30"/>
        <v>3010.9299999999994</v>
      </c>
      <c r="P77" s="2">
        <f t="shared" ca="1" si="22"/>
        <v>1025.1199999999999</v>
      </c>
      <c r="Q77">
        <f t="shared" ca="1" si="23"/>
        <v>1192</v>
      </c>
      <c r="S77">
        <f t="shared" ca="1" si="24"/>
        <v>35</v>
      </c>
    </row>
    <row r="78" spans="1:19">
      <c r="A78">
        <v>77</v>
      </c>
      <c r="B78">
        <f t="shared" ca="1" si="25"/>
        <v>57</v>
      </c>
      <c r="C78">
        <f t="shared" ca="1" si="26"/>
        <v>1</v>
      </c>
      <c r="D78" s="1">
        <f t="shared" ca="1" si="28"/>
        <v>7.2985947986577191</v>
      </c>
      <c r="E78">
        <f t="shared" ca="1" si="29"/>
        <v>0.83892617449664431</v>
      </c>
      <c r="F78">
        <v>1</v>
      </c>
      <c r="G78">
        <v>1</v>
      </c>
      <c r="H78">
        <f t="shared" ca="1" si="27"/>
        <v>0.84</v>
      </c>
      <c r="I78">
        <f t="shared" ca="1" si="16"/>
        <v>1227</v>
      </c>
      <c r="J78">
        <f t="shared" ca="1" si="17"/>
        <v>80</v>
      </c>
      <c r="K78">
        <f t="shared" ca="1" si="18"/>
        <v>43</v>
      </c>
      <c r="L78" s="2">
        <f t="shared" ca="1" si="19"/>
        <v>12171.800000000003</v>
      </c>
      <c r="M78" s="2">
        <f t="shared" ca="1" si="20"/>
        <v>1030.68</v>
      </c>
      <c r="N78">
        <f t="shared" ca="1" si="21"/>
        <v>1227</v>
      </c>
      <c r="O78" s="2">
        <f t="shared" ca="1" si="30"/>
        <v>2844.0499999999993</v>
      </c>
      <c r="P78" s="2">
        <f t="shared" ca="1" si="22"/>
        <v>1030.68</v>
      </c>
      <c r="Q78">
        <f t="shared" ca="1" si="23"/>
        <v>1227</v>
      </c>
      <c r="S78">
        <f t="shared" ca="1" si="24"/>
        <v>37</v>
      </c>
    </row>
    <row r="79" spans="1:19">
      <c r="A79">
        <v>78</v>
      </c>
      <c r="B79">
        <f t="shared" ca="1" si="25"/>
        <v>86</v>
      </c>
      <c r="C79">
        <f t="shared" ca="1" si="26"/>
        <v>1.2</v>
      </c>
      <c r="D79" s="1">
        <f t="shared" ca="1" si="28"/>
        <v>6.9589282803585997</v>
      </c>
      <c r="E79">
        <f t="shared" ca="1" si="29"/>
        <v>0.81499592502037488</v>
      </c>
      <c r="F79">
        <v>1</v>
      </c>
      <c r="G79">
        <v>1</v>
      </c>
      <c r="H79">
        <f t="shared" ca="1" si="27"/>
        <v>0.98</v>
      </c>
      <c r="I79">
        <f t="shared" ca="1" si="16"/>
        <v>1264</v>
      </c>
      <c r="J79">
        <f t="shared" ca="1" si="17"/>
        <v>82</v>
      </c>
      <c r="K79">
        <f t="shared" ca="1" si="18"/>
        <v>44</v>
      </c>
      <c r="L79" s="2">
        <f t="shared" ca="1" si="19"/>
        <v>11975.480000000003</v>
      </c>
      <c r="M79" s="2">
        <f t="shared" ca="1" si="20"/>
        <v>1238.72</v>
      </c>
      <c r="N79">
        <f t="shared" ca="1" si="21"/>
        <v>1264</v>
      </c>
      <c r="O79" s="2">
        <f t="shared" ca="1" si="30"/>
        <v>2647.7299999999996</v>
      </c>
      <c r="P79" s="2">
        <f t="shared" ca="1" si="22"/>
        <v>1238.72</v>
      </c>
      <c r="Q79">
        <f t="shared" ca="1" si="23"/>
        <v>1264</v>
      </c>
      <c r="S79">
        <f t="shared" ca="1" si="24"/>
        <v>38</v>
      </c>
    </row>
    <row r="80" spans="1:19">
      <c r="A80">
        <v>79</v>
      </c>
      <c r="B80">
        <f t="shared" ca="1" si="25"/>
        <v>38</v>
      </c>
      <c r="C80">
        <f t="shared" ca="1" si="26"/>
        <v>0.9</v>
      </c>
      <c r="D80" s="1">
        <f t="shared" ca="1" si="28"/>
        <v>6.7644976265822789</v>
      </c>
      <c r="E80">
        <f t="shared" ca="1" si="29"/>
        <v>0.79113924050632911</v>
      </c>
      <c r="F80">
        <v>1</v>
      </c>
      <c r="G80">
        <v>1</v>
      </c>
      <c r="H80">
        <f t="shared" ca="1" si="27"/>
        <v>0.71</v>
      </c>
      <c r="I80">
        <f t="shared" ca="1" si="16"/>
        <v>1302</v>
      </c>
      <c r="J80">
        <f t="shared" ca="1" si="17"/>
        <v>85</v>
      </c>
      <c r="K80">
        <f t="shared" ca="1" si="18"/>
        <v>46</v>
      </c>
      <c r="L80" s="2">
        <f t="shared" ca="1" si="19"/>
        <v>11950.200000000003</v>
      </c>
      <c r="M80" s="2">
        <f t="shared" ca="1" si="20"/>
        <v>924.42</v>
      </c>
      <c r="N80">
        <f t="shared" ca="1" si="21"/>
        <v>1302</v>
      </c>
      <c r="O80" s="2">
        <f t="shared" ca="1" si="30"/>
        <v>2622.45</v>
      </c>
      <c r="P80" s="2">
        <f t="shared" ca="1" si="22"/>
        <v>924.42</v>
      </c>
      <c r="Q80">
        <f t="shared" ca="1" si="23"/>
        <v>1302</v>
      </c>
      <c r="S80">
        <f t="shared" ca="1" si="24"/>
        <v>39</v>
      </c>
    </row>
    <row r="81" spans="1:19">
      <c r="A81">
        <v>80</v>
      </c>
      <c r="B81">
        <f t="shared" ca="1" si="25"/>
        <v>61</v>
      </c>
      <c r="C81">
        <f t="shared" ca="1" si="26"/>
        <v>1.1000000000000001</v>
      </c>
      <c r="D81" s="1">
        <f t="shared" ca="1" si="28"/>
        <v>6.3062557603686642</v>
      </c>
      <c r="E81">
        <f t="shared" ca="1" si="29"/>
        <v>0.76804915514592931</v>
      </c>
      <c r="F81">
        <v>1</v>
      </c>
      <c r="G81">
        <v>1</v>
      </c>
      <c r="H81">
        <f t="shared" ca="1" si="27"/>
        <v>0.84</v>
      </c>
      <c r="I81">
        <f t="shared" ca="1" si="16"/>
        <v>1341</v>
      </c>
      <c r="J81">
        <f t="shared" ca="1" si="17"/>
        <v>87</v>
      </c>
      <c r="K81">
        <f t="shared" ca="1" si="18"/>
        <v>47</v>
      </c>
      <c r="L81" s="2">
        <f t="shared" ca="1" si="19"/>
        <v>11572.620000000003</v>
      </c>
      <c r="M81" s="2">
        <f t="shared" ca="1" si="20"/>
        <v>1126.44</v>
      </c>
      <c r="N81">
        <f t="shared" ca="1" si="21"/>
        <v>1341</v>
      </c>
      <c r="O81" s="2">
        <f t="shared" ca="1" si="30"/>
        <v>2244.87</v>
      </c>
      <c r="P81" s="2">
        <f t="shared" ca="1" si="22"/>
        <v>1126.44</v>
      </c>
      <c r="Q81">
        <f t="shared" ca="1" si="23"/>
        <v>1341</v>
      </c>
      <c r="S81">
        <f t="shared" ca="1" si="24"/>
        <v>40</v>
      </c>
    </row>
    <row r="82" spans="1:19">
      <c r="A82">
        <v>81</v>
      </c>
      <c r="B82">
        <f t="shared" ca="1" si="25"/>
        <v>36</v>
      </c>
      <c r="C82">
        <f t="shared" ca="1" si="26"/>
        <v>0.9</v>
      </c>
      <c r="D82" s="1">
        <f t="shared" ca="1" si="28"/>
        <v>5.9919351230425075</v>
      </c>
      <c r="E82">
        <f t="shared" ca="1" si="29"/>
        <v>0.74571215510812827</v>
      </c>
      <c r="F82">
        <v>1</v>
      </c>
      <c r="G82">
        <v>1</v>
      </c>
      <c r="H82">
        <f t="shared" ca="1" si="27"/>
        <v>0.67</v>
      </c>
      <c r="I82">
        <f t="shared" ca="1" si="16"/>
        <v>1381</v>
      </c>
      <c r="J82">
        <f t="shared" ca="1" si="17"/>
        <v>90</v>
      </c>
      <c r="K82">
        <f t="shared" ca="1" si="18"/>
        <v>48</v>
      </c>
      <c r="L82" s="2">
        <f t="shared" ca="1" si="19"/>
        <v>11358.060000000003</v>
      </c>
      <c r="M82" s="2">
        <f t="shared" ca="1" si="20"/>
        <v>925.2700000000001</v>
      </c>
      <c r="N82">
        <f t="shared" ca="1" si="21"/>
        <v>1381</v>
      </c>
      <c r="O82" s="2">
        <f t="shared" ca="1" si="30"/>
        <v>2030.31</v>
      </c>
      <c r="P82" s="2">
        <f t="shared" ca="1" si="22"/>
        <v>925.2700000000001</v>
      </c>
      <c r="Q82">
        <f t="shared" ca="1" si="23"/>
        <v>1381</v>
      </c>
      <c r="S82">
        <f t="shared" ca="1" si="24"/>
        <v>42</v>
      </c>
    </row>
    <row r="83" spans="1:19">
      <c r="A83">
        <v>82</v>
      </c>
      <c r="B83">
        <f t="shared" ca="1" si="25"/>
        <v>59</v>
      </c>
      <c r="C83">
        <f t="shared" ca="1" si="26"/>
        <v>1</v>
      </c>
      <c r="D83" s="1">
        <f t="shared" ca="1" si="28"/>
        <v>5.5173461259956564</v>
      </c>
      <c r="E83">
        <f t="shared" ca="1" si="29"/>
        <v>0.724112961622013</v>
      </c>
      <c r="F83">
        <v>1</v>
      </c>
      <c r="G83">
        <v>1</v>
      </c>
      <c r="H83">
        <f t="shared" ca="1" si="27"/>
        <v>0.72</v>
      </c>
      <c r="I83">
        <f t="shared" ca="1" si="16"/>
        <v>1423</v>
      </c>
      <c r="J83">
        <f t="shared" ca="1" si="17"/>
        <v>92</v>
      </c>
      <c r="K83">
        <f t="shared" ca="1" si="18"/>
        <v>50</v>
      </c>
      <c r="L83" s="2">
        <f t="shared" ca="1" si="19"/>
        <v>10902.330000000004</v>
      </c>
      <c r="M83" s="2">
        <f t="shared" ca="1" si="20"/>
        <v>1024.56</v>
      </c>
      <c r="N83">
        <f t="shared" ca="1" si="21"/>
        <v>1423</v>
      </c>
      <c r="O83" s="2">
        <f t="shared" ca="1" si="30"/>
        <v>1574.58</v>
      </c>
      <c r="P83" s="2">
        <f t="shared" ca="1" si="22"/>
        <v>1024.56</v>
      </c>
      <c r="Q83">
        <f t="shared" ca="1" si="23"/>
        <v>1423</v>
      </c>
      <c r="S83">
        <f t="shared" ca="1" si="24"/>
        <v>42</v>
      </c>
    </row>
    <row r="84" spans="1:19">
      <c r="A84">
        <v>83</v>
      </c>
      <c r="B84">
        <f t="shared" ca="1" si="25"/>
        <v>91</v>
      </c>
      <c r="C84">
        <f t="shared" ca="1" si="26"/>
        <v>1.2</v>
      </c>
      <c r="D84" s="1">
        <f t="shared" ca="1" si="28"/>
        <v>5.1040161630358405</v>
      </c>
      <c r="E84">
        <f t="shared" ca="1" si="29"/>
        <v>0.70274068868587491</v>
      </c>
      <c r="F84">
        <v>1</v>
      </c>
      <c r="G84">
        <v>1</v>
      </c>
      <c r="H84">
        <f t="shared" ca="1" si="27"/>
        <v>0.84</v>
      </c>
      <c r="I84">
        <f t="shared" ca="1" si="16"/>
        <v>1465</v>
      </c>
      <c r="J84">
        <f t="shared" ca="1" si="17"/>
        <v>51</v>
      </c>
      <c r="K84">
        <f t="shared" ca="1" si="18"/>
        <v>95</v>
      </c>
      <c r="L84" s="2">
        <f t="shared" ca="1" si="19"/>
        <v>10503.890000000003</v>
      </c>
      <c r="M84" s="2">
        <f t="shared" ca="1" si="20"/>
        <v>1230.5999999999999</v>
      </c>
      <c r="N84">
        <f t="shared" ca="1" si="21"/>
        <v>1465</v>
      </c>
      <c r="O84" s="2">
        <f t="shared" ca="1" si="30"/>
        <v>1176.1399999999999</v>
      </c>
      <c r="P84" s="2">
        <f t="shared" ca="1" si="22"/>
        <v>1230.5999999999999</v>
      </c>
      <c r="Q84">
        <f t="shared" ca="1" si="23"/>
        <v>1465</v>
      </c>
      <c r="S84">
        <f t="shared" ca="1" si="24"/>
        <v>-44</v>
      </c>
    </row>
    <row r="85" spans="1:19">
      <c r="A85">
        <v>84</v>
      </c>
      <c r="B85">
        <f t="shared" ca="1" si="25"/>
        <v>69</v>
      </c>
      <c r="C85">
        <f t="shared" ca="1" si="26"/>
        <v>1.1000000000000001</v>
      </c>
      <c r="D85" s="1">
        <f t="shared" ca="1" si="28"/>
        <v>4.8263583617747452</v>
      </c>
      <c r="E85">
        <f t="shared" ca="1" si="29"/>
        <v>0.68259385665529015</v>
      </c>
      <c r="F85">
        <v>1</v>
      </c>
      <c r="G85">
        <v>1</v>
      </c>
      <c r="H85">
        <f t="shared" ca="1" si="27"/>
        <v>0.75</v>
      </c>
      <c r="I85">
        <f t="shared" ca="1" si="16"/>
        <v>1421</v>
      </c>
      <c r="J85">
        <f t="shared" ca="1" si="17"/>
        <v>50</v>
      </c>
      <c r="K85">
        <f t="shared" ca="1" si="18"/>
        <v>92</v>
      </c>
      <c r="L85" s="2">
        <f t="shared" ca="1" si="19"/>
        <v>10269.490000000003</v>
      </c>
      <c r="M85" s="2">
        <f t="shared" ca="1" si="20"/>
        <v>1065.75</v>
      </c>
      <c r="N85">
        <f t="shared" ca="1" si="21"/>
        <v>1421</v>
      </c>
      <c r="O85" s="2">
        <f t="shared" ca="1" si="30"/>
        <v>941.73999999999978</v>
      </c>
      <c r="P85" s="2">
        <f t="shared" ca="1" si="22"/>
        <v>1065.75</v>
      </c>
      <c r="Q85">
        <f t="shared" ca="1" si="23"/>
        <v>1421</v>
      </c>
      <c r="S85">
        <f t="shared" ca="1" si="24"/>
        <v>-42</v>
      </c>
    </row>
    <row r="86" spans="1:19">
      <c r="A86">
        <v>85</v>
      </c>
      <c r="B86">
        <f t="shared" ca="1" si="25"/>
        <v>21</v>
      </c>
      <c r="C86">
        <f t="shared" ca="1" si="26"/>
        <v>0.9</v>
      </c>
      <c r="D86" s="1">
        <f t="shared" ca="1" si="28"/>
        <v>4.6948381421534142</v>
      </c>
      <c r="E86">
        <f t="shared" ca="1" si="29"/>
        <v>0.70372976776917662</v>
      </c>
      <c r="F86">
        <v>1</v>
      </c>
      <c r="G86">
        <v>1</v>
      </c>
      <c r="H86">
        <f t="shared" ca="1" si="27"/>
        <v>0.63</v>
      </c>
      <c r="I86">
        <f t="shared" ca="1" si="16"/>
        <v>1379</v>
      </c>
      <c r="J86">
        <f t="shared" ca="1" si="17"/>
        <v>48</v>
      </c>
      <c r="K86">
        <f t="shared" ca="1" si="18"/>
        <v>90</v>
      </c>
      <c r="L86" s="2">
        <f t="shared" ca="1" si="19"/>
        <v>9914.2400000000034</v>
      </c>
      <c r="M86" s="2">
        <f t="shared" ca="1" si="20"/>
        <v>868.77</v>
      </c>
      <c r="N86">
        <f t="shared" ca="1" si="21"/>
        <v>1379</v>
      </c>
      <c r="O86" s="2">
        <f t="shared" ca="1" si="30"/>
        <v>586.48999999999978</v>
      </c>
      <c r="P86" s="2">
        <f t="shared" ca="1" si="22"/>
        <v>868.77</v>
      </c>
      <c r="Q86">
        <f t="shared" ca="1" si="23"/>
        <v>1379</v>
      </c>
      <c r="S86">
        <f t="shared" ca="1" si="24"/>
        <v>-42</v>
      </c>
    </row>
    <row r="87" spans="1:19">
      <c r="A87">
        <v>86</v>
      </c>
      <c r="B87">
        <f t="shared" ca="1" si="25"/>
        <v>19</v>
      </c>
      <c r="C87">
        <f t="shared" ca="1" si="26"/>
        <v>0.8</v>
      </c>
      <c r="D87" s="1">
        <f t="shared" ca="1" si="28"/>
        <v>4.4373712835387975</v>
      </c>
      <c r="E87">
        <f t="shared" ca="1" si="29"/>
        <v>0.72516316171138506</v>
      </c>
      <c r="F87">
        <v>1</v>
      </c>
      <c r="G87">
        <v>1</v>
      </c>
      <c r="H87">
        <f t="shared" ca="1" si="27"/>
        <v>0.57999999999999996</v>
      </c>
      <c r="I87">
        <f t="shared" ca="1" si="16"/>
        <v>1337</v>
      </c>
      <c r="J87">
        <f t="shared" ca="1" si="17"/>
        <v>47</v>
      </c>
      <c r="K87">
        <f t="shared" ca="1" si="18"/>
        <v>87</v>
      </c>
      <c r="L87" s="2">
        <f t="shared" ca="1" si="19"/>
        <v>9404.0100000000039</v>
      </c>
      <c r="M87" s="2">
        <f t="shared" ca="1" si="20"/>
        <v>775.45999999999992</v>
      </c>
      <c r="N87">
        <f t="shared" ca="1" si="21"/>
        <v>1337</v>
      </c>
      <c r="O87" s="2">
        <f t="shared" ca="1" si="30"/>
        <v>76.259999999999764</v>
      </c>
      <c r="P87" s="2">
        <f t="shared" ca="1" si="22"/>
        <v>775.45999999999992</v>
      </c>
      <c r="Q87">
        <f t="shared" ca="1" si="23"/>
        <v>852</v>
      </c>
      <c r="S87">
        <f t="shared" ca="1" si="24"/>
        <v>-40</v>
      </c>
    </row>
    <row r="88" spans="1:19">
      <c r="A88">
        <v>87</v>
      </c>
      <c r="B88">
        <f t="shared" ca="1" si="25"/>
        <v>18</v>
      </c>
      <c r="C88">
        <f t="shared" ca="1" si="26"/>
        <v>0.8</v>
      </c>
      <c r="D88" s="1">
        <f t="shared" ca="1" si="28"/>
        <v>4.1253515332834709</v>
      </c>
      <c r="E88">
        <f t="shared" ca="1" si="29"/>
        <v>0.74794315632011965</v>
      </c>
      <c r="F88">
        <v>1</v>
      </c>
      <c r="G88">
        <v>1</v>
      </c>
      <c r="H88">
        <f t="shared" ca="1" si="27"/>
        <v>0.6</v>
      </c>
      <c r="I88">
        <f t="shared" ca="1" si="16"/>
        <v>1297</v>
      </c>
      <c r="J88">
        <f t="shared" ca="1" si="17"/>
        <v>45</v>
      </c>
      <c r="K88">
        <f t="shared" ca="1" si="18"/>
        <v>84</v>
      </c>
      <c r="L88" s="2">
        <f t="shared" ca="1" si="19"/>
        <v>8842.470000000003</v>
      </c>
      <c r="M88" s="2">
        <f t="shared" ca="1" si="20"/>
        <v>778.19999999999993</v>
      </c>
      <c r="N88">
        <f t="shared" ca="1" si="21"/>
        <v>1297</v>
      </c>
      <c r="O88" s="2">
        <f t="shared" ca="1" si="30"/>
        <v>0</v>
      </c>
      <c r="P88" s="2">
        <f t="shared" ca="1" si="22"/>
        <v>778.19999999999993</v>
      </c>
      <c r="Q88">
        <f t="shared" ca="1" si="23"/>
        <v>778</v>
      </c>
      <c r="S88">
        <f t="shared" ca="1" si="24"/>
        <v>-39</v>
      </c>
    </row>
    <row r="89" spans="1:19">
      <c r="A89">
        <v>88</v>
      </c>
      <c r="B89">
        <f t="shared" ca="1" si="25"/>
        <v>18</v>
      </c>
      <c r="C89">
        <f t="shared" ca="1" si="26"/>
        <v>0.8</v>
      </c>
      <c r="D89" s="1">
        <f t="shared" ca="1" si="28"/>
        <v>4.0088164996144968</v>
      </c>
      <c r="E89">
        <f t="shared" ca="1" si="29"/>
        <v>0.77101002313030065</v>
      </c>
      <c r="F89">
        <v>1</v>
      </c>
      <c r="G89">
        <v>1</v>
      </c>
      <c r="H89">
        <f t="shared" ca="1" si="27"/>
        <v>0.62</v>
      </c>
      <c r="I89">
        <f t="shared" ca="1" si="16"/>
        <v>1258</v>
      </c>
      <c r="J89">
        <f t="shared" ca="1" si="17"/>
        <v>44</v>
      </c>
      <c r="K89">
        <f t="shared" ca="1" si="18"/>
        <v>82</v>
      </c>
      <c r="L89" s="2">
        <f t="shared" ca="1" si="19"/>
        <v>8323.6700000000037</v>
      </c>
      <c r="M89" s="2">
        <f t="shared" ca="1" si="20"/>
        <v>779.96</v>
      </c>
      <c r="N89">
        <f t="shared" ca="1" si="21"/>
        <v>1258</v>
      </c>
      <c r="O89" s="2">
        <f t="shared" ca="1" si="30"/>
        <v>0.19999999999993179</v>
      </c>
      <c r="P89" s="2">
        <f t="shared" ca="1" si="22"/>
        <v>779.96</v>
      </c>
      <c r="Q89">
        <f t="shared" ca="1" si="23"/>
        <v>780</v>
      </c>
      <c r="S89">
        <f t="shared" ca="1" si="24"/>
        <v>-38</v>
      </c>
    </row>
    <row r="90" spans="1:19">
      <c r="A90">
        <v>89</v>
      </c>
      <c r="B90">
        <f t="shared" ca="1" si="25"/>
        <v>33</v>
      </c>
      <c r="C90">
        <f t="shared" ca="1" si="26"/>
        <v>0.9</v>
      </c>
      <c r="D90" s="1">
        <f t="shared" ca="1" si="28"/>
        <v>3.9283744038155821</v>
      </c>
      <c r="E90">
        <f t="shared" ca="1" si="29"/>
        <v>0.79491255961844198</v>
      </c>
      <c r="F90">
        <v>1</v>
      </c>
      <c r="G90">
        <v>1</v>
      </c>
      <c r="H90">
        <f t="shared" ca="1" si="27"/>
        <v>0.72</v>
      </c>
      <c r="I90">
        <f t="shared" ca="1" si="16"/>
        <v>1220</v>
      </c>
      <c r="J90">
        <f t="shared" ca="1" si="17"/>
        <v>43</v>
      </c>
      <c r="K90">
        <f t="shared" ca="1" si="18"/>
        <v>79</v>
      </c>
      <c r="L90" s="2">
        <f t="shared" ca="1" si="19"/>
        <v>7845.6300000000037</v>
      </c>
      <c r="M90" s="2">
        <f t="shared" ca="1" si="20"/>
        <v>878.4</v>
      </c>
      <c r="N90">
        <f t="shared" ca="1" si="21"/>
        <v>1220</v>
      </c>
      <c r="O90" s="2">
        <f t="shared" ca="1" si="30"/>
        <v>0.15999999999996817</v>
      </c>
      <c r="P90" s="2">
        <f t="shared" ca="1" si="22"/>
        <v>878.4</v>
      </c>
      <c r="Q90">
        <f t="shared" ca="1" si="23"/>
        <v>879</v>
      </c>
      <c r="S90">
        <f t="shared" ca="1" si="24"/>
        <v>-36</v>
      </c>
    </row>
    <row r="91" spans="1:19">
      <c r="A91">
        <v>90</v>
      </c>
      <c r="B91">
        <f t="shared" ca="1" si="25"/>
        <v>35</v>
      </c>
      <c r="C91">
        <f t="shared" ca="1" si="26"/>
        <v>0.9</v>
      </c>
      <c r="D91" s="1">
        <f t="shared" ca="1" si="28"/>
        <v>3.9354877049180343</v>
      </c>
      <c r="E91">
        <f t="shared" ca="1" si="29"/>
        <v>0.81967213114754101</v>
      </c>
      <c r="F91">
        <v>1</v>
      </c>
      <c r="G91">
        <v>1</v>
      </c>
      <c r="H91">
        <f t="shared" ca="1" si="27"/>
        <v>0.74</v>
      </c>
      <c r="I91">
        <f t="shared" ca="1" si="16"/>
        <v>1184</v>
      </c>
      <c r="J91">
        <f t="shared" ca="1" si="17"/>
        <v>41</v>
      </c>
      <c r="K91">
        <f t="shared" ca="1" si="18"/>
        <v>77</v>
      </c>
      <c r="L91" s="2">
        <f t="shared" ca="1" si="19"/>
        <v>7504.0300000000034</v>
      </c>
      <c r="M91" s="2">
        <f t="shared" ca="1" si="20"/>
        <v>876.16</v>
      </c>
      <c r="N91">
        <f t="shared" ca="1" si="21"/>
        <v>1184</v>
      </c>
      <c r="O91" s="2">
        <f t="shared" ca="1" si="30"/>
        <v>0</v>
      </c>
      <c r="P91" s="2">
        <f t="shared" ca="1" si="22"/>
        <v>876.16</v>
      </c>
      <c r="Q91">
        <f t="shared" ca="1" si="23"/>
        <v>876</v>
      </c>
      <c r="S91">
        <f t="shared" ca="1" si="24"/>
        <v>-36</v>
      </c>
    </row>
    <row r="92" spans="1:19">
      <c r="A92">
        <v>91</v>
      </c>
      <c r="B92">
        <f t="shared" ca="1" si="25"/>
        <v>87</v>
      </c>
      <c r="C92">
        <f t="shared" ca="1" si="26"/>
        <v>1.2</v>
      </c>
      <c r="D92" s="1">
        <f t="shared" ca="1" si="28"/>
        <v>3.9089315878378397</v>
      </c>
      <c r="E92">
        <f t="shared" ca="1" si="29"/>
        <v>0.84459459459459463</v>
      </c>
      <c r="F92">
        <v>1</v>
      </c>
      <c r="G92">
        <v>1</v>
      </c>
      <c r="H92">
        <f t="shared" ca="1" si="27"/>
        <v>1.01</v>
      </c>
      <c r="I92">
        <f t="shared" ca="1" si="16"/>
        <v>1148</v>
      </c>
      <c r="J92">
        <f t="shared" ca="1" si="17"/>
        <v>40</v>
      </c>
      <c r="K92">
        <f t="shared" ca="1" si="18"/>
        <v>75</v>
      </c>
      <c r="L92" s="2">
        <f t="shared" ca="1" si="19"/>
        <v>7196.1900000000032</v>
      </c>
      <c r="M92" s="2">
        <f t="shared" ca="1" si="20"/>
        <v>1159.48</v>
      </c>
      <c r="N92">
        <f t="shared" ca="1" si="21"/>
        <v>1148</v>
      </c>
      <c r="O92" s="2">
        <f t="shared" ca="1" si="30"/>
        <v>0.15999999999996817</v>
      </c>
      <c r="P92" s="2">
        <f t="shared" ca="1" si="22"/>
        <v>1159.48</v>
      </c>
      <c r="Q92">
        <f t="shared" ca="1" si="23"/>
        <v>1148</v>
      </c>
      <c r="S92">
        <f t="shared" ca="1" si="24"/>
        <v>-35</v>
      </c>
    </row>
    <row r="93" spans="1:19">
      <c r="A93">
        <v>92</v>
      </c>
      <c r="B93">
        <f t="shared" ca="1" si="25"/>
        <v>49</v>
      </c>
      <c r="C93">
        <f t="shared" ca="1" si="26"/>
        <v>1</v>
      </c>
      <c r="D93" s="1">
        <f t="shared" ca="1" si="28"/>
        <v>4.144298780487806</v>
      </c>
      <c r="E93">
        <f t="shared" ca="1" si="29"/>
        <v>0.87108013937282225</v>
      </c>
      <c r="F93">
        <v>1</v>
      </c>
      <c r="G93">
        <v>1</v>
      </c>
      <c r="H93">
        <f t="shared" ca="1" si="27"/>
        <v>0.87</v>
      </c>
      <c r="I93">
        <f t="shared" ca="1" si="16"/>
        <v>1113</v>
      </c>
      <c r="J93">
        <f t="shared" ca="1" si="17"/>
        <v>39</v>
      </c>
      <c r="K93">
        <f t="shared" ca="1" si="18"/>
        <v>72</v>
      </c>
      <c r="L93" s="2">
        <f t="shared" ca="1" si="19"/>
        <v>7207.6700000000037</v>
      </c>
      <c r="M93" s="2">
        <f t="shared" ca="1" si="20"/>
        <v>968.31</v>
      </c>
      <c r="N93">
        <f t="shared" ca="1" si="21"/>
        <v>1113</v>
      </c>
      <c r="O93" s="2">
        <f t="shared" ca="1" si="30"/>
        <v>11.639999999999873</v>
      </c>
      <c r="P93" s="2">
        <f t="shared" ca="1" si="22"/>
        <v>968.31</v>
      </c>
      <c r="Q93">
        <f t="shared" ca="1" si="23"/>
        <v>980</v>
      </c>
      <c r="S93">
        <f t="shared" ca="1" si="24"/>
        <v>-33</v>
      </c>
    </row>
    <row r="94" spans="1:19">
      <c r="A94">
        <v>93</v>
      </c>
      <c r="B94">
        <f t="shared" ca="1" si="25"/>
        <v>44</v>
      </c>
      <c r="C94">
        <f t="shared" ca="1" si="26"/>
        <v>1</v>
      </c>
      <c r="D94" s="1">
        <f t="shared" ca="1" si="28"/>
        <v>4.113176100628932</v>
      </c>
      <c r="E94">
        <f t="shared" ca="1" si="29"/>
        <v>0.89847259658580414</v>
      </c>
      <c r="F94">
        <v>1</v>
      </c>
      <c r="G94">
        <v>1</v>
      </c>
      <c r="H94">
        <f t="shared" ca="1" si="27"/>
        <v>0.9</v>
      </c>
      <c r="I94">
        <f t="shared" ca="1" si="16"/>
        <v>1080</v>
      </c>
      <c r="J94">
        <f t="shared" ca="1" si="17"/>
        <v>38</v>
      </c>
      <c r="K94">
        <f t="shared" ca="1" si="18"/>
        <v>70</v>
      </c>
      <c r="L94" s="2">
        <f t="shared" ca="1" si="19"/>
        <v>7062.9800000000032</v>
      </c>
      <c r="M94" s="2">
        <f t="shared" ca="1" si="20"/>
        <v>972</v>
      </c>
      <c r="N94">
        <f t="shared" ca="1" si="21"/>
        <v>1080</v>
      </c>
      <c r="O94" s="2">
        <f t="shared" ca="1" si="30"/>
        <v>0</v>
      </c>
      <c r="P94" s="2">
        <f t="shared" ca="1" si="22"/>
        <v>972</v>
      </c>
      <c r="Q94">
        <f t="shared" ca="1" si="23"/>
        <v>972</v>
      </c>
      <c r="S94">
        <f t="shared" ca="1" si="24"/>
        <v>-32</v>
      </c>
    </row>
    <row r="95" spans="1:19">
      <c r="A95">
        <v>94</v>
      </c>
      <c r="B95">
        <f t="shared" ca="1" si="25"/>
        <v>62</v>
      </c>
      <c r="C95">
        <f t="shared" ca="1" si="26"/>
        <v>1.1000000000000001</v>
      </c>
      <c r="D95" s="1">
        <f t="shared" ca="1" si="28"/>
        <v>4.1698981481481496</v>
      </c>
      <c r="E95">
        <f t="shared" ca="1" si="29"/>
        <v>0.92592592592592593</v>
      </c>
      <c r="F95">
        <v>1</v>
      </c>
      <c r="G95">
        <v>1</v>
      </c>
      <c r="H95">
        <f t="shared" ca="1" si="27"/>
        <v>1.02</v>
      </c>
      <c r="I95">
        <f t="shared" ca="1" si="16"/>
        <v>1048</v>
      </c>
      <c r="J95">
        <f t="shared" ca="1" si="17"/>
        <v>37</v>
      </c>
      <c r="K95">
        <f t="shared" ca="1" si="18"/>
        <v>68</v>
      </c>
      <c r="L95" s="2">
        <f t="shared" ca="1" si="19"/>
        <v>6954.9800000000032</v>
      </c>
      <c r="M95" s="2">
        <f t="shared" ca="1" si="20"/>
        <v>1068.96</v>
      </c>
      <c r="N95">
        <f t="shared" ca="1" si="21"/>
        <v>1048</v>
      </c>
      <c r="O95" s="2">
        <f t="shared" ca="1" si="30"/>
        <v>0</v>
      </c>
      <c r="P95" s="2">
        <f t="shared" ca="1" si="22"/>
        <v>1068.96</v>
      </c>
      <c r="Q95">
        <f t="shared" ca="1" si="23"/>
        <v>1048</v>
      </c>
      <c r="S95">
        <f t="shared" ca="1" si="24"/>
        <v>-31</v>
      </c>
    </row>
    <row r="96" spans="1:19">
      <c r="A96">
        <v>95</v>
      </c>
      <c r="B96">
        <f t="shared" ca="1" si="25"/>
        <v>18</v>
      </c>
      <c r="C96">
        <f t="shared" ca="1" si="26"/>
        <v>0.8</v>
      </c>
      <c r="D96" s="1">
        <f t="shared" ca="1" si="28"/>
        <v>4.3382156488549635</v>
      </c>
      <c r="E96">
        <f t="shared" ca="1" si="29"/>
        <v>0.95419847328244278</v>
      </c>
      <c r="F96">
        <v>1</v>
      </c>
      <c r="G96">
        <v>1</v>
      </c>
      <c r="H96">
        <f t="shared" ca="1" si="27"/>
        <v>0.76</v>
      </c>
      <c r="I96">
        <f t="shared" ca="1" si="16"/>
        <v>1017</v>
      </c>
      <c r="J96">
        <f t="shared" ca="1" si="17"/>
        <v>36</v>
      </c>
      <c r="K96">
        <f t="shared" ca="1" si="18"/>
        <v>66</v>
      </c>
      <c r="L96" s="2">
        <f t="shared" ca="1" si="19"/>
        <v>6975.9400000000032</v>
      </c>
      <c r="M96" s="2">
        <f t="shared" ca="1" si="20"/>
        <v>772.92</v>
      </c>
      <c r="N96">
        <f t="shared" ca="1" si="21"/>
        <v>1017</v>
      </c>
      <c r="O96" s="2">
        <f t="shared" ca="1" si="30"/>
        <v>20.960000000000036</v>
      </c>
      <c r="P96" s="2">
        <f t="shared" ca="1" si="22"/>
        <v>772.92</v>
      </c>
      <c r="Q96">
        <f t="shared" ca="1" si="23"/>
        <v>794</v>
      </c>
      <c r="S96">
        <f t="shared" ca="1" si="24"/>
        <v>-30</v>
      </c>
    </row>
    <row r="97" spans="1:19">
      <c r="A97">
        <v>96</v>
      </c>
      <c r="B97">
        <f t="shared" ca="1" si="25"/>
        <v>63</v>
      </c>
      <c r="C97">
        <f t="shared" ca="1" si="26"/>
        <v>1.1000000000000001</v>
      </c>
      <c r="D97" s="1">
        <f t="shared" ca="1" si="28"/>
        <v>4.1999705014749278</v>
      </c>
      <c r="E97">
        <f t="shared" ca="1" si="29"/>
        <v>0.98328416912487704</v>
      </c>
      <c r="F97">
        <v>1</v>
      </c>
      <c r="G97">
        <v>1</v>
      </c>
      <c r="H97">
        <f t="shared" ca="1" si="27"/>
        <v>1.08</v>
      </c>
      <c r="I97">
        <f t="shared" ca="1" si="16"/>
        <v>987</v>
      </c>
      <c r="J97">
        <f t="shared" ca="1" si="17"/>
        <v>35</v>
      </c>
      <c r="K97">
        <f t="shared" ca="1" si="18"/>
        <v>64</v>
      </c>
      <c r="L97" s="2">
        <f t="shared" ca="1" si="19"/>
        <v>6731.8600000000033</v>
      </c>
      <c r="M97" s="2">
        <f t="shared" ca="1" si="20"/>
        <v>1065.96</v>
      </c>
      <c r="N97">
        <f t="shared" ca="1" si="21"/>
        <v>987</v>
      </c>
      <c r="O97" s="2">
        <f t="shared" ca="1" si="30"/>
        <v>0</v>
      </c>
      <c r="P97" s="2">
        <f t="shared" ca="1" si="22"/>
        <v>1065.96</v>
      </c>
      <c r="Q97">
        <f t="shared" ca="1" si="23"/>
        <v>987</v>
      </c>
      <c r="S97">
        <f t="shared" ca="1" si="24"/>
        <v>-29</v>
      </c>
    </row>
    <row r="98" spans="1:19">
      <c r="A98">
        <v>97</v>
      </c>
      <c r="B98">
        <f t="shared" ca="1" si="25"/>
        <v>53</v>
      </c>
      <c r="C98">
        <f t="shared" ca="1" si="26"/>
        <v>1</v>
      </c>
      <c r="D98" s="1">
        <f t="shared" ca="1" si="28"/>
        <v>4.4902634245187452</v>
      </c>
      <c r="E98">
        <f t="shared" ca="1" si="29"/>
        <v>1.0131712259371835</v>
      </c>
      <c r="F98">
        <v>1</v>
      </c>
      <c r="G98">
        <v>1</v>
      </c>
      <c r="H98">
        <f t="shared" ca="1" si="27"/>
        <v>1.01</v>
      </c>
      <c r="I98">
        <f t="shared" ca="1" si="16"/>
        <v>958</v>
      </c>
      <c r="J98">
        <f t="shared" ca="1" si="17"/>
        <v>34</v>
      </c>
      <c r="K98">
        <f t="shared" ca="1" si="18"/>
        <v>62</v>
      </c>
      <c r="L98" s="2">
        <f t="shared" ca="1" si="19"/>
        <v>6810.8200000000033</v>
      </c>
      <c r="M98" s="2">
        <f t="shared" ca="1" si="20"/>
        <v>967.58</v>
      </c>
      <c r="N98">
        <f t="shared" ca="1" si="21"/>
        <v>958</v>
      </c>
      <c r="O98" s="2">
        <f t="shared" ca="1" si="30"/>
        <v>78.960000000000036</v>
      </c>
      <c r="P98" s="2">
        <f t="shared" ca="1" si="22"/>
        <v>967.58</v>
      </c>
      <c r="Q98">
        <f t="shared" ca="1" si="23"/>
        <v>958</v>
      </c>
      <c r="S98">
        <f t="shared" ca="1" si="24"/>
        <v>-28</v>
      </c>
    </row>
    <row r="99" spans="1:19">
      <c r="A99">
        <v>98</v>
      </c>
      <c r="B99">
        <f t="shared" ca="1" si="25"/>
        <v>87</v>
      </c>
      <c r="C99">
        <f t="shared" ca="1" si="26"/>
        <v>1.2</v>
      </c>
      <c r="D99" s="1">
        <f t="shared" ca="1" si="28"/>
        <v>4.6059185803757847</v>
      </c>
      <c r="E99">
        <f t="shared" ca="1" si="29"/>
        <v>1.0438413361169103</v>
      </c>
      <c r="F99">
        <v>1</v>
      </c>
      <c r="G99">
        <v>1</v>
      </c>
      <c r="H99">
        <f t="shared" ca="1" si="27"/>
        <v>1.25</v>
      </c>
      <c r="I99">
        <f t="shared" ca="1" si="16"/>
        <v>930</v>
      </c>
      <c r="J99">
        <f t="shared" ca="1" si="17"/>
        <v>33</v>
      </c>
      <c r="K99">
        <f t="shared" ca="1" si="18"/>
        <v>60</v>
      </c>
      <c r="L99" s="2">
        <f t="shared" ca="1" si="19"/>
        <v>6820.4000000000033</v>
      </c>
      <c r="M99" s="2">
        <f t="shared" ca="1" si="20"/>
        <v>1162.5</v>
      </c>
      <c r="N99">
        <f t="shared" ca="1" si="21"/>
        <v>930</v>
      </c>
      <c r="O99" s="2">
        <f t="shared" ca="1" si="30"/>
        <v>88.539999999999964</v>
      </c>
      <c r="P99" s="2">
        <f t="shared" ca="1" si="22"/>
        <v>1162.5</v>
      </c>
      <c r="Q99">
        <f t="shared" ca="1" si="23"/>
        <v>930</v>
      </c>
      <c r="S99">
        <f t="shared" ca="1" si="24"/>
        <v>-27</v>
      </c>
    </row>
    <row r="100" spans="1:19">
      <c r="A100">
        <v>99</v>
      </c>
      <c r="B100">
        <f t="shared" ca="1" si="25"/>
        <v>25</v>
      </c>
      <c r="C100">
        <f t="shared" ca="1" si="26"/>
        <v>0.9</v>
      </c>
      <c r="D100" s="1">
        <f t="shared" ca="1" si="28"/>
        <v>4.9644838709677428</v>
      </c>
      <c r="E100">
        <f t="shared" ca="1" si="29"/>
        <v>1.075268817204301</v>
      </c>
      <c r="F100">
        <v>1.5</v>
      </c>
      <c r="G100">
        <v>1</v>
      </c>
      <c r="H100">
        <f t="shared" ca="1" si="27"/>
        <v>1.45</v>
      </c>
      <c r="I100">
        <f t="shared" ca="1" si="16"/>
        <v>903</v>
      </c>
      <c r="J100">
        <f t="shared" ca="1" si="17"/>
        <v>32</v>
      </c>
      <c r="K100">
        <f t="shared" ca="1" si="18"/>
        <v>59</v>
      </c>
      <c r="L100" s="2">
        <f t="shared" ca="1" si="19"/>
        <v>7052.9000000000033</v>
      </c>
      <c r="M100" s="2">
        <f t="shared" ca="1" si="20"/>
        <v>1309.3499999999999</v>
      </c>
      <c r="N100">
        <f t="shared" ca="1" si="21"/>
        <v>903</v>
      </c>
      <c r="O100" s="2">
        <f t="shared" ca="1" si="30"/>
        <v>321.03999999999996</v>
      </c>
      <c r="P100" s="2">
        <f t="shared" ca="1" si="22"/>
        <v>1309.3499999999999</v>
      </c>
      <c r="Q100">
        <f t="shared" ca="1" si="23"/>
        <v>903</v>
      </c>
      <c r="S100">
        <f t="shared" ca="1" si="24"/>
        <v>-27</v>
      </c>
    </row>
    <row r="101" spans="1:19">
      <c r="A101">
        <v>100</v>
      </c>
      <c r="B101">
        <f t="shared" ca="1" si="25"/>
        <v>82</v>
      </c>
      <c r="C101">
        <f t="shared" ca="1" si="26"/>
        <v>1.2</v>
      </c>
      <c r="D101" s="1">
        <f t="shared" ca="1" si="28"/>
        <v>5.5330232558139558</v>
      </c>
      <c r="E101">
        <f t="shared" ca="1" si="29"/>
        <v>1.1074197120708749</v>
      </c>
      <c r="F101">
        <v>1.5</v>
      </c>
      <c r="G101">
        <v>1</v>
      </c>
      <c r="H101">
        <f t="shared" ca="1" si="27"/>
        <v>1.99</v>
      </c>
      <c r="I101">
        <f t="shared" ca="1" si="16"/>
        <v>876</v>
      </c>
      <c r="J101">
        <f t="shared" ca="1" si="17"/>
        <v>31</v>
      </c>
      <c r="K101">
        <f t="shared" ca="1" si="18"/>
        <v>57</v>
      </c>
      <c r="L101" s="2">
        <f t="shared" ca="1" si="19"/>
        <v>7459.2500000000036</v>
      </c>
      <c r="M101" s="2">
        <f t="shared" ca="1" si="20"/>
        <v>1743.24</v>
      </c>
      <c r="N101">
        <f t="shared" ca="1" si="21"/>
        <v>876</v>
      </c>
      <c r="O101" s="2">
        <f t="shared" ca="1" si="30"/>
        <v>727.38999999999987</v>
      </c>
      <c r="P101" s="2">
        <f t="shared" ca="1" si="22"/>
        <v>1743.24</v>
      </c>
      <c r="Q101">
        <f t="shared" ca="1" si="23"/>
        <v>876</v>
      </c>
      <c r="S101">
        <f t="shared" ca="1" si="24"/>
        <v>-26</v>
      </c>
    </row>
    <row r="102" spans="1:19">
      <c r="A102">
        <v>101</v>
      </c>
      <c r="B102">
        <f t="shared" ca="1" si="25"/>
        <v>34</v>
      </c>
      <c r="C102">
        <f t="shared" ca="1" si="26"/>
        <v>0.9</v>
      </c>
      <c r="D102" s="1">
        <f t="shared" ca="1" si="28"/>
        <v>6.6627397260273984</v>
      </c>
      <c r="E102">
        <f t="shared" ca="1" si="29"/>
        <v>1.1415525114155252</v>
      </c>
      <c r="F102">
        <v>1.5</v>
      </c>
      <c r="G102">
        <v>1</v>
      </c>
      <c r="H102">
        <f t="shared" ca="1" si="27"/>
        <v>1.54</v>
      </c>
      <c r="I102">
        <f t="shared" ca="1" si="16"/>
        <v>850</v>
      </c>
      <c r="J102">
        <f t="shared" ca="1" si="17"/>
        <v>55</v>
      </c>
      <c r="K102">
        <f t="shared" ca="1" si="18"/>
        <v>30</v>
      </c>
      <c r="L102" s="2">
        <f t="shared" ca="1" si="19"/>
        <v>8326.4900000000034</v>
      </c>
      <c r="M102" s="2">
        <f t="shared" ca="1" si="20"/>
        <v>1309</v>
      </c>
      <c r="N102">
        <f t="shared" ca="1" si="21"/>
        <v>850</v>
      </c>
      <c r="O102" s="2">
        <f t="shared" ca="1" si="30"/>
        <v>1594.63</v>
      </c>
      <c r="P102" s="2">
        <f t="shared" ca="1" si="22"/>
        <v>1309</v>
      </c>
      <c r="Q102">
        <f t="shared" ca="1" si="23"/>
        <v>850</v>
      </c>
      <c r="S102">
        <f t="shared" ca="1" si="24"/>
        <v>25</v>
      </c>
    </row>
    <row r="103" spans="1:19">
      <c r="A103">
        <v>102</v>
      </c>
      <c r="B103">
        <f t="shared" ca="1" si="25"/>
        <v>53</v>
      </c>
      <c r="C103">
        <f t="shared" ca="1" si="26"/>
        <v>1</v>
      </c>
      <c r="D103" s="1">
        <f t="shared" ca="1" si="28"/>
        <v>7.3759529411764717</v>
      </c>
      <c r="E103">
        <f t="shared" ca="1" si="29"/>
        <v>1.1764705882352942</v>
      </c>
      <c r="F103">
        <v>1.5</v>
      </c>
      <c r="G103">
        <v>1</v>
      </c>
      <c r="H103">
        <f t="shared" ca="1" si="27"/>
        <v>1.76</v>
      </c>
      <c r="I103">
        <f t="shared" ca="1" si="16"/>
        <v>875</v>
      </c>
      <c r="J103">
        <f t="shared" ca="1" si="17"/>
        <v>57</v>
      </c>
      <c r="K103">
        <f t="shared" ca="1" si="18"/>
        <v>31</v>
      </c>
      <c r="L103" s="2">
        <f t="shared" ca="1" si="19"/>
        <v>8785.4900000000034</v>
      </c>
      <c r="M103" s="2">
        <f t="shared" ca="1" si="20"/>
        <v>1540</v>
      </c>
      <c r="N103">
        <f t="shared" ca="1" si="21"/>
        <v>875</v>
      </c>
      <c r="O103" s="2">
        <f t="shared" ca="1" si="30"/>
        <v>2053.63</v>
      </c>
      <c r="P103" s="2">
        <f t="shared" ca="1" si="22"/>
        <v>1540</v>
      </c>
      <c r="Q103">
        <f t="shared" ca="1" si="23"/>
        <v>875</v>
      </c>
      <c r="S103">
        <f t="shared" ca="1" si="24"/>
        <v>26</v>
      </c>
    </row>
    <row r="104" spans="1:19">
      <c r="A104">
        <v>103</v>
      </c>
      <c r="B104">
        <f t="shared" ca="1" si="25"/>
        <v>68</v>
      </c>
      <c r="C104">
        <f t="shared" ca="1" si="26"/>
        <v>1.1000000000000001</v>
      </c>
      <c r="D104" s="1">
        <f t="shared" ca="1" si="28"/>
        <v>7.9537828571428584</v>
      </c>
      <c r="E104">
        <f t="shared" ca="1" si="29"/>
        <v>1.1428571428571428</v>
      </c>
      <c r="F104">
        <v>1.5</v>
      </c>
      <c r="G104">
        <v>1</v>
      </c>
      <c r="H104">
        <f t="shared" ca="1" si="27"/>
        <v>1.89</v>
      </c>
      <c r="I104">
        <f t="shared" ca="1" si="16"/>
        <v>901</v>
      </c>
      <c r="J104">
        <f t="shared" ca="1" si="17"/>
        <v>59</v>
      </c>
      <c r="K104">
        <f t="shared" ca="1" si="18"/>
        <v>32</v>
      </c>
      <c r="L104" s="2">
        <f t="shared" ca="1" si="19"/>
        <v>9450.4900000000034</v>
      </c>
      <c r="M104" s="2">
        <f t="shared" ca="1" si="20"/>
        <v>1702.8899999999999</v>
      </c>
      <c r="N104">
        <f t="shared" ca="1" si="21"/>
        <v>901</v>
      </c>
      <c r="O104" s="2">
        <f t="shared" ca="1" si="30"/>
        <v>2718.63</v>
      </c>
      <c r="P104" s="2">
        <f t="shared" ca="1" si="22"/>
        <v>1702.8899999999999</v>
      </c>
      <c r="Q104">
        <f t="shared" ca="1" si="23"/>
        <v>901</v>
      </c>
      <c r="S104">
        <f t="shared" ca="1" si="24"/>
        <v>27</v>
      </c>
    </row>
    <row r="105" spans="1:19">
      <c r="A105">
        <v>104</v>
      </c>
      <c r="B105">
        <f t="shared" ca="1" si="25"/>
        <v>8</v>
      </c>
      <c r="C105">
        <f t="shared" ca="1" si="26"/>
        <v>0.8</v>
      </c>
      <c r="D105" s="1">
        <f t="shared" ca="1" si="28"/>
        <v>8.6431187569367385</v>
      </c>
      <c r="E105">
        <f t="shared" ca="1" si="29"/>
        <v>1.1098779134295227</v>
      </c>
      <c r="F105">
        <v>1.5</v>
      </c>
      <c r="G105">
        <v>1</v>
      </c>
      <c r="H105">
        <f t="shared" ca="1" si="27"/>
        <v>1.33</v>
      </c>
      <c r="I105">
        <f t="shared" ca="1" si="16"/>
        <v>928</v>
      </c>
      <c r="J105">
        <f t="shared" ca="1" si="17"/>
        <v>60</v>
      </c>
      <c r="K105">
        <f t="shared" ca="1" si="18"/>
        <v>32</v>
      </c>
      <c r="L105" s="2">
        <f t="shared" ca="1" si="19"/>
        <v>10252.380000000003</v>
      </c>
      <c r="M105" s="2">
        <f t="shared" ca="1" si="20"/>
        <v>1234.24</v>
      </c>
      <c r="N105">
        <f t="shared" ca="1" si="21"/>
        <v>928</v>
      </c>
      <c r="O105" s="2">
        <f t="shared" ca="1" si="30"/>
        <v>3520.5200000000004</v>
      </c>
      <c r="P105" s="2">
        <f t="shared" ca="1" si="22"/>
        <v>1234.24</v>
      </c>
      <c r="Q105">
        <f t="shared" ca="1" si="23"/>
        <v>928</v>
      </c>
      <c r="S105">
        <f t="shared" ca="1" si="24"/>
        <v>28</v>
      </c>
    </row>
    <row r="106" spans="1:19">
      <c r="A106">
        <v>105</v>
      </c>
      <c r="B106">
        <f t="shared" ca="1" si="25"/>
        <v>46</v>
      </c>
      <c r="C106">
        <f t="shared" ca="1" si="26"/>
        <v>1</v>
      </c>
      <c r="D106" s="1">
        <f t="shared" ca="1" si="28"/>
        <v>8.7507435344827602</v>
      </c>
      <c r="E106">
        <f t="shared" ca="1" si="29"/>
        <v>1.0775862068965518</v>
      </c>
      <c r="F106">
        <v>1.5</v>
      </c>
      <c r="G106">
        <v>1</v>
      </c>
      <c r="H106">
        <f t="shared" ca="1" si="27"/>
        <v>1.62</v>
      </c>
      <c r="I106">
        <f t="shared" ca="1" si="16"/>
        <v>956</v>
      </c>
      <c r="J106">
        <f t="shared" ca="1" si="17"/>
        <v>62</v>
      </c>
      <c r="K106">
        <f t="shared" ca="1" si="18"/>
        <v>33</v>
      </c>
      <c r="L106" s="2">
        <f t="shared" ca="1" si="19"/>
        <v>10558.620000000003</v>
      </c>
      <c r="M106" s="2">
        <f t="shared" ca="1" si="20"/>
        <v>1548.72</v>
      </c>
      <c r="N106">
        <f t="shared" ca="1" si="21"/>
        <v>956</v>
      </c>
      <c r="O106" s="2">
        <f t="shared" ca="1" si="30"/>
        <v>3826.76</v>
      </c>
      <c r="P106" s="2">
        <f t="shared" ca="1" si="22"/>
        <v>1548.72</v>
      </c>
      <c r="Q106">
        <f t="shared" ca="1" si="23"/>
        <v>956</v>
      </c>
      <c r="S106">
        <f t="shared" ca="1" si="24"/>
        <v>29</v>
      </c>
    </row>
    <row r="107" spans="1:19">
      <c r="A107">
        <v>106</v>
      </c>
      <c r="B107">
        <f t="shared" ca="1" si="25"/>
        <v>43</v>
      </c>
      <c r="C107">
        <f t="shared" ca="1" si="26"/>
        <v>1</v>
      </c>
      <c r="D107" s="1">
        <f t="shared" ca="1" si="28"/>
        <v>9.1437343096234329</v>
      </c>
      <c r="E107">
        <f t="shared" ca="1" si="29"/>
        <v>1.0460251046025104</v>
      </c>
      <c r="F107">
        <v>1.5</v>
      </c>
      <c r="G107">
        <v>1</v>
      </c>
      <c r="H107">
        <f t="shared" ca="1" si="27"/>
        <v>1.57</v>
      </c>
      <c r="I107">
        <f t="shared" ca="1" si="16"/>
        <v>985</v>
      </c>
      <c r="J107">
        <f t="shared" ca="1" si="17"/>
        <v>64</v>
      </c>
      <c r="K107">
        <f t="shared" ca="1" si="18"/>
        <v>34</v>
      </c>
      <c r="L107" s="2">
        <f t="shared" ca="1" si="19"/>
        <v>11151.340000000002</v>
      </c>
      <c r="M107" s="2">
        <f t="shared" ca="1" si="20"/>
        <v>1546.45</v>
      </c>
      <c r="N107">
        <f t="shared" ca="1" si="21"/>
        <v>985</v>
      </c>
      <c r="O107" s="2">
        <f t="shared" ca="1" si="30"/>
        <v>4419.4800000000005</v>
      </c>
      <c r="P107" s="2">
        <f t="shared" ca="1" si="22"/>
        <v>1546.45</v>
      </c>
      <c r="Q107">
        <f t="shared" ca="1" si="23"/>
        <v>985</v>
      </c>
      <c r="S107">
        <f t="shared" ca="1" si="24"/>
        <v>30</v>
      </c>
    </row>
    <row r="108" spans="1:19">
      <c r="A108">
        <v>107</v>
      </c>
      <c r="B108">
        <f t="shared" ca="1" si="25"/>
        <v>56</v>
      </c>
      <c r="C108">
        <f t="shared" ca="1" si="26"/>
        <v>1</v>
      </c>
      <c r="D108" s="1">
        <f t="shared" ca="1" si="28"/>
        <v>9.4739695431472111</v>
      </c>
      <c r="E108">
        <f t="shared" ca="1" si="29"/>
        <v>1.015228426395939</v>
      </c>
      <c r="F108">
        <v>1.5</v>
      </c>
      <c r="G108">
        <v>1</v>
      </c>
      <c r="H108">
        <f t="shared" ca="1" si="27"/>
        <v>1.52</v>
      </c>
      <c r="I108">
        <f t="shared" ca="1" si="16"/>
        <v>1015</v>
      </c>
      <c r="J108">
        <f t="shared" ca="1" si="17"/>
        <v>66</v>
      </c>
      <c r="K108">
        <f t="shared" ca="1" si="18"/>
        <v>36</v>
      </c>
      <c r="L108" s="2">
        <f t="shared" ca="1" si="19"/>
        <v>11712.790000000003</v>
      </c>
      <c r="M108" s="2">
        <f t="shared" ca="1" si="20"/>
        <v>1542.8</v>
      </c>
      <c r="N108">
        <f t="shared" ca="1" si="21"/>
        <v>1015</v>
      </c>
      <c r="O108" s="2">
        <f t="shared" ca="1" si="30"/>
        <v>4980.93</v>
      </c>
      <c r="P108" s="2">
        <f t="shared" ca="1" si="22"/>
        <v>1542.8</v>
      </c>
      <c r="Q108">
        <f t="shared" ca="1" si="23"/>
        <v>1015</v>
      </c>
      <c r="S108">
        <f t="shared" ca="1" si="24"/>
        <v>30</v>
      </c>
    </row>
    <row r="109" spans="1:19">
      <c r="A109">
        <v>108</v>
      </c>
      <c r="B109">
        <f t="shared" ca="1" si="25"/>
        <v>55</v>
      </c>
      <c r="C109">
        <f t="shared" ca="1" si="26"/>
        <v>1</v>
      </c>
      <c r="D109" s="1">
        <f t="shared" ca="1" si="28"/>
        <v>9.7435073891625628</v>
      </c>
      <c r="E109">
        <f t="shared" ca="1" si="29"/>
        <v>0.98522167487684731</v>
      </c>
      <c r="F109">
        <v>1.5</v>
      </c>
      <c r="G109">
        <v>1</v>
      </c>
      <c r="H109">
        <f t="shared" ca="1" si="27"/>
        <v>1.48</v>
      </c>
      <c r="I109">
        <f t="shared" ca="1" si="16"/>
        <v>1045</v>
      </c>
      <c r="J109">
        <f t="shared" ca="1" si="17"/>
        <v>68</v>
      </c>
      <c r="K109">
        <f t="shared" ca="1" si="18"/>
        <v>37</v>
      </c>
      <c r="L109" s="2">
        <f t="shared" ca="1" si="19"/>
        <v>12240.590000000002</v>
      </c>
      <c r="M109" s="2">
        <f t="shared" ca="1" si="20"/>
        <v>1546.6</v>
      </c>
      <c r="N109">
        <f t="shared" ca="1" si="21"/>
        <v>1045</v>
      </c>
      <c r="O109" s="2">
        <f t="shared" ca="1" si="30"/>
        <v>5508.7300000000005</v>
      </c>
      <c r="P109" s="2">
        <f t="shared" ca="1" si="22"/>
        <v>1546.6</v>
      </c>
      <c r="Q109">
        <f t="shared" ca="1" si="23"/>
        <v>1045</v>
      </c>
      <c r="S109">
        <f t="shared" ca="1" si="24"/>
        <v>31</v>
      </c>
    </row>
    <row r="110" spans="1:19">
      <c r="A110">
        <v>109</v>
      </c>
      <c r="B110">
        <f t="shared" ca="1" si="25"/>
        <v>67</v>
      </c>
      <c r="C110">
        <f t="shared" ca="1" si="26"/>
        <v>1.1000000000000001</v>
      </c>
      <c r="D110" s="1">
        <f t="shared" ca="1" si="28"/>
        <v>9.9724976076555034</v>
      </c>
      <c r="E110">
        <f t="shared" ca="1" si="29"/>
        <v>0.9569377990430622</v>
      </c>
      <c r="F110">
        <v>1.5</v>
      </c>
      <c r="G110">
        <v>1</v>
      </c>
      <c r="H110">
        <f t="shared" ca="1" si="27"/>
        <v>1.58</v>
      </c>
      <c r="I110">
        <f t="shared" ca="1" si="16"/>
        <v>1076</v>
      </c>
      <c r="J110">
        <f t="shared" ca="1" si="17"/>
        <v>70</v>
      </c>
      <c r="K110">
        <f t="shared" ca="1" si="18"/>
        <v>38</v>
      </c>
      <c r="L110" s="2">
        <f t="shared" ca="1" si="19"/>
        <v>12742.190000000002</v>
      </c>
      <c r="M110" s="2">
        <f t="shared" ca="1" si="20"/>
        <v>1700.0800000000002</v>
      </c>
      <c r="N110">
        <f t="shared" ca="1" si="21"/>
        <v>1076</v>
      </c>
      <c r="O110" s="2">
        <f t="shared" ca="1" si="30"/>
        <v>6010.33</v>
      </c>
      <c r="P110" s="2">
        <f t="shared" ca="1" si="22"/>
        <v>1700.0800000000002</v>
      </c>
      <c r="Q110">
        <f t="shared" ca="1" si="23"/>
        <v>1076</v>
      </c>
      <c r="S110">
        <f t="shared" ca="1" si="24"/>
        <v>32</v>
      </c>
    </row>
    <row r="111" spans="1:19">
      <c r="A111">
        <v>110</v>
      </c>
      <c r="B111">
        <f t="shared" ca="1" si="25"/>
        <v>93</v>
      </c>
      <c r="C111">
        <f t="shared" ca="1" si="26"/>
        <v>1.2</v>
      </c>
      <c r="D111" s="1">
        <f t="shared" ca="1" si="28"/>
        <v>10.293996282527884</v>
      </c>
      <c r="E111">
        <f t="shared" ca="1" si="29"/>
        <v>0.92936802973977695</v>
      </c>
      <c r="F111">
        <v>1.5</v>
      </c>
      <c r="G111">
        <v>1</v>
      </c>
      <c r="H111">
        <f t="shared" ca="1" si="27"/>
        <v>1.67</v>
      </c>
      <c r="I111">
        <f t="shared" ca="1" si="16"/>
        <v>1108</v>
      </c>
      <c r="J111">
        <f t="shared" ca="1" si="17"/>
        <v>72</v>
      </c>
      <c r="K111">
        <f t="shared" ca="1" si="18"/>
        <v>39</v>
      </c>
      <c r="L111" s="2">
        <f t="shared" ca="1" si="19"/>
        <v>13366.270000000002</v>
      </c>
      <c r="M111" s="2">
        <f t="shared" ca="1" si="20"/>
        <v>1850.36</v>
      </c>
      <c r="N111">
        <f t="shared" ca="1" si="21"/>
        <v>1108</v>
      </c>
      <c r="O111" s="2">
        <f t="shared" ca="1" si="30"/>
        <v>6634.41</v>
      </c>
      <c r="P111" s="2">
        <f t="shared" ca="1" si="22"/>
        <v>1850.36</v>
      </c>
      <c r="Q111">
        <f t="shared" ca="1" si="23"/>
        <v>1108</v>
      </c>
      <c r="S111">
        <f t="shared" ca="1" si="24"/>
        <v>33</v>
      </c>
    </row>
    <row r="112" spans="1:19">
      <c r="A112">
        <v>111</v>
      </c>
      <c r="B112">
        <f t="shared" ca="1" si="25"/>
        <v>7</v>
      </c>
      <c r="C112">
        <f t="shared" ca="1" si="26"/>
        <v>0.8</v>
      </c>
      <c r="D112" s="1">
        <f t="shared" ca="1" si="28"/>
        <v>10.695577617328521</v>
      </c>
      <c r="E112">
        <f t="shared" ca="1" si="29"/>
        <v>0.90252707581227432</v>
      </c>
      <c r="F112">
        <v>1.5</v>
      </c>
      <c r="G112">
        <v>1</v>
      </c>
      <c r="H112">
        <f t="shared" ca="1" si="27"/>
        <v>1.08</v>
      </c>
      <c r="I112">
        <f t="shared" ca="1" si="16"/>
        <v>1141</v>
      </c>
      <c r="J112">
        <f t="shared" ca="1" si="17"/>
        <v>74</v>
      </c>
      <c r="K112">
        <f t="shared" ca="1" si="18"/>
        <v>40</v>
      </c>
      <c r="L112" s="2">
        <f t="shared" ca="1" si="19"/>
        <v>14108.630000000003</v>
      </c>
      <c r="M112" s="2">
        <f t="shared" ca="1" si="20"/>
        <v>1232.28</v>
      </c>
      <c r="N112">
        <f t="shared" ca="1" si="21"/>
        <v>1141</v>
      </c>
      <c r="O112" s="2">
        <f t="shared" ca="1" si="30"/>
        <v>7376.77</v>
      </c>
      <c r="P112" s="2">
        <f t="shared" ca="1" si="22"/>
        <v>1232.28</v>
      </c>
      <c r="Q112">
        <f t="shared" ca="1" si="23"/>
        <v>1141</v>
      </c>
      <c r="S112">
        <f t="shared" ca="1" si="24"/>
        <v>34</v>
      </c>
    </row>
    <row r="113" spans="1:19">
      <c r="A113">
        <v>112</v>
      </c>
      <c r="B113">
        <f t="shared" ca="1" si="25"/>
        <v>43</v>
      </c>
      <c r="C113">
        <f t="shared" ca="1" si="26"/>
        <v>1</v>
      </c>
      <c r="D113" s="1">
        <f t="shared" ca="1" si="28"/>
        <v>10.495162138475024</v>
      </c>
      <c r="E113">
        <f t="shared" ca="1" si="29"/>
        <v>0.87642418930762489</v>
      </c>
      <c r="F113">
        <v>1.5</v>
      </c>
      <c r="G113">
        <v>1</v>
      </c>
      <c r="H113">
        <f t="shared" ca="1" si="27"/>
        <v>1.31</v>
      </c>
      <c r="I113">
        <f t="shared" ca="1" si="16"/>
        <v>1175</v>
      </c>
      <c r="J113">
        <f t="shared" ca="1" si="17"/>
        <v>76</v>
      </c>
      <c r="K113">
        <f t="shared" ca="1" si="18"/>
        <v>41</v>
      </c>
      <c r="L113" s="2">
        <f t="shared" ca="1" si="19"/>
        <v>14199.910000000003</v>
      </c>
      <c r="M113" s="2">
        <f t="shared" ca="1" si="20"/>
        <v>1539.25</v>
      </c>
      <c r="N113">
        <f t="shared" ca="1" si="21"/>
        <v>1175</v>
      </c>
      <c r="O113" s="2">
        <f t="shared" ca="1" si="30"/>
        <v>7468.0500000000011</v>
      </c>
      <c r="P113" s="2">
        <f t="shared" ca="1" si="22"/>
        <v>1539.25</v>
      </c>
      <c r="Q113">
        <f t="shared" ca="1" si="23"/>
        <v>1175</v>
      </c>
      <c r="S113">
        <f t="shared" ca="1" si="24"/>
        <v>35</v>
      </c>
    </row>
    <row r="114" spans="1:19">
      <c r="A114">
        <v>113</v>
      </c>
      <c r="B114">
        <f t="shared" ca="1" si="25"/>
        <v>1</v>
      </c>
      <c r="C114">
        <f t="shared" ca="1" si="26"/>
        <v>0.8</v>
      </c>
      <c r="D114" s="1">
        <f t="shared" ca="1" si="28"/>
        <v>10.530408510638301</v>
      </c>
      <c r="E114">
        <f t="shared" ca="1" si="29"/>
        <v>0.85106382978723405</v>
      </c>
      <c r="F114">
        <v>1.5</v>
      </c>
      <c r="G114">
        <v>1</v>
      </c>
      <c r="H114">
        <f t="shared" ca="1" si="27"/>
        <v>1.02</v>
      </c>
      <c r="I114">
        <f t="shared" ca="1" si="16"/>
        <v>1210</v>
      </c>
      <c r="J114">
        <f t="shared" ca="1" si="17"/>
        <v>79</v>
      </c>
      <c r="K114">
        <f t="shared" ca="1" si="18"/>
        <v>42</v>
      </c>
      <c r="L114" s="2">
        <f t="shared" ca="1" si="19"/>
        <v>14564.160000000003</v>
      </c>
      <c r="M114" s="2">
        <f t="shared" ca="1" si="20"/>
        <v>1234.2</v>
      </c>
      <c r="N114">
        <f t="shared" ca="1" si="21"/>
        <v>1210</v>
      </c>
      <c r="O114" s="2">
        <f t="shared" ca="1" si="30"/>
        <v>7832.3000000000011</v>
      </c>
      <c r="P114" s="2">
        <f t="shared" ca="1" si="22"/>
        <v>1234.2</v>
      </c>
      <c r="Q114">
        <f t="shared" ca="1" si="23"/>
        <v>1210</v>
      </c>
      <c r="S114">
        <f t="shared" ca="1" si="24"/>
        <v>37</v>
      </c>
    </row>
    <row r="115" spans="1:19">
      <c r="A115">
        <v>114</v>
      </c>
      <c r="B115">
        <f t="shared" ca="1" si="25"/>
        <v>39</v>
      </c>
      <c r="C115">
        <f t="shared" ca="1" si="26"/>
        <v>0.9</v>
      </c>
      <c r="D115" s="1">
        <f t="shared" ca="1" si="28"/>
        <v>10.274735537190084</v>
      </c>
      <c r="E115">
        <f t="shared" ca="1" si="29"/>
        <v>0.82644628099173556</v>
      </c>
      <c r="F115">
        <v>1.5</v>
      </c>
      <c r="G115">
        <v>1</v>
      </c>
      <c r="H115">
        <f t="shared" ca="1" si="27"/>
        <v>1.1200000000000001</v>
      </c>
      <c r="I115">
        <f t="shared" ref="I115:I178" ca="1" si="31">I114+J114-K114</f>
        <v>1247</v>
      </c>
      <c r="J115">
        <f t="shared" ref="J115:J178" ca="1" si="32">ROUND(IF(AND(L115&gt;N115,O115&gt;Q115), 1.3, 0.7)*0.05*I115, 0)</f>
        <v>81</v>
      </c>
      <c r="K115">
        <f t="shared" ref="K115:K178" ca="1" si="33">ROUND(IF(AND(L115&gt;N115,O115&gt;Q115), 0.7, 1.3)*0.05*I115, 0)</f>
        <v>44</v>
      </c>
      <c r="L115" s="2">
        <f t="shared" ref="L115:L178" ca="1" si="34">IF(L114-N114+M114 &gt; 0, L114-N114+M114, 0)</f>
        <v>14588.360000000004</v>
      </c>
      <c r="M115" s="2">
        <f t="shared" ref="M115:M178" ca="1" si="35">I115*H115</f>
        <v>1396.64</v>
      </c>
      <c r="N115">
        <f t="shared" ref="N115:N178" ca="1" si="36">ROUND(IF(I115&lt;(L115+M115), I115, (L115+M115)), 0)</f>
        <v>1247</v>
      </c>
      <c r="O115" s="2">
        <f t="shared" ca="1" si="30"/>
        <v>7856.5000000000018</v>
      </c>
      <c r="P115" s="2">
        <f t="shared" ref="P115:P178" ca="1" si="37">I115*H115</f>
        <v>1396.64</v>
      </c>
      <c r="Q115">
        <f t="shared" ref="Q115:Q178" ca="1" si="38">ROUND(IF(I115&lt;(O115+P115), I115, (O115+P115)), 0)</f>
        <v>1247</v>
      </c>
      <c r="S115">
        <f t="shared" ref="S115:S178" ca="1" si="39">J115-K115</f>
        <v>37</v>
      </c>
    </row>
    <row r="116" spans="1:19">
      <c r="A116">
        <v>115</v>
      </c>
      <c r="B116">
        <f t="shared" ca="1" si="25"/>
        <v>76</v>
      </c>
      <c r="C116">
        <f t="shared" ca="1" si="26"/>
        <v>1.1000000000000001</v>
      </c>
      <c r="D116" s="1">
        <f t="shared" ca="1" si="28"/>
        <v>10.119542902967124</v>
      </c>
      <c r="E116">
        <f t="shared" ca="1" si="29"/>
        <v>0.80192461908580592</v>
      </c>
      <c r="F116">
        <v>1.5</v>
      </c>
      <c r="G116">
        <v>1</v>
      </c>
      <c r="H116">
        <f t="shared" ca="1" si="27"/>
        <v>1.32</v>
      </c>
      <c r="I116">
        <f t="shared" ca="1" si="31"/>
        <v>1284</v>
      </c>
      <c r="J116">
        <f t="shared" ca="1" si="32"/>
        <v>83</v>
      </c>
      <c r="K116">
        <f t="shared" ca="1" si="33"/>
        <v>45</v>
      </c>
      <c r="L116" s="2">
        <f t="shared" ca="1" si="34"/>
        <v>14738.000000000004</v>
      </c>
      <c r="M116" s="2">
        <f t="shared" ca="1" si="35"/>
        <v>1694.88</v>
      </c>
      <c r="N116">
        <f t="shared" ca="1" si="36"/>
        <v>1284</v>
      </c>
      <c r="O116" s="2">
        <f t="shared" ca="1" si="30"/>
        <v>8006.1400000000012</v>
      </c>
      <c r="P116" s="2">
        <f t="shared" ca="1" si="37"/>
        <v>1694.88</v>
      </c>
      <c r="Q116">
        <f t="shared" ca="1" si="38"/>
        <v>1284</v>
      </c>
      <c r="S116">
        <f t="shared" ca="1" si="39"/>
        <v>38</v>
      </c>
    </row>
    <row r="117" spans="1:19">
      <c r="A117">
        <v>116</v>
      </c>
      <c r="B117">
        <f t="shared" ca="1" si="25"/>
        <v>15</v>
      </c>
      <c r="C117">
        <f t="shared" ca="1" si="26"/>
        <v>0.8</v>
      </c>
      <c r="D117" s="1">
        <f t="shared" ca="1" si="28"/>
        <v>10.176752336448601</v>
      </c>
      <c r="E117">
        <f t="shared" ca="1" si="29"/>
        <v>0.77881619937694702</v>
      </c>
      <c r="F117">
        <v>1.5</v>
      </c>
      <c r="G117">
        <v>1</v>
      </c>
      <c r="H117">
        <f t="shared" ca="1" si="27"/>
        <v>0.93</v>
      </c>
      <c r="I117">
        <f t="shared" ca="1" si="31"/>
        <v>1322</v>
      </c>
      <c r="J117">
        <f t="shared" ca="1" si="32"/>
        <v>86</v>
      </c>
      <c r="K117">
        <f t="shared" ca="1" si="33"/>
        <v>46</v>
      </c>
      <c r="L117" s="2">
        <f t="shared" ca="1" si="34"/>
        <v>15148.880000000005</v>
      </c>
      <c r="M117" s="2">
        <f t="shared" ca="1" si="35"/>
        <v>1229.46</v>
      </c>
      <c r="N117">
        <f t="shared" ca="1" si="36"/>
        <v>1322</v>
      </c>
      <c r="O117" s="2">
        <f t="shared" ca="1" si="30"/>
        <v>8417.02</v>
      </c>
      <c r="P117" s="2">
        <f t="shared" ca="1" si="37"/>
        <v>1229.46</v>
      </c>
      <c r="Q117">
        <f t="shared" ca="1" si="38"/>
        <v>1322</v>
      </c>
      <c r="S117">
        <f t="shared" ca="1" si="39"/>
        <v>40</v>
      </c>
    </row>
    <row r="118" spans="1:19">
      <c r="A118">
        <v>117</v>
      </c>
      <c r="B118">
        <f t="shared" ca="1" si="25"/>
        <v>26</v>
      </c>
      <c r="C118">
        <f t="shared" ca="1" si="26"/>
        <v>0.9</v>
      </c>
      <c r="D118" s="1">
        <f t="shared" ca="1" si="28"/>
        <v>9.8429727685325279</v>
      </c>
      <c r="E118">
        <f t="shared" ca="1" si="29"/>
        <v>0.75642965204236001</v>
      </c>
      <c r="F118">
        <v>1.5</v>
      </c>
      <c r="G118">
        <v>1</v>
      </c>
      <c r="H118">
        <f t="shared" ca="1" si="27"/>
        <v>1.02</v>
      </c>
      <c r="I118">
        <f t="shared" ca="1" si="31"/>
        <v>1362</v>
      </c>
      <c r="J118">
        <f t="shared" ca="1" si="32"/>
        <v>89</v>
      </c>
      <c r="K118">
        <f t="shared" ca="1" si="33"/>
        <v>48</v>
      </c>
      <c r="L118" s="2">
        <f t="shared" ca="1" si="34"/>
        <v>15056.340000000004</v>
      </c>
      <c r="M118" s="2">
        <f t="shared" ca="1" si="35"/>
        <v>1389.24</v>
      </c>
      <c r="N118">
        <f t="shared" ca="1" si="36"/>
        <v>1362</v>
      </c>
      <c r="O118" s="2">
        <f t="shared" ca="1" si="30"/>
        <v>8324.48</v>
      </c>
      <c r="P118" s="2">
        <f t="shared" ca="1" si="37"/>
        <v>1389.24</v>
      </c>
      <c r="Q118">
        <f t="shared" ca="1" si="38"/>
        <v>1362</v>
      </c>
      <c r="S118">
        <f t="shared" ca="1" si="39"/>
        <v>41</v>
      </c>
    </row>
    <row r="119" spans="1:19">
      <c r="A119">
        <v>118</v>
      </c>
      <c r="B119">
        <f t="shared" ca="1" si="25"/>
        <v>22</v>
      </c>
      <c r="C119">
        <f t="shared" ca="1" si="26"/>
        <v>0.9</v>
      </c>
      <c r="D119" s="1">
        <f t="shared" ca="1" si="28"/>
        <v>9.6032672540381814</v>
      </c>
      <c r="E119">
        <f t="shared" ca="1" si="29"/>
        <v>0.73421439060205584</v>
      </c>
      <c r="F119">
        <v>1.5</v>
      </c>
      <c r="G119">
        <v>1</v>
      </c>
      <c r="H119">
        <f t="shared" ca="1" si="27"/>
        <v>0.99</v>
      </c>
      <c r="I119">
        <f t="shared" ca="1" si="31"/>
        <v>1403</v>
      </c>
      <c r="J119">
        <f t="shared" ca="1" si="32"/>
        <v>91</v>
      </c>
      <c r="K119">
        <f t="shared" ca="1" si="33"/>
        <v>49</v>
      </c>
      <c r="L119" s="2">
        <f t="shared" ca="1" si="34"/>
        <v>15083.580000000004</v>
      </c>
      <c r="M119" s="2">
        <f t="shared" ca="1" si="35"/>
        <v>1388.97</v>
      </c>
      <c r="N119">
        <f t="shared" ca="1" si="36"/>
        <v>1403</v>
      </c>
      <c r="O119" s="2">
        <f t="shared" ca="1" si="30"/>
        <v>8351.7199999999993</v>
      </c>
      <c r="P119" s="2">
        <f t="shared" ca="1" si="37"/>
        <v>1388.97</v>
      </c>
      <c r="Q119">
        <f t="shared" ca="1" si="38"/>
        <v>1403</v>
      </c>
      <c r="S119">
        <f t="shared" ca="1" si="39"/>
        <v>42</v>
      </c>
    </row>
    <row r="120" spans="1:19">
      <c r="A120">
        <v>119</v>
      </c>
      <c r="B120">
        <f t="shared" ca="1" si="25"/>
        <v>11</v>
      </c>
      <c r="C120">
        <f t="shared" ca="1" si="26"/>
        <v>0.8</v>
      </c>
      <c r="D120" s="1">
        <f t="shared" ca="1" si="28"/>
        <v>9.3418531717747708</v>
      </c>
      <c r="E120">
        <f t="shared" ca="1" si="29"/>
        <v>0.71275837491090521</v>
      </c>
      <c r="F120">
        <v>1.5</v>
      </c>
      <c r="G120">
        <v>1</v>
      </c>
      <c r="H120">
        <f t="shared" ca="1" si="27"/>
        <v>0.86</v>
      </c>
      <c r="I120">
        <f t="shared" ca="1" si="31"/>
        <v>1445</v>
      </c>
      <c r="J120">
        <f t="shared" ca="1" si="32"/>
        <v>94</v>
      </c>
      <c r="K120">
        <f t="shared" ca="1" si="33"/>
        <v>51</v>
      </c>
      <c r="L120" s="2">
        <f t="shared" ca="1" si="34"/>
        <v>15069.550000000003</v>
      </c>
      <c r="M120" s="2">
        <f t="shared" ca="1" si="35"/>
        <v>1242.7</v>
      </c>
      <c r="N120">
        <f t="shared" ca="1" si="36"/>
        <v>1445</v>
      </c>
      <c r="O120" s="2">
        <f t="shared" ca="1" si="30"/>
        <v>8337.6899999999987</v>
      </c>
      <c r="P120" s="2">
        <f t="shared" ca="1" si="37"/>
        <v>1242.7</v>
      </c>
      <c r="Q120">
        <f t="shared" ca="1" si="38"/>
        <v>1445</v>
      </c>
      <c r="S120">
        <f t="shared" ca="1" si="39"/>
        <v>43</v>
      </c>
    </row>
    <row r="121" spans="1:19">
      <c r="A121">
        <v>120</v>
      </c>
      <c r="B121">
        <f t="shared" ca="1" si="25"/>
        <v>42</v>
      </c>
      <c r="C121">
        <f t="shared" ca="1" si="26"/>
        <v>1</v>
      </c>
      <c r="D121" s="1">
        <f t="shared" ca="1" si="28"/>
        <v>8.9593910034602082</v>
      </c>
      <c r="E121">
        <f t="shared" ca="1" si="29"/>
        <v>0.69204152249134943</v>
      </c>
      <c r="F121">
        <v>1.5</v>
      </c>
      <c r="G121">
        <v>1</v>
      </c>
      <c r="H121">
        <f t="shared" ca="1" si="27"/>
        <v>1.04</v>
      </c>
      <c r="I121">
        <f t="shared" ca="1" si="31"/>
        <v>1488</v>
      </c>
      <c r="J121">
        <f t="shared" ca="1" si="32"/>
        <v>97</v>
      </c>
      <c r="K121">
        <f t="shared" ca="1" si="33"/>
        <v>52</v>
      </c>
      <c r="L121" s="2">
        <f t="shared" ca="1" si="34"/>
        <v>14867.250000000004</v>
      </c>
      <c r="M121" s="2">
        <f t="shared" ca="1" si="35"/>
        <v>1547.52</v>
      </c>
      <c r="N121">
        <f t="shared" ca="1" si="36"/>
        <v>1488</v>
      </c>
      <c r="O121" s="2">
        <f t="shared" ca="1" si="30"/>
        <v>8135.3899999999994</v>
      </c>
      <c r="P121" s="2">
        <f t="shared" ca="1" si="37"/>
        <v>1547.52</v>
      </c>
      <c r="Q121">
        <f t="shared" ca="1" si="38"/>
        <v>1488</v>
      </c>
      <c r="S121">
        <f t="shared" ca="1" si="39"/>
        <v>45</v>
      </c>
    </row>
    <row r="122" spans="1:19">
      <c r="A122">
        <v>121</v>
      </c>
      <c r="B122">
        <f t="shared" ca="1" si="25"/>
        <v>8</v>
      </c>
      <c r="C122">
        <f t="shared" ca="1" si="26"/>
        <v>0.8</v>
      </c>
      <c r="D122" s="1">
        <f t="shared" ca="1" si="28"/>
        <v>8.7693817204301094</v>
      </c>
      <c r="E122">
        <f t="shared" ca="1" si="29"/>
        <v>0.67204301075268813</v>
      </c>
      <c r="F122">
        <v>1.5</v>
      </c>
      <c r="G122">
        <v>1</v>
      </c>
      <c r="H122">
        <f t="shared" ca="1" si="27"/>
        <v>0.81</v>
      </c>
      <c r="I122">
        <f t="shared" ca="1" si="31"/>
        <v>1533</v>
      </c>
      <c r="J122">
        <f t="shared" ca="1" si="32"/>
        <v>100</v>
      </c>
      <c r="K122">
        <f t="shared" ca="1" si="33"/>
        <v>54</v>
      </c>
      <c r="L122" s="2">
        <f t="shared" ca="1" si="34"/>
        <v>14926.770000000004</v>
      </c>
      <c r="M122" s="2">
        <f t="shared" ca="1" si="35"/>
        <v>1241.73</v>
      </c>
      <c r="N122">
        <f t="shared" ca="1" si="36"/>
        <v>1533</v>
      </c>
      <c r="O122" s="2">
        <f t="shared" ca="1" si="30"/>
        <v>8194.91</v>
      </c>
      <c r="P122" s="2">
        <f t="shared" ca="1" si="37"/>
        <v>1241.73</v>
      </c>
      <c r="Q122">
        <f t="shared" ca="1" si="38"/>
        <v>1533</v>
      </c>
      <c r="S122">
        <f t="shared" ca="1" si="39"/>
        <v>46</v>
      </c>
    </row>
    <row r="123" spans="1:19">
      <c r="A123">
        <v>122</v>
      </c>
      <c r="B123">
        <f t="shared" ca="1" si="25"/>
        <v>28</v>
      </c>
      <c r="C123">
        <f t="shared" ca="1" si="26"/>
        <v>0.9</v>
      </c>
      <c r="D123" s="1">
        <f t="shared" ca="1" si="28"/>
        <v>8.3513176777560343</v>
      </c>
      <c r="E123">
        <f t="shared" ca="1" si="29"/>
        <v>0.65231572080887146</v>
      </c>
      <c r="F123">
        <v>1.5</v>
      </c>
      <c r="G123">
        <v>1</v>
      </c>
      <c r="H123">
        <f t="shared" ca="1" si="27"/>
        <v>0.88</v>
      </c>
      <c r="I123">
        <f t="shared" ca="1" si="31"/>
        <v>1579</v>
      </c>
      <c r="J123">
        <f t="shared" ca="1" si="32"/>
        <v>103</v>
      </c>
      <c r="K123">
        <f t="shared" ca="1" si="33"/>
        <v>55</v>
      </c>
      <c r="L123" s="2">
        <f t="shared" ca="1" si="34"/>
        <v>14635.500000000004</v>
      </c>
      <c r="M123" s="2">
        <f t="shared" ca="1" si="35"/>
        <v>1389.52</v>
      </c>
      <c r="N123">
        <f t="shared" ca="1" si="36"/>
        <v>1579</v>
      </c>
      <c r="O123" s="2">
        <f t="shared" ca="1" si="30"/>
        <v>7903.6399999999994</v>
      </c>
      <c r="P123" s="2">
        <f t="shared" ca="1" si="37"/>
        <v>1389.52</v>
      </c>
      <c r="Q123">
        <f t="shared" ca="1" si="38"/>
        <v>1579</v>
      </c>
      <c r="S123">
        <f t="shared" ca="1" si="39"/>
        <v>48</v>
      </c>
    </row>
    <row r="124" spans="1:19">
      <c r="A124">
        <v>123</v>
      </c>
      <c r="B124">
        <f t="shared" ca="1" si="25"/>
        <v>44</v>
      </c>
      <c r="C124">
        <f t="shared" ca="1" si="26"/>
        <v>1</v>
      </c>
      <c r="D124" s="1">
        <f t="shared" ca="1" si="28"/>
        <v>8.0171564281190637</v>
      </c>
      <c r="E124">
        <f t="shared" ca="1" si="29"/>
        <v>0.6333122229259025</v>
      </c>
      <c r="F124">
        <v>1.5</v>
      </c>
      <c r="G124">
        <v>1</v>
      </c>
      <c r="H124">
        <f t="shared" ca="1" si="27"/>
        <v>0.95</v>
      </c>
      <c r="I124">
        <f t="shared" ca="1" si="31"/>
        <v>1627</v>
      </c>
      <c r="J124">
        <f t="shared" ca="1" si="32"/>
        <v>106</v>
      </c>
      <c r="K124">
        <f t="shared" ca="1" si="33"/>
        <v>57</v>
      </c>
      <c r="L124" s="2">
        <f t="shared" ca="1" si="34"/>
        <v>14446.020000000004</v>
      </c>
      <c r="M124" s="2">
        <f t="shared" ca="1" si="35"/>
        <v>1545.6499999999999</v>
      </c>
      <c r="N124">
        <f t="shared" ca="1" si="36"/>
        <v>1627</v>
      </c>
      <c r="O124" s="2">
        <f t="shared" ca="1" si="30"/>
        <v>7714.16</v>
      </c>
      <c r="P124" s="2">
        <f t="shared" ca="1" si="37"/>
        <v>1545.6499999999999</v>
      </c>
      <c r="Q124">
        <f t="shared" ca="1" si="38"/>
        <v>1627</v>
      </c>
      <c r="S124">
        <f t="shared" ca="1" si="39"/>
        <v>49</v>
      </c>
    </row>
    <row r="125" spans="1:19">
      <c r="A125">
        <v>124</v>
      </c>
      <c r="B125">
        <f t="shared" ca="1" si="25"/>
        <v>53</v>
      </c>
      <c r="C125">
        <f t="shared" ca="1" si="26"/>
        <v>1</v>
      </c>
      <c r="D125" s="1">
        <f t="shared" ca="1" si="28"/>
        <v>7.7601352181929943</v>
      </c>
      <c r="E125">
        <f t="shared" ca="1" si="29"/>
        <v>0.61462814996926862</v>
      </c>
      <c r="F125">
        <v>1.5</v>
      </c>
      <c r="G125">
        <v>1</v>
      </c>
      <c r="H125">
        <f t="shared" ca="1" si="27"/>
        <v>0.92</v>
      </c>
      <c r="I125">
        <f t="shared" ca="1" si="31"/>
        <v>1676</v>
      </c>
      <c r="J125">
        <f t="shared" ca="1" si="32"/>
        <v>109</v>
      </c>
      <c r="K125">
        <f t="shared" ca="1" si="33"/>
        <v>59</v>
      </c>
      <c r="L125" s="2">
        <f t="shared" ca="1" si="34"/>
        <v>14364.670000000004</v>
      </c>
      <c r="M125" s="2">
        <f t="shared" ca="1" si="35"/>
        <v>1541.92</v>
      </c>
      <c r="N125">
        <f t="shared" ca="1" si="36"/>
        <v>1676</v>
      </c>
      <c r="O125" s="2">
        <f t="shared" ca="1" si="30"/>
        <v>7632.8099999999995</v>
      </c>
      <c r="P125" s="2">
        <f t="shared" ca="1" si="37"/>
        <v>1541.92</v>
      </c>
      <c r="Q125">
        <f t="shared" ca="1" si="38"/>
        <v>1676</v>
      </c>
      <c r="S125">
        <f t="shared" ca="1" si="39"/>
        <v>50</v>
      </c>
    </row>
    <row r="126" spans="1:19">
      <c r="A126">
        <v>125</v>
      </c>
      <c r="B126">
        <f t="shared" ca="1" si="25"/>
        <v>98</v>
      </c>
      <c r="C126">
        <f t="shared" ca="1" si="26"/>
        <v>1.2</v>
      </c>
      <c r="D126" s="1">
        <f t="shared" ca="1" si="28"/>
        <v>7.4824940334128875</v>
      </c>
      <c r="E126">
        <f t="shared" ca="1" si="29"/>
        <v>0.59665871121718372</v>
      </c>
      <c r="F126">
        <v>1.5</v>
      </c>
      <c r="G126">
        <v>1</v>
      </c>
      <c r="H126">
        <f t="shared" ca="1" si="27"/>
        <v>1.07</v>
      </c>
      <c r="I126">
        <f t="shared" ca="1" si="31"/>
        <v>1726</v>
      </c>
      <c r="J126">
        <f t="shared" ca="1" si="32"/>
        <v>112</v>
      </c>
      <c r="K126">
        <f t="shared" ca="1" si="33"/>
        <v>60</v>
      </c>
      <c r="L126" s="2">
        <f t="shared" ca="1" si="34"/>
        <v>14230.590000000004</v>
      </c>
      <c r="M126" s="2">
        <f t="shared" ca="1" si="35"/>
        <v>1846.8200000000002</v>
      </c>
      <c r="N126">
        <f t="shared" ca="1" si="36"/>
        <v>1726</v>
      </c>
      <c r="O126" s="2">
        <f t="shared" ca="1" si="30"/>
        <v>7498.73</v>
      </c>
      <c r="P126" s="2">
        <f t="shared" ca="1" si="37"/>
        <v>1846.8200000000002</v>
      </c>
      <c r="Q126">
        <f t="shared" ca="1" si="38"/>
        <v>1726</v>
      </c>
      <c r="S126">
        <f t="shared" ca="1" si="39"/>
        <v>52</v>
      </c>
    </row>
    <row r="127" spans="1:19">
      <c r="A127">
        <v>126</v>
      </c>
      <c r="B127">
        <f t="shared" ca="1" si="25"/>
        <v>18</v>
      </c>
      <c r="C127">
        <f t="shared" ca="1" si="26"/>
        <v>0.8</v>
      </c>
      <c r="D127" s="1">
        <f t="shared" ca="1" si="28"/>
        <v>7.3647045191193516</v>
      </c>
      <c r="E127">
        <f t="shared" ca="1" si="29"/>
        <v>0.57937427578215528</v>
      </c>
      <c r="F127">
        <v>1.5</v>
      </c>
      <c r="G127">
        <v>1</v>
      </c>
      <c r="H127">
        <f t="shared" ca="1" si="27"/>
        <v>0.7</v>
      </c>
      <c r="I127">
        <f t="shared" ca="1" si="31"/>
        <v>1778</v>
      </c>
      <c r="J127">
        <f t="shared" ca="1" si="32"/>
        <v>116</v>
      </c>
      <c r="K127">
        <f t="shared" ca="1" si="33"/>
        <v>62</v>
      </c>
      <c r="L127" s="2">
        <f t="shared" ca="1" si="34"/>
        <v>14351.410000000003</v>
      </c>
      <c r="M127" s="2">
        <f t="shared" ca="1" si="35"/>
        <v>1244.5999999999999</v>
      </c>
      <c r="N127">
        <f t="shared" ca="1" si="36"/>
        <v>1778</v>
      </c>
      <c r="O127" s="2">
        <f t="shared" ca="1" si="30"/>
        <v>7619.5499999999993</v>
      </c>
      <c r="P127" s="2">
        <f t="shared" ca="1" si="37"/>
        <v>1244.5999999999999</v>
      </c>
      <c r="Q127">
        <f t="shared" ca="1" si="38"/>
        <v>1778</v>
      </c>
      <c r="S127">
        <f t="shared" ca="1" si="39"/>
        <v>54</v>
      </c>
    </row>
    <row r="128" spans="1:19">
      <c r="A128">
        <v>127</v>
      </c>
      <c r="B128">
        <f t="shared" ca="1" si="25"/>
        <v>37</v>
      </c>
      <c r="C128">
        <f t="shared" ca="1" si="26"/>
        <v>0.9</v>
      </c>
      <c r="D128" s="1">
        <f t="shared" ca="1" si="28"/>
        <v>6.8785601799775034</v>
      </c>
      <c r="E128">
        <f t="shared" ca="1" si="29"/>
        <v>0.56242969628796402</v>
      </c>
      <c r="F128">
        <v>1.5</v>
      </c>
      <c r="G128">
        <v>1</v>
      </c>
      <c r="H128">
        <f t="shared" ca="1" si="27"/>
        <v>0.76</v>
      </c>
      <c r="I128">
        <f t="shared" ca="1" si="31"/>
        <v>1832</v>
      </c>
      <c r="J128">
        <f t="shared" ca="1" si="32"/>
        <v>119</v>
      </c>
      <c r="K128">
        <f t="shared" ca="1" si="33"/>
        <v>64</v>
      </c>
      <c r="L128" s="2">
        <f t="shared" ca="1" si="34"/>
        <v>13818.010000000004</v>
      </c>
      <c r="M128" s="2">
        <f t="shared" ca="1" si="35"/>
        <v>1392.32</v>
      </c>
      <c r="N128">
        <f t="shared" ca="1" si="36"/>
        <v>1832</v>
      </c>
      <c r="O128" s="2">
        <f t="shared" ca="1" si="30"/>
        <v>7086.15</v>
      </c>
      <c r="P128" s="2">
        <f t="shared" ca="1" si="37"/>
        <v>1392.32</v>
      </c>
      <c r="Q128">
        <f t="shared" ca="1" si="38"/>
        <v>1832</v>
      </c>
      <c r="S128">
        <f t="shared" ca="1" si="39"/>
        <v>55</v>
      </c>
    </row>
    <row r="129" spans="1:19">
      <c r="A129">
        <v>128</v>
      </c>
      <c r="B129">
        <f t="shared" ca="1" si="25"/>
        <v>92</v>
      </c>
      <c r="C129">
        <f t="shared" ca="1" si="26"/>
        <v>1.2</v>
      </c>
      <c r="D129" s="1">
        <f t="shared" ca="1" si="28"/>
        <v>6.4652838427947605</v>
      </c>
      <c r="E129">
        <f t="shared" ca="1" si="29"/>
        <v>0.54585152838427953</v>
      </c>
      <c r="F129">
        <v>1.5</v>
      </c>
      <c r="G129">
        <v>1</v>
      </c>
      <c r="H129">
        <f t="shared" ca="1" si="27"/>
        <v>0.98</v>
      </c>
      <c r="I129">
        <f t="shared" ca="1" si="31"/>
        <v>1887</v>
      </c>
      <c r="J129">
        <f t="shared" ca="1" si="32"/>
        <v>123</v>
      </c>
      <c r="K129">
        <f t="shared" ca="1" si="33"/>
        <v>66</v>
      </c>
      <c r="L129" s="2">
        <f t="shared" ca="1" si="34"/>
        <v>13378.330000000004</v>
      </c>
      <c r="M129" s="2">
        <f t="shared" ca="1" si="35"/>
        <v>1849.26</v>
      </c>
      <c r="N129">
        <f t="shared" ca="1" si="36"/>
        <v>1887</v>
      </c>
      <c r="O129" s="2">
        <f t="shared" ca="1" si="30"/>
        <v>6646.4699999999993</v>
      </c>
      <c r="P129" s="2">
        <f t="shared" ca="1" si="37"/>
        <v>1849.26</v>
      </c>
      <c r="Q129">
        <f t="shared" ca="1" si="38"/>
        <v>1887</v>
      </c>
      <c r="S129">
        <f t="shared" ca="1" si="39"/>
        <v>57</v>
      </c>
    </row>
    <row r="130" spans="1:19">
      <c r="A130">
        <v>129</v>
      </c>
      <c r="B130">
        <f t="shared" ca="1" si="25"/>
        <v>42</v>
      </c>
      <c r="C130">
        <f t="shared" ca="1" si="26"/>
        <v>1</v>
      </c>
      <c r="D130" s="1">
        <f t="shared" ca="1" si="28"/>
        <v>6.2859883412824598</v>
      </c>
      <c r="E130">
        <f t="shared" ca="1" si="29"/>
        <v>0.52994170641229466</v>
      </c>
      <c r="F130">
        <v>1.5</v>
      </c>
      <c r="G130">
        <v>1</v>
      </c>
      <c r="H130">
        <f t="shared" ca="1" si="27"/>
        <v>0.79</v>
      </c>
      <c r="I130">
        <f t="shared" ca="1" si="31"/>
        <v>1944</v>
      </c>
      <c r="J130">
        <f t="shared" ca="1" si="32"/>
        <v>126</v>
      </c>
      <c r="K130">
        <f t="shared" ca="1" si="33"/>
        <v>68</v>
      </c>
      <c r="L130" s="2">
        <f t="shared" ca="1" si="34"/>
        <v>13340.590000000004</v>
      </c>
      <c r="M130" s="2">
        <f t="shared" ca="1" si="35"/>
        <v>1535.76</v>
      </c>
      <c r="N130">
        <f t="shared" ca="1" si="36"/>
        <v>1944</v>
      </c>
      <c r="O130" s="2">
        <f t="shared" ca="1" si="30"/>
        <v>6608.73</v>
      </c>
      <c r="P130" s="2">
        <f t="shared" ca="1" si="37"/>
        <v>1535.76</v>
      </c>
      <c r="Q130">
        <f t="shared" ca="1" si="38"/>
        <v>1944</v>
      </c>
      <c r="S130">
        <f t="shared" ca="1" si="39"/>
        <v>58</v>
      </c>
    </row>
    <row r="131" spans="1:19">
      <c r="A131">
        <v>130</v>
      </c>
      <c r="B131">
        <f t="shared" ref="B131:B194" ca="1" si="40">RANDBETWEEN(1,100)</f>
        <v>86</v>
      </c>
      <c r="C131">
        <f t="shared" ref="C131:C194" ca="1" si="41">IF(B131&lt;20, 0.8, IF(B131&lt;40, 0.9, IF(B131&lt;60, 1, IF(B131&lt;80, 1.1, 1.2))))</f>
        <v>1.2</v>
      </c>
      <c r="D131" s="1">
        <f t="shared" ca="1" si="28"/>
        <v>5.9209979423868315</v>
      </c>
      <c r="E131">
        <f t="shared" ca="1" si="29"/>
        <v>0.51440329218106995</v>
      </c>
      <c r="F131">
        <v>1.5</v>
      </c>
      <c r="G131">
        <v>1</v>
      </c>
      <c r="H131">
        <f t="shared" ref="H131:H194" ca="1" si="42">ROUND(C131*E131*F131*G131, 2)</f>
        <v>0.93</v>
      </c>
      <c r="I131">
        <f t="shared" ca="1" si="31"/>
        <v>2002</v>
      </c>
      <c r="J131">
        <f t="shared" ca="1" si="32"/>
        <v>130</v>
      </c>
      <c r="K131">
        <f t="shared" ca="1" si="33"/>
        <v>70</v>
      </c>
      <c r="L131" s="2">
        <f t="shared" ca="1" si="34"/>
        <v>12932.350000000004</v>
      </c>
      <c r="M131" s="2">
        <f t="shared" ca="1" si="35"/>
        <v>1861.8600000000001</v>
      </c>
      <c r="N131">
        <f t="shared" ca="1" si="36"/>
        <v>2002</v>
      </c>
      <c r="O131" s="2">
        <f t="shared" ca="1" si="30"/>
        <v>6200.49</v>
      </c>
      <c r="P131" s="2">
        <f t="shared" ca="1" si="37"/>
        <v>1861.8600000000001</v>
      </c>
      <c r="Q131">
        <f t="shared" ca="1" si="38"/>
        <v>2002</v>
      </c>
      <c r="S131">
        <f t="shared" ca="1" si="39"/>
        <v>60</v>
      </c>
    </row>
    <row r="132" spans="1:19">
      <c r="A132">
        <v>131</v>
      </c>
      <c r="B132">
        <f t="shared" ca="1" si="40"/>
        <v>45</v>
      </c>
      <c r="C132">
        <f t="shared" ca="1" si="41"/>
        <v>1</v>
      </c>
      <c r="D132" s="1">
        <f t="shared" ref="D132:D195" ca="1" si="43">(L131+M131+O131+P131)/(I131*2)</f>
        <v>5.7084315684315694</v>
      </c>
      <c r="E132">
        <f t="shared" ref="E132:E195" ca="1" si="44">IF(D132&lt;1, (G131*1000)/I131*D132, (G131*1000)/I131)</f>
        <v>0.49950049950049952</v>
      </c>
      <c r="F132">
        <v>1.5</v>
      </c>
      <c r="G132">
        <v>1</v>
      </c>
      <c r="H132">
        <f t="shared" ca="1" si="42"/>
        <v>0.75</v>
      </c>
      <c r="I132">
        <f t="shared" ca="1" si="31"/>
        <v>2062</v>
      </c>
      <c r="J132">
        <f t="shared" ca="1" si="32"/>
        <v>134</v>
      </c>
      <c r="K132">
        <f t="shared" ca="1" si="33"/>
        <v>72</v>
      </c>
      <c r="L132" s="2">
        <f t="shared" ca="1" si="34"/>
        <v>12792.210000000005</v>
      </c>
      <c r="M132" s="2">
        <f t="shared" ca="1" si="35"/>
        <v>1546.5</v>
      </c>
      <c r="N132">
        <f t="shared" ca="1" si="36"/>
        <v>2062</v>
      </c>
      <c r="O132" s="2">
        <f t="shared" ref="O132:O195" ca="1" si="45">IF(O131+P131-Q131&gt;0, O131+P131-Q131, 0)</f>
        <v>6060.35</v>
      </c>
      <c r="P132" s="2">
        <f t="shared" ca="1" si="37"/>
        <v>1546.5</v>
      </c>
      <c r="Q132">
        <f t="shared" ca="1" si="38"/>
        <v>2062</v>
      </c>
      <c r="S132">
        <f t="shared" ca="1" si="39"/>
        <v>62</v>
      </c>
    </row>
    <row r="133" spans="1:19">
      <c r="A133">
        <v>132</v>
      </c>
      <c r="B133">
        <f t="shared" ca="1" si="40"/>
        <v>63</v>
      </c>
      <c r="C133">
        <f t="shared" ca="1" si="41"/>
        <v>1.1000000000000001</v>
      </c>
      <c r="D133" s="1">
        <f t="shared" ca="1" si="43"/>
        <v>5.321425800193988</v>
      </c>
      <c r="E133">
        <f t="shared" ca="1" si="44"/>
        <v>0.48496605237633367</v>
      </c>
      <c r="F133">
        <v>1.5</v>
      </c>
      <c r="G133">
        <v>1</v>
      </c>
      <c r="H133">
        <f t="shared" ca="1" si="42"/>
        <v>0.8</v>
      </c>
      <c r="I133">
        <f t="shared" ca="1" si="31"/>
        <v>2124</v>
      </c>
      <c r="J133">
        <f t="shared" ca="1" si="32"/>
        <v>138</v>
      </c>
      <c r="K133">
        <f t="shared" ca="1" si="33"/>
        <v>74</v>
      </c>
      <c r="L133" s="2">
        <f t="shared" ca="1" si="34"/>
        <v>12276.710000000005</v>
      </c>
      <c r="M133" s="2">
        <f t="shared" ca="1" si="35"/>
        <v>1699.2</v>
      </c>
      <c r="N133">
        <f t="shared" ca="1" si="36"/>
        <v>2124</v>
      </c>
      <c r="O133" s="2">
        <f t="shared" ca="1" si="45"/>
        <v>5544.85</v>
      </c>
      <c r="P133" s="2">
        <f t="shared" ca="1" si="37"/>
        <v>1699.2</v>
      </c>
      <c r="Q133">
        <f t="shared" ca="1" si="38"/>
        <v>2124</v>
      </c>
      <c r="S133">
        <f t="shared" ca="1" si="39"/>
        <v>64</v>
      </c>
    </row>
    <row r="134" spans="1:19">
      <c r="A134">
        <v>133</v>
      </c>
      <c r="B134">
        <f t="shared" ca="1" si="40"/>
        <v>57</v>
      </c>
      <c r="C134">
        <f t="shared" ca="1" si="41"/>
        <v>1</v>
      </c>
      <c r="D134" s="1">
        <f t="shared" ca="1" si="43"/>
        <v>4.9952824858757081</v>
      </c>
      <c r="E134">
        <f t="shared" ca="1" si="44"/>
        <v>0.47080979284369112</v>
      </c>
      <c r="F134">
        <v>1.5</v>
      </c>
      <c r="G134">
        <v>1</v>
      </c>
      <c r="H134">
        <f t="shared" ca="1" si="42"/>
        <v>0.71</v>
      </c>
      <c r="I134">
        <f t="shared" ca="1" si="31"/>
        <v>2188</v>
      </c>
      <c r="J134">
        <f t="shared" ca="1" si="32"/>
        <v>142</v>
      </c>
      <c r="K134">
        <f t="shared" ca="1" si="33"/>
        <v>77</v>
      </c>
      <c r="L134" s="2">
        <f t="shared" ca="1" si="34"/>
        <v>11851.910000000005</v>
      </c>
      <c r="M134" s="2">
        <f t="shared" ca="1" si="35"/>
        <v>1553.48</v>
      </c>
      <c r="N134">
        <f t="shared" ca="1" si="36"/>
        <v>2188</v>
      </c>
      <c r="O134" s="2">
        <f t="shared" ca="1" si="45"/>
        <v>5120.05</v>
      </c>
      <c r="P134" s="2">
        <f t="shared" ca="1" si="37"/>
        <v>1553.48</v>
      </c>
      <c r="Q134">
        <f t="shared" ca="1" si="38"/>
        <v>2188</v>
      </c>
      <c r="S134">
        <f t="shared" ca="1" si="39"/>
        <v>65</v>
      </c>
    </row>
    <row r="135" spans="1:19">
      <c r="A135">
        <v>134</v>
      </c>
      <c r="B135">
        <f t="shared" ca="1" si="40"/>
        <v>5</v>
      </c>
      <c r="C135">
        <f t="shared" ca="1" si="41"/>
        <v>0.8</v>
      </c>
      <c r="D135" s="1">
        <f t="shared" ca="1" si="43"/>
        <v>4.5884186471663631</v>
      </c>
      <c r="E135">
        <f t="shared" ca="1" si="44"/>
        <v>0.45703839122486289</v>
      </c>
      <c r="F135">
        <v>1.5</v>
      </c>
      <c r="G135">
        <v>1</v>
      </c>
      <c r="H135">
        <f t="shared" ca="1" si="42"/>
        <v>0.55000000000000004</v>
      </c>
      <c r="I135">
        <f t="shared" ca="1" si="31"/>
        <v>2253</v>
      </c>
      <c r="J135">
        <f t="shared" ca="1" si="32"/>
        <v>146</v>
      </c>
      <c r="K135">
        <f t="shared" ca="1" si="33"/>
        <v>79</v>
      </c>
      <c r="L135" s="2">
        <f t="shared" ca="1" si="34"/>
        <v>11217.390000000005</v>
      </c>
      <c r="M135" s="2">
        <f t="shared" ca="1" si="35"/>
        <v>1239.1500000000001</v>
      </c>
      <c r="N135">
        <f t="shared" ca="1" si="36"/>
        <v>2253</v>
      </c>
      <c r="O135" s="2">
        <f t="shared" ca="1" si="45"/>
        <v>4485.5300000000007</v>
      </c>
      <c r="P135" s="2">
        <f t="shared" ca="1" si="37"/>
        <v>1239.1500000000001</v>
      </c>
      <c r="Q135">
        <f t="shared" ca="1" si="38"/>
        <v>2253</v>
      </c>
      <c r="S135">
        <f t="shared" ca="1" si="39"/>
        <v>67</v>
      </c>
    </row>
    <row r="136" spans="1:19">
      <c r="A136">
        <v>135</v>
      </c>
      <c r="B136">
        <f t="shared" ca="1" si="40"/>
        <v>62</v>
      </c>
      <c r="C136">
        <f t="shared" ca="1" si="41"/>
        <v>1.1000000000000001</v>
      </c>
      <c r="D136" s="1">
        <f t="shared" ca="1" si="43"/>
        <v>4.0348912561029753</v>
      </c>
      <c r="E136">
        <f t="shared" ca="1" si="44"/>
        <v>0.44385264092321347</v>
      </c>
      <c r="F136">
        <v>1.5</v>
      </c>
      <c r="G136">
        <v>1</v>
      </c>
      <c r="H136">
        <f t="shared" ca="1" si="42"/>
        <v>0.73</v>
      </c>
      <c r="I136">
        <f t="shared" ca="1" si="31"/>
        <v>2320</v>
      </c>
      <c r="J136">
        <f t="shared" ca="1" si="32"/>
        <v>151</v>
      </c>
      <c r="K136">
        <f t="shared" ca="1" si="33"/>
        <v>81</v>
      </c>
      <c r="L136" s="2">
        <f t="shared" ca="1" si="34"/>
        <v>10203.540000000005</v>
      </c>
      <c r="M136" s="2">
        <f t="shared" ca="1" si="35"/>
        <v>1693.6</v>
      </c>
      <c r="N136">
        <f t="shared" ca="1" si="36"/>
        <v>2320</v>
      </c>
      <c r="O136" s="2">
        <f t="shared" ca="1" si="45"/>
        <v>3471.6800000000003</v>
      </c>
      <c r="P136" s="2">
        <f t="shared" ca="1" si="37"/>
        <v>1693.6</v>
      </c>
      <c r="Q136">
        <f t="shared" ca="1" si="38"/>
        <v>2320</v>
      </c>
      <c r="S136">
        <f t="shared" ca="1" si="39"/>
        <v>70</v>
      </c>
    </row>
    <row r="137" spans="1:19">
      <c r="A137">
        <v>136</v>
      </c>
      <c r="B137">
        <f t="shared" ca="1" si="40"/>
        <v>15</v>
      </c>
      <c r="C137">
        <f t="shared" ca="1" si="41"/>
        <v>0.8</v>
      </c>
      <c r="D137" s="1">
        <f t="shared" ca="1" si="43"/>
        <v>3.6772456896551735</v>
      </c>
      <c r="E137">
        <f t="shared" ca="1" si="44"/>
        <v>0.43103448275862066</v>
      </c>
      <c r="F137">
        <v>1.5</v>
      </c>
      <c r="G137">
        <v>1</v>
      </c>
      <c r="H137">
        <f t="shared" ca="1" si="42"/>
        <v>0.52</v>
      </c>
      <c r="I137">
        <f t="shared" ca="1" si="31"/>
        <v>2390</v>
      </c>
      <c r="J137">
        <f t="shared" ca="1" si="32"/>
        <v>155</v>
      </c>
      <c r="K137">
        <f t="shared" ca="1" si="33"/>
        <v>84</v>
      </c>
      <c r="L137" s="2">
        <f t="shared" ca="1" si="34"/>
        <v>9577.1400000000049</v>
      </c>
      <c r="M137" s="2">
        <f t="shared" ca="1" si="35"/>
        <v>1242.8</v>
      </c>
      <c r="N137">
        <f t="shared" ca="1" si="36"/>
        <v>2390</v>
      </c>
      <c r="O137" s="2">
        <f t="shared" ca="1" si="45"/>
        <v>2845.2800000000007</v>
      </c>
      <c r="P137" s="2">
        <f t="shared" ca="1" si="37"/>
        <v>1242.8</v>
      </c>
      <c r="Q137">
        <f t="shared" ca="1" si="38"/>
        <v>2390</v>
      </c>
      <c r="S137">
        <f t="shared" ca="1" si="39"/>
        <v>71</v>
      </c>
    </row>
    <row r="138" spans="1:19">
      <c r="A138">
        <v>137</v>
      </c>
      <c r="B138">
        <f t="shared" ca="1" si="40"/>
        <v>10</v>
      </c>
      <c r="C138">
        <f t="shared" ca="1" si="41"/>
        <v>0.8</v>
      </c>
      <c r="D138" s="1">
        <f t="shared" ca="1" si="43"/>
        <v>3.1188326359832645</v>
      </c>
      <c r="E138">
        <f t="shared" ca="1" si="44"/>
        <v>0.41841004184100417</v>
      </c>
      <c r="F138">
        <v>1.5</v>
      </c>
      <c r="G138">
        <v>1</v>
      </c>
      <c r="H138">
        <f t="shared" ca="1" si="42"/>
        <v>0.5</v>
      </c>
      <c r="I138">
        <f t="shared" ca="1" si="31"/>
        <v>2461</v>
      </c>
      <c r="J138">
        <f t="shared" ca="1" si="32"/>
        <v>86</v>
      </c>
      <c r="K138">
        <f t="shared" ca="1" si="33"/>
        <v>160</v>
      </c>
      <c r="L138" s="2">
        <f t="shared" ca="1" si="34"/>
        <v>8429.9400000000041</v>
      </c>
      <c r="M138" s="2">
        <f t="shared" ca="1" si="35"/>
        <v>1230.5</v>
      </c>
      <c r="N138">
        <f t="shared" ca="1" si="36"/>
        <v>2461</v>
      </c>
      <c r="O138" s="2">
        <f t="shared" ca="1" si="45"/>
        <v>1698.0800000000008</v>
      </c>
      <c r="P138" s="2">
        <f t="shared" ca="1" si="37"/>
        <v>1230.5</v>
      </c>
      <c r="Q138">
        <f t="shared" ca="1" si="38"/>
        <v>2461</v>
      </c>
      <c r="S138">
        <f t="shared" ca="1" si="39"/>
        <v>-74</v>
      </c>
    </row>
    <row r="139" spans="1:19">
      <c r="A139">
        <v>138</v>
      </c>
      <c r="B139">
        <f t="shared" ca="1" si="40"/>
        <v>8</v>
      </c>
      <c r="C139">
        <f t="shared" ca="1" si="41"/>
        <v>0.8</v>
      </c>
      <c r="D139" s="1">
        <f t="shared" ca="1" si="43"/>
        <v>2.5577041852905333</v>
      </c>
      <c r="E139">
        <f t="shared" ca="1" si="44"/>
        <v>0.40633888663145062</v>
      </c>
      <c r="F139">
        <v>1.5</v>
      </c>
      <c r="G139">
        <v>1</v>
      </c>
      <c r="H139">
        <f t="shared" ca="1" si="42"/>
        <v>0.49</v>
      </c>
      <c r="I139">
        <f t="shared" ca="1" si="31"/>
        <v>2387</v>
      </c>
      <c r="J139">
        <f t="shared" ca="1" si="32"/>
        <v>84</v>
      </c>
      <c r="K139">
        <f t="shared" ca="1" si="33"/>
        <v>155</v>
      </c>
      <c r="L139" s="2">
        <f t="shared" ca="1" si="34"/>
        <v>7199.4400000000041</v>
      </c>
      <c r="M139" s="2">
        <f t="shared" ca="1" si="35"/>
        <v>1169.6299999999999</v>
      </c>
      <c r="N139">
        <f t="shared" ca="1" si="36"/>
        <v>2387</v>
      </c>
      <c r="O139" s="2">
        <f t="shared" ca="1" si="45"/>
        <v>467.58000000000084</v>
      </c>
      <c r="P139" s="2">
        <f t="shared" ca="1" si="37"/>
        <v>1169.6299999999999</v>
      </c>
      <c r="Q139">
        <f t="shared" ca="1" si="38"/>
        <v>1637</v>
      </c>
      <c r="S139">
        <f t="shared" ca="1" si="39"/>
        <v>-71</v>
      </c>
    </row>
    <row r="140" spans="1:19">
      <c r="A140">
        <v>139</v>
      </c>
      <c r="B140">
        <f t="shared" ca="1" si="40"/>
        <v>4</v>
      </c>
      <c r="C140">
        <f t="shared" ca="1" si="41"/>
        <v>0.8</v>
      </c>
      <c r="D140" s="1">
        <f t="shared" ca="1" si="43"/>
        <v>2.0959949727691671</v>
      </c>
      <c r="E140">
        <f t="shared" ca="1" si="44"/>
        <v>0.41893590280687054</v>
      </c>
      <c r="F140">
        <v>1.5</v>
      </c>
      <c r="G140">
        <v>1</v>
      </c>
      <c r="H140">
        <f t="shared" ca="1" si="42"/>
        <v>0.5</v>
      </c>
      <c r="I140">
        <f t="shared" ca="1" si="31"/>
        <v>2316</v>
      </c>
      <c r="J140">
        <f t="shared" ca="1" si="32"/>
        <v>81</v>
      </c>
      <c r="K140">
        <f t="shared" ca="1" si="33"/>
        <v>151</v>
      </c>
      <c r="L140" s="2">
        <f t="shared" ca="1" si="34"/>
        <v>5982.0700000000043</v>
      </c>
      <c r="M140" s="2">
        <f t="shared" ca="1" si="35"/>
        <v>1158</v>
      </c>
      <c r="N140">
        <f t="shared" ca="1" si="36"/>
        <v>2316</v>
      </c>
      <c r="O140" s="2">
        <f t="shared" ca="1" si="45"/>
        <v>0.2100000000007185</v>
      </c>
      <c r="P140" s="2">
        <f t="shared" ca="1" si="37"/>
        <v>1158</v>
      </c>
      <c r="Q140">
        <f t="shared" ca="1" si="38"/>
        <v>1158</v>
      </c>
      <c r="S140">
        <f t="shared" ca="1" si="39"/>
        <v>-70</v>
      </c>
    </row>
    <row r="141" spans="1:19">
      <c r="A141">
        <v>140</v>
      </c>
      <c r="B141">
        <f t="shared" ca="1" si="40"/>
        <v>44</v>
      </c>
      <c r="C141">
        <f t="shared" ca="1" si="41"/>
        <v>1</v>
      </c>
      <c r="D141" s="1">
        <f t="shared" ca="1" si="43"/>
        <v>1.7915112262521602</v>
      </c>
      <c r="E141">
        <f t="shared" ca="1" si="44"/>
        <v>0.43177892918825561</v>
      </c>
      <c r="F141">
        <v>1.5</v>
      </c>
      <c r="G141">
        <v>1</v>
      </c>
      <c r="H141">
        <f t="shared" ca="1" si="42"/>
        <v>0.65</v>
      </c>
      <c r="I141">
        <f t="shared" ca="1" si="31"/>
        <v>2246</v>
      </c>
      <c r="J141">
        <f t="shared" ca="1" si="32"/>
        <v>79</v>
      </c>
      <c r="K141">
        <f t="shared" ca="1" si="33"/>
        <v>146</v>
      </c>
      <c r="L141" s="2">
        <f t="shared" ca="1" si="34"/>
        <v>4824.0700000000043</v>
      </c>
      <c r="M141" s="2">
        <f t="shared" ca="1" si="35"/>
        <v>1459.9</v>
      </c>
      <c r="N141">
        <f t="shared" ca="1" si="36"/>
        <v>2246</v>
      </c>
      <c r="O141" s="2">
        <f t="shared" ca="1" si="45"/>
        <v>0.2100000000007185</v>
      </c>
      <c r="P141" s="2">
        <f t="shared" ca="1" si="37"/>
        <v>1459.9</v>
      </c>
      <c r="Q141">
        <f t="shared" ca="1" si="38"/>
        <v>1460</v>
      </c>
      <c r="S141">
        <f t="shared" ca="1" si="39"/>
        <v>-67</v>
      </c>
    </row>
    <row r="142" spans="1:19">
      <c r="A142">
        <v>141</v>
      </c>
      <c r="B142">
        <f t="shared" ca="1" si="40"/>
        <v>17</v>
      </c>
      <c r="C142">
        <f t="shared" ca="1" si="41"/>
        <v>0.8</v>
      </c>
      <c r="D142" s="1">
        <f t="shared" ca="1" si="43"/>
        <v>1.723971504897597</v>
      </c>
      <c r="E142">
        <f t="shared" ca="1" si="44"/>
        <v>0.44523597506678542</v>
      </c>
      <c r="F142">
        <v>1.5</v>
      </c>
      <c r="G142">
        <v>1</v>
      </c>
      <c r="H142">
        <f t="shared" ca="1" si="42"/>
        <v>0.53</v>
      </c>
      <c r="I142">
        <f t="shared" ca="1" si="31"/>
        <v>2179</v>
      </c>
      <c r="J142">
        <f t="shared" ca="1" si="32"/>
        <v>76</v>
      </c>
      <c r="K142">
        <f t="shared" ca="1" si="33"/>
        <v>142</v>
      </c>
      <c r="L142" s="2">
        <f t="shared" ca="1" si="34"/>
        <v>4037.9700000000043</v>
      </c>
      <c r="M142" s="2">
        <f t="shared" ca="1" si="35"/>
        <v>1154.8700000000001</v>
      </c>
      <c r="N142">
        <f t="shared" ca="1" si="36"/>
        <v>2179</v>
      </c>
      <c r="O142" s="2">
        <f t="shared" ca="1" si="45"/>
        <v>0.11000000000080945</v>
      </c>
      <c r="P142" s="2">
        <f t="shared" ca="1" si="37"/>
        <v>1154.8700000000001</v>
      </c>
      <c r="Q142">
        <f t="shared" ca="1" si="38"/>
        <v>1155</v>
      </c>
      <c r="S142">
        <f t="shared" ca="1" si="39"/>
        <v>-66</v>
      </c>
    </row>
    <row r="143" spans="1:19">
      <c r="A143">
        <v>142</v>
      </c>
      <c r="B143">
        <f t="shared" ca="1" si="40"/>
        <v>53</v>
      </c>
      <c r="C143">
        <f t="shared" ca="1" si="41"/>
        <v>1</v>
      </c>
      <c r="D143" s="1">
        <f t="shared" ca="1" si="43"/>
        <v>1.4565901789811853</v>
      </c>
      <c r="E143">
        <f t="shared" ca="1" si="44"/>
        <v>0.45892611289582375</v>
      </c>
      <c r="F143">
        <v>1.5</v>
      </c>
      <c r="G143">
        <v>1</v>
      </c>
      <c r="H143">
        <f t="shared" ca="1" si="42"/>
        <v>0.69</v>
      </c>
      <c r="I143">
        <f t="shared" ca="1" si="31"/>
        <v>2113</v>
      </c>
      <c r="J143">
        <f t="shared" ca="1" si="32"/>
        <v>74</v>
      </c>
      <c r="K143">
        <f t="shared" ca="1" si="33"/>
        <v>137</v>
      </c>
      <c r="L143" s="2">
        <f t="shared" ca="1" si="34"/>
        <v>3013.8400000000047</v>
      </c>
      <c r="M143" s="2">
        <f t="shared" ca="1" si="35"/>
        <v>1457.9699999999998</v>
      </c>
      <c r="N143">
        <f t="shared" ca="1" si="36"/>
        <v>2113</v>
      </c>
      <c r="O143" s="2">
        <f t="shared" ca="1" si="45"/>
        <v>0</v>
      </c>
      <c r="P143" s="2">
        <f t="shared" ca="1" si="37"/>
        <v>1457.9699999999998</v>
      </c>
      <c r="Q143">
        <f t="shared" ca="1" si="38"/>
        <v>1458</v>
      </c>
      <c r="S143">
        <f t="shared" ca="1" si="39"/>
        <v>-63</v>
      </c>
    </row>
    <row r="144" spans="1:19">
      <c r="A144">
        <v>143</v>
      </c>
      <c r="B144">
        <f t="shared" ca="1" si="40"/>
        <v>30</v>
      </c>
      <c r="C144">
        <f t="shared" ca="1" si="41"/>
        <v>0.9</v>
      </c>
      <c r="D144" s="1">
        <f t="shared" ca="1" si="43"/>
        <v>1.4031661145291066</v>
      </c>
      <c r="E144">
        <f t="shared" ca="1" si="44"/>
        <v>0.47326076668244205</v>
      </c>
      <c r="F144">
        <v>1.5</v>
      </c>
      <c r="G144">
        <v>1</v>
      </c>
      <c r="H144">
        <f t="shared" ca="1" si="42"/>
        <v>0.64</v>
      </c>
      <c r="I144">
        <f t="shared" ca="1" si="31"/>
        <v>2050</v>
      </c>
      <c r="J144">
        <f t="shared" ca="1" si="32"/>
        <v>72</v>
      </c>
      <c r="K144">
        <f t="shared" ca="1" si="33"/>
        <v>133</v>
      </c>
      <c r="L144" s="2">
        <f t="shared" ca="1" si="34"/>
        <v>2358.8100000000045</v>
      </c>
      <c r="M144" s="2">
        <f t="shared" ca="1" si="35"/>
        <v>1312</v>
      </c>
      <c r="N144">
        <f t="shared" ca="1" si="36"/>
        <v>2050</v>
      </c>
      <c r="O144" s="2">
        <f t="shared" ca="1" si="45"/>
        <v>0</v>
      </c>
      <c r="P144" s="2">
        <f t="shared" ca="1" si="37"/>
        <v>1312</v>
      </c>
      <c r="Q144">
        <f t="shared" ca="1" si="38"/>
        <v>1312</v>
      </c>
      <c r="S144">
        <f t="shared" ca="1" si="39"/>
        <v>-61</v>
      </c>
    </row>
    <row r="145" spans="1:19">
      <c r="A145">
        <v>144</v>
      </c>
      <c r="B145">
        <f t="shared" ca="1" si="40"/>
        <v>70</v>
      </c>
      <c r="C145">
        <f t="shared" ca="1" si="41"/>
        <v>1.1000000000000001</v>
      </c>
      <c r="D145" s="1">
        <f t="shared" ca="1" si="43"/>
        <v>1.2153195121951232</v>
      </c>
      <c r="E145">
        <f t="shared" ca="1" si="44"/>
        <v>0.48780487804878048</v>
      </c>
      <c r="F145">
        <v>1.5</v>
      </c>
      <c r="G145">
        <v>1</v>
      </c>
      <c r="H145">
        <f t="shared" ca="1" si="42"/>
        <v>0.8</v>
      </c>
      <c r="I145">
        <f t="shared" ca="1" si="31"/>
        <v>1989</v>
      </c>
      <c r="J145">
        <f t="shared" ca="1" si="32"/>
        <v>70</v>
      </c>
      <c r="K145">
        <f t="shared" ca="1" si="33"/>
        <v>129</v>
      </c>
      <c r="L145" s="2">
        <f t="shared" ca="1" si="34"/>
        <v>1620.8100000000045</v>
      </c>
      <c r="M145" s="2">
        <f t="shared" ca="1" si="35"/>
        <v>1591.2</v>
      </c>
      <c r="N145">
        <f t="shared" ca="1" si="36"/>
        <v>1989</v>
      </c>
      <c r="O145" s="2">
        <f t="shared" ca="1" si="45"/>
        <v>0</v>
      </c>
      <c r="P145" s="2">
        <f t="shared" ca="1" si="37"/>
        <v>1591.2</v>
      </c>
      <c r="Q145">
        <f t="shared" ca="1" si="38"/>
        <v>1591</v>
      </c>
      <c r="S145">
        <f t="shared" ca="1" si="39"/>
        <v>-59</v>
      </c>
    </row>
    <row r="146" spans="1:19">
      <c r="A146">
        <v>145</v>
      </c>
      <c r="B146">
        <f t="shared" ca="1" si="40"/>
        <v>88</v>
      </c>
      <c r="C146">
        <f t="shared" ca="1" si="41"/>
        <v>1.2</v>
      </c>
      <c r="D146" s="1">
        <f t="shared" ca="1" si="43"/>
        <v>1.2074434389140283</v>
      </c>
      <c r="E146">
        <f t="shared" ca="1" si="44"/>
        <v>0.50276520864756158</v>
      </c>
      <c r="F146">
        <v>1.5</v>
      </c>
      <c r="G146">
        <v>1</v>
      </c>
      <c r="H146">
        <f t="shared" ca="1" si="42"/>
        <v>0.9</v>
      </c>
      <c r="I146">
        <f t="shared" ca="1" si="31"/>
        <v>1930</v>
      </c>
      <c r="J146">
        <f t="shared" ca="1" si="32"/>
        <v>68</v>
      </c>
      <c r="K146">
        <f t="shared" ca="1" si="33"/>
        <v>125</v>
      </c>
      <c r="L146" s="2">
        <f t="shared" ca="1" si="34"/>
        <v>1223.0100000000045</v>
      </c>
      <c r="M146" s="2">
        <f t="shared" ca="1" si="35"/>
        <v>1737</v>
      </c>
      <c r="N146">
        <f t="shared" ca="1" si="36"/>
        <v>1930</v>
      </c>
      <c r="O146" s="2">
        <f t="shared" ca="1" si="45"/>
        <v>0.20000000000004547</v>
      </c>
      <c r="P146" s="2">
        <f t="shared" ca="1" si="37"/>
        <v>1737</v>
      </c>
      <c r="Q146">
        <f t="shared" ca="1" si="38"/>
        <v>1737</v>
      </c>
      <c r="S146">
        <f t="shared" ca="1" si="39"/>
        <v>-57</v>
      </c>
    </row>
    <row r="147" spans="1:19">
      <c r="A147">
        <v>146</v>
      </c>
      <c r="B147">
        <f t="shared" ca="1" si="40"/>
        <v>81</v>
      </c>
      <c r="C147">
        <f t="shared" ca="1" si="41"/>
        <v>1.2</v>
      </c>
      <c r="D147" s="1">
        <f t="shared" ca="1" si="43"/>
        <v>1.2168937823834209</v>
      </c>
      <c r="E147">
        <f t="shared" ca="1" si="44"/>
        <v>0.51813471502590669</v>
      </c>
      <c r="F147">
        <v>1.5</v>
      </c>
      <c r="G147">
        <v>1</v>
      </c>
      <c r="H147">
        <f t="shared" ca="1" si="42"/>
        <v>0.93</v>
      </c>
      <c r="I147">
        <f t="shared" ca="1" si="31"/>
        <v>1873</v>
      </c>
      <c r="J147">
        <f t="shared" ca="1" si="32"/>
        <v>66</v>
      </c>
      <c r="K147">
        <f t="shared" ca="1" si="33"/>
        <v>122</v>
      </c>
      <c r="L147" s="2">
        <f t="shared" ca="1" si="34"/>
        <v>1030.0100000000045</v>
      </c>
      <c r="M147" s="2">
        <f t="shared" ca="1" si="35"/>
        <v>1741.89</v>
      </c>
      <c r="N147">
        <f t="shared" ca="1" si="36"/>
        <v>1873</v>
      </c>
      <c r="O147" s="2">
        <f t="shared" ca="1" si="45"/>
        <v>0.20000000000004547</v>
      </c>
      <c r="P147" s="2">
        <f t="shared" ca="1" si="37"/>
        <v>1741.89</v>
      </c>
      <c r="Q147">
        <f t="shared" ca="1" si="38"/>
        <v>1742</v>
      </c>
      <c r="S147">
        <f t="shared" ca="1" si="39"/>
        <v>-56</v>
      </c>
    </row>
    <row r="148" spans="1:19">
      <c r="A148">
        <v>147</v>
      </c>
      <c r="B148">
        <f t="shared" ca="1" si="40"/>
        <v>61</v>
      </c>
      <c r="C148">
        <f t="shared" ca="1" si="41"/>
        <v>1.1000000000000001</v>
      </c>
      <c r="D148" s="1">
        <f t="shared" ca="1" si="43"/>
        <v>1.205016017084892</v>
      </c>
      <c r="E148">
        <f t="shared" ca="1" si="44"/>
        <v>0.53390282968499736</v>
      </c>
      <c r="F148">
        <v>1.5</v>
      </c>
      <c r="G148">
        <v>1</v>
      </c>
      <c r="H148">
        <f t="shared" ca="1" si="42"/>
        <v>0.88</v>
      </c>
      <c r="I148">
        <f t="shared" ca="1" si="31"/>
        <v>1817</v>
      </c>
      <c r="J148">
        <f t="shared" ca="1" si="32"/>
        <v>64</v>
      </c>
      <c r="K148">
        <f t="shared" ca="1" si="33"/>
        <v>118</v>
      </c>
      <c r="L148" s="2">
        <f t="shared" ca="1" si="34"/>
        <v>898.90000000000464</v>
      </c>
      <c r="M148" s="2">
        <f t="shared" ca="1" si="35"/>
        <v>1598.96</v>
      </c>
      <c r="N148">
        <f t="shared" ca="1" si="36"/>
        <v>1817</v>
      </c>
      <c r="O148" s="2">
        <f t="shared" ca="1" si="45"/>
        <v>9.0000000000145519E-2</v>
      </c>
      <c r="P148" s="2">
        <f t="shared" ca="1" si="37"/>
        <v>1598.96</v>
      </c>
      <c r="Q148">
        <f t="shared" ca="1" si="38"/>
        <v>1599</v>
      </c>
      <c r="S148">
        <f t="shared" ca="1" si="39"/>
        <v>-54</v>
      </c>
    </row>
    <row r="149" spans="1:19">
      <c r="A149">
        <v>148</v>
      </c>
      <c r="B149">
        <f t="shared" ca="1" si="40"/>
        <v>18</v>
      </c>
      <c r="C149">
        <f t="shared" ca="1" si="41"/>
        <v>0.8</v>
      </c>
      <c r="D149" s="1">
        <f t="shared" ca="1" si="43"/>
        <v>1.1273830489818397</v>
      </c>
      <c r="E149">
        <f t="shared" ca="1" si="44"/>
        <v>0.55035773252614195</v>
      </c>
      <c r="F149">
        <v>1.5</v>
      </c>
      <c r="G149">
        <v>1</v>
      </c>
      <c r="H149">
        <f t="shared" ca="1" si="42"/>
        <v>0.66</v>
      </c>
      <c r="I149">
        <f t="shared" ca="1" si="31"/>
        <v>1763</v>
      </c>
      <c r="J149">
        <f t="shared" ca="1" si="32"/>
        <v>62</v>
      </c>
      <c r="K149">
        <f t="shared" ca="1" si="33"/>
        <v>115</v>
      </c>
      <c r="L149" s="2">
        <f t="shared" ca="1" si="34"/>
        <v>680.86000000000467</v>
      </c>
      <c r="M149" s="2">
        <f t="shared" ca="1" si="35"/>
        <v>1163.5800000000002</v>
      </c>
      <c r="N149">
        <f t="shared" ca="1" si="36"/>
        <v>1763</v>
      </c>
      <c r="O149" s="2">
        <f t="shared" ca="1" si="45"/>
        <v>5.0000000000181899E-2</v>
      </c>
      <c r="P149" s="2">
        <f t="shared" ca="1" si="37"/>
        <v>1163.5800000000002</v>
      </c>
      <c r="Q149">
        <f t="shared" ca="1" si="38"/>
        <v>1164</v>
      </c>
      <c r="S149">
        <f t="shared" ca="1" si="39"/>
        <v>-53</v>
      </c>
    </row>
    <row r="150" spans="1:19">
      <c r="A150">
        <v>149</v>
      </c>
      <c r="B150">
        <f t="shared" ca="1" si="40"/>
        <v>84</v>
      </c>
      <c r="C150">
        <f t="shared" ca="1" si="41"/>
        <v>1.2</v>
      </c>
      <c r="D150" s="1">
        <f t="shared" ca="1" si="43"/>
        <v>0.8531111741349986</v>
      </c>
      <c r="E150">
        <f t="shared" ca="1" si="44"/>
        <v>0.4838974328615987</v>
      </c>
      <c r="F150">
        <v>1.5</v>
      </c>
      <c r="G150">
        <v>1</v>
      </c>
      <c r="H150">
        <f t="shared" ca="1" si="42"/>
        <v>0.87</v>
      </c>
      <c r="I150">
        <f t="shared" ca="1" si="31"/>
        <v>1710</v>
      </c>
      <c r="J150">
        <f t="shared" ca="1" si="32"/>
        <v>60</v>
      </c>
      <c r="K150">
        <f t="shared" ca="1" si="33"/>
        <v>111</v>
      </c>
      <c r="L150" s="2">
        <f t="shared" ca="1" si="34"/>
        <v>81.440000000004829</v>
      </c>
      <c r="M150" s="2">
        <f t="shared" ca="1" si="35"/>
        <v>1487.7</v>
      </c>
      <c r="N150">
        <f t="shared" ca="1" si="36"/>
        <v>1569</v>
      </c>
      <c r="O150" s="2">
        <f t="shared" ca="1" si="45"/>
        <v>0</v>
      </c>
      <c r="P150" s="2">
        <f t="shared" ca="1" si="37"/>
        <v>1487.7</v>
      </c>
      <c r="Q150">
        <f t="shared" ca="1" si="38"/>
        <v>1488</v>
      </c>
      <c r="S150">
        <f t="shared" ca="1" si="39"/>
        <v>-51</v>
      </c>
    </row>
    <row r="151" spans="1:19">
      <c r="A151">
        <v>150</v>
      </c>
      <c r="B151">
        <f t="shared" ca="1" si="40"/>
        <v>59</v>
      </c>
      <c r="C151">
        <f t="shared" ca="1" si="41"/>
        <v>1</v>
      </c>
      <c r="D151" s="1">
        <f t="shared" ca="1" si="43"/>
        <v>0.89381286549707739</v>
      </c>
      <c r="E151">
        <f t="shared" ca="1" si="44"/>
        <v>0.52269758216203355</v>
      </c>
      <c r="F151">
        <v>1.5</v>
      </c>
      <c r="G151">
        <v>1</v>
      </c>
      <c r="H151">
        <f t="shared" ca="1" si="42"/>
        <v>0.78</v>
      </c>
      <c r="I151">
        <f t="shared" ca="1" si="31"/>
        <v>1659</v>
      </c>
      <c r="J151">
        <f t="shared" ca="1" si="32"/>
        <v>58</v>
      </c>
      <c r="K151">
        <f t="shared" ca="1" si="33"/>
        <v>108</v>
      </c>
      <c r="L151" s="2">
        <f t="shared" ca="1" si="34"/>
        <v>0.14000000000487489</v>
      </c>
      <c r="M151" s="2">
        <f t="shared" ca="1" si="35"/>
        <v>1294.02</v>
      </c>
      <c r="N151">
        <f t="shared" ca="1" si="36"/>
        <v>1294</v>
      </c>
      <c r="O151" s="2">
        <f t="shared" ca="1" si="45"/>
        <v>0</v>
      </c>
      <c r="P151" s="2">
        <f t="shared" ca="1" si="37"/>
        <v>1294.02</v>
      </c>
      <c r="Q151">
        <f t="shared" ca="1" si="38"/>
        <v>1294</v>
      </c>
      <c r="S151">
        <f t="shared" ca="1" si="39"/>
        <v>-50</v>
      </c>
    </row>
    <row r="152" spans="1:19">
      <c r="A152">
        <v>151</v>
      </c>
      <c r="B152">
        <f t="shared" ca="1" si="40"/>
        <v>50</v>
      </c>
      <c r="C152">
        <f t="shared" ca="1" si="41"/>
        <v>1</v>
      </c>
      <c r="D152" s="1">
        <f t="shared" ca="1" si="43"/>
        <v>0.78004219409282849</v>
      </c>
      <c r="E152">
        <f t="shared" ca="1" si="44"/>
        <v>0.47018818209332636</v>
      </c>
      <c r="F152">
        <v>1.5</v>
      </c>
      <c r="G152">
        <v>1</v>
      </c>
      <c r="H152">
        <f t="shared" ca="1" si="42"/>
        <v>0.71</v>
      </c>
      <c r="I152">
        <f t="shared" ca="1" si="31"/>
        <v>1609</v>
      </c>
      <c r="J152">
        <f t="shared" ca="1" si="32"/>
        <v>56</v>
      </c>
      <c r="K152">
        <f t="shared" ca="1" si="33"/>
        <v>105</v>
      </c>
      <c r="L152" s="2">
        <f t="shared" ca="1" si="34"/>
        <v>0.1600000000048567</v>
      </c>
      <c r="M152" s="2">
        <f t="shared" ca="1" si="35"/>
        <v>1142.3899999999999</v>
      </c>
      <c r="N152">
        <f t="shared" ca="1" si="36"/>
        <v>1143</v>
      </c>
      <c r="O152" s="2">
        <f t="shared" ca="1" si="45"/>
        <v>1.999999999998181E-2</v>
      </c>
      <c r="P152" s="2">
        <f t="shared" ca="1" si="37"/>
        <v>1142.3899999999999</v>
      </c>
      <c r="Q152">
        <f t="shared" ca="1" si="38"/>
        <v>1142</v>
      </c>
      <c r="S152">
        <f t="shared" ca="1" si="39"/>
        <v>-49</v>
      </c>
    </row>
    <row r="153" spans="1:19">
      <c r="A153">
        <v>152</v>
      </c>
      <c r="B153">
        <f t="shared" ca="1" si="40"/>
        <v>57</v>
      </c>
      <c r="C153">
        <f t="shared" ca="1" si="41"/>
        <v>1</v>
      </c>
      <c r="D153" s="1">
        <f t="shared" ca="1" si="43"/>
        <v>0.71005593536358125</v>
      </c>
      <c r="E153">
        <f t="shared" ca="1" si="44"/>
        <v>0.4413026322955757</v>
      </c>
      <c r="F153">
        <v>1.5</v>
      </c>
      <c r="G153">
        <v>1</v>
      </c>
      <c r="H153">
        <f t="shared" ca="1" si="42"/>
        <v>0.66</v>
      </c>
      <c r="I153">
        <f t="shared" ca="1" si="31"/>
        <v>1560</v>
      </c>
      <c r="J153">
        <f t="shared" ca="1" si="32"/>
        <v>55</v>
      </c>
      <c r="K153">
        <f t="shared" ca="1" si="33"/>
        <v>101</v>
      </c>
      <c r="L153" s="2">
        <f t="shared" ca="1" si="34"/>
        <v>0</v>
      </c>
      <c r="M153" s="2">
        <f t="shared" ca="1" si="35"/>
        <v>1029.6000000000001</v>
      </c>
      <c r="N153">
        <f t="shared" ca="1" si="36"/>
        <v>1030</v>
      </c>
      <c r="O153" s="2">
        <f t="shared" ca="1" si="45"/>
        <v>0.40999999999985448</v>
      </c>
      <c r="P153" s="2">
        <f t="shared" ca="1" si="37"/>
        <v>1029.6000000000001</v>
      </c>
      <c r="Q153">
        <f t="shared" ca="1" si="38"/>
        <v>1030</v>
      </c>
      <c r="S153">
        <f t="shared" ca="1" si="39"/>
        <v>-46</v>
      </c>
    </row>
    <row r="154" spans="1:19">
      <c r="A154">
        <v>153</v>
      </c>
      <c r="B154">
        <f t="shared" ca="1" si="40"/>
        <v>10</v>
      </c>
      <c r="C154">
        <f t="shared" ca="1" si="41"/>
        <v>0.8</v>
      </c>
      <c r="D154" s="1">
        <f t="shared" ca="1" si="43"/>
        <v>0.66013141025641031</v>
      </c>
      <c r="E154">
        <f t="shared" ca="1" si="44"/>
        <v>0.42316116042077589</v>
      </c>
      <c r="F154">
        <v>1.5</v>
      </c>
      <c r="G154">
        <v>1</v>
      </c>
      <c r="H154">
        <f t="shared" ca="1" si="42"/>
        <v>0.51</v>
      </c>
      <c r="I154">
        <f t="shared" ca="1" si="31"/>
        <v>1514</v>
      </c>
      <c r="J154">
        <f t="shared" ca="1" si="32"/>
        <v>53</v>
      </c>
      <c r="K154">
        <f t="shared" ca="1" si="33"/>
        <v>98</v>
      </c>
      <c r="L154" s="2">
        <f t="shared" ca="1" si="34"/>
        <v>0</v>
      </c>
      <c r="M154" s="2">
        <f t="shared" ca="1" si="35"/>
        <v>772.14</v>
      </c>
      <c r="N154">
        <f t="shared" ca="1" si="36"/>
        <v>772</v>
      </c>
      <c r="O154" s="2">
        <f t="shared" ca="1" si="45"/>
        <v>9.9999999999909051E-3</v>
      </c>
      <c r="P154" s="2">
        <f t="shared" ca="1" si="37"/>
        <v>772.14</v>
      </c>
      <c r="Q154">
        <f t="shared" ca="1" si="38"/>
        <v>772</v>
      </c>
      <c r="S154">
        <f t="shared" ca="1" si="39"/>
        <v>-45</v>
      </c>
    </row>
    <row r="155" spans="1:19">
      <c r="A155">
        <v>154</v>
      </c>
      <c r="B155">
        <f t="shared" ca="1" si="40"/>
        <v>23</v>
      </c>
      <c r="C155">
        <f t="shared" ca="1" si="41"/>
        <v>0.9</v>
      </c>
      <c r="D155" s="1">
        <f t="shared" ca="1" si="43"/>
        <v>0.51000330250990755</v>
      </c>
      <c r="E155">
        <f t="shared" ca="1" si="44"/>
        <v>0.3368581918823696</v>
      </c>
      <c r="F155">
        <v>1.5</v>
      </c>
      <c r="G155">
        <v>1</v>
      </c>
      <c r="H155">
        <f t="shared" ca="1" si="42"/>
        <v>0.45</v>
      </c>
      <c r="I155">
        <f t="shared" ca="1" si="31"/>
        <v>1469</v>
      </c>
      <c r="J155">
        <f t="shared" ca="1" si="32"/>
        <v>51</v>
      </c>
      <c r="K155">
        <f t="shared" ca="1" si="33"/>
        <v>95</v>
      </c>
      <c r="L155" s="2">
        <f t="shared" ca="1" si="34"/>
        <v>0.13999999999998636</v>
      </c>
      <c r="M155" s="2">
        <f t="shared" ca="1" si="35"/>
        <v>661.05000000000007</v>
      </c>
      <c r="N155">
        <f t="shared" ca="1" si="36"/>
        <v>661</v>
      </c>
      <c r="O155" s="2">
        <f t="shared" ca="1" si="45"/>
        <v>0.14999999999997726</v>
      </c>
      <c r="P155" s="2">
        <f t="shared" ca="1" si="37"/>
        <v>661.05000000000007</v>
      </c>
      <c r="Q155">
        <f t="shared" ca="1" si="38"/>
        <v>661</v>
      </c>
      <c r="S155">
        <f t="shared" ca="1" si="39"/>
        <v>-44</v>
      </c>
    </row>
    <row r="156" spans="1:19">
      <c r="A156">
        <v>155</v>
      </c>
      <c r="B156">
        <f t="shared" ca="1" si="40"/>
        <v>6</v>
      </c>
      <c r="C156">
        <f t="shared" ca="1" si="41"/>
        <v>0.8</v>
      </c>
      <c r="D156" s="1">
        <f t="shared" ca="1" si="43"/>
        <v>0.45009870660313139</v>
      </c>
      <c r="E156">
        <f t="shared" ca="1" si="44"/>
        <v>0.30639803036292129</v>
      </c>
      <c r="F156">
        <v>1.5</v>
      </c>
      <c r="G156">
        <v>1</v>
      </c>
      <c r="H156">
        <f t="shared" ca="1" si="42"/>
        <v>0.37</v>
      </c>
      <c r="I156">
        <f t="shared" ca="1" si="31"/>
        <v>1425</v>
      </c>
      <c r="J156">
        <f t="shared" ca="1" si="32"/>
        <v>50</v>
      </c>
      <c r="K156">
        <f t="shared" ca="1" si="33"/>
        <v>93</v>
      </c>
      <c r="L156" s="2">
        <f t="shared" ca="1" si="34"/>
        <v>0.19000000000005457</v>
      </c>
      <c r="M156" s="2">
        <f t="shared" ca="1" si="35"/>
        <v>527.25</v>
      </c>
      <c r="N156">
        <f t="shared" ca="1" si="36"/>
        <v>527</v>
      </c>
      <c r="O156" s="2">
        <f t="shared" ca="1" si="45"/>
        <v>0.20000000000004547</v>
      </c>
      <c r="P156" s="2">
        <f t="shared" ca="1" si="37"/>
        <v>527.25</v>
      </c>
      <c r="Q156">
        <f t="shared" ca="1" si="38"/>
        <v>527</v>
      </c>
      <c r="S156">
        <f t="shared" ca="1" si="39"/>
        <v>-43</v>
      </c>
    </row>
    <row r="157" spans="1:19">
      <c r="A157">
        <v>156</v>
      </c>
      <c r="B157">
        <f t="shared" ca="1" si="40"/>
        <v>80</v>
      </c>
      <c r="C157">
        <f t="shared" ca="1" si="41"/>
        <v>1.2</v>
      </c>
      <c r="D157" s="1">
        <f t="shared" ca="1" si="43"/>
        <v>0.37013684210526321</v>
      </c>
      <c r="E157">
        <f t="shared" ca="1" si="44"/>
        <v>0.25974515235457069</v>
      </c>
      <c r="F157">
        <v>1.5</v>
      </c>
      <c r="G157">
        <v>1</v>
      </c>
      <c r="H157">
        <f t="shared" ca="1" si="42"/>
        <v>0.47</v>
      </c>
      <c r="I157">
        <f t="shared" ca="1" si="31"/>
        <v>1382</v>
      </c>
      <c r="J157">
        <f t="shared" ca="1" si="32"/>
        <v>48</v>
      </c>
      <c r="K157">
        <f t="shared" ca="1" si="33"/>
        <v>90</v>
      </c>
      <c r="L157" s="2">
        <f t="shared" ca="1" si="34"/>
        <v>0.44000000000005457</v>
      </c>
      <c r="M157" s="2">
        <f t="shared" ca="1" si="35"/>
        <v>649.54</v>
      </c>
      <c r="N157">
        <f t="shared" ca="1" si="36"/>
        <v>650</v>
      </c>
      <c r="O157" s="2">
        <f t="shared" ca="1" si="45"/>
        <v>0.45000000000004547</v>
      </c>
      <c r="P157" s="2">
        <f t="shared" ca="1" si="37"/>
        <v>649.54</v>
      </c>
      <c r="Q157">
        <f t="shared" ca="1" si="38"/>
        <v>650</v>
      </c>
      <c r="S157">
        <f t="shared" ca="1" si="39"/>
        <v>-42</v>
      </c>
    </row>
    <row r="158" spans="1:19">
      <c r="A158">
        <v>157</v>
      </c>
      <c r="B158">
        <f t="shared" ca="1" si="40"/>
        <v>14</v>
      </c>
      <c r="C158">
        <f t="shared" ca="1" si="41"/>
        <v>0.8</v>
      </c>
      <c r="D158" s="1">
        <f t="shared" ca="1" si="43"/>
        <v>0.47032199710564399</v>
      </c>
      <c r="E158">
        <f t="shared" ca="1" si="44"/>
        <v>0.34031982424431545</v>
      </c>
      <c r="F158">
        <v>1.5</v>
      </c>
      <c r="G158">
        <v>1</v>
      </c>
      <c r="H158">
        <f t="shared" ca="1" si="42"/>
        <v>0.41</v>
      </c>
      <c r="I158">
        <f t="shared" ca="1" si="31"/>
        <v>1340</v>
      </c>
      <c r="J158">
        <f t="shared" ca="1" si="32"/>
        <v>47</v>
      </c>
      <c r="K158">
        <f t="shared" ca="1" si="33"/>
        <v>87</v>
      </c>
      <c r="L158" s="2">
        <f t="shared" ca="1" si="34"/>
        <v>0</v>
      </c>
      <c r="M158" s="2">
        <f t="shared" ca="1" si="35"/>
        <v>549.4</v>
      </c>
      <c r="N158">
        <f t="shared" ca="1" si="36"/>
        <v>549</v>
      </c>
      <c r="O158" s="2">
        <f t="shared" ca="1" si="45"/>
        <v>0</v>
      </c>
      <c r="P158" s="2">
        <f t="shared" ca="1" si="37"/>
        <v>549.4</v>
      </c>
      <c r="Q158">
        <f t="shared" ca="1" si="38"/>
        <v>549</v>
      </c>
      <c r="S158">
        <f t="shared" ca="1" si="39"/>
        <v>-40</v>
      </c>
    </row>
    <row r="159" spans="1:19">
      <c r="A159">
        <v>158</v>
      </c>
      <c r="B159">
        <f t="shared" ca="1" si="40"/>
        <v>34</v>
      </c>
      <c r="C159">
        <f t="shared" ca="1" si="41"/>
        <v>0.9</v>
      </c>
      <c r="D159" s="1">
        <f t="shared" ca="1" si="43"/>
        <v>0.41</v>
      </c>
      <c r="E159">
        <f t="shared" ca="1" si="44"/>
        <v>0.30597014925373134</v>
      </c>
      <c r="F159">
        <v>1.5</v>
      </c>
      <c r="G159">
        <v>1</v>
      </c>
      <c r="H159">
        <f t="shared" ca="1" si="42"/>
        <v>0.41</v>
      </c>
      <c r="I159">
        <f t="shared" ca="1" si="31"/>
        <v>1300</v>
      </c>
      <c r="J159">
        <f t="shared" ca="1" si="32"/>
        <v>46</v>
      </c>
      <c r="K159">
        <f t="shared" ca="1" si="33"/>
        <v>85</v>
      </c>
      <c r="L159" s="2">
        <f t="shared" ca="1" si="34"/>
        <v>0.39999999999997726</v>
      </c>
      <c r="M159" s="2">
        <f t="shared" ca="1" si="35"/>
        <v>533</v>
      </c>
      <c r="N159">
        <f t="shared" ca="1" si="36"/>
        <v>533</v>
      </c>
      <c r="O159" s="2">
        <f t="shared" ca="1" si="45"/>
        <v>0.39999999999997726</v>
      </c>
      <c r="P159" s="2">
        <f t="shared" ca="1" si="37"/>
        <v>533</v>
      </c>
      <c r="Q159">
        <f t="shared" ca="1" si="38"/>
        <v>533</v>
      </c>
      <c r="S159">
        <f t="shared" ca="1" si="39"/>
        <v>-39</v>
      </c>
    </row>
    <row r="160" spans="1:19">
      <c r="A160">
        <v>159</v>
      </c>
      <c r="B160">
        <f t="shared" ca="1" si="40"/>
        <v>71</v>
      </c>
      <c r="C160">
        <f t="shared" ca="1" si="41"/>
        <v>1.1000000000000001</v>
      </c>
      <c r="D160" s="1">
        <f t="shared" ca="1" si="43"/>
        <v>0.41030769230769232</v>
      </c>
      <c r="E160">
        <f t="shared" ca="1" si="44"/>
        <v>0.31562130177514797</v>
      </c>
      <c r="F160">
        <v>1.5</v>
      </c>
      <c r="G160">
        <v>1</v>
      </c>
      <c r="H160">
        <f t="shared" ca="1" si="42"/>
        <v>0.52</v>
      </c>
      <c r="I160">
        <f t="shared" ca="1" si="31"/>
        <v>1261</v>
      </c>
      <c r="J160">
        <f t="shared" ca="1" si="32"/>
        <v>44</v>
      </c>
      <c r="K160">
        <f t="shared" ca="1" si="33"/>
        <v>82</v>
      </c>
      <c r="L160" s="2">
        <f t="shared" ca="1" si="34"/>
        <v>0.39999999999997726</v>
      </c>
      <c r="M160" s="2">
        <f t="shared" ca="1" si="35"/>
        <v>655.72</v>
      </c>
      <c r="N160">
        <f t="shared" ca="1" si="36"/>
        <v>656</v>
      </c>
      <c r="O160" s="2">
        <f t="shared" ca="1" si="45"/>
        <v>0.39999999999997726</v>
      </c>
      <c r="P160" s="2">
        <f t="shared" ca="1" si="37"/>
        <v>655.72</v>
      </c>
      <c r="Q160">
        <f t="shared" ca="1" si="38"/>
        <v>656</v>
      </c>
      <c r="S160">
        <f t="shared" ca="1" si="39"/>
        <v>-38</v>
      </c>
    </row>
    <row r="161" spans="1:19">
      <c r="A161">
        <v>160</v>
      </c>
      <c r="B161">
        <f t="shared" ca="1" si="40"/>
        <v>79</v>
      </c>
      <c r="C161">
        <f t="shared" ca="1" si="41"/>
        <v>1.1000000000000001</v>
      </c>
      <c r="D161" s="1">
        <f t="shared" ca="1" si="43"/>
        <v>0.52031720856463126</v>
      </c>
      <c r="E161">
        <f t="shared" ca="1" si="44"/>
        <v>0.41262268720430706</v>
      </c>
      <c r="F161">
        <v>1.5</v>
      </c>
      <c r="G161">
        <v>1</v>
      </c>
      <c r="H161">
        <f t="shared" ca="1" si="42"/>
        <v>0.68</v>
      </c>
      <c r="I161">
        <f t="shared" ca="1" si="31"/>
        <v>1223</v>
      </c>
      <c r="J161">
        <f t="shared" ca="1" si="32"/>
        <v>43</v>
      </c>
      <c r="K161">
        <f t="shared" ca="1" si="33"/>
        <v>79</v>
      </c>
      <c r="L161" s="2">
        <f t="shared" ca="1" si="34"/>
        <v>0.12000000000000455</v>
      </c>
      <c r="M161" s="2">
        <f t="shared" ca="1" si="35"/>
        <v>831.6400000000001</v>
      </c>
      <c r="N161">
        <f t="shared" ca="1" si="36"/>
        <v>832</v>
      </c>
      <c r="O161" s="2">
        <f t="shared" ca="1" si="45"/>
        <v>0.12000000000000455</v>
      </c>
      <c r="P161" s="2">
        <f t="shared" ca="1" si="37"/>
        <v>831.6400000000001</v>
      </c>
      <c r="Q161">
        <f t="shared" ca="1" si="38"/>
        <v>832</v>
      </c>
      <c r="S161">
        <f t="shared" ca="1" si="39"/>
        <v>-36</v>
      </c>
    </row>
    <row r="162" spans="1:19">
      <c r="A162">
        <v>161</v>
      </c>
      <c r="B162">
        <f t="shared" ca="1" si="40"/>
        <v>87</v>
      </c>
      <c r="C162">
        <f t="shared" ca="1" si="41"/>
        <v>1.2</v>
      </c>
      <c r="D162" s="1">
        <f t="shared" ca="1" si="43"/>
        <v>0.68009811937857734</v>
      </c>
      <c r="E162">
        <f t="shared" ca="1" si="44"/>
        <v>0.55609004037496101</v>
      </c>
      <c r="F162">
        <v>1.5</v>
      </c>
      <c r="G162">
        <v>1</v>
      </c>
      <c r="H162">
        <f t="shared" ca="1" si="42"/>
        <v>1</v>
      </c>
      <c r="I162">
        <f t="shared" ca="1" si="31"/>
        <v>1187</v>
      </c>
      <c r="J162">
        <f t="shared" ca="1" si="32"/>
        <v>42</v>
      </c>
      <c r="K162">
        <f t="shared" ca="1" si="33"/>
        <v>77</v>
      </c>
      <c r="L162" s="2">
        <f t="shared" ca="1" si="34"/>
        <v>0</v>
      </c>
      <c r="M162" s="2">
        <f t="shared" ca="1" si="35"/>
        <v>1187</v>
      </c>
      <c r="N162">
        <f t="shared" ca="1" si="36"/>
        <v>1187</v>
      </c>
      <c r="O162" s="2">
        <f t="shared" ca="1" si="45"/>
        <v>0</v>
      </c>
      <c r="P162" s="2">
        <f t="shared" ca="1" si="37"/>
        <v>1187</v>
      </c>
      <c r="Q162">
        <f t="shared" ca="1" si="38"/>
        <v>1187</v>
      </c>
      <c r="S162">
        <f t="shared" ca="1" si="39"/>
        <v>-35</v>
      </c>
    </row>
    <row r="163" spans="1:19">
      <c r="A163">
        <v>162</v>
      </c>
      <c r="B163">
        <f t="shared" ca="1" si="40"/>
        <v>74</v>
      </c>
      <c r="C163">
        <f t="shared" ca="1" si="41"/>
        <v>1.1000000000000001</v>
      </c>
      <c r="D163" s="1">
        <f t="shared" ca="1" si="43"/>
        <v>1</v>
      </c>
      <c r="E163">
        <f t="shared" ca="1" si="44"/>
        <v>0.84245998315080028</v>
      </c>
      <c r="F163">
        <v>1.5</v>
      </c>
      <c r="G163">
        <v>1</v>
      </c>
      <c r="H163">
        <f t="shared" ca="1" si="42"/>
        <v>1.39</v>
      </c>
      <c r="I163">
        <f t="shared" ca="1" si="31"/>
        <v>1152</v>
      </c>
      <c r="J163">
        <f t="shared" ca="1" si="32"/>
        <v>40</v>
      </c>
      <c r="K163">
        <f t="shared" ca="1" si="33"/>
        <v>75</v>
      </c>
      <c r="L163" s="2">
        <f t="shared" ca="1" si="34"/>
        <v>0</v>
      </c>
      <c r="M163" s="2">
        <f t="shared" ca="1" si="35"/>
        <v>1601.28</v>
      </c>
      <c r="N163">
        <f t="shared" ca="1" si="36"/>
        <v>1152</v>
      </c>
      <c r="O163" s="2">
        <f t="shared" ca="1" si="45"/>
        <v>0</v>
      </c>
      <c r="P163" s="2">
        <f t="shared" ca="1" si="37"/>
        <v>1601.28</v>
      </c>
      <c r="Q163">
        <f t="shared" ca="1" si="38"/>
        <v>1152</v>
      </c>
      <c r="S163">
        <f t="shared" ca="1" si="39"/>
        <v>-35</v>
      </c>
    </row>
    <row r="164" spans="1:19">
      <c r="A164">
        <v>163</v>
      </c>
      <c r="B164">
        <f t="shared" ca="1" si="40"/>
        <v>67</v>
      </c>
      <c r="C164">
        <f t="shared" ca="1" si="41"/>
        <v>1.1000000000000001</v>
      </c>
      <c r="D164" s="1">
        <f t="shared" ca="1" si="43"/>
        <v>1.39</v>
      </c>
      <c r="E164">
        <f t="shared" ca="1" si="44"/>
        <v>0.86805555555555558</v>
      </c>
      <c r="F164">
        <v>1.5</v>
      </c>
      <c r="G164">
        <v>1</v>
      </c>
      <c r="H164">
        <f t="shared" ca="1" si="42"/>
        <v>1.43</v>
      </c>
      <c r="I164">
        <f t="shared" ca="1" si="31"/>
        <v>1117</v>
      </c>
      <c r="J164">
        <f t="shared" ca="1" si="32"/>
        <v>39</v>
      </c>
      <c r="K164">
        <f t="shared" ca="1" si="33"/>
        <v>73</v>
      </c>
      <c r="L164" s="2">
        <f t="shared" ca="1" si="34"/>
        <v>449.28</v>
      </c>
      <c r="M164" s="2">
        <f t="shared" ca="1" si="35"/>
        <v>1597.31</v>
      </c>
      <c r="N164">
        <f t="shared" ca="1" si="36"/>
        <v>1117</v>
      </c>
      <c r="O164" s="2">
        <f t="shared" ca="1" si="45"/>
        <v>449.28</v>
      </c>
      <c r="P164" s="2">
        <f t="shared" ca="1" si="37"/>
        <v>1597.31</v>
      </c>
      <c r="Q164">
        <f t="shared" ca="1" si="38"/>
        <v>1117</v>
      </c>
      <c r="S164">
        <f t="shared" ca="1" si="39"/>
        <v>-34</v>
      </c>
    </row>
    <row r="165" spans="1:19">
      <c r="A165">
        <v>164</v>
      </c>
      <c r="B165">
        <f t="shared" ca="1" si="40"/>
        <v>57</v>
      </c>
      <c r="C165">
        <f t="shared" ca="1" si="41"/>
        <v>1</v>
      </c>
      <c r="D165" s="1">
        <f t="shared" ca="1" si="43"/>
        <v>1.8322202327663384</v>
      </c>
      <c r="E165">
        <f t="shared" ca="1" si="44"/>
        <v>0.89525514771709935</v>
      </c>
      <c r="F165">
        <v>1.5</v>
      </c>
      <c r="G165">
        <v>1</v>
      </c>
      <c r="H165">
        <f t="shared" ca="1" si="42"/>
        <v>1.34</v>
      </c>
      <c r="I165">
        <f t="shared" ca="1" si="31"/>
        <v>1083</v>
      </c>
      <c r="J165">
        <f t="shared" ca="1" si="32"/>
        <v>38</v>
      </c>
      <c r="K165">
        <f t="shared" ca="1" si="33"/>
        <v>70</v>
      </c>
      <c r="L165" s="2">
        <f t="shared" ca="1" si="34"/>
        <v>929.58999999999992</v>
      </c>
      <c r="M165" s="2">
        <f t="shared" ca="1" si="35"/>
        <v>1451.22</v>
      </c>
      <c r="N165">
        <f t="shared" ca="1" si="36"/>
        <v>1083</v>
      </c>
      <c r="O165" s="2">
        <f t="shared" ca="1" si="45"/>
        <v>929.58999999999992</v>
      </c>
      <c r="P165" s="2">
        <f t="shared" ca="1" si="37"/>
        <v>1451.22</v>
      </c>
      <c r="Q165">
        <f t="shared" ca="1" si="38"/>
        <v>1083</v>
      </c>
      <c r="S165">
        <f t="shared" ca="1" si="39"/>
        <v>-32</v>
      </c>
    </row>
    <row r="166" spans="1:19">
      <c r="A166">
        <v>165</v>
      </c>
      <c r="B166">
        <f t="shared" ca="1" si="40"/>
        <v>57</v>
      </c>
      <c r="C166">
        <f t="shared" ca="1" si="41"/>
        <v>1</v>
      </c>
      <c r="D166" s="1">
        <f t="shared" ca="1" si="43"/>
        <v>2.198347183748846</v>
      </c>
      <c r="E166">
        <f t="shared" ca="1" si="44"/>
        <v>0.92336103416435822</v>
      </c>
      <c r="F166">
        <v>1.5</v>
      </c>
      <c r="G166">
        <v>1</v>
      </c>
      <c r="H166">
        <f t="shared" ca="1" si="42"/>
        <v>1.39</v>
      </c>
      <c r="I166">
        <f t="shared" ca="1" si="31"/>
        <v>1051</v>
      </c>
      <c r="J166">
        <f t="shared" ca="1" si="32"/>
        <v>68</v>
      </c>
      <c r="K166">
        <f t="shared" ca="1" si="33"/>
        <v>37</v>
      </c>
      <c r="L166" s="2">
        <f t="shared" ca="1" si="34"/>
        <v>1297.81</v>
      </c>
      <c r="M166" s="2">
        <f t="shared" ca="1" si="35"/>
        <v>1460.8899999999999</v>
      </c>
      <c r="N166">
        <f t="shared" ca="1" si="36"/>
        <v>1051</v>
      </c>
      <c r="O166" s="2">
        <f t="shared" ca="1" si="45"/>
        <v>1297.81</v>
      </c>
      <c r="P166" s="2">
        <f t="shared" ca="1" si="37"/>
        <v>1460.8899999999999</v>
      </c>
      <c r="Q166">
        <f t="shared" ca="1" si="38"/>
        <v>1051</v>
      </c>
      <c r="S166">
        <f t="shared" ca="1" si="39"/>
        <v>31</v>
      </c>
    </row>
    <row r="167" spans="1:19">
      <c r="A167">
        <v>166</v>
      </c>
      <c r="B167">
        <f t="shared" ca="1" si="40"/>
        <v>74</v>
      </c>
      <c r="C167">
        <f t="shared" ca="1" si="41"/>
        <v>1.1000000000000001</v>
      </c>
      <c r="D167" s="1">
        <f t="shared" ca="1" si="43"/>
        <v>2.6248334919124643</v>
      </c>
      <c r="E167">
        <f t="shared" ca="1" si="44"/>
        <v>0.95147478591817314</v>
      </c>
      <c r="F167">
        <v>1.5</v>
      </c>
      <c r="G167">
        <v>1</v>
      </c>
      <c r="H167">
        <f t="shared" ca="1" si="42"/>
        <v>1.57</v>
      </c>
      <c r="I167">
        <f t="shared" ca="1" si="31"/>
        <v>1082</v>
      </c>
      <c r="J167">
        <f t="shared" ca="1" si="32"/>
        <v>70</v>
      </c>
      <c r="K167">
        <f t="shared" ca="1" si="33"/>
        <v>38</v>
      </c>
      <c r="L167" s="2">
        <f t="shared" ca="1" si="34"/>
        <v>1707.6999999999998</v>
      </c>
      <c r="M167" s="2">
        <f t="shared" ca="1" si="35"/>
        <v>1698.74</v>
      </c>
      <c r="N167">
        <f t="shared" ca="1" si="36"/>
        <v>1082</v>
      </c>
      <c r="O167" s="2">
        <f t="shared" ca="1" si="45"/>
        <v>1707.6999999999998</v>
      </c>
      <c r="P167" s="2">
        <f t="shared" ca="1" si="37"/>
        <v>1698.74</v>
      </c>
      <c r="Q167">
        <f t="shared" ca="1" si="38"/>
        <v>1082</v>
      </c>
      <c r="S167">
        <f t="shared" ca="1" si="39"/>
        <v>32</v>
      </c>
    </row>
    <row r="168" spans="1:19">
      <c r="A168">
        <v>167</v>
      </c>
      <c r="B168">
        <f t="shared" ca="1" si="40"/>
        <v>33</v>
      </c>
      <c r="C168">
        <f t="shared" ca="1" si="41"/>
        <v>0.9</v>
      </c>
      <c r="D168" s="1">
        <f t="shared" ca="1" si="43"/>
        <v>3.1482809611829943</v>
      </c>
      <c r="E168">
        <f t="shared" ca="1" si="44"/>
        <v>0.92421441774491686</v>
      </c>
      <c r="F168">
        <v>1.5</v>
      </c>
      <c r="G168">
        <v>1</v>
      </c>
      <c r="H168">
        <f t="shared" ca="1" si="42"/>
        <v>1.25</v>
      </c>
      <c r="I168">
        <f t="shared" ca="1" si="31"/>
        <v>1114</v>
      </c>
      <c r="J168">
        <f t="shared" ca="1" si="32"/>
        <v>72</v>
      </c>
      <c r="K168">
        <f t="shared" ca="1" si="33"/>
        <v>39</v>
      </c>
      <c r="L168" s="2">
        <f t="shared" ca="1" si="34"/>
        <v>2324.4399999999996</v>
      </c>
      <c r="M168" s="2">
        <f t="shared" ca="1" si="35"/>
        <v>1392.5</v>
      </c>
      <c r="N168">
        <f t="shared" ca="1" si="36"/>
        <v>1114</v>
      </c>
      <c r="O168" s="2">
        <f t="shared" ca="1" si="45"/>
        <v>2324.4399999999996</v>
      </c>
      <c r="P168" s="2">
        <f t="shared" ca="1" si="37"/>
        <v>1392.5</v>
      </c>
      <c r="Q168">
        <f t="shared" ca="1" si="38"/>
        <v>1114</v>
      </c>
      <c r="S168">
        <f t="shared" ca="1" si="39"/>
        <v>33</v>
      </c>
    </row>
    <row r="169" spans="1:19">
      <c r="A169">
        <v>168</v>
      </c>
      <c r="B169">
        <f t="shared" ca="1" si="40"/>
        <v>100</v>
      </c>
      <c r="C169">
        <f t="shared" ca="1" si="41"/>
        <v>1.2</v>
      </c>
      <c r="D169" s="1">
        <f t="shared" ca="1" si="43"/>
        <v>3.3365709156193892</v>
      </c>
      <c r="E169">
        <f t="shared" ca="1" si="44"/>
        <v>0.89766606822262118</v>
      </c>
      <c r="F169">
        <v>1.5</v>
      </c>
      <c r="G169">
        <v>1</v>
      </c>
      <c r="H169">
        <f t="shared" ca="1" si="42"/>
        <v>1.62</v>
      </c>
      <c r="I169">
        <f t="shared" ca="1" si="31"/>
        <v>1147</v>
      </c>
      <c r="J169">
        <f t="shared" ca="1" si="32"/>
        <v>75</v>
      </c>
      <c r="K169">
        <f t="shared" ca="1" si="33"/>
        <v>40</v>
      </c>
      <c r="L169" s="2">
        <f t="shared" ca="1" si="34"/>
        <v>2602.9399999999996</v>
      </c>
      <c r="M169" s="2">
        <f t="shared" ca="1" si="35"/>
        <v>1858.14</v>
      </c>
      <c r="N169">
        <f t="shared" ca="1" si="36"/>
        <v>1147</v>
      </c>
      <c r="O169" s="2">
        <f t="shared" ca="1" si="45"/>
        <v>2602.9399999999996</v>
      </c>
      <c r="P169" s="2">
        <f t="shared" ca="1" si="37"/>
        <v>1858.14</v>
      </c>
      <c r="Q169">
        <f t="shared" ca="1" si="38"/>
        <v>1147</v>
      </c>
      <c r="S169">
        <f t="shared" ca="1" si="39"/>
        <v>35</v>
      </c>
    </row>
    <row r="170" spans="1:19">
      <c r="A170">
        <v>169</v>
      </c>
      <c r="B170">
        <f t="shared" ca="1" si="40"/>
        <v>77</v>
      </c>
      <c r="C170">
        <f t="shared" ca="1" si="41"/>
        <v>1.1000000000000001</v>
      </c>
      <c r="D170" s="1">
        <f t="shared" ca="1" si="43"/>
        <v>3.8893461203138622</v>
      </c>
      <c r="E170">
        <f t="shared" ca="1" si="44"/>
        <v>0.87183958151700092</v>
      </c>
      <c r="F170">
        <v>1.5</v>
      </c>
      <c r="G170">
        <v>1</v>
      </c>
      <c r="H170">
        <f t="shared" ca="1" si="42"/>
        <v>1.44</v>
      </c>
      <c r="I170">
        <f t="shared" ca="1" si="31"/>
        <v>1182</v>
      </c>
      <c r="J170">
        <f t="shared" ca="1" si="32"/>
        <v>77</v>
      </c>
      <c r="K170">
        <f t="shared" ca="1" si="33"/>
        <v>41</v>
      </c>
      <c r="L170" s="2">
        <f t="shared" ca="1" si="34"/>
        <v>3314.08</v>
      </c>
      <c r="M170" s="2">
        <f t="shared" ca="1" si="35"/>
        <v>1702.08</v>
      </c>
      <c r="N170">
        <f t="shared" ca="1" si="36"/>
        <v>1182</v>
      </c>
      <c r="O170" s="2">
        <f t="shared" ca="1" si="45"/>
        <v>3314.08</v>
      </c>
      <c r="P170" s="2">
        <f t="shared" ca="1" si="37"/>
        <v>1702.08</v>
      </c>
      <c r="Q170">
        <f t="shared" ca="1" si="38"/>
        <v>1182</v>
      </c>
      <c r="S170">
        <f t="shared" ca="1" si="39"/>
        <v>36</v>
      </c>
    </row>
    <row r="171" spans="1:19">
      <c r="A171">
        <v>170</v>
      </c>
      <c r="B171">
        <f t="shared" ca="1" si="40"/>
        <v>74</v>
      </c>
      <c r="C171">
        <f t="shared" ca="1" si="41"/>
        <v>1.1000000000000001</v>
      </c>
      <c r="D171" s="1">
        <f t="shared" ca="1" si="43"/>
        <v>4.243790186125211</v>
      </c>
      <c r="E171">
        <f t="shared" ca="1" si="44"/>
        <v>0.84602368866328259</v>
      </c>
      <c r="F171">
        <v>1.5</v>
      </c>
      <c r="G171">
        <v>1</v>
      </c>
      <c r="H171">
        <f t="shared" ca="1" si="42"/>
        <v>1.4</v>
      </c>
      <c r="I171">
        <f t="shared" ca="1" si="31"/>
        <v>1218</v>
      </c>
      <c r="J171">
        <f t="shared" ca="1" si="32"/>
        <v>79</v>
      </c>
      <c r="K171">
        <f t="shared" ca="1" si="33"/>
        <v>43</v>
      </c>
      <c r="L171" s="2">
        <f t="shared" ca="1" si="34"/>
        <v>3834.16</v>
      </c>
      <c r="M171" s="2">
        <f t="shared" ca="1" si="35"/>
        <v>1705.1999999999998</v>
      </c>
      <c r="N171">
        <f t="shared" ca="1" si="36"/>
        <v>1218</v>
      </c>
      <c r="O171" s="2">
        <f t="shared" ca="1" si="45"/>
        <v>3834.16</v>
      </c>
      <c r="P171" s="2">
        <f t="shared" ca="1" si="37"/>
        <v>1705.1999999999998</v>
      </c>
      <c r="Q171">
        <f t="shared" ca="1" si="38"/>
        <v>1218</v>
      </c>
      <c r="S171">
        <f t="shared" ca="1" si="39"/>
        <v>36</v>
      </c>
    </row>
    <row r="172" spans="1:19">
      <c r="A172">
        <v>171</v>
      </c>
      <c r="B172">
        <f t="shared" ca="1" si="40"/>
        <v>94</v>
      </c>
      <c r="C172">
        <f t="shared" ca="1" si="41"/>
        <v>1.2</v>
      </c>
      <c r="D172" s="1">
        <f t="shared" ca="1" si="43"/>
        <v>4.5479146141215114</v>
      </c>
      <c r="E172">
        <f t="shared" ca="1" si="44"/>
        <v>0.82101806239737274</v>
      </c>
      <c r="F172">
        <v>1.5</v>
      </c>
      <c r="G172">
        <v>1</v>
      </c>
      <c r="H172">
        <f t="shared" ca="1" si="42"/>
        <v>1.48</v>
      </c>
      <c r="I172">
        <f t="shared" ca="1" si="31"/>
        <v>1254</v>
      </c>
      <c r="J172">
        <f t="shared" ca="1" si="32"/>
        <v>82</v>
      </c>
      <c r="K172">
        <f t="shared" ca="1" si="33"/>
        <v>44</v>
      </c>
      <c r="L172" s="2">
        <f t="shared" ca="1" si="34"/>
        <v>4321.3599999999997</v>
      </c>
      <c r="M172" s="2">
        <f t="shared" ca="1" si="35"/>
        <v>1855.92</v>
      </c>
      <c r="N172">
        <f t="shared" ca="1" si="36"/>
        <v>1254</v>
      </c>
      <c r="O172" s="2">
        <f t="shared" ca="1" si="45"/>
        <v>4321.3599999999997</v>
      </c>
      <c r="P172" s="2">
        <f t="shared" ca="1" si="37"/>
        <v>1855.92</v>
      </c>
      <c r="Q172">
        <f t="shared" ca="1" si="38"/>
        <v>1254</v>
      </c>
      <c r="S172">
        <f t="shared" ca="1" si="39"/>
        <v>38</v>
      </c>
    </row>
    <row r="173" spans="1:19">
      <c r="A173">
        <v>172</v>
      </c>
      <c r="B173">
        <f t="shared" ca="1" si="40"/>
        <v>99</v>
      </c>
      <c r="C173">
        <f t="shared" ca="1" si="41"/>
        <v>1.2</v>
      </c>
      <c r="D173" s="1">
        <f t="shared" ca="1" si="43"/>
        <v>4.9260606060606058</v>
      </c>
      <c r="E173">
        <f t="shared" ca="1" si="44"/>
        <v>0.79744816586921852</v>
      </c>
      <c r="F173">
        <v>1.5</v>
      </c>
      <c r="G173">
        <v>1</v>
      </c>
      <c r="H173">
        <f t="shared" ca="1" si="42"/>
        <v>1.44</v>
      </c>
      <c r="I173">
        <f t="shared" ca="1" si="31"/>
        <v>1292</v>
      </c>
      <c r="J173">
        <f t="shared" ca="1" si="32"/>
        <v>84</v>
      </c>
      <c r="K173">
        <f t="shared" ca="1" si="33"/>
        <v>45</v>
      </c>
      <c r="L173" s="2">
        <f t="shared" ca="1" si="34"/>
        <v>4923.28</v>
      </c>
      <c r="M173" s="2">
        <f t="shared" ca="1" si="35"/>
        <v>1860.48</v>
      </c>
      <c r="N173">
        <f t="shared" ca="1" si="36"/>
        <v>1292</v>
      </c>
      <c r="O173" s="2">
        <f t="shared" ca="1" si="45"/>
        <v>4923.28</v>
      </c>
      <c r="P173" s="2">
        <f t="shared" ca="1" si="37"/>
        <v>1860.48</v>
      </c>
      <c r="Q173">
        <f t="shared" ca="1" si="38"/>
        <v>1292</v>
      </c>
      <c r="S173">
        <f t="shared" ca="1" si="39"/>
        <v>39</v>
      </c>
    </row>
    <row r="174" spans="1:19">
      <c r="A174">
        <v>173</v>
      </c>
      <c r="B174">
        <f t="shared" ca="1" si="40"/>
        <v>34</v>
      </c>
      <c r="C174">
        <f t="shared" ca="1" si="41"/>
        <v>0.9</v>
      </c>
      <c r="D174" s="1">
        <f t="shared" ca="1" si="43"/>
        <v>5.250588235294118</v>
      </c>
      <c r="E174">
        <f t="shared" ca="1" si="44"/>
        <v>0.77399380804953566</v>
      </c>
      <c r="F174">
        <v>1.5</v>
      </c>
      <c r="G174">
        <v>1</v>
      </c>
      <c r="H174">
        <f t="shared" ca="1" si="42"/>
        <v>1.04</v>
      </c>
      <c r="I174">
        <f t="shared" ca="1" si="31"/>
        <v>1331</v>
      </c>
      <c r="J174">
        <f t="shared" ca="1" si="32"/>
        <v>87</v>
      </c>
      <c r="K174">
        <f t="shared" ca="1" si="33"/>
        <v>47</v>
      </c>
      <c r="L174" s="2">
        <f t="shared" ca="1" si="34"/>
        <v>5491.76</v>
      </c>
      <c r="M174" s="2">
        <f t="shared" ca="1" si="35"/>
        <v>1384.24</v>
      </c>
      <c r="N174">
        <f t="shared" ca="1" si="36"/>
        <v>1331</v>
      </c>
      <c r="O174" s="2">
        <f t="shared" ca="1" si="45"/>
        <v>5491.76</v>
      </c>
      <c r="P174" s="2">
        <f t="shared" ca="1" si="37"/>
        <v>1384.24</v>
      </c>
      <c r="Q174">
        <f t="shared" ca="1" si="38"/>
        <v>1331</v>
      </c>
      <c r="S174">
        <f t="shared" ca="1" si="39"/>
        <v>40</v>
      </c>
    </row>
    <row r="175" spans="1:19">
      <c r="A175">
        <v>174</v>
      </c>
      <c r="B175">
        <f t="shared" ca="1" si="40"/>
        <v>51</v>
      </c>
      <c r="C175">
        <f t="shared" ca="1" si="41"/>
        <v>1</v>
      </c>
      <c r="D175" s="1">
        <f t="shared" ca="1" si="43"/>
        <v>5.1660405709992485</v>
      </c>
      <c r="E175">
        <f t="shared" ca="1" si="44"/>
        <v>0.75131480090157776</v>
      </c>
      <c r="F175">
        <v>1.5</v>
      </c>
      <c r="G175">
        <v>1</v>
      </c>
      <c r="H175">
        <f t="shared" ca="1" si="42"/>
        <v>1.1299999999999999</v>
      </c>
      <c r="I175">
        <f t="shared" ca="1" si="31"/>
        <v>1371</v>
      </c>
      <c r="J175">
        <f t="shared" ca="1" si="32"/>
        <v>89</v>
      </c>
      <c r="K175">
        <f t="shared" ca="1" si="33"/>
        <v>48</v>
      </c>
      <c r="L175" s="2">
        <f t="shared" ca="1" si="34"/>
        <v>5545</v>
      </c>
      <c r="M175" s="2">
        <f t="shared" ca="1" si="35"/>
        <v>1549.2299999999998</v>
      </c>
      <c r="N175">
        <f t="shared" ca="1" si="36"/>
        <v>1371</v>
      </c>
      <c r="O175" s="2">
        <f t="shared" ca="1" si="45"/>
        <v>5545</v>
      </c>
      <c r="P175" s="2">
        <f t="shared" ca="1" si="37"/>
        <v>1549.2299999999998</v>
      </c>
      <c r="Q175">
        <f t="shared" ca="1" si="38"/>
        <v>1371</v>
      </c>
      <c r="S175">
        <f t="shared" ca="1" si="39"/>
        <v>41</v>
      </c>
    </row>
    <row r="176" spans="1:19">
      <c r="A176">
        <v>175</v>
      </c>
      <c r="B176">
        <f t="shared" ca="1" si="40"/>
        <v>57</v>
      </c>
      <c r="C176">
        <f t="shared" ca="1" si="41"/>
        <v>1</v>
      </c>
      <c r="D176" s="1">
        <f t="shared" ca="1" si="43"/>
        <v>5.174493070751276</v>
      </c>
      <c r="E176">
        <f t="shared" ca="1" si="44"/>
        <v>0.7293946024799417</v>
      </c>
      <c r="F176">
        <v>1.5</v>
      </c>
      <c r="G176">
        <v>1</v>
      </c>
      <c r="H176">
        <f t="shared" ca="1" si="42"/>
        <v>1.0900000000000001</v>
      </c>
      <c r="I176">
        <f t="shared" ca="1" si="31"/>
        <v>1412</v>
      </c>
      <c r="J176">
        <f t="shared" ca="1" si="32"/>
        <v>92</v>
      </c>
      <c r="K176">
        <f t="shared" ca="1" si="33"/>
        <v>49</v>
      </c>
      <c r="L176" s="2">
        <f t="shared" ca="1" si="34"/>
        <v>5723.23</v>
      </c>
      <c r="M176" s="2">
        <f t="shared" ca="1" si="35"/>
        <v>1539.0800000000002</v>
      </c>
      <c r="N176">
        <f t="shared" ca="1" si="36"/>
        <v>1412</v>
      </c>
      <c r="O176" s="2">
        <f t="shared" ca="1" si="45"/>
        <v>5723.23</v>
      </c>
      <c r="P176" s="2">
        <f t="shared" ca="1" si="37"/>
        <v>1539.0800000000002</v>
      </c>
      <c r="Q176">
        <f t="shared" ca="1" si="38"/>
        <v>1412</v>
      </c>
      <c r="S176">
        <f t="shared" ca="1" si="39"/>
        <v>43</v>
      </c>
    </row>
    <row r="177" spans="1:19">
      <c r="A177">
        <v>176</v>
      </c>
      <c r="B177">
        <f t="shared" ca="1" si="40"/>
        <v>93</v>
      </c>
      <c r="C177">
        <f t="shared" ca="1" si="41"/>
        <v>1.2</v>
      </c>
      <c r="D177" s="1">
        <f t="shared" ca="1" si="43"/>
        <v>5.1432790368271952</v>
      </c>
      <c r="E177">
        <f t="shared" ca="1" si="44"/>
        <v>0.70821529745042489</v>
      </c>
      <c r="F177">
        <v>1.5</v>
      </c>
      <c r="G177">
        <v>1</v>
      </c>
      <c r="H177">
        <f t="shared" ca="1" si="42"/>
        <v>1.27</v>
      </c>
      <c r="I177">
        <f t="shared" ca="1" si="31"/>
        <v>1455</v>
      </c>
      <c r="J177">
        <f t="shared" ca="1" si="32"/>
        <v>95</v>
      </c>
      <c r="K177">
        <f t="shared" ca="1" si="33"/>
        <v>51</v>
      </c>
      <c r="L177" s="2">
        <f t="shared" ca="1" si="34"/>
        <v>5850.3099999999995</v>
      </c>
      <c r="M177" s="2">
        <f t="shared" ca="1" si="35"/>
        <v>1847.8500000000001</v>
      </c>
      <c r="N177">
        <f t="shared" ca="1" si="36"/>
        <v>1455</v>
      </c>
      <c r="O177" s="2">
        <f t="shared" ca="1" si="45"/>
        <v>5850.3099999999995</v>
      </c>
      <c r="P177" s="2">
        <f t="shared" ca="1" si="37"/>
        <v>1847.8500000000001</v>
      </c>
      <c r="Q177">
        <f t="shared" ca="1" si="38"/>
        <v>1455</v>
      </c>
      <c r="S177">
        <f t="shared" ca="1" si="39"/>
        <v>44</v>
      </c>
    </row>
    <row r="178" spans="1:19">
      <c r="A178">
        <v>177</v>
      </c>
      <c r="B178">
        <f t="shared" ca="1" si="40"/>
        <v>29</v>
      </c>
      <c r="C178">
        <f t="shared" ca="1" si="41"/>
        <v>0.9</v>
      </c>
      <c r="D178" s="1">
        <f t="shared" ca="1" si="43"/>
        <v>5.2908316151202746</v>
      </c>
      <c r="E178">
        <f t="shared" ca="1" si="44"/>
        <v>0.6872852233676976</v>
      </c>
      <c r="F178">
        <v>1.5</v>
      </c>
      <c r="G178">
        <v>1</v>
      </c>
      <c r="H178">
        <f t="shared" ca="1" si="42"/>
        <v>0.93</v>
      </c>
      <c r="I178">
        <f t="shared" ca="1" si="31"/>
        <v>1499</v>
      </c>
      <c r="J178">
        <f t="shared" ca="1" si="32"/>
        <v>97</v>
      </c>
      <c r="K178">
        <f t="shared" ca="1" si="33"/>
        <v>52</v>
      </c>
      <c r="L178" s="2">
        <f t="shared" ca="1" si="34"/>
        <v>6243.16</v>
      </c>
      <c r="M178" s="2">
        <f t="shared" ca="1" si="35"/>
        <v>1394.0700000000002</v>
      </c>
      <c r="N178">
        <f t="shared" ca="1" si="36"/>
        <v>1499</v>
      </c>
      <c r="O178" s="2">
        <f t="shared" ca="1" si="45"/>
        <v>6243.16</v>
      </c>
      <c r="P178" s="2">
        <f t="shared" ca="1" si="37"/>
        <v>1394.0700000000002</v>
      </c>
      <c r="Q178">
        <f t="shared" ca="1" si="38"/>
        <v>1499</v>
      </c>
      <c r="S178">
        <f t="shared" ca="1" si="39"/>
        <v>45</v>
      </c>
    </row>
    <row r="179" spans="1:19">
      <c r="A179">
        <v>178</v>
      </c>
      <c r="B179">
        <f t="shared" ca="1" si="40"/>
        <v>16</v>
      </c>
      <c r="C179">
        <f t="shared" ca="1" si="41"/>
        <v>0.8</v>
      </c>
      <c r="D179" s="1">
        <f t="shared" ca="1" si="43"/>
        <v>5.0948832555036692</v>
      </c>
      <c r="E179">
        <f t="shared" ca="1" si="44"/>
        <v>0.66711140760507004</v>
      </c>
      <c r="F179">
        <v>1.5</v>
      </c>
      <c r="G179">
        <v>1</v>
      </c>
      <c r="H179">
        <f t="shared" ca="1" si="42"/>
        <v>0.8</v>
      </c>
      <c r="I179">
        <f t="shared" ref="I179:I200" ca="1" si="46">I178+J178-K178</f>
        <v>1544</v>
      </c>
      <c r="J179">
        <f t="shared" ref="J179:J200" ca="1" si="47">ROUND(IF(AND(L179&gt;N179,O179&gt;Q179), 1.3, 0.7)*0.05*I179, 0)</f>
        <v>100</v>
      </c>
      <c r="K179">
        <f t="shared" ref="K179:K200" ca="1" si="48">ROUND(IF(AND(L179&gt;N179,O179&gt;Q179), 0.7, 1.3)*0.05*I179, 0)</f>
        <v>54</v>
      </c>
      <c r="L179" s="2">
        <f t="shared" ref="L179:L200" ca="1" si="49">IF(L178-N178+M178 &gt; 0, L178-N178+M178, 0)</f>
        <v>6138.23</v>
      </c>
      <c r="M179" s="2">
        <f t="shared" ref="M179:M200" ca="1" si="50">I179*H179</f>
        <v>1235.2</v>
      </c>
      <c r="N179">
        <f t="shared" ref="N179:N200" ca="1" si="51">ROUND(IF(I179&lt;(L179+M179), I179, (L179+M179)), 0)</f>
        <v>1544</v>
      </c>
      <c r="O179" s="2">
        <f t="shared" ca="1" si="45"/>
        <v>6138.23</v>
      </c>
      <c r="P179" s="2">
        <f t="shared" ref="P179:P200" ca="1" si="52">I179*H179</f>
        <v>1235.2</v>
      </c>
      <c r="Q179">
        <f t="shared" ref="Q179:Q200" ca="1" si="53">ROUND(IF(I179&lt;(O179+P179), I179, (O179+P179)), 0)</f>
        <v>1544</v>
      </c>
      <c r="S179">
        <f t="shared" ref="S179:S200" ca="1" si="54">J179-K179</f>
        <v>46</v>
      </c>
    </row>
    <row r="180" spans="1:19">
      <c r="A180">
        <v>179</v>
      </c>
      <c r="B180">
        <f t="shared" ca="1" si="40"/>
        <v>11</v>
      </c>
      <c r="C180">
        <f t="shared" ca="1" si="41"/>
        <v>0.8</v>
      </c>
      <c r="D180" s="1">
        <f t="shared" ca="1" si="43"/>
        <v>4.7755375647668394</v>
      </c>
      <c r="E180">
        <f t="shared" ca="1" si="44"/>
        <v>0.64766839378238339</v>
      </c>
      <c r="F180">
        <v>1.5</v>
      </c>
      <c r="G180">
        <v>1</v>
      </c>
      <c r="H180">
        <f t="shared" ca="1" si="42"/>
        <v>0.78</v>
      </c>
      <c r="I180">
        <f t="shared" ca="1" si="46"/>
        <v>1590</v>
      </c>
      <c r="J180">
        <f t="shared" ca="1" si="47"/>
        <v>103</v>
      </c>
      <c r="K180">
        <f t="shared" ca="1" si="48"/>
        <v>56</v>
      </c>
      <c r="L180" s="2">
        <f t="shared" ca="1" si="49"/>
        <v>5829.4299999999994</v>
      </c>
      <c r="M180" s="2">
        <f t="shared" ca="1" si="50"/>
        <v>1240.2</v>
      </c>
      <c r="N180">
        <f t="shared" ca="1" si="51"/>
        <v>1590</v>
      </c>
      <c r="O180" s="2">
        <f t="shared" ca="1" si="45"/>
        <v>5829.4299999999994</v>
      </c>
      <c r="P180" s="2">
        <f t="shared" ca="1" si="52"/>
        <v>1240.2</v>
      </c>
      <c r="Q180">
        <f t="shared" ca="1" si="53"/>
        <v>1590</v>
      </c>
      <c r="S180">
        <f t="shared" ca="1" si="54"/>
        <v>47</v>
      </c>
    </row>
    <row r="181" spans="1:19">
      <c r="A181">
        <v>180</v>
      </c>
      <c r="B181">
        <f t="shared" ca="1" si="40"/>
        <v>83</v>
      </c>
      <c r="C181">
        <f t="shared" ca="1" si="41"/>
        <v>1.2</v>
      </c>
      <c r="D181" s="1">
        <f t="shared" ca="1" si="43"/>
        <v>4.4463081761006285</v>
      </c>
      <c r="E181">
        <f t="shared" ca="1" si="44"/>
        <v>0.62893081761006286</v>
      </c>
      <c r="F181">
        <v>1.5</v>
      </c>
      <c r="G181">
        <v>1</v>
      </c>
      <c r="H181">
        <f t="shared" ca="1" si="42"/>
        <v>1.1299999999999999</v>
      </c>
      <c r="I181">
        <f t="shared" ca="1" si="46"/>
        <v>1637</v>
      </c>
      <c r="J181">
        <f t="shared" ca="1" si="47"/>
        <v>106</v>
      </c>
      <c r="K181">
        <f t="shared" ca="1" si="48"/>
        <v>57</v>
      </c>
      <c r="L181" s="2">
        <f t="shared" ca="1" si="49"/>
        <v>5479.6299999999992</v>
      </c>
      <c r="M181" s="2">
        <f t="shared" ca="1" si="50"/>
        <v>1849.8099999999997</v>
      </c>
      <c r="N181">
        <f t="shared" ca="1" si="51"/>
        <v>1637</v>
      </c>
      <c r="O181" s="2">
        <f t="shared" ca="1" si="45"/>
        <v>5479.6299999999992</v>
      </c>
      <c r="P181" s="2">
        <f t="shared" ca="1" si="52"/>
        <v>1849.8099999999997</v>
      </c>
      <c r="Q181">
        <f t="shared" ca="1" si="53"/>
        <v>1637</v>
      </c>
      <c r="S181">
        <f t="shared" ca="1" si="54"/>
        <v>49</v>
      </c>
    </row>
    <row r="182" spans="1:19">
      <c r="A182">
        <v>181</v>
      </c>
      <c r="B182">
        <f t="shared" ca="1" si="40"/>
        <v>39</v>
      </c>
      <c r="C182">
        <f t="shared" ca="1" si="41"/>
        <v>0.9</v>
      </c>
      <c r="D182" s="1">
        <f t="shared" ca="1" si="43"/>
        <v>4.4773610262675616</v>
      </c>
      <c r="E182">
        <f t="shared" ca="1" si="44"/>
        <v>0.61087354917532066</v>
      </c>
      <c r="F182">
        <v>1.5</v>
      </c>
      <c r="G182">
        <v>1</v>
      </c>
      <c r="H182">
        <f t="shared" ca="1" si="42"/>
        <v>0.82</v>
      </c>
      <c r="I182">
        <f t="shared" ca="1" si="46"/>
        <v>1686</v>
      </c>
      <c r="J182">
        <f t="shared" ca="1" si="47"/>
        <v>110</v>
      </c>
      <c r="K182">
        <f t="shared" ca="1" si="48"/>
        <v>59</v>
      </c>
      <c r="L182" s="2">
        <f t="shared" ca="1" si="49"/>
        <v>5692.4399999999987</v>
      </c>
      <c r="M182" s="2">
        <f t="shared" ca="1" si="50"/>
        <v>1382.52</v>
      </c>
      <c r="N182">
        <f t="shared" ca="1" si="51"/>
        <v>1686</v>
      </c>
      <c r="O182" s="2">
        <f t="shared" ca="1" si="45"/>
        <v>5692.4399999999987</v>
      </c>
      <c r="P182" s="2">
        <f t="shared" ca="1" si="52"/>
        <v>1382.52</v>
      </c>
      <c r="Q182">
        <f t="shared" ca="1" si="53"/>
        <v>1686</v>
      </c>
      <c r="S182">
        <f t="shared" ca="1" si="54"/>
        <v>51</v>
      </c>
    </row>
    <row r="183" spans="1:19">
      <c r="A183">
        <v>182</v>
      </c>
      <c r="B183">
        <f t="shared" ca="1" si="40"/>
        <v>33</v>
      </c>
      <c r="C183">
        <f t="shared" ca="1" si="41"/>
        <v>0.9</v>
      </c>
      <c r="D183" s="1">
        <f t="shared" ca="1" si="43"/>
        <v>4.1962989323843409</v>
      </c>
      <c r="E183">
        <f t="shared" ca="1" si="44"/>
        <v>0.59311981020166071</v>
      </c>
      <c r="F183">
        <v>1.5</v>
      </c>
      <c r="G183">
        <v>1</v>
      </c>
      <c r="H183">
        <f t="shared" ca="1" si="42"/>
        <v>0.8</v>
      </c>
      <c r="I183">
        <f t="shared" ca="1" si="46"/>
        <v>1737</v>
      </c>
      <c r="J183">
        <f t="shared" ca="1" si="47"/>
        <v>113</v>
      </c>
      <c r="K183">
        <f t="shared" ca="1" si="48"/>
        <v>61</v>
      </c>
      <c r="L183" s="2">
        <f t="shared" ca="1" si="49"/>
        <v>5388.9599999999991</v>
      </c>
      <c r="M183" s="2">
        <f t="shared" ca="1" si="50"/>
        <v>1389.6000000000001</v>
      </c>
      <c r="N183">
        <f t="shared" ca="1" si="51"/>
        <v>1737</v>
      </c>
      <c r="O183" s="2">
        <f t="shared" ca="1" si="45"/>
        <v>5388.9599999999991</v>
      </c>
      <c r="P183" s="2">
        <f t="shared" ca="1" si="52"/>
        <v>1389.6000000000001</v>
      </c>
      <c r="Q183">
        <f t="shared" ca="1" si="53"/>
        <v>1737</v>
      </c>
      <c r="S183">
        <f t="shared" ca="1" si="54"/>
        <v>52</v>
      </c>
    </row>
    <row r="184" spans="1:19">
      <c r="A184">
        <v>183</v>
      </c>
      <c r="B184">
        <f t="shared" ca="1" si="40"/>
        <v>44</v>
      </c>
      <c r="C184">
        <f t="shared" ca="1" si="41"/>
        <v>1</v>
      </c>
      <c r="D184" s="1">
        <f t="shared" ca="1" si="43"/>
        <v>3.9024525043177891</v>
      </c>
      <c r="E184">
        <f t="shared" ca="1" si="44"/>
        <v>0.57570523891767411</v>
      </c>
      <c r="F184">
        <v>1.5</v>
      </c>
      <c r="G184">
        <v>1</v>
      </c>
      <c r="H184">
        <f t="shared" ca="1" si="42"/>
        <v>0.86</v>
      </c>
      <c r="I184">
        <f t="shared" ca="1" si="46"/>
        <v>1789</v>
      </c>
      <c r="J184">
        <f t="shared" ca="1" si="47"/>
        <v>116</v>
      </c>
      <c r="K184">
        <f t="shared" ca="1" si="48"/>
        <v>63</v>
      </c>
      <c r="L184" s="2">
        <f t="shared" ca="1" si="49"/>
        <v>5041.5599999999995</v>
      </c>
      <c r="M184" s="2">
        <f t="shared" ca="1" si="50"/>
        <v>1538.54</v>
      </c>
      <c r="N184">
        <f t="shared" ca="1" si="51"/>
        <v>1789</v>
      </c>
      <c r="O184" s="2">
        <f t="shared" ca="1" si="45"/>
        <v>5041.5599999999995</v>
      </c>
      <c r="P184" s="2">
        <f t="shared" ca="1" si="52"/>
        <v>1538.54</v>
      </c>
      <c r="Q184">
        <f t="shared" ca="1" si="53"/>
        <v>1789</v>
      </c>
      <c r="S184">
        <f t="shared" ca="1" si="54"/>
        <v>53</v>
      </c>
    </row>
    <row r="185" spans="1:19">
      <c r="A185">
        <v>184</v>
      </c>
      <c r="B185">
        <f t="shared" ca="1" si="40"/>
        <v>58</v>
      </c>
      <c r="C185">
        <f t="shared" ca="1" si="41"/>
        <v>1</v>
      </c>
      <c r="D185" s="1">
        <f t="shared" ca="1" si="43"/>
        <v>3.6780883174958081</v>
      </c>
      <c r="E185">
        <f t="shared" ca="1" si="44"/>
        <v>0.55897149245388489</v>
      </c>
      <c r="F185">
        <v>1.5</v>
      </c>
      <c r="G185">
        <v>1</v>
      </c>
      <c r="H185">
        <f t="shared" ca="1" si="42"/>
        <v>0.84</v>
      </c>
      <c r="I185">
        <f t="shared" ca="1" si="46"/>
        <v>1842</v>
      </c>
      <c r="J185">
        <f t="shared" ca="1" si="47"/>
        <v>120</v>
      </c>
      <c r="K185">
        <f t="shared" ca="1" si="48"/>
        <v>64</v>
      </c>
      <c r="L185" s="2">
        <f t="shared" ca="1" si="49"/>
        <v>4791.0999999999995</v>
      </c>
      <c r="M185" s="2">
        <f t="shared" ca="1" si="50"/>
        <v>1547.28</v>
      </c>
      <c r="N185">
        <f t="shared" ca="1" si="51"/>
        <v>1842</v>
      </c>
      <c r="O185" s="2">
        <f t="shared" ca="1" si="45"/>
        <v>4791.0999999999995</v>
      </c>
      <c r="P185" s="2">
        <f t="shared" ca="1" si="52"/>
        <v>1547.28</v>
      </c>
      <c r="Q185">
        <f t="shared" ca="1" si="53"/>
        <v>1842</v>
      </c>
      <c r="S185">
        <f t="shared" ca="1" si="54"/>
        <v>56</v>
      </c>
    </row>
    <row r="186" spans="1:19">
      <c r="A186">
        <v>185</v>
      </c>
      <c r="B186">
        <f t="shared" ca="1" si="40"/>
        <v>85</v>
      </c>
      <c r="C186">
        <f t="shared" ca="1" si="41"/>
        <v>1.2</v>
      </c>
      <c r="D186" s="1">
        <f t="shared" ca="1" si="43"/>
        <v>3.4410314875135724</v>
      </c>
      <c r="E186">
        <f t="shared" ca="1" si="44"/>
        <v>0.54288816503800219</v>
      </c>
      <c r="F186">
        <v>1.5</v>
      </c>
      <c r="G186">
        <v>1</v>
      </c>
      <c r="H186">
        <f t="shared" ca="1" si="42"/>
        <v>0.98</v>
      </c>
      <c r="I186">
        <f t="shared" ca="1" si="46"/>
        <v>1898</v>
      </c>
      <c r="J186">
        <f t="shared" ca="1" si="47"/>
        <v>123</v>
      </c>
      <c r="K186">
        <f t="shared" ca="1" si="48"/>
        <v>66</v>
      </c>
      <c r="L186" s="2">
        <f t="shared" ca="1" si="49"/>
        <v>4496.3799999999992</v>
      </c>
      <c r="M186" s="2">
        <f t="shared" ca="1" si="50"/>
        <v>1860.04</v>
      </c>
      <c r="N186">
        <f t="shared" ca="1" si="51"/>
        <v>1898</v>
      </c>
      <c r="O186" s="2">
        <f t="shared" ca="1" si="45"/>
        <v>4496.3799999999992</v>
      </c>
      <c r="P186" s="2">
        <f t="shared" ca="1" si="52"/>
        <v>1860.04</v>
      </c>
      <c r="Q186">
        <f t="shared" ca="1" si="53"/>
        <v>1898</v>
      </c>
      <c r="S186">
        <f t="shared" ca="1" si="54"/>
        <v>57</v>
      </c>
    </row>
    <row r="187" spans="1:19">
      <c r="A187">
        <v>186</v>
      </c>
      <c r="B187">
        <f t="shared" ca="1" si="40"/>
        <v>81</v>
      </c>
      <c r="C187">
        <f t="shared" ca="1" si="41"/>
        <v>1.2</v>
      </c>
      <c r="D187" s="1">
        <f t="shared" ca="1" si="43"/>
        <v>3.3490094836670181</v>
      </c>
      <c r="E187">
        <f t="shared" ca="1" si="44"/>
        <v>0.52687038988408852</v>
      </c>
      <c r="F187">
        <v>1.5</v>
      </c>
      <c r="G187">
        <v>1</v>
      </c>
      <c r="H187">
        <f t="shared" ca="1" si="42"/>
        <v>0.95</v>
      </c>
      <c r="I187">
        <f t="shared" ca="1" si="46"/>
        <v>1955</v>
      </c>
      <c r="J187">
        <f t="shared" ca="1" si="47"/>
        <v>127</v>
      </c>
      <c r="K187">
        <f t="shared" ca="1" si="48"/>
        <v>68</v>
      </c>
      <c r="L187" s="2">
        <f t="shared" ca="1" si="49"/>
        <v>4458.4199999999992</v>
      </c>
      <c r="M187" s="2">
        <f t="shared" ca="1" si="50"/>
        <v>1857.25</v>
      </c>
      <c r="N187">
        <f t="shared" ca="1" si="51"/>
        <v>1955</v>
      </c>
      <c r="O187" s="2">
        <f t="shared" ca="1" si="45"/>
        <v>4458.4199999999992</v>
      </c>
      <c r="P187" s="2">
        <f t="shared" ca="1" si="52"/>
        <v>1857.25</v>
      </c>
      <c r="Q187">
        <f t="shared" ca="1" si="53"/>
        <v>1955</v>
      </c>
      <c r="S187">
        <f t="shared" ca="1" si="54"/>
        <v>59</v>
      </c>
    </row>
    <row r="188" spans="1:19">
      <c r="A188">
        <v>187</v>
      </c>
      <c r="B188">
        <f t="shared" ca="1" si="40"/>
        <v>34</v>
      </c>
      <c r="C188">
        <f t="shared" ca="1" si="41"/>
        <v>0.9</v>
      </c>
      <c r="D188" s="1">
        <f t="shared" ca="1" si="43"/>
        <v>3.2305217391304342</v>
      </c>
      <c r="E188">
        <f t="shared" ca="1" si="44"/>
        <v>0.51150895140664965</v>
      </c>
      <c r="F188">
        <v>1.5</v>
      </c>
      <c r="G188">
        <v>1</v>
      </c>
      <c r="H188">
        <f t="shared" ca="1" si="42"/>
        <v>0.69</v>
      </c>
      <c r="I188">
        <f t="shared" ca="1" si="46"/>
        <v>2014</v>
      </c>
      <c r="J188">
        <f t="shared" ca="1" si="47"/>
        <v>131</v>
      </c>
      <c r="K188">
        <f t="shared" ca="1" si="48"/>
        <v>70</v>
      </c>
      <c r="L188" s="2">
        <f t="shared" ca="1" si="49"/>
        <v>4360.6699999999992</v>
      </c>
      <c r="M188" s="2">
        <f t="shared" ca="1" si="50"/>
        <v>1389.6599999999999</v>
      </c>
      <c r="N188">
        <f t="shared" ca="1" si="51"/>
        <v>2014</v>
      </c>
      <c r="O188" s="2">
        <f t="shared" ca="1" si="45"/>
        <v>4360.6699999999992</v>
      </c>
      <c r="P188" s="2">
        <f t="shared" ca="1" si="52"/>
        <v>1389.6599999999999</v>
      </c>
      <c r="Q188">
        <f t="shared" ca="1" si="53"/>
        <v>2014</v>
      </c>
      <c r="S188">
        <f t="shared" ca="1" si="54"/>
        <v>61</v>
      </c>
    </row>
    <row r="189" spans="1:19">
      <c r="A189">
        <v>188</v>
      </c>
      <c r="B189">
        <f t="shared" ca="1" si="40"/>
        <v>39</v>
      </c>
      <c r="C189">
        <f t="shared" ca="1" si="41"/>
        <v>0.9</v>
      </c>
      <c r="D189" s="1">
        <f t="shared" ca="1" si="43"/>
        <v>2.8551787487586888</v>
      </c>
      <c r="E189">
        <f t="shared" ca="1" si="44"/>
        <v>0.49652432969215493</v>
      </c>
      <c r="F189">
        <v>1.5</v>
      </c>
      <c r="G189">
        <v>1</v>
      </c>
      <c r="H189">
        <f t="shared" ca="1" si="42"/>
        <v>0.67</v>
      </c>
      <c r="I189">
        <f t="shared" ca="1" si="46"/>
        <v>2075</v>
      </c>
      <c r="J189">
        <f t="shared" ca="1" si="47"/>
        <v>135</v>
      </c>
      <c r="K189">
        <f t="shared" ca="1" si="48"/>
        <v>73</v>
      </c>
      <c r="L189" s="2">
        <f t="shared" ca="1" si="49"/>
        <v>3736.329999999999</v>
      </c>
      <c r="M189" s="2">
        <f t="shared" ca="1" si="50"/>
        <v>1390.25</v>
      </c>
      <c r="N189">
        <f t="shared" ca="1" si="51"/>
        <v>2075</v>
      </c>
      <c r="O189" s="2">
        <f t="shared" ca="1" si="45"/>
        <v>3736.329999999999</v>
      </c>
      <c r="P189" s="2">
        <f t="shared" ca="1" si="52"/>
        <v>1390.25</v>
      </c>
      <c r="Q189">
        <f t="shared" ca="1" si="53"/>
        <v>2075</v>
      </c>
      <c r="S189">
        <f t="shared" ca="1" si="54"/>
        <v>62</v>
      </c>
    </row>
    <row r="190" spans="1:19">
      <c r="A190">
        <v>189</v>
      </c>
      <c r="B190">
        <f t="shared" ca="1" si="40"/>
        <v>50</v>
      </c>
      <c r="C190">
        <f t="shared" ca="1" si="41"/>
        <v>1</v>
      </c>
      <c r="D190" s="1">
        <f t="shared" ca="1" si="43"/>
        <v>2.4706409638554212</v>
      </c>
      <c r="E190">
        <f t="shared" ca="1" si="44"/>
        <v>0.48192771084337349</v>
      </c>
      <c r="F190">
        <v>1.5</v>
      </c>
      <c r="G190">
        <v>1</v>
      </c>
      <c r="H190">
        <f t="shared" ca="1" si="42"/>
        <v>0.72</v>
      </c>
      <c r="I190">
        <f t="shared" ca="1" si="46"/>
        <v>2137</v>
      </c>
      <c r="J190">
        <f t="shared" ca="1" si="47"/>
        <v>139</v>
      </c>
      <c r="K190">
        <f t="shared" ca="1" si="48"/>
        <v>75</v>
      </c>
      <c r="L190" s="2">
        <f t="shared" ca="1" si="49"/>
        <v>3051.579999999999</v>
      </c>
      <c r="M190" s="2">
        <f t="shared" ca="1" si="50"/>
        <v>1538.6399999999999</v>
      </c>
      <c r="N190">
        <f t="shared" ca="1" si="51"/>
        <v>2137</v>
      </c>
      <c r="O190" s="2">
        <f t="shared" ca="1" si="45"/>
        <v>3051.579999999999</v>
      </c>
      <c r="P190" s="2">
        <f t="shared" ca="1" si="52"/>
        <v>1538.6399999999999</v>
      </c>
      <c r="Q190">
        <f t="shared" ca="1" si="53"/>
        <v>2137</v>
      </c>
      <c r="S190">
        <f t="shared" ca="1" si="54"/>
        <v>64</v>
      </c>
    </row>
    <row r="191" spans="1:19">
      <c r="A191">
        <v>190</v>
      </c>
      <c r="B191">
        <f t="shared" ca="1" si="40"/>
        <v>16</v>
      </c>
      <c r="C191">
        <f t="shared" ca="1" si="41"/>
        <v>0.8</v>
      </c>
      <c r="D191" s="1">
        <f t="shared" ca="1" si="43"/>
        <v>2.1479737950397753</v>
      </c>
      <c r="E191">
        <f t="shared" ca="1" si="44"/>
        <v>0.46794571829667758</v>
      </c>
      <c r="F191">
        <v>1.5</v>
      </c>
      <c r="G191">
        <v>1</v>
      </c>
      <c r="H191">
        <f t="shared" ca="1" si="42"/>
        <v>0.56000000000000005</v>
      </c>
      <c r="I191">
        <f t="shared" ca="1" si="46"/>
        <v>2201</v>
      </c>
      <c r="J191">
        <f t="shared" ca="1" si="47"/>
        <v>143</v>
      </c>
      <c r="K191">
        <f t="shared" ca="1" si="48"/>
        <v>77</v>
      </c>
      <c r="L191" s="2">
        <f t="shared" ca="1" si="49"/>
        <v>2453.2199999999989</v>
      </c>
      <c r="M191" s="2">
        <f t="shared" ca="1" si="50"/>
        <v>1232.5600000000002</v>
      </c>
      <c r="N191">
        <f t="shared" ca="1" si="51"/>
        <v>2201</v>
      </c>
      <c r="O191" s="2">
        <f t="shared" ca="1" si="45"/>
        <v>2453.2199999999993</v>
      </c>
      <c r="P191" s="2">
        <f t="shared" ca="1" si="52"/>
        <v>1232.5600000000002</v>
      </c>
      <c r="Q191">
        <f t="shared" ca="1" si="53"/>
        <v>2201</v>
      </c>
      <c r="S191">
        <f t="shared" ca="1" si="54"/>
        <v>66</v>
      </c>
    </row>
    <row r="192" spans="1:19">
      <c r="A192">
        <v>191</v>
      </c>
      <c r="B192">
        <f t="shared" ca="1" si="40"/>
        <v>32</v>
      </c>
      <c r="C192">
        <f t="shared" ca="1" si="41"/>
        <v>0.9</v>
      </c>
      <c r="D192" s="1">
        <f t="shared" ca="1" si="43"/>
        <v>1.6745933666515218</v>
      </c>
      <c r="E192">
        <f t="shared" ca="1" si="44"/>
        <v>0.45433893684688775</v>
      </c>
      <c r="F192">
        <v>1.5</v>
      </c>
      <c r="G192">
        <v>1</v>
      </c>
      <c r="H192">
        <f t="shared" ca="1" si="42"/>
        <v>0.61</v>
      </c>
      <c r="I192">
        <f t="shared" ca="1" si="46"/>
        <v>2267</v>
      </c>
      <c r="J192">
        <f t="shared" ca="1" si="47"/>
        <v>79</v>
      </c>
      <c r="K192">
        <f t="shared" ca="1" si="48"/>
        <v>147</v>
      </c>
      <c r="L192" s="2">
        <f t="shared" ca="1" si="49"/>
        <v>1484.7799999999991</v>
      </c>
      <c r="M192" s="2">
        <f t="shared" ca="1" si="50"/>
        <v>1382.87</v>
      </c>
      <c r="N192">
        <f t="shared" ca="1" si="51"/>
        <v>2267</v>
      </c>
      <c r="O192" s="2">
        <f t="shared" ca="1" si="45"/>
        <v>1484.7799999999997</v>
      </c>
      <c r="P192" s="2">
        <f t="shared" ca="1" si="52"/>
        <v>1382.87</v>
      </c>
      <c r="Q192">
        <f t="shared" ca="1" si="53"/>
        <v>2267</v>
      </c>
      <c r="S192">
        <f t="shared" ca="1" si="54"/>
        <v>-68</v>
      </c>
    </row>
    <row r="193" spans="1:19">
      <c r="A193">
        <v>192</v>
      </c>
      <c r="B193">
        <f t="shared" ca="1" si="40"/>
        <v>67</v>
      </c>
      <c r="C193">
        <f t="shared" ca="1" si="41"/>
        <v>1.1000000000000001</v>
      </c>
      <c r="D193" s="1">
        <f t="shared" ca="1" si="43"/>
        <v>1.26495368328187</v>
      </c>
      <c r="E193">
        <f t="shared" ca="1" si="44"/>
        <v>0.4411116012351125</v>
      </c>
      <c r="F193">
        <v>1.5</v>
      </c>
      <c r="G193">
        <v>1</v>
      </c>
      <c r="H193">
        <f t="shared" ca="1" si="42"/>
        <v>0.73</v>
      </c>
      <c r="I193">
        <f t="shared" ca="1" si="46"/>
        <v>2199</v>
      </c>
      <c r="J193">
        <f t="shared" ca="1" si="47"/>
        <v>77</v>
      </c>
      <c r="K193">
        <f t="shared" ca="1" si="48"/>
        <v>143</v>
      </c>
      <c r="L193" s="2">
        <f t="shared" ca="1" si="49"/>
        <v>600.64999999999895</v>
      </c>
      <c r="M193" s="2">
        <f t="shared" ca="1" si="50"/>
        <v>1605.27</v>
      </c>
      <c r="N193">
        <f t="shared" ca="1" si="51"/>
        <v>2199</v>
      </c>
      <c r="O193" s="2">
        <f t="shared" ca="1" si="45"/>
        <v>600.64999999999964</v>
      </c>
      <c r="P193" s="2">
        <f t="shared" ca="1" si="52"/>
        <v>1605.27</v>
      </c>
      <c r="Q193">
        <f t="shared" ca="1" si="53"/>
        <v>2199</v>
      </c>
      <c r="S193">
        <f t="shared" ca="1" si="54"/>
        <v>-66</v>
      </c>
    </row>
    <row r="194" spans="1:19">
      <c r="A194">
        <v>193</v>
      </c>
      <c r="B194">
        <f t="shared" ca="1" si="40"/>
        <v>67</v>
      </c>
      <c r="C194">
        <f t="shared" ca="1" si="41"/>
        <v>1.1000000000000001</v>
      </c>
      <c r="D194" s="1">
        <f t="shared" ca="1" si="43"/>
        <v>1.0031468849477032</v>
      </c>
      <c r="E194">
        <f t="shared" ca="1" si="44"/>
        <v>0.45475216007276037</v>
      </c>
      <c r="F194">
        <v>1.5</v>
      </c>
      <c r="G194">
        <v>1</v>
      </c>
      <c r="H194">
        <f t="shared" ca="1" si="42"/>
        <v>0.75</v>
      </c>
      <c r="I194">
        <f t="shared" ca="1" si="46"/>
        <v>2133</v>
      </c>
      <c r="J194">
        <f t="shared" ca="1" si="47"/>
        <v>75</v>
      </c>
      <c r="K194">
        <f t="shared" ca="1" si="48"/>
        <v>139</v>
      </c>
      <c r="L194" s="2">
        <f t="shared" ca="1" si="49"/>
        <v>6.9199999999989359</v>
      </c>
      <c r="M194" s="2">
        <f t="shared" ca="1" si="50"/>
        <v>1599.75</v>
      </c>
      <c r="N194">
        <f t="shared" ca="1" si="51"/>
        <v>1607</v>
      </c>
      <c r="O194" s="2">
        <f t="shared" ca="1" si="45"/>
        <v>6.919999999999618</v>
      </c>
      <c r="P194" s="2">
        <f t="shared" ca="1" si="52"/>
        <v>1599.75</v>
      </c>
      <c r="Q194">
        <f t="shared" ca="1" si="53"/>
        <v>1607</v>
      </c>
      <c r="S194">
        <f t="shared" ca="1" si="54"/>
        <v>-64</v>
      </c>
    </row>
    <row r="195" spans="1:19">
      <c r="A195">
        <v>194</v>
      </c>
      <c r="B195">
        <f t="shared" ref="B195:B200" ca="1" si="55">RANDBETWEEN(1,100)</f>
        <v>83</v>
      </c>
      <c r="C195">
        <f t="shared" ref="C195:C200" ca="1" si="56">IF(B195&lt;20, 0.8, IF(B195&lt;40, 0.9, IF(B195&lt;60, 1, IF(B195&lt;80, 1.1, 1.2))))</f>
        <v>1.2</v>
      </c>
      <c r="D195" s="1">
        <f t="shared" ca="1" si="43"/>
        <v>0.75324425691514263</v>
      </c>
      <c r="E195">
        <f t="shared" ca="1" si="44"/>
        <v>0.35313842330761491</v>
      </c>
      <c r="F195">
        <v>1.5</v>
      </c>
      <c r="G195">
        <v>1</v>
      </c>
      <c r="H195">
        <f t="shared" ref="H195:H200" ca="1" si="57">ROUND(C195*E195*F195*G195, 2)</f>
        <v>0.64</v>
      </c>
      <c r="I195">
        <f t="shared" ca="1" si="46"/>
        <v>2069</v>
      </c>
      <c r="J195">
        <f t="shared" ca="1" si="47"/>
        <v>72</v>
      </c>
      <c r="K195">
        <f t="shared" ca="1" si="48"/>
        <v>134</v>
      </c>
      <c r="L195" s="2">
        <f t="shared" ca="1" si="49"/>
        <v>0</v>
      </c>
      <c r="M195" s="2">
        <f t="shared" ca="1" si="50"/>
        <v>1324.16</v>
      </c>
      <c r="N195">
        <f t="shared" ca="1" si="51"/>
        <v>1324</v>
      </c>
      <c r="O195" s="2">
        <f t="shared" ca="1" si="45"/>
        <v>0</v>
      </c>
      <c r="P195" s="2">
        <f t="shared" ca="1" si="52"/>
        <v>1324.16</v>
      </c>
      <c r="Q195">
        <f t="shared" ca="1" si="53"/>
        <v>1324</v>
      </c>
      <c r="S195">
        <f t="shared" ca="1" si="54"/>
        <v>-62</v>
      </c>
    </row>
    <row r="196" spans="1:19">
      <c r="A196">
        <v>195</v>
      </c>
      <c r="B196">
        <f t="shared" ca="1" si="55"/>
        <v>10</v>
      </c>
      <c r="C196">
        <f t="shared" ca="1" si="56"/>
        <v>0.8</v>
      </c>
      <c r="D196" s="1">
        <f t="shared" ref="D196:D200" ca="1" si="58">(L195+M195+O195+P195)/(I195*2)</f>
        <v>0.64</v>
      </c>
      <c r="E196">
        <f t="shared" ref="E196:E200" ca="1" si="59">IF(D196&lt;1, (G195*1000)/I195*D196, (G195*1000)/I195)</f>
        <v>0.30932817786370226</v>
      </c>
      <c r="F196">
        <v>1.5</v>
      </c>
      <c r="G196">
        <v>1</v>
      </c>
      <c r="H196">
        <f t="shared" ca="1" si="57"/>
        <v>0.37</v>
      </c>
      <c r="I196">
        <f t="shared" ca="1" si="46"/>
        <v>2007</v>
      </c>
      <c r="J196">
        <f t="shared" ca="1" si="47"/>
        <v>70</v>
      </c>
      <c r="K196">
        <f t="shared" ca="1" si="48"/>
        <v>130</v>
      </c>
      <c r="L196" s="2">
        <f t="shared" ca="1" si="49"/>
        <v>0.16000000000008185</v>
      </c>
      <c r="M196" s="2">
        <f t="shared" ca="1" si="50"/>
        <v>742.59</v>
      </c>
      <c r="N196">
        <f t="shared" ca="1" si="51"/>
        <v>743</v>
      </c>
      <c r="O196" s="2">
        <f t="shared" ref="O196:O200" ca="1" si="60">IF(O195+P195-Q195&gt;0, O195+P195-Q195, 0)</f>
        <v>0.16000000000008185</v>
      </c>
      <c r="P196" s="2">
        <f t="shared" ca="1" si="52"/>
        <v>742.59</v>
      </c>
      <c r="Q196">
        <f t="shared" ca="1" si="53"/>
        <v>743</v>
      </c>
      <c r="S196">
        <f t="shared" ca="1" si="54"/>
        <v>-60</v>
      </c>
    </row>
    <row r="197" spans="1:19">
      <c r="A197">
        <v>196</v>
      </c>
      <c r="B197">
        <f t="shared" ca="1" si="55"/>
        <v>70</v>
      </c>
      <c r="C197">
        <f t="shared" ca="1" si="56"/>
        <v>1.1000000000000001</v>
      </c>
      <c r="D197" s="1">
        <f t="shared" ca="1" si="58"/>
        <v>0.37007972097658204</v>
      </c>
      <c r="E197">
        <f t="shared" ca="1" si="59"/>
        <v>0.18439447980895968</v>
      </c>
      <c r="F197">
        <v>1.5</v>
      </c>
      <c r="G197">
        <v>1</v>
      </c>
      <c r="H197">
        <f t="shared" ca="1" si="57"/>
        <v>0.3</v>
      </c>
      <c r="I197">
        <f t="shared" ca="1" si="46"/>
        <v>1947</v>
      </c>
      <c r="J197">
        <f t="shared" ca="1" si="47"/>
        <v>68</v>
      </c>
      <c r="K197">
        <f t="shared" ca="1" si="48"/>
        <v>127</v>
      </c>
      <c r="L197" s="2">
        <f t="shared" ca="1" si="49"/>
        <v>0</v>
      </c>
      <c r="M197" s="2">
        <f t="shared" ca="1" si="50"/>
        <v>584.1</v>
      </c>
      <c r="N197">
        <f t="shared" ca="1" si="51"/>
        <v>584</v>
      </c>
      <c r="O197" s="2">
        <f t="shared" ca="1" si="60"/>
        <v>0</v>
      </c>
      <c r="P197" s="2">
        <f t="shared" ca="1" si="52"/>
        <v>584.1</v>
      </c>
      <c r="Q197">
        <f t="shared" ca="1" si="53"/>
        <v>584</v>
      </c>
      <c r="S197">
        <f t="shared" ca="1" si="54"/>
        <v>-59</v>
      </c>
    </row>
    <row r="198" spans="1:19">
      <c r="A198">
        <v>197</v>
      </c>
      <c r="B198">
        <f t="shared" ca="1" si="55"/>
        <v>20</v>
      </c>
      <c r="C198">
        <f t="shared" ca="1" si="56"/>
        <v>0.9</v>
      </c>
      <c r="D198" s="1">
        <f t="shared" ca="1" si="58"/>
        <v>0.3</v>
      </c>
      <c r="E198">
        <f t="shared" ca="1" si="59"/>
        <v>0.15408320493066255</v>
      </c>
      <c r="F198">
        <v>1.5</v>
      </c>
      <c r="G198">
        <v>1</v>
      </c>
      <c r="H198">
        <f t="shared" ca="1" si="57"/>
        <v>0.21</v>
      </c>
      <c r="I198">
        <f t="shared" ca="1" si="46"/>
        <v>1888</v>
      </c>
      <c r="J198">
        <f t="shared" ca="1" si="47"/>
        <v>66</v>
      </c>
      <c r="K198">
        <f t="shared" ca="1" si="48"/>
        <v>123</v>
      </c>
      <c r="L198" s="2">
        <f t="shared" ca="1" si="49"/>
        <v>0.10000000000002274</v>
      </c>
      <c r="M198" s="2">
        <f t="shared" ca="1" si="50"/>
        <v>396.47999999999996</v>
      </c>
      <c r="N198">
        <f t="shared" ca="1" si="51"/>
        <v>397</v>
      </c>
      <c r="O198" s="2">
        <f t="shared" ca="1" si="60"/>
        <v>0.10000000000002274</v>
      </c>
      <c r="P198" s="2">
        <f t="shared" ca="1" si="52"/>
        <v>396.47999999999996</v>
      </c>
      <c r="Q198">
        <f t="shared" ca="1" si="53"/>
        <v>397</v>
      </c>
      <c r="S198">
        <f t="shared" ca="1" si="54"/>
        <v>-57</v>
      </c>
    </row>
    <row r="199" spans="1:19">
      <c r="A199">
        <v>198</v>
      </c>
      <c r="B199">
        <f t="shared" ca="1" si="55"/>
        <v>88</v>
      </c>
      <c r="C199">
        <f t="shared" ca="1" si="56"/>
        <v>1.2</v>
      </c>
      <c r="D199" s="1">
        <f t="shared" ca="1" si="58"/>
        <v>0.21005296610169491</v>
      </c>
      <c r="E199">
        <f t="shared" ca="1" si="59"/>
        <v>0.11125686763860961</v>
      </c>
      <c r="F199">
        <v>1.5</v>
      </c>
      <c r="G199">
        <v>1</v>
      </c>
      <c r="H199">
        <f t="shared" ca="1" si="57"/>
        <v>0.2</v>
      </c>
      <c r="I199">
        <f t="shared" ca="1" si="46"/>
        <v>1831</v>
      </c>
      <c r="J199">
        <f t="shared" ca="1" si="47"/>
        <v>64</v>
      </c>
      <c r="K199">
        <f t="shared" ca="1" si="48"/>
        <v>119</v>
      </c>
      <c r="L199" s="2">
        <f t="shared" ca="1" si="49"/>
        <v>0</v>
      </c>
      <c r="M199" s="2">
        <f t="shared" ca="1" si="50"/>
        <v>366.20000000000005</v>
      </c>
      <c r="N199">
        <f t="shared" ca="1" si="51"/>
        <v>366</v>
      </c>
      <c r="O199" s="2">
        <f t="shared" ca="1" si="60"/>
        <v>0</v>
      </c>
      <c r="P199" s="2">
        <f t="shared" ca="1" si="52"/>
        <v>366.20000000000005</v>
      </c>
      <c r="Q199">
        <f t="shared" ca="1" si="53"/>
        <v>366</v>
      </c>
      <c r="S199">
        <f t="shared" ca="1" si="54"/>
        <v>-55</v>
      </c>
    </row>
    <row r="200" spans="1:19">
      <c r="A200">
        <v>199</v>
      </c>
      <c r="B200">
        <f t="shared" ca="1" si="55"/>
        <v>18</v>
      </c>
      <c r="C200">
        <f t="shared" ca="1" si="56"/>
        <v>0.8</v>
      </c>
      <c r="D200" s="1">
        <f t="shared" ca="1" si="58"/>
        <v>0.2</v>
      </c>
      <c r="E200">
        <f t="shared" ca="1" si="59"/>
        <v>0.10922992900054616</v>
      </c>
      <c r="F200">
        <v>1.5</v>
      </c>
      <c r="G200">
        <v>1</v>
      </c>
      <c r="H200">
        <f t="shared" ca="1" si="57"/>
        <v>0.13</v>
      </c>
      <c r="I200">
        <f t="shared" ca="1" si="46"/>
        <v>1776</v>
      </c>
      <c r="J200">
        <f t="shared" ca="1" si="47"/>
        <v>62</v>
      </c>
      <c r="K200">
        <f t="shared" ca="1" si="48"/>
        <v>115</v>
      </c>
      <c r="L200" s="2">
        <f t="shared" ca="1" si="49"/>
        <v>0.20000000000004547</v>
      </c>
      <c r="M200" s="2">
        <f t="shared" ca="1" si="50"/>
        <v>230.88</v>
      </c>
      <c r="N200">
        <f t="shared" ca="1" si="51"/>
        <v>231</v>
      </c>
      <c r="O200" s="2">
        <f t="shared" ca="1" si="60"/>
        <v>0.20000000000004547</v>
      </c>
      <c r="P200" s="2">
        <f t="shared" ca="1" si="52"/>
        <v>230.88</v>
      </c>
      <c r="Q200">
        <f t="shared" ca="1" si="53"/>
        <v>231</v>
      </c>
      <c r="S200">
        <f t="shared" ca="1" si="54"/>
        <v>-53</v>
      </c>
    </row>
  </sheetData>
  <conditionalFormatting sqref="S2:S200">
    <cfRule type="dataBar" priority="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{91F11B74-B2B2-E940-9077-AF2EB65BB69C}</x14:id>
        </ext>
      </extLst>
    </cfRule>
  </conditionalFormatting>
  <conditionalFormatting sqref="S200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{767898D7-793E-8E46-9033-F86BB840EE14}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F11B74-B2B2-E940-9077-AF2EB65BB6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S2:S200</xm:sqref>
        </x14:conditionalFormatting>
        <x14:conditionalFormatting xmlns:xm="http://schemas.microsoft.com/office/excel/2006/main">
          <x14:cfRule type="dataBar" id="{767898D7-793E-8E46-9033-F86BB840EE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BB9E-201A-6D40-BE8E-594BF3317ECC}">
  <dimension ref="A1:H3"/>
  <sheetViews>
    <sheetView workbookViewId="0">
      <selection activeCell="D8" sqref="D8"/>
    </sheetView>
  </sheetViews>
  <sheetFormatPr baseColWidth="10" defaultRowHeight="16"/>
  <sheetData>
    <row r="1" spans="1:8">
      <c r="A1" t="s">
        <v>5</v>
      </c>
      <c r="B1">
        <v>1000</v>
      </c>
      <c r="C1" t="s">
        <v>28</v>
      </c>
      <c r="D1">
        <v>1000</v>
      </c>
      <c r="E1" t="s">
        <v>27</v>
      </c>
      <c r="F1">
        <v>1.3</v>
      </c>
      <c r="G1" t="s">
        <v>3</v>
      </c>
      <c r="H1">
        <v>1000</v>
      </c>
    </row>
    <row r="2" spans="1:8">
      <c r="A2" t="s">
        <v>20</v>
      </c>
      <c r="B2">
        <v>0.05</v>
      </c>
    </row>
    <row r="3" spans="1:8">
      <c r="A3" t="s">
        <v>21</v>
      </c>
      <c r="B3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67AE8-EA70-9949-9946-9F462F2E7F18}">
  <dimension ref="A1:S100"/>
  <sheetViews>
    <sheetView tabSelected="1" workbookViewId="0">
      <pane ySplit="1" topLeftCell="A2" activePane="bottomLeft" state="frozen"/>
      <selection pane="bottomLeft" activeCell="L6" sqref="L6"/>
    </sheetView>
  </sheetViews>
  <sheetFormatPr baseColWidth="10" defaultRowHeight="16"/>
  <sheetData>
    <row r="1" spans="1:19">
      <c r="A1" t="s">
        <v>0</v>
      </c>
      <c r="B1" t="s">
        <v>5</v>
      </c>
      <c r="C1" t="s">
        <v>18</v>
      </c>
      <c r="D1" t="s">
        <v>20</v>
      </c>
      <c r="E1" t="s">
        <v>19</v>
      </c>
      <c r="F1" t="s">
        <v>21</v>
      </c>
      <c r="G1" t="s">
        <v>26</v>
      </c>
      <c r="H1" t="s">
        <v>22</v>
      </c>
      <c r="I1" t="s">
        <v>23</v>
      </c>
      <c r="J1" t="s">
        <v>24</v>
      </c>
      <c r="K1" t="s">
        <v>25</v>
      </c>
      <c r="M1" t="s">
        <v>4</v>
      </c>
      <c r="N1" t="s">
        <v>29</v>
      </c>
      <c r="O1" t="s">
        <v>12</v>
      </c>
      <c r="P1" t="s">
        <v>30</v>
      </c>
      <c r="R1" t="s">
        <v>2</v>
      </c>
      <c r="S1" t="s">
        <v>3</v>
      </c>
    </row>
    <row r="2" spans="1:19">
      <c r="A2">
        <v>1</v>
      </c>
      <c r="B2" s="2">
        <f>stats!$B$1</f>
        <v>1000</v>
      </c>
      <c r="C2" s="2">
        <f ca="1">ROUND(B2*D2,0)</f>
        <v>52</v>
      </c>
      <c r="D2" s="3">
        <f ca="1">stats!$B$2/K2</f>
        <v>5.2000000000000005E-2</v>
      </c>
      <c r="E2" s="2">
        <f ca="1">ROUND(B2*F2,0)</f>
        <v>48</v>
      </c>
      <c r="F2" s="3">
        <f ca="1">0.05*K2</f>
        <v>4.807692307692308E-2</v>
      </c>
      <c r="G2" s="2">
        <f>0</f>
        <v>0</v>
      </c>
      <c r="H2">
        <f>stats!$D$1</f>
        <v>1000</v>
      </c>
      <c r="I2" s="2">
        <f ca="1">B2*M2</f>
        <v>1040</v>
      </c>
      <c r="J2" s="2">
        <f>B2</f>
        <v>1000</v>
      </c>
      <c r="K2" s="1">
        <f ca="1">J2/(I2+MAX(H2-B2,0)*0.25)</f>
        <v>0.96153846153846156</v>
      </c>
      <c r="L2" s="2"/>
      <c r="M2" s="1">
        <f ca="1">ROUND(MAX(MIN(N2*O2, stats!$F$1), 0.8), 2)+P2</f>
        <v>1.04</v>
      </c>
      <c r="N2" s="1">
        <f>ROUND(S2/B2,2)</f>
        <v>1</v>
      </c>
      <c r="O2">
        <f ca="1">RANDBETWEEN(90,120)/100</f>
        <v>1.04</v>
      </c>
      <c r="P2">
        <f>R2/100</f>
        <v>0</v>
      </c>
      <c r="R2">
        <v>0</v>
      </c>
      <c r="S2">
        <f>stats!$H$1</f>
        <v>1000</v>
      </c>
    </row>
    <row r="3" spans="1:19">
      <c r="A3">
        <v>2</v>
      </c>
      <c r="B3" s="2">
        <f ca="1">B2+C2-E2</f>
        <v>1004</v>
      </c>
      <c r="C3" s="2">
        <f t="shared" ref="C3:C66" ca="1" si="0">ROUND(B3*D3,0)</f>
        <v>59</v>
      </c>
      <c r="D3" s="3">
        <f ca="1">stats!$B$2/K3</f>
        <v>5.8448207171314735E-2</v>
      </c>
      <c r="E3" s="2">
        <f t="shared" ref="E3:E66" ca="1" si="1">ROUND(B3*F3,0)</f>
        <v>43</v>
      </c>
      <c r="F3" s="3">
        <f t="shared" ref="F3:F66" ca="1" si="2">0.05*K3</f>
        <v>4.2772911625370648E-2</v>
      </c>
      <c r="G3" s="2">
        <f ca="1">B3-B2</f>
        <v>4</v>
      </c>
      <c r="H3" s="2">
        <f ca="1">IF(H2+I2-J2&gt;=0, H2+I2-J2, 0)</f>
        <v>1040</v>
      </c>
      <c r="I3" s="2">
        <f ca="1">B3*M3</f>
        <v>1164.6399999999999</v>
      </c>
      <c r="J3" s="2">
        <f ca="1">B3</f>
        <v>1004</v>
      </c>
      <c r="K3" s="1">
        <f t="shared" ref="K3:K66" ca="1" si="3">J3/(I3+MAX(H3-B3,0)*0.25)</f>
        <v>0.85545823250741293</v>
      </c>
      <c r="L3" s="2"/>
      <c r="M3" s="1">
        <f ca="1">ROUND(MAX(MIN(N3*O3, stats!$F$1), 0.8), 2)+P3</f>
        <v>1.1599999999999999</v>
      </c>
      <c r="N3" s="1">
        <f ca="1">ROUND(S3/B3,2)</f>
        <v>1</v>
      </c>
      <c r="O3">
        <f t="shared" ref="O3:O66" ca="1" si="4">RANDBETWEEN(90,120)/100</f>
        <v>1.1599999999999999</v>
      </c>
      <c r="P3">
        <f t="shared" ref="P3:P66" si="5">R3/100</f>
        <v>0</v>
      </c>
      <c r="R3">
        <f>R2</f>
        <v>0</v>
      </c>
      <c r="S3">
        <f>S2</f>
        <v>1000</v>
      </c>
    </row>
    <row r="4" spans="1:19">
      <c r="A4">
        <v>3</v>
      </c>
      <c r="B4" s="2">
        <f t="shared" ref="B4:B67" ca="1" si="6">B3+C3-E3</f>
        <v>1020</v>
      </c>
      <c r="C4" s="2">
        <f t="shared" ca="1" si="0"/>
        <v>57</v>
      </c>
      <c r="D4" s="3">
        <f ca="1">stats!$B$2/K4</f>
        <v>5.6213725490196091E-2</v>
      </c>
      <c r="E4" s="2">
        <f t="shared" ca="1" si="1"/>
        <v>45</v>
      </c>
      <c r="F4" s="3">
        <f t="shared" ca="1" si="2"/>
        <v>4.4473124280581811E-2</v>
      </c>
      <c r="G4" s="2">
        <f t="shared" ref="G4:G67" ca="1" si="7">B4-B3</f>
        <v>16</v>
      </c>
      <c r="H4" s="2">
        <f ca="1">IF(H3+I3-J3&gt;=0, H3+I3-J3, 0)</f>
        <v>1200.6399999999999</v>
      </c>
      <c r="I4" s="2">
        <f ca="1">B4*M4</f>
        <v>1101.6000000000001</v>
      </c>
      <c r="J4" s="2">
        <f ca="1">B4</f>
        <v>1020</v>
      </c>
      <c r="K4" s="1">
        <f t="shared" ca="1" si="3"/>
        <v>0.8894624856116361</v>
      </c>
      <c r="L4" s="2"/>
      <c r="M4" s="1">
        <f ca="1">ROUND(MAX(MIN(N4*O4, stats!$F$1), 0.8), 2)+P4</f>
        <v>1.08</v>
      </c>
      <c r="N4" s="1">
        <f ca="1">ROUND(S4/B4,2)</f>
        <v>0.98</v>
      </c>
      <c r="O4">
        <f t="shared" ca="1" si="4"/>
        <v>1.1000000000000001</v>
      </c>
      <c r="P4">
        <f t="shared" si="5"/>
        <v>0</v>
      </c>
      <c r="R4">
        <f t="shared" ref="R4:R67" si="8">R3</f>
        <v>0</v>
      </c>
      <c r="S4">
        <f t="shared" ref="S4:S67" si="9">S3</f>
        <v>1000</v>
      </c>
    </row>
    <row r="5" spans="1:19">
      <c r="A5">
        <v>4</v>
      </c>
      <c r="B5" s="2">
        <f t="shared" ca="1" si="6"/>
        <v>1032</v>
      </c>
      <c r="C5" s="2">
        <f t="shared" ca="1" si="0"/>
        <v>56</v>
      </c>
      <c r="D5" s="3">
        <f ca="1">stats!$B$2/K5</f>
        <v>5.411359606503785E-2</v>
      </c>
      <c r="E5" s="2">
        <f t="shared" ca="1" si="1"/>
        <v>48</v>
      </c>
      <c r="F5" s="3">
        <f t="shared" ca="1" si="2"/>
        <v>4.6199110423105302E-2</v>
      </c>
      <c r="G5" s="2">
        <f t="shared" ca="1" si="7"/>
        <v>12</v>
      </c>
      <c r="H5" s="2">
        <f ca="1">IF(H4+I4-J4&gt;=0, H4+I4-J4, 0)</f>
        <v>1282.2399999999998</v>
      </c>
      <c r="I5" s="2">
        <f ca="1">B5*M5</f>
        <v>1042.32</v>
      </c>
      <c r="J5" s="2">
        <f ca="1">IF(J4+K4-L4&gt;=0, J4+K4-L4, 0)</f>
        <v>1020.8894624856116</v>
      </c>
      <c r="K5" s="1">
        <f t="shared" ca="1" si="3"/>
        <v>0.92398220846210599</v>
      </c>
      <c r="L5" s="2"/>
      <c r="M5" s="1">
        <f ca="1">ROUND(MAX(MIN(N5*O5, stats!$F$1), 0.8), 2)+P5</f>
        <v>1.01</v>
      </c>
      <c r="N5" s="1">
        <f ca="1">ROUND(S5/B5,2)</f>
        <v>0.97</v>
      </c>
      <c r="O5">
        <f t="shared" ca="1" si="4"/>
        <v>1.04</v>
      </c>
      <c r="P5">
        <f t="shared" si="5"/>
        <v>0</v>
      </c>
      <c r="R5">
        <f t="shared" si="8"/>
        <v>0</v>
      </c>
      <c r="S5">
        <f t="shared" si="9"/>
        <v>1000</v>
      </c>
    </row>
    <row r="6" spans="1:19">
      <c r="A6">
        <v>5</v>
      </c>
      <c r="B6" s="2">
        <f t="shared" ca="1" si="6"/>
        <v>1040</v>
      </c>
      <c r="C6" s="2">
        <f t="shared" ca="1" si="0"/>
        <v>62</v>
      </c>
      <c r="D6" s="3">
        <f ca="1">stats!$B$2/K6</f>
        <v>5.9669117037432544E-2</v>
      </c>
      <c r="E6" s="2">
        <f t="shared" ca="1" si="1"/>
        <v>44</v>
      </c>
      <c r="F6" s="3">
        <f t="shared" ca="1" si="2"/>
        <v>4.189772069916272E-2</v>
      </c>
      <c r="G6" s="2">
        <f t="shared" ca="1" si="7"/>
        <v>8</v>
      </c>
      <c r="H6" s="2">
        <f ca="1">IF(H5+I5-J5&gt;=0, H5+I5-J5, 0)</f>
        <v>1303.6705375143879</v>
      </c>
      <c r="I6" s="2">
        <f ca="1">B6*M6</f>
        <v>1175.1999999999998</v>
      </c>
      <c r="J6" s="2">
        <f ca="1">B6</f>
        <v>1040</v>
      </c>
      <c r="K6" s="1">
        <f t="shared" ca="1" si="3"/>
        <v>0.83795441398325432</v>
      </c>
      <c r="L6" s="2"/>
      <c r="M6" s="1">
        <f ca="1">ROUND(MAX(MIN(N6*O6, stats!$F$1), 0.8), 2)+P6</f>
        <v>1.1299999999999999</v>
      </c>
      <c r="N6" s="1">
        <f ca="1">ROUND(S6/B6,2)</f>
        <v>0.96</v>
      </c>
      <c r="O6">
        <f t="shared" ca="1" si="4"/>
        <v>1.18</v>
      </c>
      <c r="P6">
        <f t="shared" si="5"/>
        <v>0</v>
      </c>
      <c r="R6">
        <f t="shared" si="8"/>
        <v>0</v>
      </c>
      <c r="S6">
        <f t="shared" si="9"/>
        <v>1000</v>
      </c>
    </row>
    <row r="7" spans="1:19">
      <c r="A7">
        <v>6</v>
      </c>
      <c r="B7" s="2">
        <f t="shared" ca="1" si="6"/>
        <v>1058</v>
      </c>
      <c r="C7" s="2">
        <f t="shared" ca="1" si="0"/>
        <v>54</v>
      </c>
      <c r="D7" s="3">
        <f ca="1">stats!$B$2/K7</f>
        <v>5.1499888203147298E-2</v>
      </c>
      <c r="E7" s="2">
        <f t="shared" ca="1" si="1"/>
        <v>51</v>
      </c>
      <c r="F7" s="3">
        <f t="shared" ca="1" si="2"/>
        <v>4.8543794699873126E-2</v>
      </c>
      <c r="G7" s="2">
        <f t="shared" ca="1" si="7"/>
        <v>18</v>
      </c>
      <c r="H7" s="2">
        <f ca="1">IF(H6+I6-J6&gt;=0, H6+I6-J6, 0)</f>
        <v>1438.8705375143877</v>
      </c>
      <c r="I7" s="2">
        <f ca="1">B7*M7</f>
        <v>994.52</v>
      </c>
      <c r="J7" s="2">
        <f ca="1">B7</f>
        <v>1058</v>
      </c>
      <c r="K7" s="1">
        <f t="shared" ca="1" si="3"/>
        <v>0.97087589399746244</v>
      </c>
      <c r="L7" s="2"/>
      <c r="M7" s="1">
        <f ca="1">ROUND(MAX(MIN(N7*O7, stats!$F$1), 0.8), 2)+P7</f>
        <v>0.94</v>
      </c>
      <c r="N7" s="1">
        <f ca="1">ROUND(S7/B7,2)</f>
        <v>0.95</v>
      </c>
      <c r="O7">
        <f t="shared" ca="1" si="4"/>
        <v>0.99</v>
      </c>
      <c r="P7">
        <f t="shared" si="5"/>
        <v>0</v>
      </c>
      <c r="R7">
        <f t="shared" si="8"/>
        <v>0</v>
      </c>
      <c r="S7">
        <f t="shared" si="9"/>
        <v>1000</v>
      </c>
    </row>
    <row r="8" spans="1:19">
      <c r="A8">
        <v>7</v>
      </c>
      <c r="B8" s="2">
        <f t="shared" ca="1" si="6"/>
        <v>1061</v>
      </c>
      <c r="C8" s="2">
        <f t="shared" ca="1" si="0"/>
        <v>53</v>
      </c>
      <c r="D8" s="3">
        <f ca="1">stats!$B$2/K8</f>
        <v>4.9703941299651125E-2</v>
      </c>
      <c r="E8" s="2">
        <f t="shared" ca="1" si="1"/>
        <v>53</v>
      </c>
      <c r="F8" s="3">
        <f t="shared" ca="1" si="2"/>
        <v>5.0297822157164586E-2</v>
      </c>
      <c r="G8" s="2">
        <f t="shared" ca="1" si="7"/>
        <v>3</v>
      </c>
      <c r="H8" s="2">
        <f ca="1">IF(H7+I7-J7&gt;=0, H7+I7-J7, 0)</f>
        <v>1375.3905375143877</v>
      </c>
      <c r="I8" s="2">
        <f ca="1">B8*M8</f>
        <v>976.12</v>
      </c>
      <c r="J8" s="2">
        <f ca="1">B8</f>
        <v>1061</v>
      </c>
      <c r="K8" s="1">
        <f t="shared" ca="1" si="3"/>
        <v>1.0059564431432917</v>
      </c>
      <c r="L8" s="2"/>
      <c r="M8" s="1">
        <f ca="1">ROUND(MAX(MIN(N8*O8, stats!$F$1), 0.8), 2)+P8</f>
        <v>0.92</v>
      </c>
      <c r="N8" s="1">
        <f ca="1">ROUND(S8/B8,2)</f>
        <v>0.94</v>
      </c>
      <c r="O8">
        <f t="shared" ca="1" si="4"/>
        <v>0.98</v>
      </c>
      <c r="P8">
        <f t="shared" si="5"/>
        <v>0</v>
      </c>
      <c r="R8">
        <f t="shared" si="8"/>
        <v>0</v>
      </c>
      <c r="S8">
        <f t="shared" si="9"/>
        <v>1000</v>
      </c>
    </row>
    <row r="9" spans="1:19">
      <c r="A9">
        <v>8</v>
      </c>
      <c r="B9" s="2">
        <f t="shared" ca="1" si="6"/>
        <v>1061</v>
      </c>
      <c r="C9" s="2">
        <f t="shared" ca="1" si="0"/>
        <v>48</v>
      </c>
      <c r="D9" s="3">
        <f ca="1">stats!$B$2/K9</f>
        <v>4.5703941299651128E-2</v>
      </c>
      <c r="E9" s="2">
        <f t="shared" ca="1" si="1"/>
        <v>58</v>
      </c>
      <c r="F9" s="3">
        <f t="shared" ca="1" si="2"/>
        <v>5.4699877710964143E-2</v>
      </c>
      <c r="G9" s="2">
        <f t="shared" ca="1" si="7"/>
        <v>0</v>
      </c>
      <c r="H9" s="2">
        <f ca="1">IF(H8+I8-J8&gt;=0, H8+I8-J8, 0)</f>
        <v>1290.5105375143876</v>
      </c>
      <c r="I9" s="2">
        <f ca="1">B9*M9</f>
        <v>912.46</v>
      </c>
      <c r="J9" s="2">
        <f ca="1">B9</f>
        <v>1061</v>
      </c>
      <c r="K9" s="1">
        <f t="shared" ca="1" si="3"/>
        <v>1.0939975542192828</v>
      </c>
      <c r="L9" s="2"/>
      <c r="M9" s="1">
        <f ca="1">ROUND(MAX(MIN(N9*O9, stats!$F$1), 0.8), 2)+P9</f>
        <v>0.86</v>
      </c>
      <c r="N9" s="1">
        <f ca="1">ROUND(S9/B9,2)</f>
        <v>0.94</v>
      </c>
      <c r="O9">
        <f t="shared" ca="1" si="4"/>
        <v>0.91</v>
      </c>
      <c r="P9">
        <f t="shared" si="5"/>
        <v>0</v>
      </c>
      <c r="R9">
        <f t="shared" si="8"/>
        <v>0</v>
      </c>
      <c r="S9">
        <f t="shared" si="9"/>
        <v>1000</v>
      </c>
    </row>
    <row r="10" spans="1:19">
      <c r="A10">
        <v>9</v>
      </c>
      <c r="B10" s="2">
        <f t="shared" ca="1" si="6"/>
        <v>1051</v>
      </c>
      <c r="C10" s="2">
        <f t="shared" ca="1" si="0"/>
        <v>47</v>
      </c>
      <c r="D10" s="3">
        <f ca="1">stats!$B$2/K10</f>
        <v>4.4581952158829541E-2</v>
      </c>
      <c r="E10" s="2">
        <f t="shared" ca="1" si="1"/>
        <v>59</v>
      </c>
      <c r="F10" s="3">
        <f t="shared" ca="1" si="2"/>
        <v>5.6076503583633912E-2</v>
      </c>
      <c r="G10" s="2">
        <f t="shared" ca="1" si="7"/>
        <v>-10</v>
      </c>
      <c r="H10" s="2">
        <f ca="1">IF(H9+I9-J9&gt;=0, H9+I9-J9, 0)</f>
        <v>1141.9705375143876</v>
      </c>
      <c r="I10" s="2">
        <f ca="1">B10*M10</f>
        <v>914.37</v>
      </c>
      <c r="J10" s="2">
        <f ca="1">B10</f>
        <v>1051</v>
      </c>
      <c r="K10" s="1">
        <f t="shared" ca="1" si="3"/>
        <v>1.1215300716726782</v>
      </c>
      <c r="L10" s="2"/>
      <c r="M10" s="1">
        <f ca="1">ROUND(MAX(MIN(N10*O10, stats!$F$1), 0.8), 2)+P10</f>
        <v>0.87</v>
      </c>
      <c r="N10" s="1">
        <f ca="1">ROUND(S10/B10,2)</f>
        <v>0.95</v>
      </c>
      <c r="O10">
        <f t="shared" ca="1" si="4"/>
        <v>0.92</v>
      </c>
      <c r="P10">
        <f t="shared" si="5"/>
        <v>0</v>
      </c>
      <c r="R10">
        <f t="shared" si="8"/>
        <v>0</v>
      </c>
      <c r="S10">
        <f t="shared" si="9"/>
        <v>1000</v>
      </c>
    </row>
    <row r="11" spans="1:19">
      <c r="A11">
        <v>10</v>
      </c>
      <c r="B11" s="2">
        <f t="shared" ca="1" si="6"/>
        <v>1039</v>
      </c>
      <c r="C11" s="2">
        <f t="shared" ca="1" si="0"/>
        <v>57</v>
      </c>
      <c r="D11" s="3">
        <f ca="1">stats!$B$2/K11</f>
        <v>5.45E-2</v>
      </c>
      <c r="E11" s="2">
        <f t="shared" ca="1" si="1"/>
        <v>48</v>
      </c>
      <c r="F11" s="3">
        <f t="shared" ca="1" si="2"/>
        <v>4.5871559633027525E-2</v>
      </c>
      <c r="G11" s="2">
        <f t="shared" ca="1" si="7"/>
        <v>-12</v>
      </c>
      <c r="H11" s="2">
        <f ca="1">IF(H10+I10-J10&gt;=0, H10+I10-J10, 0)</f>
        <v>1005.3405375143875</v>
      </c>
      <c r="I11" s="2">
        <f ca="1">B11*M11</f>
        <v>1132.51</v>
      </c>
      <c r="J11" s="2">
        <f ca="1">B11</f>
        <v>1039</v>
      </c>
      <c r="K11" s="1">
        <f t="shared" ca="1" si="3"/>
        <v>0.91743119266055051</v>
      </c>
      <c r="L11" s="2"/>
      <c r="M11" s="1">
        <f ca="1">ROUND(MAX(MIN(N11*O11, stats!$F$1), 0.8), 2)+P11</f>
        <v>1.0900000000000001</v>
      </c>
      <c r="N11" s="1">
        <f ca="1">ROUND(S11/B11,2)</f>
        <v>0.96</v>
      </c>
      <c r="O11">
        <f t="shared" ca="1" si="4"/>
        <v>1.1399999999999999</v>
      </c>
      <c r="P11">
        <f t="shared" si="5"/>
        <v>0</v>
      </c>
      <c r="R11">
        <f t="shared" si="8"/>
        <v>0</v>
      </c>
      <c r="S11">
        <f t="shared" si="9"/>
        <v>1000</v>
      </c>
    </row>
    <row r="12" spans="1:19">
      <c r="A12">
        <v>11</v>
      </c>
      <c r="B12" s="2">
        <f t="shared" ca="1" si="6"/>
        <v>1048</v>
      </c>
      <c r="C12" s="2">
        <f t="shared" ca="1" si="0"/>
        <v>57</v>
      </c>
      <c r="D12" s="3">
        <f ca="1">stats!$B$2/K12</f>
        <v>5.4106518815772761E-2</v>
      </c>
      <c r="E12" s="2">
        <f t="shared" ca="1" si="1"/>
        <v>48</v>
      </c>
      <c r="F12" s="3">
        <f t="shared" ca="1" si="2"/>
        <v>4.6205153366311515E-2</v>
      </c>
      <c r="G12" s="2">
        <f t="shared" ca="1" si="7"/>
        <v>9</v>
      </c>
      <c r="H12" s="2">
        <f ca="1">IF(H11+I11-J11&gt;=0, H11+I11-J11, 0)</f>
        <v>1098.8505375143877</v>
      </c>
      <c r="I12" s="2">
        <f ca="1">B12*M12</f>
        <v>1121.3600000000001</v>
      </c>
      <c r="J12" s="2">
        <f ca="1">B12</f>
        <v>1048</v>
      </c>
      <c r="K12" s="1">
        <f t="shared" ca="1" si="3"/>
        <v>0.92410306732623027</v>
      </c>
      <c r="L12" s="2"/>
      <c r="M12" s="1">
        <f ca="1">ROUND(MAX(MIN(N12*O12, stats!$F$1), 0.8), 2)+P12</f>
        <v>1.07</v>
      </c>
      <c r="N12" s="1">
        <f ca="1">ROUND(S12/B12,2)</f>
        <v>0.95</v>
      </c>
      <c r="O12">
        <f t="shared" ca="1" si="4"/>
        <v>1.1299999999999999</v>
      </c>
      <c r="P12">
        <f t="shared" si="5"/>
        <v>0</v>
      </c>
      <c r="R12">
        <f t="shared" si="8"/>
        <v>0</v>
      </c>
      <c r="S12">
        <f t="shared" si="9"/>
        <v>1000</v>
      </c>
    </row>
    <row r="13" spans="1:19">
      <c r="A13">
        <v>12</v>
      </c>
      <c r="B13" s="2">
        <f t="shared" ca="1" si="6"/>
        <v>1057</v>
      </c>
      <c r="C13" s="2">
        <f t="shared" ca="1" si="0"/>
        <v>60</v>
      </c>
      <c r="D13" s="3">
        <f ca="1">stats!$B$2/K13</f>
        <v>5.6862470878836203E-2</v>
      </c>
      <c r="E13" s="2">
        <f t="shared" ca="1" si="1"/>
        <v>46</v>
      </c>
      <c r="F13" s="3">
        <f t="shared" ca="1" si="2"/>
        <v>4.3965729265037654E-2</v>
      </c>
      <c r="G13" s="2">
        <f t="shared" ca="1" si="7"/>
        <v>9</v>
      </c>
      <c r="H13" s="2">
        <f ca="1">IF(H12+I12-J12&gt;=0, H12+I12-J12, 0)</f>
        <v>1172.2105375143879</v>
      </c>
      <c r="I13" s="2">
        <f ca="1">B13*M13</f>
        <v>1173.2700000000002</v>
      </c>
      <c r="J13" s="2">
        <f ca="1">B13</f>
        <v>1057</v>
      </c>
      <c r="K13" s="1">
        <f t="shared" ca="1" si="3"/>
        <v>0.87931458530075302</v>
      </c>
      <c r="L13" s="2"/>
      <c r="M13" s="1">
        <f ca="1">ROUND(MAX(MIN(N13*O13, stats!$F$1), 0.8), 2)+P13</f>
        <v>1.1100000000000001</v>
      </c>
      <c r="N13" s="1">
        <f ca="1">ROUND(S13/B13,2)</f>
        <v>0.95</v>
      </c>
      <c r="O13">
        <f t="shared" ca="1" si="4"/>
        <v>1.17</v>
      </c>
      <c r="P13">
        <f t="shared" si="5"/>
        <v>0</v>
      </c>
      <c r="R13">
        <f t="shared" si="8"/>
        <v>0</v>
      </c>
      <c r="S13">
        <f t="shared" si="9"/>
        <v>1000</v>
      </c>
    </row>
    <row r="14" spans="1:19">
      <c r="A14">
        <v>13</v>
      </c>
      <c r="B14" s="2">
        <f t="shared" ca="1" si="6"/>
        <v>1071</v>
      </c>
      <c r="C14" s="2">
        <f t="shared" ca="1" si="0"/>
        <v>50</v>
      </c>
      <c r="D14" s="3">
        <f ca="1">stats!$B$2/K14</f>
        <v>4.7038288252969053E-2</v>
      </c>
      <c r="E14" s="2">
        <f t="shared" ca="1" si="1"/>
        <v>57</v>
      </c>
      <c r="F14" s="3">
        <f t="shared" ca="1" si="2"/>
        <v>5.3148192522549979E-2</v>
      </c>
      <c r="G14" s="2">
        <f t="shared" ca="1" si="7"/>
        <v>14</v>
      </c>
      <c r="H14" s="2">
        <f t="shared" ref="H14:H77" ca="1" si="10">IF(H13+I13-J13&gt;=0, H13+I13-J13, 0)</f>
        <v>1288.4805375143878</v>
      </c>
      <c r="I14" s="2">
        <f ca="1">B14*M14</f>
        <v>953.19</v>
      </c>
      <c r="J14" s="2">
        <f ca="1">B14</f>
        <v>1071</v>
      </c>
      <c r="K14" s="1">
        <f t="shared" ca="1" si="3"/>
        <v>1.0629638504509995</v>
      </c>
      <c r="L14" s="2"/>
      <c r="M14" s="1">
        <f ca="1">ROUND(MAX(MIN(N14*O14, stats!$F$1), 0.8), 2)+P14</f>
        <v>0.89</v>
      </c>
      <c r="N14" s="1">
        <f ca="1">ROUND(S14/B14,2)</f>
        <v>0.93</v>
      </c>
      <c r="O14">
        <f t="shared" ca="1" si="4"/>
        <v>0.96</v>
      </c>
      <c r="P14">
        <f t="shared" si="5"/>
        <v>0</v>
      </c>
      <c r="R14">
        <f t="shared" si="8"/>
        <v>0</v>
      </c>
      <c r="S14">
        <f t="shared" si="9"/>
        <v>1000</v>
      </c>
    </row>
    <row r="15" spans="1:19">
      <c r="A15">
        <v>14</v>
      </c>
      <c r="B15" s="2">
        <f t="shared" ca="1" si="6"/>
        <v>1064</v>
      </c>
      <c r="C15" s="2">
        <f t="shared" ca="1" si="0"/>
        <v>52</v>
      </c>
      <c r="D15" s="3">
        <f ca="1">stats!$B$2/K15</f>
        <v>4.9253178307264896E-2</v>
      </c>
      <c r="E15" s="2">
        <f t="shared" ca="1" si="1"/>
        <v>54</v>
      </c>
      <c r="F15" s="3">
        <f t="shared" ca="1" si="2"/>
        <v>5.0758145685620606E-2</v>
      </c>
      <c r="G15" s="2">
        <f t="shared" ca="1" si="7"/>
        <v>-7</v>
      </c>
      <c r="H15" s="2">
        <f t="shared" ca="1" si="10"/>
        <v>1170.6705375143879</v>
      </c>
      <c r="I15" s="2">
        <f ca="1">B15*M15</f>
        <v>1021.4399999999999</v>
      </c>
      <c r="J15" s="2">
        <f ca="1">B15</f>
        <v>1064</v>
      </c>
      <c r="K15" s="1">
        <f t="shared" ca="1" si="3"/>
        <v>1.0151629137124121</v>
      </c>
      <c r="L15" s="2"/>
      <c r="M15" s="1">
        <f ca="1">ROUND(MAX(MIN(N15*O15, stats!$F$1), 0.8), 2)+P15</f>
        <v>0.96</v>
      </c>
      <c r="N15" s="1">
        <f ca="1">ROUND(S15/B15,2)</f>
        <v>0.94</v>
      </c>
      <c r="O15">
        <f t="shared" ca="1" si="4"/>
        <v>1.02</v>
      </c>
      <c r="P15">
        <f t="shared" si="5"/>
        <v>0</v>
      </c>
      <c r="R15">
        <f t="shared" si="8"/>
        <v>0</v>
      </c>
      <c r="S15">
        <f t="shared" si="9"/>
        <v>1000</v>
      </c>
    </row>
    <row r="16" spans="1:19">
      <c r="A16">
        <v>15</v>
      </c>
      <c r="B16" s="2">
        <f t="shared" ca="1" si="6"/>
        <v>1062</v>
      </c>
      <c r="C16" s="2">
        <f t="shared" ca="1" si="0"/>
        <v>52</v>
      </c>
      <c r="D16" s="3">
        <f ca="1">stats!$B$2/K16</f>
        <v>4.8778137211798356E-2</v>
      </c>
      <c r="E16" s="2">
        <f t="shared" ca="1" si="1"/>
        <v>54</v>
      </c>
      <c r="F16" s="3">
        <f t="shared" ca="1" si="2"/>
        <v>5.1252469710862704E-2</v>
      </c>
      <c r="G16" s="2">
        <f t="shared" ca="1" si="7"/>
        <v>-2</v>
      </c>
      <c r="H16" s="2">
        <f t="shared" ca="1" si="10"/>
        <v>1128.1105375143879</v>
      </c>
      <c r="I16" s="2">
        <f ca="1">B16*M16</f>
        <v>1019.52</v>
      </c>
      <c r="J16" s="2">
        <f ca="1">B16</f>
        <v>1062</v>
      </c>
      <c r="K16" s="1">
        <f t="shared" ca="1" si="3"/>
        <v>1.0250493942172541</v>
      </c>
      <c r="L16" s="2"/>
      <c r="M16" s="1">
        <f ca="1">ROUND(MAX(MIN(N16*O16, stats!$F$1), 0.8), 2)+P16</f>
        <v>0.96</v>
      </c>
      <c r="N16" s="1">
        <f ca="1">ROUND(S16/B16,2)</f>
        <v>0.94</v>
      </c>
      <c r="O16">
        <f t="shared" ca="1" si="4"/>
        <v>1.02</v>
      </c>
      <c r="P16">
        <f t="shared" si="5"/>
        <v>0</v>
      </c>
      <c r="R16">
        <f t="shared" si="8"/>
        <v>0</v>
      </c>
      <c r="S16">
        <f t="shared" si="9"/>
        <v>1000</v>
      </c>
    </row>
    <row r="17" spans="1:19">
      <c r="A17">
        <v>16</v>
      </c>
      <c r="B17" s="2">
        <f t="shared" ca="1" si="6"/>
        <v>1060</v>
      </c>
      <c r="C17" s="2">
        <f t="shared" ca="1" si="0"/>
        <v>46</v>
      </c>
      <c r="D17" s="3">
        <f ca="1">stats!$B$2/K17</f>
        <v>4.3302246904650801E-2</v>
      </c>
      <c r="E17" s="2">
        <f t="shared" ca="1" si="1"/>
        <v>61</v>
      </c>
      <c r="F17" s="3">
        <f t="shared" ca="1" si="2"/>
        <v>5.7733724661098176E-2</v>
      </c>
      <c r="G17" s="2">
        <f t="shared" ca="1" si="7"/>
        <v>-2</v>
      </c>
      <c r="H17" s="2">
        <f t="shared" ca="1" si="10"/>
        <v>1085.6305375143879</v>
      </c>
      <c r="I17" s="2">
        <f ca="1">B17*M17</f>
        <v>911.6</v>
      </c>
      <c r="J17" s="2">
        <f ca="1">B17</f>
        <v>1060</v>
      </c>
      <c r="K17" s="1">
        <f t="shared" ca="1" si="3"/>
        <v>1.1546744932219635</v>
      </c>
      <c r="L17" s="2"/>
      <c r="M17" s="1">
        <f ca="1">ROUND(MAX(MIN(N17*O17, stats!$F$1), 0.8), 2)+P17</f>
        <v>0.86</v>
      </c>
      <c r="N17" s="1">
        <f ca="1">ROUND(S17/B17,2)</f>
        <v>0.94</v>
      </c>
      <c r="O17">
        <f t="shared" ca="1" si="4"/>
        <v>0.92</v>
      </c>
      <c r="P17">
        <f t="shared" si="5"/>
        <v>0</v>
      </c>
      <c r="R17">
        <f t="shared" si="8"/>
        <v>0</v>
      </c>
      <c r="S17">
        <f t="shared" si="9"/>
        <v>1000</v>
      </c>
    </row>
    <row r="18" spans="1:19">
      <c r="A18">
        <v>17</v>
      </c>
      <c r="B18" s="2">
        <f t="shared" ca="1" si="6"/>
        <v>1045</v>
      </c>
      <c r="C18" s="2">
        <f t="shared" ca="1" si="0"/>
        <v>56</v>
      </c>
      <c r="D18" s="3">
        <f ca="1">stats!$B$2/K18</f>
        <v>5.4000000000000006E-2</v>
      </c>
      <c r="E18" s="2">
        <f t="shared" ca="1" si="1"/>
        <v>48</v>
      </c>
      <c r="F18" s="3">
        <f t="shared" ca="1" si="2"/>
        <v>4.6296296296296294E-2</v>
      </c>
      <c r="G18" s="2">
        <f t="shared" ca="1" si="7"/>
        <v>-15</v>
      </c>
      <c r="H18" s="2">
        <f t="shared" ca="1" si="10"/>
        <v>937.23053751438783</v>
      </c>
      <c r="I18" s="2">
        <f ca="1">B18*M18</f>
        <v>1128.6000000000001</v>
      </c>
      <c r="J18" s="2">
        <f ca="1">B18</f>
        <v>1045</v>
      </c>
      <c r="K18" s="1">
        <f t="shared" ca="1" si="3"/>
        <v>0.92592592592592582</v>
      </c>
      <c r="L18" s="2"/>
      <c r="M18" s="1">
        <f ca="1">ROUND(MAX(MIN(N18*O18, stats!$F$1), 0.8), 2)+P18</f>
        <v>1.08</v>
      </c>
      <c r="N18" s="1">
        <f ca="1">ROUND(S18/B18,2)</f>
        <v>0.96</v>
      </c>
      <c r="O18">
        <f t="shared" ca="1" si="4"/>
        <v>1.1200000000000001</v>
      </c>
      <c r="P18">
        <f t="shared" si="5"/>
        <v>0</v>
      </c>
      <c r="R18">
        <f t="shared" si="8"/>
        <v>0</v>
      </c>
      <c r="S18">
        <f t="shared" si="9"/>
        <v>1000</v>
      </c>
    </row>
    <row r="19" spans="1:19">
      <c r="A19">
        <v>18</v>
      </c>
      <c r="B19" s="2">
        <f t="shared" ca="1" si="6"/>
        <v>1053</v>
      </c>
      <c r="C19" s="2">
        <f t="shared" ca="1" si="0"/>
        <v>59</v>
      </c>
      <c r="D19" s="3">
        <f ca="1">stats!$B$2/K19</f>
        <v>5.6000000000000008E-2</v>
      </c>
      <c r="E19" s="2">
        <f t="shared" ca="1" si="1"/>
        <v>47</v>
      </c>
      <c r="F19" s="3">
        <f t="shared" ca="1" si="2"/>
        <v>4.4642857142857144E-2</v>
      </c>
      <c r="G19" s="2">
        <f t="shared" ca="1" si="7"/>
        <v>8</v>
      </c>
      <c r="H19" s="2">
        <f t="shared" ca="1" si="10"/>
        <v>1020.8305375143882</v>
      </c>
      <c r="I19" s="2">
        <f ca="1">B19*M19</f>
        <v>1179.3600000000001</v>
      </c>
      <c r="J19" s="2">
        <f ca="1">B19</f>
        <v>1053</v>
      </c>
      <c r="K19" s="1">
        <f t="shared" ca="1" si="3"/>
        <v>0.89285714285714279</v>
      </c>
      <c r="L19" s="2"/>
      <c r="M19" s="1">
        <f ca="1">ROUND(MAX(MIN(N19*O19, stats!$F$1), 0.8), 2)+P19</f>
        <v>1.1200000000000001</v>
      </c>
      <c r="N19" s="1">
        <f ca="1">ROUND(S19/B19,2)</f>
        <v>0.95</v>
      </c>
      <c r="O19">
        <f t="shared" ca="1" si="4"/>
        <v>1.18</v>
      </c>
      <c r="P19">
        <f t="shared" si="5"/>
        <v>0</v>
      </c>
      <c r="R19">
        <f t="shared" si="8"/>
        <v>0</v>
      </c>
      <c r="S19">
        <f t="shared" si="9"/>
        <v>1000</v>
      </c>
    </row>
    <row r="20" spans="1:19">
      <c r="A20">
        <v>19</v>
      </c>
      <c r="B20" s="2">
        <f t="shared" ca="1" si="6"/>
        <v>1065</v>
      </c>
      <c r="C20" s="2">
        <f t="shared" ca="1" si="0"/>
        <v>54</v>
      </c>
      <c r="D20" s="3">
        <f ca="1">stats!$B$2/K20</f>
        <v>5.096467767035668E-2</v>
      </c>
      <c r="E20" s="2">
        <f t="shared" ca="1" si="1"/>
        <v>52</v>
      </c>
      <c r="F20" s="3">
        <f t="shared" ca="1" si="2"/>
        <v>4.9053582094057108E-2</v>
      </c>
      <c r="G20" s="2">
        <f t="shared" ca="1" si="7"/>
        <v>12</v>
      </c>
      <c r="H20" s="2">
        <f t="shared" ca="1" si="10"/>
        <v>1147.1905375143883</v>
      </c>
      <c r="I20" s="2">
        <f ca="1">B20*M20</f>
        <v>1065</v>
      </c>
      <c r="J20" s="2">
        <f ca="1">B20</f>
        <v>1065</v>
      </c>
      <c r="K20" s="1">
        <f t="shared" ca="1" si="3"/>
        <v>0.98107164188114204</v>
      </c>
      <c r="L20" s="2"/>
      <c r="M20" s="1">
        <f ca="1">ROUND(MAX(MIN(N20*O20, stats!$F$1), 0.8), 2)+P20</f>
        <v>1</v>
      </c>
      <c r="N20" s="1">
        <f ca="1">ROUND(S20/B20,2)</f>
        <v>0.94</v>
      </c>
      <c r="O20">
        <f t="shared" ca="1" si="4"/>
        <v>1.06</v>
      </c>
      <c r="P20">
        <f t="shared" si="5"/>
        <v>0</v>
      </c>
      <c r="R20">
        <f t="shared" si="8"/>
        <v>0</v>
      </c>
      <c r="S20">
        <f t="shared" si="9"/>
        <v>1000</v>
      </c>
    </row>
    <row r="21" spans="1:19">
      <c r="A21">
        <v>20</v>
      </c>
      <c r="B21" s="2">
        <f t="shared" ca="1" si="6"/>
        <v>1067</v>
      </c>
      <c r="C21" s="2">
        <f t="shared" ca="1" si="0"/>
        <v>49</v>
      </c>
      <c r="D21" s="3">
        <f ca="1">stats!$B$2/K21</f>
        <v>4.5939439286719647E-2</v>
      </c>
      <c r="E21" s="2">
        <f t="shared" ca="1" si="1"/>
        <v>58</v>
      </c>
      <c r="F21" s="3">
        <f t="shared" ca="1" si="2"/>
        <v>5.4419471347851439E-2</v>
      </c>
      <c r="G21" s="2">
        <f t="shared" ca="1" si="7"/>
        <v>2</v>
      </c>
      <c r="H21" s="2">
        <f t="shared" ca="1" si="10"/>
        <v>1147.1905375143883</v>
      </c>
      <c r="I21" s="2">
        <f ca="1">B21*M21</f>
        <v>960.30000000000007</v>
      </c>
      <c r="J21" s="2">
        <f t="shared" ref="J21:J84" ca="1" si="11">B21</f>
        <v>1067</v>
      </c>
      <c r="K21" s="1">
        <f t="shared" ca="1" si="3"/>
        <v>1.0883894269570287</v>
      </c>
      <c r="L21" s="2"/>
      <c r="M21" s="1">
        <f ca="1">ROUND(MAX(MIN(N21*O21, stats!$F$1), 0.8), 2)+P21</f>
        <v>0.9</v>
      </c>
      <c r="N21" s="1">
        <f ca="1">ROUND(S21/B21,2)</f>
        <v>0.94</v>
      </c>
      <c r="O21">
        <f t="shared" ca="1" si="4"/>
        <v>0.96</v>
      </c>
      <c r="P21">
        <f t="shared" si="5"/>
        <v>0</v>
      </c>
      <c r="R21">
        <f t="shared" si="8"/>
        <v>0</v>
      </c>
      <c r="S21">
        <f t="shared" si="9"/>
        <v>1000</v>
      </c>
    </row>
    <row r="22" spans="1:19">
      <c r="A22">
        <v>21</v>
      </c>
      <c r="B22" s="2">
        <f t="shared" ca="1" si="6"/>
        <v>1058</v>
      </c>
      <c r="C22" s="2">
        <f t="shared" ca="1" si="0"/>
        <v>60</v>
      </c>
      <c r="D22" s="3">
        <f ca="1">stats!$B$2/K22</f>
        <v>5.6500000000000002E-2</v>
      </c>
      <c r="E22" s="2">
        <f t="shared" ca="1" si="1"/>
        <v>47</v>
      </c>
      <c r="F22" s="3">
        <f t="shared" ca="1" si="2"/>
        <v>4.4247787610619475E-2</v>
      </c>
      <c r="G22" s="2">
        <f t="shared" ca="1" si="7"/>
        <v>-9</v>
      </c>
      <c r="H22" s="2">
        <f t="shared" ca="1" si="10"/>
        <v>1040.4905375143885</v>
      </c>
      <c r="I22" s="2">
        <f ca="1">B22*M22</f>
        <v>1195.54</v>
      </c>
      <c r="J22" s="2">
        <f t="shared" ca="1" si="11"/>
        <v>1058</v>
      </c>
      <c r="K22" s="1">
        <f t="shared" ca="1" si="3"/>
        <v>0.88495575221238942</v>
      </c>
      <c r="L22" s="2"/>
      <c r="M22" s="1">
        <f ca="1">ROUND(MAX(MIN(N22*O22, stats!$F$1), 0.8), 2)+P22</f>
        <v>1.1299999999999999</v>
      </c>
      <c r="N22" s="1">
        <f ca="1">ROUND(S22/B22,2)</f>
        <v>0.95</v>
      </c>
      <c r="O22">
        <f t="shared" ca="1" si="4"/>
        <v>1.19</v>
      </c>
      <c r="P22">
        <f t="shared" si="5"/>
        <v>0</v>
      </c>
      <c r="R22">
        <f t="shared" si="8"/>
        <v>0</v>
      </c>
      <c r="S22">
        <f t="shared" si="9"/>
        <v>1000</v>
      </c>
    </row>
    <row r="23" spans="1:19">
      <c r="A23">
        <v>22</v>
      </c>
      <c r="B23" s="2">
        <f t="shared" ca="1" si="6"/>
        <v>1071</v>
      </c>
      <c r="C23" s="2">
        <f t="shared" ca="1" si="0"/>
        <v>51</v>
      </c>
      <c r="D23" s="3">
        <f ca="1">stats!$B$2/K23</f>
        <v>4.7249189280046559E-2</v>
      </c>
      <c r="E23" s="2">
        <f t="shared" ca="1" si="1"/>
        <v>57</v>
      </c>
      <c r="F23" s="3">
        <f t="shared" ca="1" si="2"/>
        <v>5.2910960761304665E-2</v>
      </c>
      <c r="G23" s="2">
        <f t="shared" ca="1" si="7"/>
        <v>13</v>
      </c>
      <c r="H23" s="2">
        <f t="shared" ca="1" si="10"/>
        <v>1178.0305375143885</v>
      </c>
      <c r="I23" s="2">
        <f ca="1">B23*M23</f>
        <v>985.32</v>
      </c>
      <c r="J23" s="2">
        <f t="shared" ca="1" si="11"/>
        <v>1071</v>
      </c>
      <c r="K23" s="1">
        <f t="shared" ca="1" si="3"/>
        <v>1.0582192152260932</v>
      </c>
      <c r="L23" s="2"/>
      <c r="M23" s="1">
        <f ca="1">ROUND(MAX(MIN(N23*O23, stats!$F$1), 0.8), 2)+P23</f>
        <v>0.92</v>
      </c>
      <c r="N23" s="1">
        <f ca="1">ROUND(S23/B23,2)</f>
        <v>0.93</v>
      </c>
      <c r="O23">
        <f t="shared" ca="1" si="4"/>
        <v>0.99</v>
      </c>
      <c r="P23">
        <f t="shared" si="5"/>
        <v>0</v>
      </c>
      <c r="R23">
        <f t="shared" si="8"/>
        <v>0</v>
      </c>
      <c r="S23">
        <f t="shared" si="9"/>
        <v>1000</v>
      </c>
    </row>
    <row r="24" spans="1:19">
      <c r="A24">
        <v>23</v>
      </c>
      <c r="B24" s="2">
        <f t="shared" ca="1" si="6"/>
        <v>1065</v>
      </c>
      <c r="C24" s="2">
        <f t="shared" ca="1" si="0"/>
        <v>55</v>
      </c>
      <c r="D24" s="3">
        <f ca="1">stats!$B$2/K24</f>
        <v>5.1821015698525694E-2</v>
      </c>
      <c r="E24" s="2">
        <f t="shared" ca="1" si="1"/>
        <v>51</v>
      </c>
      <c r="F24" s="3">
        <f t="shared" ca="1" si="2"/>
        <v>4.8242975678902511E-2</v>
      </c>
      <c r="G24" s="2">
        <f t="shared" ca="1" si="7"/>
        <v>-6</v>
      </c>
      <c r="H24" s="2">
        <f t="shared" ca="1" si="10"/>
        <v>1092.3505375143886</v>
      </c>
      <c r="I24" s="2">
        <f ca="1">B24*M24</f>
        <v>1096.95</v>
      </c>
      <c r="J24" s="2">
        <f t="shared" ca="1" si="11"/>
        <v>1065</v>
      </c>
      <c r="K24" s="1">
        <f t="shared" ca="1" si="3"/>
        <v>0.96485951357805022</v>
      </c>
      <c r="L24" s="2"/>
      <c r="M24" s="1">
        <f ca="1">ROUND(MAX(MIN(N24*O24, stats!$F$1), 0.8), 2)+P24</f>
        <v>1.03</v>
      </c>
      <c r="N24" s="1">
        <f ca="1">ROUND(S24/B24,2)</f>
        <v>0.94</v>
      </c>
      <c r="O24">
        <f t="shared" ca="1" si="4"/>
        <v>1.1000000000000001</v>
      </c>
      <c r="P24">
        <f t="shared" si="5"/>
        <v>0</v>
      </c>
      <c r="R24">
        <f t="shared" si="8"/>
        <v>0</v>
      </c>
      <c r="S24">
        <f t="shared" si="9"/>
        <v>1000</v>
      </c>
    </row>
    <row r="25" spans="1:19">
      <c r="A25">
        <v>24</v>
      </c>
      <c r="B25" s="2">
        <f t="shared" ca="1" si="6"/>
        <v>1069</v>
      </c>
      <c r="C25" s="2">
        <f t="shared" ca="1" si="0"/>
        <v>57</v>
      </c>
      <c r="D25" s="3">
        <f ca="1">stats!$B$2/K25</f>
        <v>5.3146638651945612E-2</v>
      </c>
      <c r="E25" s="2">
        <f t="shared" ca="1" si="1"/>
        <v>50</v>
      </c>
      <c r="F25" s="3">
        <f t="shared" ca="1" si="2"/>
        <v>4.7039663531166315E-2</v>
      </c>
      <c r="G25" s="2">
        <f t="shared" ca="1" si="7"/>
        <v>4</v>
      </c>
      <c r="H25" s="2">
        <f t="shared" ca="1" si="10"/>
        <v>1124.3005375143885</v>
      </c>
      <c r="I25" s="2">
        <f ca="1">B25*M25</f>
        <v>1122.45</v>
      </c>
      <c r="J25" s="2">
        <f t="shared" ca="1" si="11"/>
        <v>1069</v>
      </c>
      <c r="K25" s="1">
        <f t="shared" ca="1" si="3"/>
        <v>0.94079327062332629</v>
      </c>
      <c r="L25" s="2"/>
      <c r="M25" s="1">
        <f ca="1">ROUND(MAX(MIN(N25*O25, stats!$F$1), 0.8), 2)+P25</f>
        <v>1.05</v>
      </c>
      <c r="N25" s="1">
        <f ca="1">ROUND(S25/B25,2)</f>
        <v>0.94</v>
      </c>
      <c r="O25">
        <f t="shared" ca="1" si="4"/>
        <v>1.1200000000000001</v>
      </c>
      <c r="P25">
        <f t="shared" si="5"/>
        <v>0</v>
      </c>
      <c r="R25">
        <f t="shared" si="8"/>
        <v>0</v>
      </c>
      <c r="S25">
        <f t="shared" si="9"/>
        <v>1000</v>
      </c>
    </row>
    <row r="26" spans="1:19">
      <c r="A26">
        <v>25</v>
      </c>
      <c r="B26" s="2">
        <f t="shared" ca="1" si="6"/>
        <v>1076</v>
      </c>
      <c r="C26" s="2">
        <f t="shared" ca="1" si="0"/>
        <v>56</v>
      </c>
      <c r="D26" s="3">
        <f ca="1">stats!$B$2/K26</f>
        <v>5.1682046207183883E-2</v>
      </c>
      <c r="E26" s="2">
        <f t="shared" ca="1" si="1"/>
        <v>52</v>
      </c>
      <c r="F26" s="3">
        <f t="shared" ca="1" si="2"/>
        <v>4.8372697744550532E-2</v>
      </c>
      <c r="G26" s="2">
        <f t="shared" ca="1" si="7"/>
        <v>7</v>
      </c>
      <c r="H26" s="2">
        <f t="shared" ca="1" si="10"/>
        <v>1177.7505375143883</v>
      </c>
      <c r="I26" s="2">
        <f ca="1">B26*M26</f>
        <v>1086.76</v>
      </c>
      <c r="J26" s="2">
        <f t="shared" ca="1" si="11"/>
        <v>1076</v>
      </c>
      <c r="K26" s="1">
        <f t="shared" ca="1" si="3"/>
        <v>0.9674539548910106</v>
      </c>
      <c r="L26" s="2"/>
      <c r="M26" s="1">
        <f ca="1">ROUND(MAX(MIN(N26*O26, stats!$F$1), 0.8), 2)+P26</f>
        <v>1.01</v>
      </c>
      <c r="N26" s="1">
        <f ca="1">ROUND(S26/B26,2)</f>
        <v>0.93</v>
      </c>
      <c r="O26">
        <f t="shared" ca="1" si="4"/>
        <v>1.0900000000000001</v>
      </c>
      <c r="P26">
        <f t="shared" si="5"/>
        <v>0</v>
      </c>
      <c r="R26">
        <f t="shared" si="8"/>
        <v>0</v>
      </c>
      <c r="S26">
        <f t="shared" si="9"/>
        <v>1000</v>
      </c>
    </row>
    <row r="27" spans="1:19">
      <c r="A27">
        <v>26</v>
      </c>
      <c r="B27" s="2">
        <f t="shared" ca="1" si="6"/>
        <v>1080</v>
      </c>
      <c r="C27" s="2">
        <f t="shared" ca="1" si="0"/>
        <v>47</v>
      </c>
      <c r="D27" s="3">
        <f ca="1">stats!$B$2/K27</f>
        <v>4.3255908999009128E-2</v>
      </c>
      <c r="E27" s="2">
        <f t="shared" ca="1" si="1"/>
        <v>62</v>
      </c>
      <c r="F27" s="3">
        <f t="shared" ca="1" si="2"/>
        <v>5.7795571931161319E-2</v>
      </c>
      <c r="G27" s="2">
        <f t="shared" ca="1" si="7"/>
        <v>4</v>
      </c>
      <c r="H27" s="2">
        <f t="shared" ca="1" si="10"/>
        <v>1188.5105375143885</v>
      </c>
      <c r="I27" s="2">
        <f ca="1">B27*M27</f>
        <v>907.19999999999993</v>
      </c>
      <c r="J27" s="2">
        <f t="shared" ca="1" si="11"/>
        <v>1080</v>
      </c>
      <c r="K27" s="1">
        <f t="shared" ca="1" si="3"/>
        <v>1.1559114386232263</v>
      </c>
      <c r="L27" s="2"/>
      <c r="M27" s="1">
        <f ca="1">ROUND(MAX(MIN(N27*O27, stats!$F$1), 0.8), 2)+P27</f>
        <v>0.84</v>
      </c>
      <c r="N27" s="1">
        <f ca="1">ROUND(S27/B27,2)</f>
        <v>0.93</v>
      </c>
      <c r="O27">
        <f t="shared" ca="1" si="4"/>
        <v>0.9</v>
      </c>
      <c r="P27">
        <f t="shared" si="5"/>
        <v>0</v>
      </c>
      <c r="R27">
        <f t="shared" si="8"/>
        <v>0</v>
      </c>
      <c r="S27">
        <f t="shared" si="9"/>
        <v>1000</v>
      </c>
    </row>
    <row r="28" spans="1:19">
      <c r="A28">
        <v>27</v>
      </c>
      <c r="B28" s="2">
        <f t="shared" ca="1" si="6"/>
        <v>1065</v>
      </c>
      <c r="C28" s="2">
        <f t="shared" ca="1" si="0"/>
        <v>46</v>
      </c>
      <c r="D28" s="3">
        <f ca="1">stats!$B$2/K28</f>
        <v>4.2999999999999997E-2</v>
      </c>
      <c r="E28" s="2">
        <f t="shared" ca="1" si="1"/>
        <v>62</v>
      </c>
      <c r="F28" s="3">
        <f t="shared" ca="1" si="2"/>
        <v>5.8139534883720936E-2</v>
      </c>
      <c r="G28" s="2">
        <f t="shared" ca="1" si="7"/>
        <v>-15</v>
      </c>
      <c r="H28" s="2">
        <f t="shared" ca="1" si="10"/>
        <v>1015.7105375143883</v>
      </c>
      <c r="I28" s="2">
        <f ca="1">B28*M28</f>
        <v>915.9</v>
      </c>
      <c r="J28" s="2">
        <f t="shared" ca="1" si="11"/>
        <v>1065</v>
      </c>
      <c r="K28" s="1">
        <f t="shared" ca="1" si="3"/>
        <v>1.1627906976744187</v>
      </c>
      <c r="L28" s="2"/>
      <c r="M28" s="1">
        <f ca="1">ROUND(MAX(MIN(N28*O28, stats!$F$1), 0.8), 2)+P28</f>
        <v>0.86</v>
      </c>
      <c r="N28" s="1">
        <f ca="1">ROUND(S28/B28,2)</f>
        <v>0.94</v>
      </c>
      <c r="O28">
        <f t="shared" ca="1" si="4"/>
        <v>0.92</v>
      </c>
      <c r="P28">
        <f t="shared" si="5"/>
        <v>0</v>
      </c>
      <c r="R28">
        <f t="shared" si="8"/>
        <v>0</v>
      </c>
      <c r="S28">
        <f t="shared" si="9"/>
        <v>1000</v>
      </c>
    </row>
    <row r="29" spans="1:19">
      <c r="A29">
        <v>28</v>
      </c>
      <c r="B29" s="2">
        <f t="shared" ca="1" si="6"/>
        <v>1049</v>
      </c>
      <c r="C29" s="2">
        <f t="shared" ca="1" si="0"/>
        <v>56</v>
      </c>
      <c r="D29" s="3">
        <f ca="1">stats!$B$2/K29</f>
        <v>5.3000000000000005E-2</v>
      </c>
      <c r="E29" s="2">
        <f t="shared" ca="1" si="1"/>
        <v>49</v>
      </c>
      <c r="F29" s="3">
        <f t="shared" ca="1" si="2"/>
        <v>4.7169811320754713E-2</v>
      </c>
      <c r="G29" s="2">
        <f t="shared" ca="1" si="7"/>
        <v>-16</v>
      </c>
      <c r="H29" s="2">
        <f t="shared" ca="1" si="10"/>
        <v>866.6105375143884</v>
      </c>
      <c r="I29" s="2">
        <f ca="1">B29*M29</f>
        <v>1111.94</v>
      </c>
      <c r="J29" s="2">
        <f t="shared" ca="1" si="11"/>
        <v>1049</v>
      </c>
      <c r="K29" s="1">
        <f t="shared" ca="1" si="3"/>
        <v>0.94339622641509424</v>
      </c>
      <c r="L29" s="2"/>
      <c r="M29" s="1">
        <f ca="1">ROUND(MAX(MIN(N29*O29, stats!$F$1), 0.8), 2)+P29</f>
        <v>1.06</v>
      </c>
      <c r="N29" s="1">
        <f ca="1">ROUND(S29/B29,2)</f>
        <v>0.95</v>
      </c>
      <c r="O29">
        <f t="shared" ca="1" si="4"/>
        <v>1.1200000000000001</v>
      </c>
      <c r="P29">
        <f t="shared" si="5"/>
        <v>0</v>
      </c>
      <c r="R29">
        <f t="shared" si="8"/>
        <v>0</v>
      </c>
      <c r="S29">
        <f t="shared" si="9"/>
        <v>1000</v>
      </c>
    </row>
    <row r="30" spans="1:19">
      <c r="A30">
        <v>29</v>
      </c>
      <c r="B30" s="2">
        <f t="shared" ca="1" si="6"/>
        <v>1056</v>
      </c>
      <c r="C30" s="2">
        <f t="shared" ca="1" si="0"/>
        <v>49</v>
      </c>
      <c r="D30" s="3">
        <f ca="1">stats!$B$2/K30</f>
        <v>4.6500000000000007E-2</v>
      </c>
      <c r="E30" s="2">
        <f t="shared" ca="1" si="1"/>
        <v>57</v>
      </c>
      <c r="F30" s="3">
        <f t="shared" ca="1" si="2"/>
        <v>5.3763440860215055E-2</v>
      </c>
      <c r="G30" s="2">
        <f t="shared" ca="1" si="7"/>
        <v>7</v>
      </c>
      <c r="H30" s="2">
        <f t="shared" ca="1" si="10"/>
        <v>929.55053751438845</v>
      </c>
      <c r="I30" s="2">
        <f ca="1">B30*M30</f>
        <v>982.08</v>
      </c>
      <c r="J30" s="2">
        <f t="shared" ca="1" si="11"/>
        <v>1056</v>
      </c>
      <c r="K30" s="1">
        <f t="shared" ca="1" si="3"/>
        <v>1.075268817204301</v>
      </c>
      <c r="L30" s="2"/>
      <c r="M30" s="1">
        <f ca="1">ROUND(MAX(MIN(N30*O30, stats!$F$1), 0.8), 2)+P30</f>
        <v>0.93</v>
      </c>
      <c r="N30" s="1">
        <f ca="1">ROUND(S30/B30,2)</f>
        <v>0.95</v>
      </c>
      <c r="O30">
        <f t="shared" ca="1" si="4"/>
        <v>0.98</v>
      </c>
      <c r="P30">
        <f t="shared" si="5"/>
        <v>0</v>
      </c>
      <c r="R30">
        <f t="shared" si="8"/>
        <v>0</v>
      </c>
      <c r="S30">
        <f t="shared" si="9"/>
        <v>1000</v>
      </c>
    </row>
    <row r="31" spans="1:19">
      <c r="A31">
        <v>30</v>
      </c>
      <c r="B31" s="2">
        <f t="shared" ca="1" si="6"/>
        <v>1048</v>
      </c>
      <c r="C31" s="2">
        <f t="shared" ca="1" si="0"/>
        <v>46</v>
      </c>
      <c r="D31" s="3">
        <f ca="1">stats!$B$2/K31</f>
        <v>4.3500000000000004E-2</v>
      </c>
      <c r="E31" s="2">
        <f t="shared" ca="1" si="1"/>
        <v>60</v>
      </c>
      <c r="F31" s="3">
        <f t="shared" ca="1" si="2"/>
        <v>5.7471264367816091E-2</v>
      </c>
      <c r="G31" s="2">
        <f t="shared" ca="1" si="7"/>
        <v>-8</v>
      </c>
      <c r="H31" s="2">
        <f t="shared" ca="1" si="10"/>
        <v>855.63053751438838</v>
      </c>
      <c r="I31" s="2">
        <f ca="1">B31*M31</f>
        <v>911.76</v>
      </c>
      <c r="J31" s="2">
        <f t="shared" ca="1" si="11"/>
        <v>1048</v>
      </c>
      <c r="K31" s="1">
        <f t="shared" ca="1" si="3"/>
        <v>1.1494252873563218</v>
      </c>
      <c r="L31" s="2"/>
      <c r="M31" s="1">
        <f ca="1">ROUND(MAX(MIN(N31*O31, stats!$F$1), 0.8), 2)+P31</f>
        <v>0.87</v>
      </c>
      <c r="N31" s="1">
        <f ca="1">ROUND(S31/B31,2)</f>
        <v>0.95</v>
      </c>
      <c r="O31">
        <f t="shared" ca="1" si="4"/>
        <v>0.92</v>
      </c>
      <c r="P31">
        <f t="shared" si="5"/>
        <v>0</v>
      </c>
      <c r="R31">
        <f t="shared" si="8"/>
        <v>0</v>
      </c>
      <c r="S31">
        <f t="shared" si="9"/>
        <v>1000</v>
      </c>
    </row>
    <row r="32" spans="1:19">
      <c r="A32">
        <v>31</v>
      </c>
      <c r="B32" s="2">
        <f t="shared" ca="1" si="6"/>
        <v>1034</v>
      </c>
      <c r="C32" s="2">
        <f t="shared" ca="1" si="0"/>
        <v>58</v>
      </c>
      <c r="D32" s="3">
        <f ca="1">stats!$B$2/K32</f>
        <v>5.6499999999999995E-2</v>
      </c>
      <c r="E32" s="2">
        <f t="shared" ca="1" si="1"/>
        <v>46</v>
      </c>
      <c r="F32" s="3">
        <f t="shared" ca="1" si="2"/>
        <v>4.4247787610619482E-2</v>
      </c>
      <c r="G32" s="2">
        <f t="shared" ca="1" si="7"/>
        <v>-14</v>
      </c>
      <c r="H32" s="2">
        <f t="shared" ca="1" si="10"/>
        <v>719.39053751438837</v>
      </c>
      <c r="I32" s="2">
        <f ca="1">B32*M32</f>
        <v>1168.4199999999998</v>
      </c>
      <c r="J32" s="2">
        <f t="shared" ca="1" si="11"/>
        <v>1034</v>
      </c>
      <c r="K32" s="1">
        <f t="shared" ca="1" si="3"/>
        <v>0.88495575221238953</v>
      </c>
      <c r="L32" s="2"/>
      <c r="M32" s="1">
        <f ca="1">ROUND(MAX(MIN(N32*O32, stats!$F$1), 0.8), 2)+P32</f>
        <v>1.1299999999999999</v>
      </c>
      <c r="N32" s="1">
        <f ca="1">ROUND(S32/B32,2)</f>
        <v>0.97</v>
      </c>
      <c r="O32">
        <f t="shared" ca="1" si="4"/>
        <v>1.1599999999999999</v>
      </c>
      <c r="P32">
        <f t="shared" si="5"/>
        <v>0</v>
      </c>
      <c r="R32">
        <f t="shared" si="8"/>
        <v>0</v>
      </c>
      <c r="S32">
        <f t="shared" si="9"/>
        <v>1000</v>
      </c>
    </row>
    <row r="33" spans="1:19">
      <c r="A33">
        <v>32</v>
      </c>
      <c r="B33" s="2">
        <f t="shared" ca="1" si="6"/>
        <v>1046</v>
      </c>
      <c r="C33" s="2">
        <f t="shared" ca="1" si="0"/>
        <v>56</v>
      </c>
      <c r="D33" s="3">
        <f ca="1">stats!$B$2/K33</f>
        <v>5.4000000000000006E-2</v>
      </c>
      <c r="E33" s="2">
        <f t="shared" ca="1" si="1"/>
        <v>48</v>
      </c>
      <c r="F33" s="3">
        <f t="shared" ca="1" si="2"/>
        <v>4.6296296296296294E-2</v>
      </c>
      <c r="G33" s="2">
        <f t="shared" ca="1" si="7"/>
        <v>12</v>
      </c>
      <c r="H33" s="2">
        <f t="shared" ca="1" si="10"/>
        <v>853.81053751438822</v>
      </c>
      <c r="I33" s="2">
        <f ca="1">B33*M33</f>
        <v>1129.68</v>
      </c>
      <c r="J33" s="2">
        <f t="shared" ca="1" si="11"/>
        <v>1046</v>
      </c>
      <c r="K33" s="1">
        <f t="shared" ca="1" si="3"/>
        <v>0.92592592592592582</v>
      </c>
      <c r="L33" s="2"/>
      <c r="M33" s="1">
        <f ca="1">ROUND(MAX(MIN(N33*O33, stats!$F$1), 0.8), 2)+P33</f>
        <v>1.08</v>
      </c>
      <c r="N33" s="1">
        <f ca="1">ROUND(S33/B33,2)</f>
        <v>0.96</v>
      </c>
      <c r="O33">
        <f t="shared" ca="1" si="4"/>
        <v>1.1299999999999999</v>
      </c>
      <c r="P33">
        <f t="shared" si="5"/>
        <v>0</v>
      </c>
      <c r="R33">
        <f t="shared" si="8"/>
        <v>0</v>
      </c>
      <c r="S33">
        <f t="shared" si="9"/>
        <v>1000</v>
      </c>
    </row>
    <row r="34" spans="1:19">
      <c r="A34">
        <v>33</v>
      </c>
      <c r="B34" s="2">
        <f t="shared" ca="1" si="6"/>
        <v>1054</v>
      </c>
      <c r="C34" s="2">
        <f t="shared" ca="1" si="0"/>
        <v>48</v>
      </c>
      <c r="D34" s="3">
        <f ca="1">stats!$B$2/K34</f>
        <v>4.5499999999999999E-2</v>
      </c>
      <c r="E34" s="2">
        <f t="shared" ca="1" si="1"/>
        <v>58</v>
      </c>
      <c r="F34" s="3">
        <f t="shared" ca="1" si="2"/>
        <v>5.4945054945054951E-2</v>
      </c>
      <c r="G34" s="2">
        <f t="shared" ca="1" si="7"/>
        <v>8</v>
      </c>
      <c r="H34" s="2">
        <f t="shared" ca="1" si="10"/>
        <v>937.49053751438828</v>
      </c>
      <c r="I34" s="2">
        <f ca="1">B34*M34</f>
        <v>959.14</v>
      </c>
      <c r="J34" s="2">
        <f t="shared" ca="1" si="11"/>
        <v>1054</v>
      </c>
      <c r="K34" s="1">
        <f t="shared" ca="1" si="3"/>
        <v>1.098901098901099</v>
      </c>
      <c r="L34" s="2"/>
      <c r="M34" s="1">
        <f ca="1">ROUND(MAX(MIN(N34*O34, stats!$F$1), 0.8), 2)+P34</f>
        <v>0.91</v>
      </c>
      <c r="N34" s="1">
        <f ca="1">ROUND(S34/B34,2)</f>
        <v>0.95</v>
      </c>
      <c r="O34">
        <f t="shared" ca="1" si="4"/>
        <v>0.96</v>
      </c>
      <c r="P34">
        <f t="shared" si="5"/>
        <v>0</v>
      </c>
      <c r="R34">
        <f t="shared" si="8"/>
        <v>0</v>
      </c>
      <c r="S34">
        <f t="shared" si="9"/>
        <v>1000</v>
      </c>
    </row>
    <row r="35" spans="1:19">
      <c r="A35">
        <v>34</v>
      </c>
      <c r="B35" s="2">
        <f t="shared" ca="1" si="6"/>
        <v>1044</v>
      </c>
      <c r="C35" s="2">
        <f t="shared" ca="1" si="0"/>
        <v>50</v>
      </c>
      <c r="D35" s="3">
        <f ca="1">stats!$B$2/K35</f>
        <v>4.8000000000000001E-2</v>
      </c>
      <c r="E35" s="2">
        <f t="shared" ca="1" si="1"/>
        <v>54</v>
      </c>
      <c r="F35" s="3">
        <f t="shared" ca="1" si="2"/>
        <v>5.2083333333333343E-2</v>
      </c>
      <c r="G35" s="2">
        <f t="shared" ca="1" si="7"/>
        <v>-10</v>
      </c>
      <c r="H35" s="2">
        <f t="shared" ca="1" si="10"/>
        <v>842.63053751438838</v>
      </c>
      <c r="I35" s="2">
        <f ca="1">B35*M35</f>
        <v>1002.24</v>
      </c>
      <c r="J35" s="2">
        <f t="shared" ca="1" si="11"/>
        <v>1044</v>
      </c>
      <c r="K35" s="1">
        <f t="shared" ca="1" si="3"/>
        <v>1.0416666666666667</v>
      </c>
      <c r="L35" s="2"/>
      <c r="M35" s="1">
        <f ca="1">ROUND(MAX(MIN(N35*O35, stats!$F$1), 0.8), 2)+P35</f>
        <v>0.96</v>
      </c>
      <c r="N35" s="1">
        <f ca="1">ROUND(S35/B35,2)</f>
        <v>0.96</v>
      </c>
      <c r="O35">
        <f t="shared" ca="1" si="4"/>
        <v>1</v>
      </c>
      <c r="P35">
        <f t="shared" si="5"/>
        <v>0</v>
      </c>
      <c r="R35">
        <f t="shared" si="8"/>
        <v>0</v>
      </c>
      <c r="S35">
        <f t="shared" si="9"/>
        <v>1000</v>
      </c>
    </row>
    <row r="36" spans="1:19">
      <c r="A36">
        <v>35</v>
      </c>
      <c r="B36" s="2">
        <f t="shared" ca="1" si="6"/>
        <v>1040</v>
      </c>
      <c r="C36" s="2">
        <f t="shared" ca="1" si="0"/>
        <v>53</v>
      </c>
      <c r="D36" s="3">
        <f ca="1">stats!$B$2/K36</f>
        <v>5.0999999999999997E-2</v>
      </c>
      <c r="E36" s="2">
        <f t="shared" ca="1" si="1"/>
        <v>51</v>
      </c>
      <c r="F36" s="3">
        <f t="shared" ca="1" si="2"/>
        <v>4.9019607843137261E-2</v>
      </c>
      <c r="G36" s="2">
        <f t="shared" ca="1" si="7"/>
        <v>-4</v>
      </c>
      <c r="H36" s="2">
        <f t="shared" ca="1" si="10"/>
        <v>800.87053751438839</v>
      </c>
      <c r="I36" s="2">
        <f ca="1">B36*M36</f>
        <v>1060.8</v>
      </c>
      <c r="J36" s="2">
        <f t="shared" ca="1" si="11"/>
        <v>1040</v>
      </c>
      <c r="K36" s="1">
        <f t="shared" ca="1" si="3"/>
        <v>0.98039215686274517</v>
      </c>
      <c r="L36" s="2"/>
      <c r="M36" s="1">
        <f ca="1">ROUND(MAX(MIN(N36*O36, stats!$F$1), 0.8), 2)+P36</f>
        <v>1.02</v>
      </c>
      <c r="N36" s="1">
        <f ca="1">ROUND(S36/B36,2)</f>
        <v>0.96</v>
      </c>
      <c r="O36">
        <f t="shared" ca="1" si="4"/>
        <v>1.06</v>
      </c>
      <c r="P36">
        <f t="shared" si="5"/>
        <v>0</v>
      </c>
      <c r="R36">
        <f t="shared" si="8"/>
        <v>0</v>
      </c>
      <c r="S36">
        <f t="shared" si="9"/>
        <v>1000</v>
      </c>
    </row>
    <row r="37" spans="1:19">
      <c r="A37">
        <v>36</v>
      </c>
      <c r="B37" s="2">
        <f t="shared" ca="1" si="6"/>
        <v>1042</v>
      </c>
      <c r="C37" s="2">
        <f t="shared" ca="1" si="0"/>
        <v>57</v>
      </c>
      <c r="D37" s="3">
        <f ca="1">stats!$B$2/K37</f>
        <v>5.5000000000000007E-2</v>
      </c>
      <c r="E37" s="2">
        <f t="shared" ca="1" si="1"/>
        <v>47</v>
      </c>
      <c r="F37" s="3">
        <f t="shared" ca="1" si="2"/>
        <v>4.5454545454545456E-2</v>
      </c>
      <c r="G37" s="2">
        <f t="shared" ca="1" si="7"/>
        <v>2</v>
      </c>
      <c r="H37" s="2">
        <f t="shared" ca="1" si="10"/>
        <v>821.67053751438834</v>
      </c>
      <c r="I37" s="2">
        <f ca="1">B37*M37</f>
        <v>1146.2</v>
      </c>
      <c r="J37" s="2">
        <f t="shared" ca="1" si="11"/>
        <v>1042</v>
      </c>
      <c r="K37" s="1">
        <f t="shared" ca="1" si="3"/>
        <v>0.90909090909090906</v>
      </c>
      <c r="L37" s="2"/>
      <c r="M37" s="1">
        <f ca="1">ROUND(MAX(MIN(N37*O37, stats!$F$1), 0.8), 2)+P37</f>
        <v>1.1000000000000001</v>
      </c>
      <c r="N37" s="1">
        <f ca="1">ROUND(S37/B37,2)</f>
        <v>0.96</v>
      </c>
      <c r="O37">
        <f t="shared" ca="1" si="4"/>
        <v>1.1499999999999999</v>
      </c>
      <c r="P37">
        <f t="shared" si="5"/>
        <v>0</v>
      </c>
      <c r="R37">
        <f t="shared" si="8"/>
        <v>0</v>
      </c>
      <c r="S37">
        <f t="shared" si="9"/>
        <v>1000</v>
      </c>
    </row>
    <row r="38" spans="1:19">
      <c r="A38">
        <v>37</v>
      </c>
      <c r="B38" s="2">
        <f t="shared" ca="1" si="6"/>
        <v>1052</v>
      </c>
      <c r="C38" s="2">
        <f t="shared" ca="1" si="0"/>
        <v>52</v>
      </c>
      <c r="D38" s="3">
        <f ca="1">stats!$B$2/K38</f>
        <v>4.9500000000000002E-2</v>
      </c>
      <c r="E38" s="2">
        <f t="shared" ca="1" si="1"/>
        <v>53</v>
      </c>
      <c r="F38" s="3">
        <f t="shared" ca="1" si="2"/>
        <v>5.0505050505050511E-2</v>
      </c>
      <c r="G38" s="2">
        <f t="shared" ca="1" si="7"/>
        <v>10</v>
      </c>
      <c r="H38" s="2">
        <f t="shared" ca="1" si="10"/>
        <v>925.87053751438839</v>
      </c>
      <c r="I38" s="2">
        <f ca="1">B38*M38</f>
        <v>1041.48</v>
      </c>
      <c r="J38" s="2">
        <f t="shared" ca="1" si="11"/>
        <v>1052</v>
      </c>
      <c r="K38" s="1">
        <f t="shared" ca="1" si="3"/>
        <v>1.0101010101010102</v>
      </c>
      <c r="L38" s="2"/>
      <c r="M38" s="1">
        <f ca="1">ROUND(MAX(MIN(N38*O38, stats!$F$1), 0.8), 2)+P38</f>
        <v>0.99</v>
      </c>
      <c r="N38" s="1">
        <f ca="1">ROUND(S38/B38,2)</f>
        <v>0.95</v>
      </c>
      <c r="O38">
        <f t="shared" ca="1" si="4"/>
        <v>1.04</v>
      </c>
      <c r="P38">
        <f t="shared" si="5"/>
        <v>0</v>
      </c>
      <c r="R38">
        <f t="shared" si="8"/>
        <v>0</v>
      </c>
      <c r="S38">
        <f t="shared" si="9"/>
        <v>1000</v>
      </c>
    </row>
    <row r="39" spans="1:19">
      <c r="A39">
        <v>38</v>
      </c>
      <c r="B39" s="2">
        <f t="shared" ca="1" si="6"/>
        <v>1051</v>
      </c>
      <c r="C39" s="2">
        <f t="shared" ca="1" si="0"/>
        <v>50</v>
      </c>
      <c r="D39" s="3">
        <f ca="1">stats!$B$2/K39</f>
        <v>4.8000000000000001E-2</v>
      </c>
      <c r="E39" s="2">
        <f t="shared" ca="1" si="1"/>
        <v>55</v>
      </c>
      <c r="F39" s="3">
        <f t="shared" ca="1" si="2"/>
        <v>5.2083333333333343E-2</v>
      </c>
      <c r="G39" s="2">
        <f t="shared" ca="1" si="7"/>
        <v>-1</v>
      </c>
      <c r="H39" s="2">
        <f t="shared" ca="1" si="10"/>
        <v>915.35053751438841</v>
      </c>
      <c r="I39" s="2">
        <f ca="1">B39*M39</f>
        <v>1008.9599999999999</v>
      </c>
      <c r="J39" s="2">
        <f t="shared" ca="1" si="11"/>
        <v>1051</v>
      </c>
      <c r="K39" s="1">
        <f t="shared" ca="1" si="3"/>
        <v>1.0416666666666667</v>
      </c>
      <c r="L39" s="2"/>
      <c r="M39" s="1">
        <f ca="1">ROUND(MAX(MIN(N39*O39, stats!$F$1), 0.8), 2)+P39</f>
        <v>0.96</v>
      </c>
      <c r="N39" s="1">
        <f ca="1">ROUND(S39/B39,2)</f>
        <v>0.95</v>
      </c>
      <c r="O39">
        <f t="shared" ca="1" si="4"/>
        <v>1.01</v>
      </c>
      <c r="P39">
        <f t="shared" si="5"/>
        <v>0</v>
      </c>
      <c r="R39">
        <f t="shared" si="8"/>
        <v>0</v>
      </c>
      <c r="S39">
        <f t="shared" si="9"/>
        <v>1000</v>
      </c>
    </row>
    <row r="40" spans="1:19">
      <c r="A40">
        <v>39</v>
      </c>
      <c r="B40" s="2">
        <f t="shared" ca="1" si="6"/>
        <v>1046</v>
      </c>
      <c r="C40" s="2">
        <f t="shared" ca="1" si="0"/>
        <v>48</v>
      </c>
      <c r="D40" s="3">
        <f ca="1">stats!$B$2/K40</f>
        <v>4.5499999999999999E-2</v>
      </c>
      <c r="E40" s="2">
        <f t="shared" ca="1" si="1"/>
        <v>57</v>
      </c>
      <c r="F40" s="3">
        <f t="shared" ca="1" si="2"/>
        <v>5.4945054945054951E-2</v>
      </c>
      <c r="G40" s="2">
        <f t="shared" ca="1" si="7"/>
        <v>-5</v>
      </c>
      <c r="H40" s="2">
        <f t="shared" ca="1" si="10"/>
        <v>873.31053751438822</v>
      </c>
      <c r="I40" s="2">
        <f ca="1">B40*M40</f>
        <v>951.86</v>
      </c>
      <c r="J40" s="2">
        <f t="shared" ca="1" si="11"/>
        <v>1046</v>
      </c>
      <c r="K40" s="1">
        <f t="shared" ca="1" si="3"/>
        <v>1.098901098901099</v>
      </c>
      <c r="L40" s="2"/>
      <c r="M40" s="1">
        <f ca="1">ROUND(MAX(MIN(N40*O40, stats!$F$1), 0.8), 2)+P40</f>
        <v>0.91</v>
      </c>
      <c r="N40" s="1">
        <f ca="1">ROUND(S40/B40,2)</f>
        <v>0.96</v>
      </c>
      <c r="O40">
        <f t="shared" ca="1" si="4"/>
        <v>0.95</v>
      </c>
      <c r="P40">
        <f t="shared" si="5"/>
        <v>0</v>
      </c>
      <c r="R40">
        <f t="shared" si="8"/>
        <v>0</v>
      </c>
      <c r="S40">
        <f t="shared" si="9"/>
        <v>1000</v>
      </c>
    </row>
    <row r="41" spans="1:19">
      <c r="A41">
        <v>40</v>
      </c>
      <c r="B41" s="2">
        <f t="shared" ca="1" si="6"/>
        <v>1037</v>
      </c>
      <c r="C41" s="2">
        <f t="shared" ca="1" si="0"/>
        <v>60</v>
      </c>
      <c r="D41" s="3">
        <f ca="1">stats!$B$2/K41</f>
        <v>5.7499999999999996E-2</v>
      </c>
      <c r="E41" s="2">
        <f t="shared" ca="1" si="1"/>
        <v>45</v>
      </c>
      <c r="F41" s="3">
        <f t="shared" ca="1" si="2"/>
        <v>4.3478260869565223E-2</v>
      </c>
      <c r="G41" s="2">
        <f t="shared" ca="1" si="7"/>
        <v>-9</v>
      </c>
      <c r="H41" s="2">
        <f t="shared" ca="1" si="10"/>
        <v>779.17053751438834</v>
      </c>
      <c r="I41" s="2">
        <f ca="1">B41*M41</f>
        <v>1192.55</v>
      </c>
      <c r="J41" s="2">
        <f t="shared" ca="1" si="11"/>
        <v>1037</v>
      </c>
      <c r="K41" s="1">
        <f t="shared" ca="1" si="3"/>
        <v>0.86956521739130443</v>
      </c>
      <c r="L41" s="2"/>
      <c r="M41" s="1">
        <f ca="1">ROUND(MAX(MIN(N41*O41, stats!$F$1), 0.8), 2)+P41</f>
        <v>1.1499999999999999</v>
      </c>
      <c r="N41" s="1">
        <f ca="1">ROUND(S41/B41,2)</f>
        <v>0.96</v>
      </c>
      <c r="O41">
        <f t="shared" ca="1" si="4"/>
        <v>1.2</v>
      </c>
      <c r="P41">
        <f t="shared" si="5"/>
        <v>0</v>
      </c>
      <c r="R41">
        <f t="shared" si="8"/>
        <v>0</v>
      </c>
      <c r="S41">
        <f t="shared" si="9"/>
        <v>1000</v>
      </c>
    </row>
    <row r="42" spans="1:19">
      <c r="A42">
        <v>41</v>
      </c>
      <c r="B42" s="2">
        <f t="shared" ca="1" si="6"/>
        <v>1052</v>
      </c>
      <c r="C42" s="2">
        <f t="shared" ca="1" si="0"/>
        <v>58</v>
      </c>
      <c r="D42" s="3">
        <f ca="1">stats!$B$2/K42</f>
        <v>5.5000000000000007E-2</v>
      </c>
      <c r="E42" s="2">
        <f t="shared" ca="1" si="1"/>
        <v>48</v>
      </c>
      <c r="F42" s="3">
        <f t="shared" ca="1" si="2"/>
        <v>4.5454545454545456E-2</v>
      </c>
      <c r="G42" s="2">
        <f t="shared" ca="1" si="7"/>
        <v>15</v>
      </c>
      <c r="H42" s="2">
        <f t="shared" ca="1" si="10"/>
        <v>934.7205375143883</v>
      </c>
      <c r="I42" s="2">
        <f ca="1">B42*M42</f>
        <v>1157.2</v>
      </c>
      <c r="J42" s="2">
        <f t="shared" ca="1" si="11"/>
        <v>1052</v>
      </c>
      <c r="K42" s="1">
        <f t="shared" ca="1" si="3"/>
        <v>0.90909090909090906</v>
      </c>
      <c r="L42" s="2"/>
      <c r="M42" s="1">
        <f ca="1">ROUND(MAX(MIN(N42*O42, stats!$F$1), 0.8), 2)+P42</f>
        <v>1.1000000000000001</v>
      </c>
      <c r="N42" s="1">
        <f ca="1">ROUND(S42/B42,2)</f>
        <v>0.95</v>
      </c>
      <c r="O42">
        <f t="shared" ca="1" si="4"/>
        <v>1.1599999999999999</v>
      </c>
      <c r="P42">
        <f t="shared" si="5"/>
        <v>0</v>
      </c>
      <c r="R42">
        <f t="shared" si="8"/>
        <v>0</v>
      </c>
      <c r="S42">
        <f t="shared" si="9"/>
        <v>1000</v>
      </c>
    </row>
    <row r="43" spans="1:19">
      <c r="A43">
        <v>42</v>
      </c>
      <c r="B43" s="2">
        <f t="shared" ca="1" si="6"/>
        <v>1062</v>
      </c>
      <c r="C43" s="2">
        <f t="shared" ca="1" si="0"/>
        <v>55</v>
      </c>
      <c r="D43" s="3">
        <f ca="1">stats!$B$2/K43</f>
        <v>5.1500000000000011E-2</v>
      </c>
      <c r="E43" s="2">
        <f t="shared" ca="1" si="1"/>
        <v>52</v>
      </c>
      <c r="F43" s="3">
        <f t="shared" ca="1" si="2"/>
        <v>4.8543689320388349E-2</v>
      </c>
      <c r="G43" s="2">
        <f t="shared" ca="1" si="7"/>
        <v>10</v>
      </c>
      <c r="H43" s="2">
        <f t="shared" ca="1" si="10"/>
        <v>1039.9205375143883</v>
      </c>
      <c r="I43" s="2">
        <f ca="1">B43*M43</f>
        <v>1093.8600000000001</v>
      </c>
      <c r="J43" s="2">
        <f t="shared" ca="1" si="11"/>
        <v>1062</v>
      </c>
      <c r="K43" s="1">
        <f t="shared" ca="1" si="3"/>
        <v>0.97087378640776689</v>
      </c>
      <c r="L43" s="2"/>
      <c r="M43" s="1">
        <f ca="1">ROUND(MAX(MIN(N43*O43, stats!$F$1), 0.8), 2)+P43</f>
        <v>1.03</v>
      </c>
      <c r="N43" s="1">
        <f ca="1">ROUND(S43/B43,2)</f>
        <v>0.94</v>
      </c>
      <c r="O43">
        <f t="shared" ca="1" si="4"/>
        <v>1.1000000000000001</v>
      </c>
      <c r="P43">
        <f t="shared" si="5"/>
        <v>0</v>
      </c>
      <c r="R43">
        <f t="shared" si="8"/>
        <v>0</v>
      </c>
      <c r="S43">
        <f t="shared" si="9"/>
        <v>1000</v>
      </c>
    </row>
    <row r="44" spans="1:19">
      <c r="A44">
        <v>43</v>
      </c>
      <c r="B44" s="2">
        <f t="shared" ca="1" si="6"/>
        <v>1065</v>
      </c>
      <c r="C44" s="2">
        <f t="shared" ca="1" si="0"/>
        <v>55</v>
      </c>
      <c r="D44" s="3">
        <f ca="1">stats!$B$2/K44</f>
        <v>5.2079583773643058E-2</v>
      </c>
      <c r="E44" s="2">
        <f t="shared" ca="1" si="1"/>
        <v>51</v>
      </c>
      <c r="F44" s="3">
        <f t="shared" ca="1" si="2"/>
        <v>4.8003455843002044E-2</v>
      </c>
      <c r="G44" s="2">
        <f t="shared" ca="1" si="7"/>
        <v>3</v>
      </c>
      <c r="H44" s="2">
        <f t="shared" ca="1" si="10"/>
        <v>1071.7805375143885</v>
      </c>
      <c r="I44" s="2">
        <f ca="1">B44*M44</f>
        <v>1107.6000000000001</v>
      </c>
      <c r="J44" s="2">
        <f t="shared" ca="1" si="11"/>
        <v>1065</v>
      </c>
      <c r="K44" s="1">
        <f t="shared" ca="1" si="3"/>
        <v>0.96006911686004082</v>
      </c>
      <c r="L44" s="2"/>
      <c r="M44" s="1">
        <f ca="1">ROUND(MAX(MIN(N44*O44, stats!$F$1), 0.8), 2)+P44</f>
        <v>1.04</v>
      </c>
      <c r="N44" s="1">
        <f ca="1">ROUND(S44/B44,2)</f>
        <v>0.94</v>
      </c>
      <c r="O44">
        <f t="shared" ca="1" si="4"/>
        <v>1.1100000000000001</v>
      </c>
      <c r="P44">
        <f t="shared" si="5"/>
        <v>0</v>
      </c>
      <c r="R44">
        <f t="shared" si="8"/>
        <v>0</v>
      </c>
      <c r="S44">
        <f t="shared" si="9"/>
        <v>1000</v>
      </c>
    </row>
    <row r="45" spans="1:19">
      <c r="A45">
        <v>44</v>
      </c>
      <c r="B45" s="2">
        <f t="shared" ca="1" si="6"/>
        <v>1069</v>
      </c>
      <c r="C45" s="2">
        <f t="shared" ca="1" si="0"/>
        <v>51</v>
      </c>
      <c r="D45" s="3">
        <f ca="1">stats!$B$2/K45</f>
        <v>4.8030642393760391E-2</v>
      </c>
      <c r="E45" s="2">
        <f t="shared" ca="1" si="1"/>
        <v>56</v>
      </c>
      <c r="F45" s="3">
        <f t="shared" ca="1" si="2"/>
        <v>5.2050105420300863E-2</v>
      </c>
      <c r="G45" s="2">
        <f t="shared" ca="1" si="7"/>
        <v>4</v>
      </c>
      <c r="H45" s="2">
        <f t="shared" ca="1" si="10"/>
        <v>1114.3805375143884</v>
      </c>
      <c r="I45" s="2">
        <f ca="1">B45*M45</f>
        <v>1015.55</v>
      </c>
      <c r="J45" s="2">
        <f t="shared" ca="1" si="11"/>
        <v>1069</v>
      </c>
      <c r="K45" s="1">
        <f t="shared" ca="1" si="3"/>
        <v>1.0410021084060173</v>
      </c>
      <c r="L45" s="2"/>
      <c r="M45" s="1">
        <f ca="1">ROUND(MAX(MIN(N45*O45, stats!$F$1), 0.8), 2)+P45</f>
        <v>0.95</v>
      </c>
      <c r="N45" s="1">
        <f ca="1">ROUND(S45/B45,2)</f>
        <v>0.94</v>
      </c>
      <c r="O45">
        <f t="shared" ca="1" si="4"/>
        <v>1.01</v>
      </c>
      <c r="P45">
        <f t="shared" si="5"/>
        <v>0</v>
      </c>
      <c r="R45">
        <f t="shared" si="8"/>
        <v>0</v>
      </c>
      <c r="S45">
        <f t="shared" si="9"/>
        <v>1000</v>
      </c>
    </row>
    <row r="46" spans="1:19">
      <c r="A46">
        <v>45</v>
      </c>
      <c r="B46" s="2">
        <f t="shared" ca="1" si="6"/>
        <v>1064</v>
      </c>
      <c r="C46" s="2">
        <f t="shared" ca="1" si="0"/>
        <v>55</v>
      </c>
      <c r="D46" s="3">
        <f ca="1">stats!$B$2/K46</f>
        <v>5.2000000000000005E-2</v>
      </c>
      <c r="E46" s="2">
        <f t="shared" ca="1" si="1"/>
        <v>51</v>
      </c>
      <c r="F46" s="3">
        <f t="shared" ca="1" si="2"/>
        <v>4.807692307692308E-2</v>
      </c>
      <c r="G46" s="2">
        <f t="shared" ca="1" si="7"/>
        <v>-5</v>
      </c>
      <c r="H46" s="2">
        <f t="shared" ca="1" si="10"/>
        <v>1060.9305375143886</v>
      </c>
      <c r="I46" s="2">
        <f ca="1">B46*M46</f>
        <v>1106.56</v>
      </c>
      <c r="J46" s="2">
        <f t="shared" ca="1" si="11"/>
        <v>1064</v>
      </c>
      <c r="K46" s="1">
        <f t="shared" ca="1" si="3"/>
        <v>0.96153846153846156</v>
      </c>
      <c r="L46" s="2"/>
      <c r="M46" s="1">
        <f ca="1">ROUND(MAX(MIN(N46*O46, stats!$F$1), 0.8), 2)+P46</f>
        <v>1.04</v>
      </c>
      <c r="N46" s="1">
        <f ca="1">ROUND(S46/B46,2)</f>
        <v>0.94</v>
      </c>
      <c r="O46">
        <f t="shared" ca="1" si="4"/>
        <v>1.1100000000000001</v>
      </c>
      <c r="P46">
        <f t="shared" si="5"/>
        <v>0</v>
      </c>
      <c r="R46">
        <f t="shared" si="8"/>
        <v>0</v>
      </c>
      <c r="S46">
        <f t="shared" si="9"/>
        <v>1000</v>
      </c>
    </row>
    <row r="47" spans="1:19">
      <c r="A47">
        <v>46</v>
      </c>
      <c r="B47" s="2">
        <f t="shared" ca="1" si="6"/>
        <v>1068</v>
      </c>
      <c r="C47" s="2">
        <f t="shared" ca="1" si="0"/>
        <v>46</v>
      </c>
      <c r="D47" s="3">
        <f ca="1">stats!$B$2/K47</f>
        <v>4.2915385504615974E-2</v>
      </c>
      <c r="E47" s="2">
        <f t="shared" ca="1" si="1"/>
        <v>62</v>
      </c>
      <c r="F47" s="3">
        <f t="shared" ca="1" si="2"/>
        <v>5.8254166206455273E-2</v>
      </c>
      <c r="G47" s="2">
        <f t="shared" ca="1" si="7"/>
        <v>4</v>
      </c>
      <c r="H47" s="2">
        <f t="shared" ca="1" si="10"/>
        <v>1103.4905375143885</v>
      </c>
      <c r="I47" s="2">
        <f ca="1">B47*M47</f>
        <v>907.8</v>
      </c>
      <c r="J47" s="2">
        <f t="shared" ca="1" si="11"/>
        <v>1068</v>
      </c>
      <c r="K47" s="1">
        <f t="shared" ca="1" si="3"/>
        <v>1.1650833241291054</v>
      </c>
      <c r="L47" s="2"/>
      <c r="M47" s="1">
        <f ca="1">ROUND(MAX(MIN(N47*O47, stats!$F$1), 0.8), 2)+P47</f>
        <v>0.85</v>
      </c>
      <c r="N47" s="1">
        <f ca="1">ROUND(S47/B47,2)</f>
        <v>0.94</v>
      </c>
      <c r="O47">
        <f t="shared" ca="1" si="4"/>
        <v>0.9</v>
      </c>
      <c r="P47">
        <f t="shared" si="5"/>
        <v>0</v>
      </c>
      <c r="R47">
        <f t="shared" si="8"/>
        <v>0</v>
      </c>
      <c r="S47">
        <f t="shared" si="9"/>
        <v>1000</v>
      </c>
    </row>
    <row r="48" spans="1:19">
      <c r="A48">
        <v>47</v>
      </c>
      <c r="B48" s="2">
        <f t="shared" ca="1" si="6"/>
        <v>1052</v>
      </c>
      <c r="C48" s="2">
        <f t="shared" ca="1" si="0"/>
        <v>59</v>
      </c>
      <c r="D48" s="3">
        <f ca="1">stats!$B$2/K48</f>
        <v>5.6500000000000002E-2</v>
      </c>
      <c r="E48" s="2">
        <f t="shared" ca="1" si="1"/>
        <v>47</v>
      </c>
      <c r="F48" s="3">
        <f t="shared" ca="1" si="2"/>
        <v>4.4247787610619475E-2</v>
      </c>
      <c r="G48" s="2">
        <f t="shared" ca="1" si="7"/>
        <v>-16</v>
      </c>
      <c r="H48" s="2">
        <f t="shared" ca="1" si="10"/>
        <v>943.29053751438846</v>
      </c>
      <c r="I48" s="2">
        <f ca="1">B48*M48</f>
        <v>1188.76</v>
      </c>
      <c r="J48" s="2">
        <f t="shared" ca="1" si="11"/>
        <v>1052</v>
      </c>
      <c r="K48" s="1">
        <f t="shared" ca="1" si="3"/>
        <v>0.88495575221238942</v>
      </c>
      <c r="L48" s="2"/>
      <c r="M48" s="1">
        <f ca="1">ROUND(MAX(MIN(N48*O48, stats!$F$1), 0.8), 2)+P48</f>
        <v>1.1299999999999999</v>
      </c>
      <c r="N48" s="1">
        <f ca="1">ROUND(S48/B48,2)</f>
        <v>0.95</v>
      </c>
      <c r="O48">
        <f t="shared" ca="1" si="4"/>
        <v>1.19</v>
      </c>
      <c r="P48">
        <f t="shared" si="5"/>
        <v>0</v>
      </c>
      <c r="R48">
        <f t="shared" si="8"/>
        <v>0</v>
      </c>
      <c r="S48">
        <f t="shared" si="9"/>
        <v>1000</v>
      </c>
    </row>
    <row r="49" spans="1:19">
      <c r="A49">
        <v>48</v>
      </c>
      <c r="B49" s="2">
        <f t="shared" ca="1" si="6"/>
        <v>1064</v>
      </c>
      <c r="C49" s="2">
        <f t="shared" ca="1" si="0"/>
        <v>46</v>
      </c>
      <c r="D49" s="3">
        <f ca="1">stats!$B$2/K49</f>
        <v>4.3188563645610765E-2</v>
      </c>
      <c r="E49" s="2">
        <f t="shared" ca="1" si="1"/>
        <v>62</v>
      </c>
      <c r="F49" s="3">
        <f t="shared" ca="1" si="2"/>
        <v>5.7885694474909315E-2</v>
      </c>
      <c r="G49" s="2">
        <f t="shared" ca="1" si="7"/>
        <v>12</v>
      </c>
      <c r="H49" s="2">
        <f t="shared" ca="1" si="10"/>
        <v>1080.0505375143885</v>
      </c>
      <c r="I49" s="2">
        <f ca="1">B49*M49</f>
        <v>915.04</v>
      </c>
      <c r="J49" s="2">
        <f t="shared" ca="1" si="11"/>
        <v>1064</v>
      </c>
      <c r="K49" s="1">
        <f t="shared" ca="1" si="3"/>
        <v>1.1577138894981862</v>
      </c>
      <c r="L49" s="2"/>
      <c r="M49" s="1">
        <f ca="1">ROUND(MAX(MIN(N49*O49, stats!$F$1), 0.8), 2)+P49</f>
        <v>0.86</v>
      </c>
      <c r="N49" s="1">
        <f ca="1">ROUND(S49/B49,2)</f>
        <v>0.94</v>
      </c>
      <c r="O49">
        <f t="shared" ca="1" si="4"/>
        <v>0.91</v>
      </c>
      <c r="P49">
        <f t="shared" si="5"/>
        <v>0</v>
      </c>
      <c r="R49">
        <f t="shared" si="8"/>
        <v>0</v>
      </c>
      <c r="S49">
        <f t="shared" si="9"/>
        <v>1000</v>
      </c>
    </row>
    <row r="50" spans="1:19">
      <c r="A50">
        <v>49</v>
      </c>
      <c r="B50" s="2">
        <f t="shared" ca="1" si="6"/>
        <v>1048</v>
      </c>
      <c r="C50" s="2">
        <f t="shared" ca="1" si="0"/>
        <v>59</v>
      </c>
      <c r="D50" s="3">
        <f ca="1">stats!$B$2/K50</f>
        <v>5.6000000000000015E-2</v>
      </c>
      <c r="E50" s="2">
        <f t="shared" ca="1" si="1"/>
        <v>47</v>
      </c>
      <c r="F50" s="3">
        <f t="shared" ca="1" si="2"/>
        <v>4.4642857142857137E-2</v>
      </c>
      <c r="G50" s="2">
        <f t="shared" ca="1" si="7"/>
        <v>-16</v>
      </c>
      <c r="H50" s="2">
        <f t="shared" ca="1" si="10"/>
        <v>931.09053751438842</v>
      </c>
      <c r="I50" s="2">
        <f ca="1">B50*M50</f>
        <v>1173.7600000000002</v>
      </c>
      <c r="J50" s="2">
        <f t="shared" ca="1" si="11"/>
        <v>1048</v>
      </c>
      <c r="K50" s="1">
        <f t="shared" ca="1" si="3"/>
        <v>0.89285714285714268</v>
      </c>
      <c r="L50" s="2"/>
      <c r="M50" s="1">
        <f ca="1">ROUND(MAX(MIN(N50*O50, stats!$F$1), 0.8), 2)+P50</f>
        <v>1.1200000000000001</v>
      </c>
      <c r="N50" s="1">
        <f ca="1">ROUND(S50/B50,2)</f>
        <v>0.95</v>
      </c>
      <c r="O50">
        <f t="shared" ca="1" si="4"/>
        <v>1.18</v>
      </c>
      <c r="P50">
        <f t="shared" si="5"/>
        <v>0</v>
      </c>
      <c r="R50">
        <f t="shared" si="8"/>
        <v>0</v>
      </c>
      <c r="S50">
        <f t="shared" si="9"/>
        <v>1000</v>
      </c>
    </row>
    <row r="51" spans="1:19">
      <c r="A51">
        <v>50</v>
      </c>
      <c r="B51" s="2">
        <f t="shared" ca="1" si="6"/>
        <v>1060</v>
      </c>
      <c r="C51" s="2">
        <f t="shared" ca="1" si="0"/>
        <v>55</v>
      </c>
      <c r="D51" s="3">
        <f ca="1">stats!$B$2/K51</f>
        <v>5.2000000000000005E-2</v>
      </c>
      <c r="E51" s="2">
        <f t="shared" ca="1" si="1"/>
        <v>51</v>
      </c>
      <c r="F51" s="3">
        <f t="shared" ca="1" si="2"/>
        <v>4.8076923076923073E-2</v>
      </c>
      <c r="G51" s="2">
        <f t="shared" ca="1" si="7"/>
        <v>12</v>
      </c>
      <c r="H51" s="2">
        <f t="shared" ca="1" si="10"/>
        <v>1056.8505375143886</v>
      </c>
      <c r="I51" s="2">
        <f ca="1">B51*M51</f>
        <v>1102.4000000000001</v>
      </c>
      <c r="J51" s="2">
        <f t="shared" ca="1" si="11"/>
        <v>1060</v>
      </c>
      <c r="K51" s="1">
        <f t="shared" ca="1" si="3"/>
        <v>0.96153846153846145</v>
      </c>
      <c r="L51" s="2"/>
      <c r="M51" s="1">
        <f ca="1">ROUND(MAX(MIN(N51*O51, stats!$F$1), 0.8), 2)+P51</f>
        <v>1.04</v>
      </c>
      <c r="N51" s="1">
        <f ca="1">ROUND(S51/B51,2)</f>
        <v>0.94</v>
      </c>
      <c r="O51">
        <f t="shared" ca="1" si="4"/>
        <v>1.1100000000000001</v>
      </c>
      <c r="P51">
        <f t="shared" si="5"/>
        <v>0</v>
      </c>
      <c r="R51">
        <f t="shared" si="8"/>
        <v>0</v>
      </c>
      <c r="S51">
        <f t="shared" si="9"/>
        <v>1000</v>
      </c>
    </row>
    <row r="52" spans="1:19">
      <c r="A52">
        <v>51</v>
      </c>
      <c r="B52" s="2">
        <f t="shared" ca="1" si="6"/>
        <v>1064</v>
      </c>
      <c r="C52" s="2">
        <f t="shared" ca="1" si="0"/>
        <v>55</v>
      </c>
      <c r="D52" s="3">
        <f ca="1">stats!$B$2/K52</f>
        <v>5.1914127555385207E-2</v>
      </c>
      <c r="E52" s="2">
        <f t="shared" ca="1" si="1"/>
        <v>51</v>
      </c>
      <c r="F52" s="3">
        <f t="shared" ca="1" si="2"/>
        <v>4.8156448306539396E-2</v>
      </c>
      <c r="G52" s="2">
        <f t="shared" ca="1" si="7"/>
        <v>4</v>
      </c>
      <c r="H52" s="2">
        <f t="shared" ca="1" si="10"/>
        <v>1099.2505375143887</v>
      </c>
      <c r="I52" s="2">
        <f ca="1">B52*M52</f>
        <v>1095.92</v>
      </c>
      <c r="J52" s="2">
        <f t="shared" ca="1" si="11"/>
        <v>1064</v>
      </c>
      <c r="K52" s="1">
        <f t="shared" ca="1" si="3"/>
        <v>0.96312896613078791</v>
      </c>
      <c r="L52" s="2"/>
      <c r="M52" s="1">
        <f ca="1">ROUND(MAX(MIN(N52*O52, stats!$F$1), 0.8), 2)+P52</f>
        <v>1.03</v>
      </c>
      <c r="N52" s="1">
        <f ca="1">ROUND(S52/B52,2)</f>
        <v>0.94</v>
      </c>
      <c r="O52">
        <f t="shared" ca="1" si="4"/>
        <v>1.1000000000000001</v>
      </c>
      <c r="P52">
        <f t="shared" si="5"/>
        <v>0</v>
      </c>
      <c r="R52">
        <f t="shared" si="8"/>
        <v>0</v>
      </c>
      <c r="S52">
        <f t="shared" si="9"/>
        <v>1000</v>
      </c>
    </row>
    <row r="53" spans="1:19">
      <c r="A53">
        <v>52</v>
      </c>
      <c r="B53" s="2">
        <f t="shared" ca="1" si="6"/>
        <v>1068</v>
      </c>
      <c r="C53" s="2">
        <f t="shared" ca="1" si="0"/>
        <v>55</v>
      </c>
      <c r="D53" s="3">
        <f ca="1">stats!$B$2/K53</f>
        <v>5.1739355542069161E-2</v>
      </c>
      <c r="E53" s="2">
        <f t="shared" ca="1" si="1"/>
        <v>52</v>
      </c>
      <c r="F53" s="3">
        <f t="shared" ca="1" si="2"/>
        <v>4.8319117503642955E-2</v>
      </c>
      <c r="G53" s="2">
        <f t="shared" ca="1" si="7"/>
        <v>4</v>
      </c>
      <c r="H53" s="2">
        <f t="shared" ca="1" si="10"/>
        <v>1131.1705375143888</v>
      </c>
      <c r="I53" s="2">
        <f ca="1">B53*M53</f>
        <v>1089.3600000000001</v>
      </c>
      <c r="J53" s="2">
        <f t="shared" ca="1" si="11"/>
        <v>1068</v>
      </c>
      <c r="K53" s="1">
        <f t="shared" ca="1" si="3"/>
        <v>0.96638235007285911</v>
      </c>
      <c r="L53" s="2"/>
      <c r="M53" s="1">
        <f ca="1">ROUND(MAX(MIN(N53*O53, stats!$F$1), 0.8), 2)+P53</f>
        <v>1.02</v>
      </c>
      <c r="N53" s="1">
        <f ca="1">ROUND(S53/B53,2)</f>
        <v>0.94</v>
      </c>
      <c r="O53">
        <f t="shared" ca="1" si="4"/>
        <v>1.08</v>
      </c>
      <c r="P53">
        <f t="shared" si="5"/>
        <v>0</v>
      </c>
      <c r="R53">
        <f t="shared" si="8"/>
        <v>0</v>
      </c>
      <c r="S53">
        <f t="shared" si="9"/>
        <v>1000</v>
      </c>
    </row>
    <row r="54" spans="1:19">
      <c r="A54">
        <v>53</v>
      </c>
      <c r="B54" s="2">
        <f t="shared" ca="1" si="6"/>
        <v>1071</v>
      </c>
      <c r="C54" s="2">
        <f t="shared" ca="1" si="0"/>
        <v>60</v>
      </c>
      <c r="D54" s="3">
        <f ca="1">stats!$B$2/K54</f>
        <v>5.5951570232427514E-2</v>
      </c>
      <c r="E54" s="2">
        <f t="shared" ca="1" si="1"/>
        <v>48</v>
      </c>
      <c r="F54" s="3">
        <f t="shared" ca="1" si="2"/>
        <v>4.4681498474748615E-2</v>
      </c>
      <c r="G54" s="2">
        <f t="shared" ca="1" si="7"/>
        <v>3</v>
      </c>
      <c r="H54" s="2">
        <f t="shared" ca="1" si="10"/>
        <v>1152.5305375143889</v>
      </c>
      <c r="I54" s="2">
        <f ca="1">B54*M54</f>
        <v>1178.1000000000001</v>
      </c>
      <c r="J54" s="2">
        <f t="shared" ca="1" si="11"/>
        <v>1071</v>
      </c>
      <c r="K54" s="1">
        <f t="shared" ca="1" si="3"/>
        <v>0.89362996949497231</v>
      </c>
      <c r="L54" s="2"/>
      <c r="M54" s="1">
        <f ca="1">ROUND(MAX(MIN(N54*O54, stats!$F$1), 0.8), 2)+P54</f>
        <v>1.1000000000000001</v>
      </c>
      <c r="N54" s="1">
        <f ca="1">ROUND(S54/B54,2)</f>
        <v>0.93</v>
      </c>
      <c r="O54">
        <f t="shared" ca="1" si="4"/>
        <v>1.18</v>
      </c>
      <c r="P54">
        <f t="shared" si="5"/>
        <v>0</v>
      </c>
      <c r="R54">
        <f t="shared" si="8"/>
        <v>0</v>
      </c>
      <c r="S54">
        <f t="shared" si="9"/>
        <v>1000</v>
      </c>
    </row>
    <row r="55" spans="1:19">
      <c r="A55">
        <v>54</v>
      </c>
      <c r="B55" s="2">
        <f t="shared" ca="1" si="6"/>
        <v>1083</v>
      </c>
      <c r="C55" s="2">
        <f t="shared" ca="1" si="0"/>
        <v>47</v>
      </c>
      <c r="D55" s="3">
        <f ca="1">stats!$B$2/K55</f>
        <v>4.353867194730366E-2</v>
      </c>
      <c r="E55" s="2">
        <f t="shared" ca="1" si="1"/>
        <v>62</v>
      </c>
      <c r="F55" s="3">
        <f t="shared" ca="1" si="2"/>
        <v>5.7420217204278423E-2</v>
      </c>
      <c r="G55" s="2">
        <f t="shared" ca="1" si="7"/>
        <v>12</v>
      </c>
      <c r="H55" s="2">
        <f t="shared" ca="1" si="10"/>
        <v>1259.6305375143893</v>
      </c>
      <c r="I55" s="2">
        <f ca="1">B55*M55</f>
        <v>898.89</v>
      </c>
      <c r="J55" s="2">
        <f t="shared" ca="1" si="11"/>
        <v>1083</v>
      </c>
      <c r="K55" s="1">
        <f t="shared" ca="1" si="3"/>
        <v>1.1484043440855685</v>
      </c>
      <c r="L55" s="2"/>
      <c r="M55" s="1">
        <f ca="1">ROUND(MAX(MIN(N55*O55, stats!$F$1), 0.8), 2)+P55</f>
        <v>0.83</v>
      </c>
      <c r="N55" s="1">
        <f ca="1">ROUND(S55/B55,2)</f>
        <v>0.92</v>
      </c>
      <c r="O55">
        <f t="shared" ca="1" si="4"/>
        <v>0.9</v>
      </c>
      <c r="P55">
        <f t="shared" si="5"/>
        <v>0</v>
      </c>
      <c r="R55">
        <f t="shared" si="8"/>
        <v>0</v>
      </c>
      <c r="S55">
        <f t="shared" si="9"/>
        <v>1000</v>
      </c>
    </row>
    <row r="56" spans="1:19">
      <c r="A56">
        <v>55</v>
      </c>
      <c r="B56" s="2">
        <f t="shared" ca="1" si="6"/>
        <v>1068</v>
      </c>
      <c r="C56" s="2">
        <f t="shared" ca="1" si="0"/>
        <v>60</v>
      </c>
      <c r="D56" s="3">
        <f ca="1">stats!$B$2/K56</f>
        <v>5.6588021272406246E-2</v>
      </c>
      <c r="E56" s="2">
        <f t="shared" ca="1" si="1"/>
        <v>47</v>
      </c>
      <c r="F56" s="3">
        <f t="shared" ca="1" si="2"/>
        <v>4.4178961267533554E-2</v>
      </c>
      <c r="G56" s="2">
        <f t="shared" ca="1" si="7"/>
        <v>-15</v>
      </c>
      <c r="H56" s="2">
        <f t="shared" ca="1" si="10"/>
        <v>1075.5205375143892</v>
      </c>
      <c r="I56" s="2">
        <f ca="1">B56*M56</f>
        <v>1206.8399999999999</v>
      </c>
      <c r="J56" s="2">
        <f t="shared" ca="1" si="11"/>
        <v>1068</v>
      </c>
      <c r="K56" s="1">
        <f t="shared" ca="1" si="3"/>
        <v>0.88357922535067102</v>
      </c>
      <c r="L56" s="2"/>
      <c r="M56" s="1">
        <f ca="1">ROUND(MAX(MIN(N56*O56, stats!$F$1), 0.8), 2)+P56</f>
        <v>1.1299999999999999</v>
      </c>
      <c r="N56" s="1">
        <f ca="1">ROUND(S56/B56,2)</f>
        <v>0.94</v>
      </c>
      <c r="O56">
        <f t="shared" ca="1" si="4"/>
        <v>1.2</v>
      </c>
      <c r="P56">
        <f t="shared" si="5"/>
        <v>0</v>
      </c>
      <c r="R56">
        <f t="shared" si="8"/>
        <v>0</v>
      </c>
      <c r="S56">
        <f t="shared" si="9"/>
        <v>1000</v>
      </c>
    </row>
    <row r="57" spans="1:19">
      <c r="A57">
        <v>56</v>
      </c>
      <c r="B57" s="2">
        <f t="shared" ca="1" si="6"/>
        <v>1081</v>
      </c>
      <c r="C57" s="2">
        <f t="shared" ca="1" si="0"/>
        <v>51</v>
      </c>
      <c r="D57" s="3">
        <f ca="1">stats!$B$2/K57</f>
        <v>4.7042096872275549E-2</v>
      </c>
      <c r="E57" s="2">
        <f t="shared" ca="1" si="1"/>
        <v>57</v>
      </c>
      <c r="F57" s="3">
        <f t="shared" ca="1" si="2"/>
        <v>5.3143889541909121E-2</v>
      </c>
      <c r="G57" s="2">
        <f t="shared" ca="1" si="7"/>
        <v>13</v>
      </c>
      <c r="H57" s="2">
        <f t="shared" ca="1" si="10"/>
        <v>1214.3605375143889</v>
      </c>
      <c r="I57" s="2">
        <f ca="1">B57*M57</f>
        <v>983.71</v>
      </c>
      <c r="J57" s="2">
        <f t="shared" ca="1" si="11"/>
        <v>1081</v>
      </c>
      <c r="K57" s="1">
        <f t="shared" ca="1" si="3"/>
        <v>1.0628777908381823</v>
      </c>
      <c r="L57" s="2"/>
      <c r="M57" s="1">
        <f ca="1">ROUND(MAX(MIN(N57*O57, stats!$F$1), 0.8), 2)+P57</f>
        <v>0.91</v>
      </c>
      <c r="N57" s="1">
        <f ca="1">ROUND(S57/B57,2)</f>
        <v>0.93</v>
      </c>
      <c r="O57">
        <f t="shared" ca="1" si="4"/>
        <v>0.98</v>
      </c>
      <c r="P57">
        <f t="shared" si="5"/>
        <v>0</v>
      </c>
      <c r="R57">
        <f t="shared" si="8"/>
        <v>0</v>
      </c>
      <c r="S57">
        <f t="shared" si="9"/>
        <v>1000</v>
      </c>
    </row>
    <row r="58" spans="1:19">
      <c r="A58">
        <v>57</v>
      </c>
      <c r="B58" s="2">
        <f t="shared" ca="1" si="6"/>
        <v>1075</v>
      </c>
      <c r="C58" s="2">
        <f t="shared" ca="1" si="0"/>
        <v>48</v>
      </c>
      <c r="D58" s="3">
        <f ca="1">stats!$B$2/K58</f>
        <v>4.4989192296678943E-2</v>
      </c>
      <c r="E58" s="2">
        <f t="shared" ca="1" si="1"/>
        <v>60</v>
      </c>
      <c r="F58" s="3">
        <f t="shared" ca="1" si="2"/>
        <v>5.5568901604498191E-2</v>
      </c>
      <c r="G58" s="2">
        <f t="shared" ca="1" si="7"/>
        <v>-6</v>
      </c>
      <c r="H58" s="2">
        <f t="shared" ca="1" si="10"/>
        <v>1117.0705375143889</v>
      </c>
      <c r="I58" s="2">
        <f ca="1">B58*M58</f>
        <v>956.75</v>
      </c>
      <c r="J58" s="2">
        <f t="shared" ca="1" si="11"/>
        <v>1075</v>
      </c>
      <c r="K58" s="1">
        <f t="shared" ca="1" si="3"/>
        <v>1.1113780320899638</v>
      </c>
      <c r="L58" s="2"/>
      <c r="M58" s="1">
        <f ca="1">ROUND(MAX(MIN(N58*O58, stats!$F$1), 0.8), 2)+P58</f>
        <v>0.89</v>
      </c>
      <c r="N58" s="1">
        <f ca="1">ROUND(S58/B58,2)</f>
        <v>0.93</v>
      </c>
      <c r="O58">
        <f t="shared" ca="1" si="4"/>
        <v>0.96</v>
      </c>
      <c r="P58">
        <f t="shared" si="5"/>
        <v>0</v>
      </c>
      <c r="R58">
        <f t="shared" si="8"/>
        <v>0</v>
      </c>
      <c r="S58">
        <f t="shared" si="9"/>
        <v>1000</v>
      </c>
    </row>
    <row r="59" spans="1:19">
      <c r="A59">
        <v>58</v>
      </c>
      <c r="B59" s="2">
        <f t="shared" ca="1" si="6"/>
        <v>1063</v>
      </c>
      <c r="C59" s="2">
        <f t="shared" ca="1" si="0"/>
        <v>48</v>
      </c>
      <c r="D59" s="3">
        <f ca="1">stats!$B$2/K59</f>
        <v>4.4999999999999998E-2</v>
      </c>
      <c r="E59" s="2">
        <f t="shared" ca="1" si="1"/>
        <v>59</v>
      </c>
      <c r="F59" s="3">
        <f t="shared" ca="1" si="2"/>
        <v>5.5555555555555559E-2</v>
      </c>
      <c r="G59" s="2">
        <f t="shared" ca="1" si="7"/>
        <v>-12</v>
      </c>
      <c r="H59" s="2">
        <f t="shared" ca="1" si="10"/>
        <v>998.82053751438889</v>
      </c>
      <c r="I59" s="2">
        <f ca="1">B59*M59</f>
        <v>956.7</v>
      </c>
      <c r="J59" s="2">
        <f t="shared" ca="1" si="11"/>
        <v>1063</v>
      </c>
      <c r="K59" s="1">
        <f t="shared" ca="1" si="3"/>
        <v>1.1111111111111112</v>
      </c>
      <c r="L59" s="2"/>
      <c r="M59" s="1">
        <f ca="1">ROUND(MAX(MIN(N59*O59, stats!$F$1), 0.8), 2)+P59</f>
        <v>0.9</v>
      </c>
      <c r="N59" s="1">
        <f ca="1">ROUND(S59/B59,2)</f>
        <v>0.94</v>
      </c>
      <c r="O59">
        <f t="shared" ca="1" si="4"/>
        <v>0.96</v>
      </c>
      <c r="P59">
        <f t="shared" si="5"/>
        <v>0</v>
      </c>
      <c r="R59">
        <f t="shared" si="8"/>
        <v>0</v>
      </c>
      <c r="S59">
        <f t="shared" si="9"/>
        <v>1000</v>
      </c>
    </row>
    <row r="60" spans="1:19">
      <c r="A60">
        <v>59</v>
      </c>
      <c r="B60" s="2">
        <f t="shared" ca="1" si="6"/>
        <v>1052</v>
      </c>
      <c r="C60" s="2">
        <f t="shared" ca="1" si="0"/>
        <v>55</v>
      </c>
      <c r="D60" s="3">
        <f ca="1">stats!$B$2/K60</f>
        <v>5.2000000000000005E-2</v>
      </c>
      <c r="E60" s="2">
        <f t="shared" ca="1" si="1"/>
        <v>51</v>
      </c>
      <c r="F60" s="3">
        <f t="shared" ca="1" si="2"/>
        <v>4.807692307692308E-2</v>
      </c>
      <c r="G60" s="2">
        <f t="shared" ca="1" si="7"/>
        <v>-11</v>
      </c>
      <c r="H60" s="2">
        <f t="shared" ca="1" si="10"/>
        <v>892.52053751438893</v>
      </c>
      <c r="I60" s="2">
        <f ca="1">B60*M60</f>
        <v>1094.08</v>
      </c>
      <c r="J60" s="2">
        <f t="shared" ca="1" si="11"/>
        <v>1052</v>
      </c>
      <c r="K60" s="1">
        <f t="shared" ca="1" si="3"/>
        <v>0.96153846153846156</v>
      </c>
      <c r="L60" s="2"/>
      <c r="M60" s="1">
        <f ca="1">ROUND(MAX(MIN(N60*O60, stats!$F$1), 0.8), 2)+P60</f>
        <v>1.04</v>
      </c>
      <c r="N60" s="1">
        <f ca="1">ROUND(S60/B60,2)</f>
        <v>0.95</v>
      </c>
      <c r="O60">
        <f t="shared" ca="1" si="4"/>
        <v>1.0900000000000001</v>
      </c>
      <c r="P60">
        <f t="shared" si="5"/>
        <v>0</v>
      </c>
      <c r="R60">
        <f t="shared" si="8"/>
        <v>0</v>
      </c>
      <c r="S60">
        <f t="shared" si="9"/>
        <v>1000</v>
      </c>
    </row>
    <row r="61" spans="1:19">
      <c r="A61">
        <v>60</v>
      </c>
      <c r="B61" s="2">
        <f t="shared" ca="1" si="6"/>
        <v>1056</v>
      </c>
      <c r="C61" s="2">
        <f t="shared" ca="1" si="0"/>
        <v>57</v>
      </c>
      <c r="D61" s="3">
        <f ca="1">stats!$B$2/K61</f>
        <v>5.3999999999999999E-2</v>
      </c>
      <c r="E61" s="2">
        <f t="shared" ca="1" si="1"/>
        <v>49</v>
      </c>
      <c r="F61" s="3">
        <f t="shared" ca="1" si="2"/>
        <v>4.6296296296296301E-2</v>
      </c>
      <c r="G61" s="2">
        <f t="shared" ca="1" si="7"/>
        <v>4</v>
      </c>
      <c r="H61" s="2">
        <f t="shared" ca="1" si="10"/>
        <v>934.60053751438886</v>
      </c>
      <c r="I61" s="2">
        <f ca="1">B61*M61</f>
        <v>1140.48</v>
      </c>
      <c r="J61" s="2">
        <f t="shared" ca="1" si="11"/>
        <v>1056</v>
      </c>
      <c r="K61" s="1">
        <f t="shared" ca="1" si="3"/>
        <v>0.92592592592592593</v>
      </c>
      <c r="L61" s="2"/>
      <c r="M61" s="1">
        <f ca="1">ROUND(MAX(MIN(N61*O61, stats!$F$1), 0.8), 2)+P61</f>
        <v>1.08</v>
      </c>
      <c r="N61" s="1">
        <f ca="1">ROUND(S61/B61,2)</f>
        <v>0.95</v>
      </c>
      <c r="O61">
        <f t="shared" ca="1" si="4"/>
        <v>1.1399999999999999</v>
      </c>
      <c r="P61">
        <f t="shared" si="5"/>
        <v>0</v>
      </c>
      <c r="R61">
        <f t="shared" si="8"/>
        <v>0</v>
      </c>
      <c r="S61">
        <f t="shared" si="9"/>
        <v>1000</v>
      </c>
    </row>
    <row r="62" spans="1:19">
      <c r="A62">
        <v>61</v>
      </c>
      <c r="B62" s="2">
        <f t="shared" ca="1" si="6"/>
        <v>1064</v>
      </c>
      <c r="C62" s="2">
        <f t="shared" ca="1" si="0"/>
        <v>48</v>
      </c>
      <c r="D62" s="3">
        <f ca="1">stats!$B$2/K62</f>
        <v>4.5499999999999999E-2</v>
      </c>
      <c r="E62" s="2">
        <f t="shared" ca="1" si="1"/>
        <v>58</v>
      </c>
      <c r="F62" s="3">
        <f t="shared" ca="1" si="2"/>
        <v>5.4945054945054951E-2</v>
      </c>
      <c r="G62" s="2">
        <f t="shared" ca="1" si="7"/>
        <v>8</v>
      </c>
      <c r="H62" s="2">
        <f t="shared" ca="1" si="10"/>
        <v>1019.0805375143891</v>
      </c>
      <c r="I62" s="2">
        <f ca="1">B62*M62</f>
        <v>968.24</v>
      </c>
      <c r="J62" s="2">
        <f t="shared" ca="1" si="11"/>
        <v>1064</v>
      </c>
      <c r="K62" s="1">
        <f t="shared" ca="1" si="3"/>
        <v>1.098901098901099</v>
      </c>
      <c r="L62" s="2"/>
      <c r="M62" s="1">
        <f ca="1">ROUND(MAX(MIN(N62*O62, stats!$F$1), 0.8), 2)+P62</f>
        <v>0.91</v>
      </c>
      <c r="N62" s="1">
        <f ca="1">ROUND(S62/B62,2)</f>
        <v>0.94</v>
      </c>
      <c r="O62">
        <f t="shared" ca="1" si="4"/>
        <v>0.97</v>
      </c>
      <c r="P62">
        <f t="shared" si="5"/>
        <v>0</v>
      </c>
      <c r="R62">
        <f t="shared" si="8"/>
        <v>0</v>
      </c>
      <c r="S62">
        <f t="shared" si="9"/>
        <v>1000</v>
      </c>
    </row>
    <row r="63" spans="1:19">
      <c r="A63">
        <v>62</v>
      </c>
      <c r="B63" s="2">
        <f t="shared" ca="1" si="6"/>
        <v>1054</v>
      </c>
      <c r="C63" s="2">
        <f t="shared" ca="1" si="0"/>
        <v>52</v>
      </c>
      <c r="D63" s="3">
        <f ca="1">stats!$B$2/K63</f>
        <v>4.9500000000000002E-2</v>
      </c>
      <c r="E63" s="2">
        <f t="shared" ca="1" si="1"/>
        <v>53</v>
      </c>
      <c r="F63" s="3">
        <f t="shared" ca="1" si="2"/>
        <v>5.0505050505050511E-2</v>
      </c>
      <c r="G63" s="2">
        <f t="shared" ca="1" si="7"/>
        <v>-10</v>
      </c>
      <c r="H63" s="2">
        <f t="shared" ca="1" si="10"/>
        <v>923.32053751438912</v>
      </c>
      <c r="I63" s="2">
        <f ca="1">B63*M63</f>
        <v>1043.46</v>
      </c>
      <c r="J63" s="2">
        <f t="shared" ca="1" si="11"/>
        <v>1054</v>
      </c>
      <c r="K63" s="1">
        <f t="shared" ca="1" si="3"/>
        <v>1.0101010101010102</v>
      </c>
      <c r="L63" s="2"/>
      <c r="M63" s="1">
        <f ca="1">ROUND(MAX(MIN(N63*O63, stats!$F$1), 0.8), 2)+P63</f>
        <v>0.99</v>
      </c>
      <c r="N63" s="1">
        <f ca="1">ROUND(S63/B63,2)</f>
        <v>0.95</v>
      </c>
      <c r="O63">
        <f t="shared" ca="1" si="4"/>
        <v>1.04</v>
      </c>
      <c r="P63">
        <f t="shared" si="5"/>
        <v>0</v>
      </c>
      <c r="R63">
        <f t="shared" si="8"/>
        <v>0</v>
      </c>
      <c r="S63">
        <f t="shared" si="9"/>
        <v>1000</v>
      </c>
    </row>
    <row r="64" spans="1:19">
      <c r="A64">
        <v>63</v>
      </c>
      <c r="B64" s="2">
        <f t="shared" ca="1" si="6"/>
        <v>1053</v>
      </c>
      <c r="C64" s="2">
        <f t="shared" ca="1" si="0"/>
        <v>58</v>
      </c>
      <c r="D64" s="3">
        <f ca="1">stats!$B$2/K64</f>
        <v>5.5500000000000008E-2</v>
      </c>
      <c r="E64" s="2">
        <f t="shared" ca="1" si="1"/>
        <v>47</v>
      </c>
      <c r="F64" s="3">
        <f t="shared" ca="1" si="2"/>
        <v>4.5045045045045043E-2</v>
      </c>
      <c r="G64" s="2">
        <f t="shared" ca="1" si="7"/>
        <v>-1</v>
      </c>
      <c r="H64" s="2">
        <f t="shared" ca="1" si="10"/>
        <v>912.78053751438915</v>
      </c>
      <c r="I64" s="2">
        <f ca="1">B64*M64</f>
        <v>1168.8300000000002</v>
      </c>
      <c r="J64" s="2">
        <f t="shared" ca="1" si="11"/>
        <v>1053</v>
      </c>
      <c r="K64" s="1">
        <f t="shared" ca="1" si="3"/>
        <v>0.9009009009009008</v>
      </c>
      <c r="L64" s="2"/>
      <c r="M64" s="1">
        <f ca="1">ROUND(MAX(MIN(N64*O64, stats!$F$1), 0.8), 2)+P64</f>
        <v>1.1100000000000001</v>
      </c>
      <c r="N64" s="1">
        <f ca="1">ROUND(S64/B64,2)</f>
        <v>0.95</v>
      </c>
      <c r="O64">
        <f t="shared" ca="1" si="4"/>
        <v>1.17</v>
      </c>
      <c r="P64">
        <f t="shared" si="5"/>
        <v>0</v>
      </c>
      <c r="R64">
        <f t="shared" si="8"/>
        <v>0</v>
      </c>
      <c r="S64">
        <f t="shared" si="9"/>
        <v>1000</v>
      </c>
    </row>
    <row r="65" spans="1:19">
      <c r="A65">
        <v>64</v>
      </c>
      <c r="B65" s="2">
        <f t="shared" ca="1" si="6"/>
        <v>1064</v>
      </c>
      <c r="C65" s="2">
        <f t="shared" ca="1" si="0"/>
        <v>51</v>
      </c>
      <c r="D65" s="3">
        <f ca="1">stats!$B$2/K65</f>
        <v>4.7500000000000007E-2</v>
      </c>
      <c r="E65" s="2">
        <f t="shared" ca="1" si="1"/>
        <v>56</v>
      </c>
      <c r="F65" s="3">
        <f t="shared" ca="1" si="2"/>
        <v>5.2631578947368418E-2</v>
      </c>
      <c r="G65" s="2">
        <f t="shared" ca="1" si="7"/>
        <v>11</v>
      </c>
      <c r="H65" s="2">
        <f t="shared" ca="1" si="10"/>
        <v>1028.6105375143893</v>
      </c>
      <c r="I65" s="2">
        <f ca="1">B65*M65</f>
        <v>1010.8</v>
      </c>
      <c r="J65" s="2">
        <f t="shared" ca="1" si="11"/>
        <v>1064</v>
      </c>
      <c r="K65" s="1">
        <f t="shared" ca="1" si="3"/>
        <v>1.0526315789473684</v>
      </c>
      <c r="L65" s="2"/>
      <c r="M65" s="1">
        <f ca="1">ROUND(MAX(MIN(N65*O65, stats!$F$1), 0.8), 2)+P65</f>
        <v>0.95</v>
      </c>
      <c r="N65" s="1">
        <f ca="1">ROUND(S65/B65,2)</f>
        <v>0.94</v>
      </c>
      <c r="O65">
        <f t="shared" ca="1" si="4"/>
        <v>1.01</v>
      </c>
      <c r="P65">
        <f t="shared" si="5"/>
        <v>0</v>
      </c>
      <c r="R65">
        <f t="shared" si="8"/>
        <v>0</v>
      </c>
      <c r="S65">
        <f t="shared" si="9"/>
        <v>1000</v>
      </c>
    </row>
    <row r="66" spans="1:19">
      <c r="A66">
        <v>65</v>
      </c>
      <c r="B66" s="2">
        <f t="shared" ca="1" si="6"/>
        <v>1059</v>
      </c>
      <c r="C66" s="2">
        <f t="shared" ca="1" si="0"/>
        <v>56</v>
      </c>
      <c r="D66" s="3">
        <f ca="1">stats!$B$2/K66</f>
        <v>5.2500000000000005E-2</v>
      </c>
      <c r="E66" s="2">
        <f t="shared" ca="1" si="1"/>
        <v>50</v>
      </c>
      <c r="F66" s="3">
        <f t="shared" ca="1" si="2"/>
        <v>4.7619047619047616E-2</v>
      </c>
      <c r="G66" s="2">
        <f t="shared" ca="1" si="7"/>
        <v>-5</v>
      </c>
      <c r="H66" s="2">
        <f t="shared" ca="1" si="10"/>
        <v>975.41053751438926</v>
      </c>
      <c r="I66" s="2">
        <f ca="1">B66*M66</f>
        <v>1111.95</v>
      </c>
      <c r="J66" s="2">
        <f t="shared" ca="1" si="11"/>
        <v>1059</v>
      </c>
      <c r="K66" s="1">
        <f t="shared" ca="1" si="3"/>
        <v>0.95238095238095233</v>
      </c>
      <c r="L66" s="2"/>
      <c r="M66" s="1">
        <f ca="1">ROUND(MAX(MIN(N66*O66, stats!$F$1), 0.8), 2)+P66</f>
        <v>1.05</v>
      </c>
      <c r="N66" s="1">
        <f ca="1">ROUND(S66/B66,2)</f>
        <v>0.94</v>
      </c>
      <c r="O66">
        <f t="shared" ca="1" si="4"/>
        <v>1.1200000000000001</v>
      </c>
      <c r="P66">
        <f t="shared" si="5"/>
        <v>0</v>
      </c>
      <c r="R66">
        <f t="shared" si="8"/>
        <v>0</v>
      </c>
      <c r="S66">
        <f t="shared" si="9"/>
        <v>1000</v>
      </c>
    </row>
    <row r="67" spans="1:19">
      <c r="A67">
        <v>66</v>
      </c>
      <c r="B67" s="2">
        <f t="shared" ca="1" si="6"/>
        <v>1065</v>
      </c>
      <c r="C67" s="2">
        <f t="shared" ref="C67:C100" ca="1" si="12">ROUND(B67*D67,0)</f>
        <v>60</v>
      </c>
      <c r="D67" s="3">
        <f ca="1">stats!$B$2/K67</f>
        <v>5.6499999999999995E-2</v>
      </c>
      <c r="E67" s="2">
        <f t="shared" ref="E67:E100" ca="1" si="13">ROUND(B67*F67,0)</f>
        <v>47</v>
      </c>
      <c r="F67" s="3">
        <f t="shared" ref="F67:F100" ca="1" si="14">0.05*K67</f>
        <v>4.4247787610619482E-2</v>
      </c>
      <c r="G67" s="2">
        <f t="shared" ca="1" si="7"/>
        <v>6</v>
      </c>
      <c r="H67" s="2">
        <f t="shared" ca="1" si="10"/>
        <v>1028.3605375143893</v>
      </c>
      <c r="I67" s="2">
        <f ca="1">B67*M67</f>
        <v>1203.4499999999998</v>
      </c>
      <c r="J67" s="2">
        <f t="shared" ca="1" si="11"/>
        <v>1065</v>
      </c>
      <c r="K67" s="1">
        <f t="shared" ref="K67:K100" ca="1" si="15">J67/(I67+MAX(H67-B67,0)*0.25)</f>
        <v>0.88495575221238953</v>
      </c>
      <c r="L67" s="2"/>
      <c r="M67" s="1">
        <f ca="1">ROUND(MAX(MIN(N67*O67, stats!$F$1), 0.8), 2)+P67</f>
        <v>1.1299999999999999</v>
      </c>
      <c r="N67" s="1">
        <f ca="1">ROUND(S67/B67,2)</f>
        <v>0.94</v>
      </c>
      <c r="O67">
        <f t="shared" ref="O67:O100" ca="1" si="16">RANDBETWEEN(90,120)/100</f>
        <v>1.2</v>
      </c>
      <c r="P67">
        <f t="shared" ref="P67:P100" si="17">R67/100</f>
        <v>0</v>
      </c>
      <c r="R67">
        <f t="shared" si="8"/>
        <v>0</v>
      </c>
      <c r="S67">
        <f t="shared" si="9"/>
        <v>1000</v>
      </c>
    </row>
    <row r="68" spans="1:19">
      <c r="A68">
        <v>67</v>
      </c>
      <c r="B68" s="2">
        <f t="shared" ref="B68:B100" ca="1" si="18">B67+C67-E67</f>
        <v>1078</v>
      </c>
      <c r="C68" s="2">
        <f t="shared" ca="1" si="12"/>
        <v>47</v>
      </c>
      <c r="D68" s="3">
        <f ca="1">stats!$B$2/K68</f>
        <v>4.4029806789359804E-2</v>
      </c>
      <c r="E68" s="2">
        <f t="shared" ca="1" si="13"/>
        <v>61</v>
      </c>
      <c r="F68" s="3">
        <f t="shared" ca="1" si="14"/>
        <v>5.6779717702602941E-2</v>
      </c>
      <c r="G68" s="2">
        <f t="shared" ref="G68:G100" ca="1" si="19">B68-B67</f>
        <v>13</v>
      </c>
      <c r="H68" s="2">
        <f t="shared" ca="1" si="10"/>
        <v>1166.8105375143891</v>
      </c>
      <c r="I68" s="2">
        <f ca="1">B68*M68</f>
        <v>927.08</v>
      </c>
      <c r="J68" s="2">
        <f t="shared" ca="1" si="11"/>
        <v>1078</v>
      </c>
      <c r="K68" s="1">
        <f t="shared" ca="1" si="15"/>
        <v>1.1355943540520588</v>
      </c>
      <c r="L68" s="2"/>
      <c r="M68" s="1">
        <f ca="1">ROUND(MAX(MIN(N68*O68, stats!$F$1), 0.8), 2)+P68</f>
        <v>0.86</v>
      </c>
      <c r="N68" s="1">
        <f ca="1">ROUND(S68/B68,2)</f>
        <v>0.93</v>
      </c>
      <c r="O68">
        <f t="shared" ca="1" si="16"/>
        <v>0.92</v>
      </c>
      <c r="P68">
        <f t="shared" si="17"/>
        <v>0</v>
      </c>
      <c r="R68">
        <f t="shared" ref="R68:R100" si="20">R67</f>
        <v>0</v>
      </c>
      <c r="S68">
        <f t="shared" ref="S68:S100" si="21">S67</f>
        <v>1000</v>
      </c>
    </row>
    <row r="69" spans="1:19">
      <c r="A69">
        <v>68</v>
      </c>
      <c r="B69" s="2">
        <f t="shared" ca="1" si="18"/>
        <v>1064</v>
      </c>
      <c r="C69" s="2">
        <f t="shared" ca="1" si="12"/>
        <v>51</v>
      </c>
      <c r="D69" s="3">
        <f ca="1">stats!$B$2/K69</f>
        <v>4.8000000000000001E-2</v>
      </c>
      <c r="E69" s="2">
        <f t="shared" ca="1" si="13"/>
        <v>55</v>
      </c>
      <c r="F69" s="3">
        <f t="shared" ca="1" si="14"/>
        <v>5.2083333333333343E-2</v>
      </c>
      <c r="G69" s="2">
        <f t="shared" ca="1" si="19"/>
        <v>-14</v>
      </c>
      <c r="H69" s="2">
        <f t="shared" ca="1" si="10"/>
        <v>1015.8905375143891</v>
      </c>
      <c r="I69" s="2">
        <f ca="1">B69*M69</f>
        <v>1021.4399999999999</v>
      </c>
      <c r="J69" s="2">
        <f t="shared" ca="1" si="11"/>
        <v>1064</v>
      </c>
      <c r="K69" s="1">
        <f t="shared" ca="1" si="15"/>
        <v>1.0416666666666667</v>
      </c>
      <c r="L69" s="2"/>
      <c r="M69" s="1">
        <f ca="1">ROUND(MAX(MIN(N69*O69, stats!$F$1), 0.8), 2)+P69</f>
        <v>0.96</v>
      </c>
      <c r="N69" s="1">
        <f ca="1">ROUND(S69/B69,2)</f>
        <v>0.94</v>
      </c>
      <c r="O69">
        <f t="shared" ca="1" si="16"/>
        <v>1.02</v>
      </c>
      <c r="P69">
        <f t="shared" si="17"/>
        <v>0</v>
      </c>
      <c r="R69">
        <f t="shared" si="20"/>
        <v>0</v>
      </c>
      <c r="S69">
        <f t="shared" si="21"/>
        <v>1000</v>
      </c>
    </row>
    <row r="70" spans="1:19">
      <c r="A70">
        <v>69</v>
      </c>
      <c r="B70" s="2">
        <f t="shared" ca="1" si="18"/>
        <v>1060</v>
      </c>
      <c r="C70" s="2">
        <f t="shared" ca="1" si="12"/>
        <v>49</v>
      </c>
      <c r="D70" s="3">
        <f ca="1">stats!$B$2/K70</f>
        <v>4.6500000000000007E-2</v>
      </c>
      <c r="E70" s="2">
        <f t="shared" ca="1" si="13"/>
        <v>57</v>
      </c>
      <c r="F70" s="3">
        <f t="shared" ca="1" si="14"/>
        <v>5.3763440860215055E-2</v>
      </c>
      <c r="G70" s="2">
        <f t="shared" ca="1" si="19"/>
        <v>-4</v>
      </c>
      <c r="H70" s="2">
        <f t="shared" ca="1" si="10"/>
        <v>973.33053751438911</v>
      </c>
      <c r="I70" s="2">
        <f ca="1">B70*M70</f>
        <v>985.80000000000007</v>
      </c>
      <c r="J70" s="2">
        <f t="shared" ca="1" si="11"/>
        <v>1060</v>
      </c>
      <c r="K70" s="1">
        <f t="shared" ca="1" si="15"/>
        <v>1.075268817204301</v>
      </c>
      <c r="L70" s="2"/>
      <c r="M70" s="1">
        <f ca="1">ROUND(MAX(MIN(N70*O70, stats!$F$1), 0.8), 2)+P70</f>
        <v>0.93</v>
      </c>
      <c r="N70" s="1">
        <f ca="1">ROUND(S70/B70,2)</f>
        <v>0.94</v>
      </c>
      <c r="O70">
        <f t="shared" ca="1" si="16"/>
        <v>0.99</v>
      </c>
      <c r="P70">
        <f t="shared" si="17"/>
        <v>0</v>
      </c>
      <c r="R70">
        <f t="shared" si="20"/>
        <v>0</v>
      </c>
      <c r="S70">
        <f t="shared" si="21"/>
        <v>1000</v>
      </c>
    </row>
    <row r="71" spans="1:19">
      <c r="A71">
        <v>70</v>
      </c>
      <c r="B71" s="2">
        <f t="shared" ca="1" si="18"/>
        <v>1052</v>
      </c>
      <c r="C71" s="2">
        <f t="shared" ca="1" si="12"/>
        <v>57</v>
      </c>
      <c r="D71" s="3">
        <f ca="1">stats!$B$2/K71</f>
        <v>5.4000000000000006E-2</v>
      </c>
      <c r="E71" s="2">
        <f t="shared" ca="1" si="13"/>
        <v>49</v>
      </c>
      <c r="F71" s="3">
        <f t="shared" ca="1" si="14"/>
        <v>4.6296296296296294E-2</v>
      </c>
      <c r="G71" s="2">
        <f t="shared" ca="1" si="19"/>
        <v>-8</v>
      </c>
      <c r="H71" s="2">
        <f t="shared" ca="1" si="10"/>
        <v>899.13053751438929</v>
      </c>
      <c r="I71" s="2">
        <f ca="1">B71*M71</f>
        <v>1136.1600000000001</v>
      </c>
      <c r="J71" s="2">
        <f t="shared" ca="1" si="11"/>
        <v>1052</v>
      </c>
      <c r="K71" s="1">
        <f t="shared" ca="1" si="15"/>
        <v>0.92592592592592582</v>
      </c>
      <c r="L71" s="2"/>
      <c r="M71" s="1">
        <f ca="1">ROUND(MAX(MIN(N71*O71, stats!$F$1), 0.8), 2)+P71</f>
        <v>1.08</v>
      </c>
      <c r="N71" s="1">
        <f ca="1">ROUND(S71/B71,2)</f>
        <v>0.95</v>
      </c>
      <c r="O71">
        <f t="shared" ca="1" si="16"/>
        <v>1.1399999999999999</v>
      </c>
      <c r="P71">
        <f t="shared" si="17"/>
        <v>0</v>
      </c>
      <c r="R71">
        <f t="shared" si="20"/>
        <v>0</v>
      </c>
      <c r="S71">
        <f t="shared" si="21"/>
        <v>1000</v>
      </c>
    </row>
    <row r="72" spans="1:19">
      <c r="A72">
        <v>71</v>
      </c>
      <c r="B72" s="2">
        <f t="shared" ca="1" si="18"/>
        <v>1060</v>
      </c>
      <c r="C72" s="2">
        <f t="shared" ca="1" si="12"/>
        <v>54</v>
      </c>
      <c r="D72" s="3">
        <f ca="1">stats!$B$2/K72</f>
        <v>5.0499999999999996E-2</v>
      </c>
      <c r="E72" s="2">
        <f t="shared" ca="1" si="13"/>
        <v>52</v>
      </c>
      <c r="F72" s="3">
        <f t="shared" ca="1" si="14"/>
        <v>4.9504950495049514E-2</v>
      </c>
      <c r="G72" s="2">
        <f t="shared" ca="1" si="19"/>
        <v>8</v>
      </c>
      <c r="H72" s="2">
        <f t="shared" ca="1" si="10"/>
        <v>983.29053751438937</v>
      </c>
      <c r="I72" s="2">
        <f ca="1">B72*M72</f>
        <v>1070.5999999999999</v>
      </c>
      <c r="J72" s="2">
        <f t="shared" ca="1" si="11"/>
        <v>1060</v>
      </c>
      <c r="K72" s="1">
        <f t="shared" ca="1" si="15"/>
        <v>0.9900990099009902</v>
      </c>
      <c r="L72" s="2"/>
      <c r="M72" s="1">
        <f ca="1">ROUND(MAX(MIN(N72*O72, stats!$F$1), 0.8), 2)+P72</f>
        <v>1.01</v>
      </c>
      <c r="N72" s="1">
        <f ca="1">ROUND(S72/B72,2)</f>
        <v>0.94</v>
      </c>
      <c r="O72">
        <f t="shared" ca="1" si="16"/>
        <v>1.07</v>
      </c>
      <c r="P72">
        <f t="shared" si="17"/>
        <v>0</v>
      </c>
      <c r="R72">
        <f t="shared" si="20"/>
        <v>0</v>
      </c>
      <c r="S72">
        <f t="shared" si="21"/>
        <v>1000</v>
      </c>
    </row>
    <row r="73" spans="1:19">
      <c r="A73">
        <v>72</v>
      </c>
      <c r="B73" s="2">
        <f t="shared" ca="1" si="18"/>
        <v>1062</v>
      </c>
      <c r="C73" s="2">
        <f t="shared" ca="1" si="12"/>
        <v>49</v>
      </c>
      <c r="D73" s="3">
        <f ca="1">stats!$B$2/K73</f>
        <v>4.6000000000000006E-2</v>
      </c>
      <c r="E73" s="2">
        <f t="shared" ca="1" si="13"/>
        <v>58</v>
      </c>
      <c r="F73" s="3">
        <f t="shared" ca="1" si="14"/>
        <v>5.434782608695652E-2</v>
      </c>
      <c r="G73" s="2">
        <f t="shared" ca="1" si="19"/>
        <v>2</v>
      </c>
      <c r="H73" s="2">
        <f t="shared" ca="1" si="10"/>
        <v>993.89053751438951</v>
      </c>
      <c r="I73" s="2">
        <f ca="1">B73*M73</f>
        <v>977.04000000000008</v>
      </c>
      <c r="J73" s="2">
        <f t="shared" ca="1" si="11"/>
        <v>1062</v>
      </c>
      <c r="K73" s="1">
        <f t="shared" ca="1" si="15"/>
        <v>1.0869565217391304</v>
      </c>
      <c r="L73" s="2"/>
      <c r="M73" s="1">
        <f ca="1">ROUND(MAX(MIN(N73*O73, stats!$F$1), 0.8), 2)+P73</f>
        <v>0.92</v>
      </c>
      <c r="N73" s="1">
        <f ca="1">ROUND(S73/B73,2)</f>
        <v>0.94</v>
      </c>
      <c r="O73">
        <f t="shared" ca="1" si="16"/>
        <v>0.98</v>
      </c>
      <c r="P73">
        <f t="shared" si="17"/>
        <v>0</v>
      </c>
      <c r="R73">
        <f t="shared" si="20"/>
        <v>0</v>
      </c>
      <c r="S73">
        <f t="shared" si="21"/>
        <v>1000</v>
      </c>
    </row>
    <row r="74" spans="1:19">
      <c r="A74">
        <v>73</v>
      </c>
      <c r="B74" s="2">
        <f t="shared" ca="1" si="18"/>
        <v>1053</v>
      </c>
      <c r="C74" s="2">
        <f t="shared" ca="1" si="12"/>
        <v>45</v>
      </c>
      <c r="D74" s="3">
        <f ca="1">stats!$B$2/K74</f>
        <v>4.300000000000001E-2</v>
      </c>
      <c r="E74" s="2">
        <f t="shared" ca="1" si="13"/>
        <v>61</v>
      </c>
      <c r="F74" s="3">
        <f t="shared" ca="1" si="14"/>
        <v>5.8139534883720922E-2</v>
      </c>
      <c r="G74" s="2">
        <f t="shared" ca="1" si="19"/>
        <v>-9</v>
      </c>
      <c r="H74" s="2">
        <f t="shared" ca="1" si="10"/>
        <v>908.93053751438947</v>
      </c>
      <c r="I74" s="2">
        <f ca="1">B74*M74</f>
        <v>905.58</v>
      </c>
      <c r="J74" s="2">
        <f t="shared" ca="1" si="11"/>
        <v>1053</v>
      </c>
      <c r="K74" s="1">
        <f t="shared" ca="1" si="15"/>
        <v>1.1627906976744184</v>
      </c>
      <c r="L74" s="2"/>
      <c r="M74" s="1">
        <f ca="1">ROUND(MAX(MIN(N74*O74, stats!$F$1), 0.8), 2)+P74</f>
        <v>0.86</v>
      </c>
      <c r="N74" s="1">
        <f ca="1">ROUND(S74/B74,2)</f>
        <v>0.95</v>
      </c>
      <c r="O74">
        <f t="shared" ca="1" si="16"/>
        <v>0.91</v>
      </c>
      <c r="P74">
        <f t="shared" si="17"/>
        <v>0</v>
      </c>
      <c r="R74">
        <f t="shared" si="20"/>
        <v>0</v>
      </c>
      <c r="S74">
        <f t="shared" si="21"/>
        <v>1000</v>
      </c>
    </row>
    <row r="75" spans="1:19">
      <c r="A75">
        <v>74</v>
      </c>
      <c r="B75" s="2">
        <f t="shared" ca="1" si="18"/>
        <v>1037</v>
      </c>
      <c r="C75" s="2">
        <f t="shared" ca="1" si="12"/>
        <v>46</v>
      </c>
      <c r="D75" s="3">
        <f ca="1">stats!$B$2/K75</f>
        <v>4.4500000000000005E-2</v>
      </c>
      <c r="E75" s="2">
        <f t="shared" ca="1" si="13"/>
        <v>58</v>
      </c>
      <c r="F75" s="3">
        <f t="shared" ca="1" si="14"/>
        <v>5.6179775280898875E-2</v>
      </c>
      <c r="G75" s="2">
        <f t="shared" ca="1" si="19"/>
        <v>-16</v>
      </c>
      <c r="H75" s="2">
        <f t="shared" ca="1" si="10"/>
        <v>761.5105375143894</v>
      </c>
      <c r="I75" s="2">
        <f ca="1">B75*M75</f>
        <v>922.93000000000006</v>
      </c>
      <c r="J75" s="2">
        <f t="shared" ca="1" si="11"/>
        <v>1037</v>
      </c>
      <c r="K75" s="1">
        <f t="shared" ca="1" si="15"/>
        <v>1.1235955056179774</v>
      </c>
      <c r="L75" s="2"/>
      <c r="M75" s="1">
        <f ca="1">ROUND(MAX(MIN(N75*O75, stats!$F$1), 0.8), 2)+P75</f>
        <v>0.89</v>
      </c>
      <c r="N75" s="1">
        <f ca="1">ROUND(S75/B75,2)</f>
        <v>0.96</v>
      </c>
      <c r="O75">
        <f t="shared" ca="1" si="16"/>
        <v>0.93</v>
      </c>
      <c r="P75">
        <f t="shared" si="17"/>
        <v>0</v>
      </c>
      <c r="R75">
        <f t="shared" si="20"/>
        <v>0</v>
      </c>
      <c r="S75">
        <f t="shared" si="21"/>
        <v>1000</v>
      </c>
    </row>
    <row r="76" spans="1:19">
      <c r="A76">
        <v>75</v>
      </c>
      <c r="B76" s="2">
        <f t="shared" ca="1" si="18"/>
        <v>1025</v>
      </c>
      <c r="C76" s="2">
        <f t="shared" ca="1" si="12"/>
        <v>57</v>
      </c>
      <c r="D76" s="3">
        <f ca="1">stats!$B$2/K76</f>
        <v>5.6000000000000001E-2</v>
      </c>
      <c r="E76" s="2">
        <f t="shared" ca="1" si="13"/>
        <v>46</v>
      </c>
      <c r="F76" s="3">
        <f t="shared" ca="1" si="14"/>
        <v>4.4642857142857151E-2</v>
      </c>
      <c r="G76" s="2">
        <f t="shared" ca="1" si="19"/>
        <v>-12</v>
      </c>
      <c r="H76" s="2">
        <f t="shared" ca="1" si="10"/>
        <v>647.44053751438946</v>
      </c>
      <c r="I76" s="2">
        <f ca="1">B76*M76</f>
        <v>1148</v>
      </c>
      <c r="J76" s="2">
        <f t="shared" ca="1" si="11"/>
        <v>1025</v>
      </c>
      <c r="K76" s="1">
        <f t="shared" ca="1" si="15"/>
        <v>0.8928571428571429</v>
      </c>
      <c r="L76" s="2"/>
      <c r="M76" s="1">
        <f ca="1">ROUND(MAX(MIN(N76*O76, stats!$F$1), 0.8), 2)+P76</f>
        <v>1.1200000000000001</v>
      </c>
      <c r="N76" s="1">
        <f ca="1">ROUND(S76/B76,2)</f>
        <v>0.98</v>
      </c>
      <c r="O76">
        <f t="shared" ca="1" si="16"/>
        <v>1.1399999999999999</v>
      </c>
      <c r="P76">
        <f t="shared" si="17"/>
        <v>0</v>
      </c>
      <c r="R76">
        <f t="shared" si="20"/>
        <v>0</v>
      </c>
      <c r="S76">
        <f t="shared" si="21"/>
        <v>1000</v>
      </c>
    </row>
    <row r="77" spans="1:19">
      <c r="A77">
        <v>76</v>
      </c>
      <c r="B77" s="2">
        <f t="shared" ca="1" si="18"/>
        <v>1036</v>
      </c>
      <c r="C77" s="2">
        <f t="shared" ca="1" si="12"/>
        <v>50</v>
      </c>
      <c r="D77" s="3">
        <f ca="1">stats!$B$2/K77</f>
        <v>4.8499999999999995E-2</v>
      </c>
      <c r="E77" s="2">
        <f t="shared" ca="1" si="13"/>
        <v>53</v>
      </c>
      <c r="F77" s="3">
        <f t="shared" ca="1" si="14"/>
        <v>5.1546391752577331E-2</v>
      </c>
      <c r="G77" s="2">
        <f t="shared" ca="1" si="19"/>
        <v>11</v>
      </c>
      <c r="H77" s="2">
        <f t="shared" ca="1" si="10"/>
        <v>770.44053751438946</v>
      </c>
      <c r="I77" s="2">
        <f ca="1">B77*M77</f>
        <v>1004.92</v>
      </c>
      <c r="J77" s="2">
        <f t="shared" ca="1" si="11"/>
        <v>1036</v>
      </c>
      <c r="K77" s="1">
        <f t="shared" ca="1" si="15"/>
        <v>1.0309278350515465</v>
      </c>
      <c r="L77" s="2"/>
      <c r="M77" s="1">
        <f ca="1">ROUND(MAX(MIN(N77*O77, stats!$F$1), 0.8), 2)+P77</f>
        <v>0.97</v>
      </c>
      <c r="N77" s="1">
        <f ca="1">ROUND(S77/B77,2)</f>
        <v>0.97</v>
      </c>
      <c r="O77">
        <f t="shared" ca="1" si="16"/>
        <v>1</v>
      </c>
      <c r="P77">
        <f t="shared" si="17"/>
        <v>0</v>
      </c>
      <c r="R77">
        <f t="shared" si="20"/>
        <v>0</v>
      </c>
      <c r="S77">
        <f t="shared" si="21"/>
        <v>1000</v>
      </c>
    </row>
    <row r="78" spans="1:19">
      <c r="A78">
        <v>77</v>
      </c>
      <c r="B78" s="2">
        <f t="shared" ca="1" si="18"/>
        <v>1033</v>
      </c>
      <c r="C78" s="2">
        <f t="shared" ca="1" si="12"/>
        <v>45</v>
      </c>
      <c r="D78" s="3">
        <f ca="1">stats!$B$2/K78</f>
        <v>4.3999999999999997E-2</v>
      </c>
      <c r="E78" s="2">
        <f t="shared" ca="1" si="13"/>
        <v>59</v>
      </c>
      <c r="F78" s="3">
        <f t="shared" ca="1" si="14"/>
        <v>5.6818181818181823E-2</v>
      </c>
      <c r="G78" s="2">
        <f t="shared" ca="1" si="19"/>
        <v>-3</v>
      </c>
      <c r="H78" s="2">
        <f t="shared" ref="H78:H100" ca="1" si="22">IF(H77+I77-J77&gt;=0, H77+I77-J77, 0)</f>
        <v>739.36053751438931</v>
      </c>
      <c r="I78" s="2">
        <f ca="1">B78*M78</f>
        <v>909.04</v>
      </c>
      <c r="J78" s="2">
        <f t="shared" ca="1" si="11"/>
        <v>1033</v>
      </c>
      <c r="K78" s="1">
        <f t="shared" ca="1" si="15"/>
        <v>1.1363636363636365</v>
      </c>
      <c r="L78" s="2"/>
      <c r="M78" s="1">
        <f ca="1">ROUND(MAX(MIN(N78*O78, stats!$F$1), 0.8), 2)+P78</f>
        <v>0.88</v>
      </c>
      <c r="N78" s="1">
        <f ca="1">ROUND(S78/B78,2)</f>
        <v>0.97</v>
      </c>
      <c r="O78">
        <f t="shared" ca="1" si="16"/>
        <v>0.91</v>
      </c>
      <c r="P78">
        <f t="shared" si="17"/>
        <v>0</v>
      </c>
      <c r="R78">
        <f t="shared" si="20"/>
        <v>0</v>
      </c>
      <c r="S78">
        <f t="shared" si="21"/>
        <v>1000</v>
      </c>
    </row>
    <row r="79" spans="1:19">
      <c r="A79">
        <v>78</v>
      </c>
      <c r="B79" s="2">
        <f t="shared" ca="1" si="18"/>
        <v>1019</v>
      </c>
      <c r="C79" s="2">
        <f t="shared" ca="1" si="12"/>
        <v>54</v>
      </c>
      <c r="D79" s="3">
        <f ca="1">stats!$B$2/K79</f>
        <v>5.3000000000000005E-2</v>
      </c>
      <c r="E79" s="2">
        <f t="shared" ca="1" si="13"/>
        <v>48</v>
      </c>
      <c r="F79" s="3">
        <f t="shared" ca="1" si="14"/>
        <v>4.7169811320754713E-2</v>
      </c>
      <c r="G79" s="2">
        <f t="shared" ca="1" si="19"/>
        <v>-14</v>
      </c>
      <c r="H79" s="2">
        <f t="shared" ca="1" si="22"/>
        <v>615.40053751438927</v>
      </c>
      <c r="I79" s="2">
        <f ca="1">B79*M79</f>
        <v>1080.1400000000001</v>
      </c>
      <c r="J79" s="2">
        <f t="shared" ca="1" si="11"/>
        <v>1019</v>
      </c>
      <c r="K79" s="1">
        <f t="shared" ca="1" si="15"/>
        <v>0.94339622641509424</v>
      </c>
      <c r="L79" s="2"/>
      <c r="M79" s="1">
        <f ca="1">ROUND(MAX(MIN(N79*O79, stats!$F$1), 0.8), 2)+P79</f>
        <v>1.06</v>
      </c>
      <c r="N79" s="1">
        <f ca="1">ROUND(S79/B79,2)</f>
        <v>0.98</v>
      </c>
      <c r="O79">
        <f t="shared" ca="1" si="16"/>
        <v>1.08</v>
      </c>
      <c r="P79">
        <f t="shared" si="17"/>
        <v>0</v>
      </c>
      <c r="R79">
        <f t="shared" si="20"/>
        <v>0</v>
      </c>
      <c r="S79">
        <f t="shared" si="21"/>
        <v>1000</v>
      </c>
    </row>
    <row r="80" spans="1:19">
      <c r="A80">
        <v>79</v>
      </c>
      <c r="B80" s="2">
        <f t="shared" ca="1" si="18"/>
        <v>1025</v>
      </c>
      <c r="C80" s="2">
        <f t="shared" ca="1" si="12"/>
        <v>56</v>
      </c>
      <c r="D80" s="3">
        <f ca="1">stats!$B$2/K80</f>
        <v>5.5000000000000007E-2</v>
      </c>
      <c r="E80" s="2">
        <f t="shared" ca="1" si="13"/>
        <v>47</v>
      </c>
      <c r="F80" s="3">
        <f t="shared" ca="1" si="14"/>
        <v>4.5454545454545456E-2</v>
      </c>
      <c r="G80" s="2">
        <f t="shared" ca="1" si="19"/>
        <v>6</v>
      </c>
      <c r="H80" s="2">
        <f t="shared" ca="1" si="22"/>
        <v>676.54053751438937</v>
      </c>
      <c r="I80" s="2">
        <f ca="1">B80*M80</f>
        <v>1127.5</v>
      </c>
      <c r="J80" s="2">
        <f t="shared" ca="1" si="11"/>
        <v>1025</v>
      </c>
      <c r="K80" s="1">
        <f t="shared" ca="1" si="15"/>
        <v>0.90909090909090906</v>
      </c>
      <c r="L80" s="2"/>
      <c r="M80" s="1">
        <f ca="1">ROUND(MAX(MIN(N80*O80, stats!$F$1), 0.8), 2)+P80</f>
        <v>1.1000000000000001</v>
      </c>
      <c r="N80" s="1">
        <f ca="1">ROUND(S80/B80,2)</f>
        <v>0.98</v>
      </c>
      <c r="O80">
        <f t="shared" ca="1" si="16"/>
        <v>1.1200000000000001</v>
      </c>
      <c r="P80">
        <f t="shared" si="17"/>
        <v>0</v>
      </c>
      <c r="R80">
        <f t="shared" si="20"/>
        <v>0</v>
      </c>
      <c r="S80">
        <f t="shared" si="21"/>
        <v>1000</v>
      </c>
    </row>
    <row r="81" spans="1:19">
      <c r="A81">
        <v>80</v>
      </c>
      <c r="B81" s="2">
        <f t="shared" ca="1" si="18"/>
        <v>1034</v>
      </c>
      <c r="C81" s="2">
        <f t="shared" ca="1" si="12"/>
        <v>53</v>
      </c>
      <c r="D81" s="3">
        <f ca="1">stats!$B$2/K81</f>
        <v>5.1500000000000004E-2</v>
      </c>
      <c r="E81" s="2">
        <f t="shared" ca="1" si="13"/>
        <v>50</v>
      </c>
      <c r="F81" s="3">
        <f t="shared" ca="1" si="14"/>
        <v>4.8543689320388356E-2</v>
      </c>
      <c r="G81" s="2">
        <f t="shared" ca="1" si="19"/>
        <v>9</v>
      </c>
      <c r="H81" s="2">
        <f t="shared" ca="1" si="22"/>
        <v>779.04053751438937</v>
      </c>
      <c r="I81" s="2">
        <f ca="1">B81*M81</f>
        <v>1065.02</v>
      </c>
      <c r="J81" s="2">
        <f t="shared" ca="1" si="11"/>
        <v>1034</v>
      </c>
      <c r="K81" s="1">
        <f t="shared" ca="1" si="15"/>
        <v>0.970873786407767</v>
      </c>
      <c r="L81" s="2"/>
      <c r="M81" s="1">
        <f ca="1">ROUND(MAX(MIN(N81*O81, stats!$F$1), 0.8), 2)+P81</f>
        <v>1.03</v>
      </c>
      <c r="N81" s="1">
        <f ca="1">ROUND(S81/B81,2)</f>
        <v>0.97</v>
      </c>
      <c r="O81">
        <f t="shared" ca="1" si="16"/>
        <v>1.06</v>
      </c>
      <c r="P81">
        <f t="shared" si="17"/>
        <v>0</v>
      </c>
      <c r="R81">
        <f t="shared" si="20"/>
        <v>0</v>
      </c>
      <c r="S81">
        <f t="shared" si="21"/>
        <v>1000</v>
      </c>
    </row>
    <row r="82" spans="1:19">
      <c r="A82">
        <v>81</v>
      </c>
      <c r="B82" s="2">
        <f t="shared" ca="1" si="18"/>
        <v>1037</v>
      </c>
      <c r="C82" s="2">
        <f t="shared" ca="1" si="12"/>
        <v>45</v>
      </c>
      <c r="D82" s="3">
        <f ca="1">stats!$B$2/K82</f>
        <v>4.2999999999999997E-2</v>
      </c>
      <c r="E82" s="2">
        <f t="shared" ca="1" si="13"/>
        <v>60</v>
      </c>
      <c r="F82" s="3">
        <f t="shared" ca="1" si="14"/>
        <v>5.8139534883720936E-2</v>
      </c>
      <c r="G82" s="2">
        <f t="shared" ca="1" si="19"/>
        <v>3</v>
      </c>
      <c r="H82" s="2">
        <f t="shared" ca="1" si="22"/>
        <v>810.06053751438935</v>
      </c>
      <c r="I82" s="2">
        <f ca="1">B82*M82</f>
        <v>891.81999999999994</v>
      </c>
      <c r="J82" s="2">
        <f t="shared" ca="1" si="11"/>
        <v>1037</v>
      </c>
      <c r="K82" s="1">
        <f t="shared" ca="1" si="15"/>
        <v>1.1627906976744187</v>
      </c>
      <c r="L82" s="2"/>
      <c r="M82" s="1">
        <f ca="1">ROUND(MAX(MIN(N82*O82, stats!$F$1), 0.8), 2)+P82</f>
        <v>0.86</v>
      </c>
      <c r="N82" s="1">
        <f ca="1">ROUND(S82/B82,2)</f>
        <v>0.96</v>
      </c>
      <c r="O82">
        <f t="shared" ca="1" si="16"/>
        <v>0.9</v>
      </c>
      <c r="P82">
        <f t="shared" si="17"/>
        <v>0</v>
      </c>
      <c r="R82">
        <f t="shared" si="20"/>
        <v>0</v>
      </c>
      <c r="S82">
        <f t="shared" si="21"/>
        <v>1000</v>
      </c>
    </row>
    <row r="83" spans="1:19">
      <c r="A83">
        <v>82</v>
      </c>
      <c r="B83" s="2">
        <f t="shared" ca="1" si="18"/>
        <v>1022</v>
      </c>
      <c r="C83" s="2">
        <f t="shared" ca="1" si="12"/>
        <v>51</v>
      </c>
      <c r="D83" s="3">
        <f ca="1">stats!$B$2/K83</f>
        <v>4.9500000000000002E-2</v>
      </c>
      <c r="E83" s="2">
        <f t="shared" ca="1" si="13"/>
        <v>52</v>
      </c>
      <c r="F83" s="3">
        <f t="shared" ca="1" si="14"/>
        <v>5.0505050505050511E-2</v>
      </c>
      <c r="G83" s="2">
        <f t="shared" ca="1" si="19"/>
        <v>-15</v>
      </c>
      <c r="H83" s="2">
        <f t="shared" ca="1" si="22"/>
        <v>664.88053751438929</v>
      </c>
      <c r="I83" s="2">
        <f ca="1">B83*M83</f>
        <v>1011.78</v>
      </c>
      <c r="J83" s="2">
        <f t="shared" ca="1" si="11"/>
        <v>1022</v>
      </c>
      <c r="K83" s="1">
        <f t="shared" ca="1" si="15"/>
        <v>1.0101010101010102</v>
      </c>
      <c r="L83" s="2"/>
      <c r="M83" s="1">
        <f ca="1">ROUND(MAX(MIN(N83*O83, stats!$F$1), 0.8), 2)+P83</f>
        <v>0.99</v>
      </c>
      <c r="N83" s="1">
        <f ca="1">ROUND(S83/B83,2)</f>
        <v>0.98</v>
      </c>
      <c r="O83">
        <f t="shared" ca="1" si="16"/>
        <v>1.01</v>
      </c>
      <c r="P83">
        <f t="shared" si="17"/>
        <v>0</v>
      </c>
      <c r="R83">
        <f t="shared" si="20"/>
        <v>0</v>
      </c>
      <c r="S83">
        <f t="shared" si="21"/>
        <v>1000</v>
      </c>
    </row>
    <row r="84" spans="1:19">
      <c r="A84">
        <v>83</v>
      </c>
      <c r="B84" s="2">
        <f t="shared" ca="1" si="18"/>
        <v>1021</v>
      </c>
      <c r="C84" s="2">
        <f t="shared" ca="1" si="12"/>
        <v>60</v>
      </c>
      <c r="D84" s="3">
        <f ca="1">stats!$B$2/K84</f>
        <v>5.8999999999999997E-2</v>
      </c>
      <c r="E84" s="2">
        <f t="shared" ca="1" si="13"/>
        <v>43</v>
      </c>
      <c r="F84" s="3">
        <f t="shared" ca="1" si="14"/>
        <v>4.2372881355932208E-2</v>
      </c>
      <c r="G84" s="2">
        <f t="shared" ca="1" si="19"/>
        <v>-1</v>
      </c>
      <c r="H84" s="2">
        <f t="shared" ca="1" si="22"/>
        <v>654.66053751438926</v>
      </c>
      <c r="I84" s="2">
        <f ca="1">B84*M84</f>
        <v>1204.78</v>
      </c>
      <c r="J84" s="2">
        <f t="shared" ca="1" si="11"/>
        <v>1021</v>
      </c>
      <c r="K84" s="1">
        <f t="shared" ca="1" si="15"/>
        <v>0.84745762711864414</v>
      </c>
      <c r="L84" s="2"/>
      <c r="M84" s="1">
        <f ca="1">ROUND(MAX(MIN(N84*O84, stats!$F$1), 0.8), 2)+P84</f>
        <v>1.18</v>
      </c>
      <c r="N84" s="1">
        <f ca="1">ROUND(S84/B84,2)</f>
        <v>0.98</v>
      </c>
      <c r="O84">
        <f t="shared" ca="1" si="16"/>
        <v>1.2</v>
      </c>
      <c r="P84">
        <f t="shared" si="17"/>
        <v>0</v>
      </c>
      <c r="R84">
        <f t="shared" si="20"/>
        <v>0</v>
      </c>
      <c r="S84">
        <f t="shared" si="21"/>
        <v>1000</v>
      </c>
    </row>
    <row r="85" spans="1:19">
      <c r="A85">
        <v>84</v>
      </c>
      <c r="B85" s="2">
        <f t="shared" ca="1" si="18"/>
        <v>1038</v>
      </c>
      <c r="C85" s="2">
        <f t="shared" ca="1" si="12"/>
        <v>45</v>
      </c>
      <c r="D85" s="3">
        <f ca="1">stats!$B$2/K85</f>
        <v>4.3499999999999997E-2</v>
      </c>
      <c r="E85" s="2">
        <f t="shared" ca="1" si="13"/>
        <v>60</v>
      </c>
      <c r="F85" s="3">
        <f t="shared" ca="1" si="14"/>
        <v>5.7471264367816105E-2</v>
      </c>
      <c r="G85" s="2">
        <f t="shared" ca="1" si="19"/>
        <v>17</v>
      </c>
      <c r="H85" s="2">
        <f t="shared" ca="1" si="22"/>
        <v>838.44053751438923</v>
      </c>
      <c r="I85" s="2">
        <f ca="1">B85*M85</f>
        <v>903.06</v>
      </c>
      <c r="J85" s="2">
        <f t="shared" ref="J85:J100" ca="1" si="23">B85</f>
        <v>1038</v>
      </c>
      <c r="K85" s="1">
        <f t="shared" ca="1" si="15"/>
        <v>1.149425287356322</v>
      </c>
      <c r="L85" s="2"/>
      <c r="M85" s="1">
        <f ca="1">ROUND(MAX(MIN(N85*O85, stats!$F$1), 0.8), 2)+P85</f>
        <v>0.87</v>
      </c>
      <c r="N85" s="1">
        <f ca="1">ROUND(S85/B85,2)</f>
        <v>0.96</v>
      </c>
      <c r="O85">
        <f t="shared" ca="1" si="16"/>
        <v>0.91</v>
      </c>
      <c r="P85">
        <f t="shared" si="17"/>
        <v>0</v>
      </c>
      <c r="R85">
        <f t="shared" si="20"/>
        <v>0</v>
      </c>
      <c r="S85">
        <f t="shared" si="21"/>
        <v>1000</v>
      </c>
    </row>
    <row r="86" spans="1:19">
      <c r="A86">
        <v>85</v>
      </c>
      <c r="B86" s="2">
        <f t="shared" ca="1" si="18"/>
        <v>1023</v>
      </c>
      <c r="C86" s="2">
        <f t="shared" ca="1" si="12"/>
        <v>49</v>
      </c>
      <c r="D86" s="3">
        <f ca="1">stats!$B$2/K86</f>
        <v>4.8000000000000001E-2</v>
      </c>
      <c r="E86" s="2">
        <f t="shared" ca="1" si="13"/>
        <v>53</v>
      </c>
      <c r="F86" s="3">
        <f t="shared" ca="1" si="14"/>
        <v>5.2083333333333343E-2</v>
      </c>
      <c r="G86" s="2">
        <f t="shared" ca="1" si="19"/>
        <v>-15</v>
      </c>
      <c r="H86" s="2">
        <f t="shared" ca="1" si="22"/>
        <v>703.50053751438918</v>
      </c>
      <c r="I86" s="2">
        <f ca="1">B86*M86</f>
        <v>982.07999999999993</v>
      </c>
      <c r="J86" s="2">
        <f t="shared" ca="1" si="23"/>
        <v>1023</v>
      </c>
      <c r="K86" s="1">
        <f t="shared" ca="1" si="15"/>
        <v>1.0416666666666667</v>
      </c>
      <c r="L86" s="2"/>
      <c r="M86" s="1">
        <f ca="1">ROUND(MAX(MIN(N86*O86, stats!$F$1), 0.8), 2)+P86</f>
        <v>0.96</v>
      </c>
      <c r="N86" s="1">
        <f ca="1">ROUND(S86/B86,2)</f>
        <v>0.98</v>
      </c>
      <c r="O86">
        <f t="shared" ca="1" si="16"/>
        <v>0.98</v>
      </c>
      <c r="P86">
        <f t="shared" si="17"/>
        <v>0</v>
      </c>
      <c r="R86">
        <f t="shared" si="20"/>
        <v>0</v>
      </c>
      <c r="S86">
        <f t="shared" si="21"/>
        <v>1000</v>
      </c>
    </row>
    <row r="87" spans="1:19">
      <c r="A87">
        <v>86</v>
      </c>
      <c r="B87" s="2">
        <f t="shared" ca="1" si="18"/>
        <v>1019</v>
      </c>
      <c r="C87" s="2">
        <f t="shared" ca="1" si="12"/>
        <v>51</v>
      </c>
      <c r="D87" s="3">
        <f ca="1">stats!$B$2/K87</f>
        <v>5.0500000000000003E-2</v>
      </c>
      <c r="E87" s="2">
        <f t="shared" ca="1" si="13"/>
        <v>50</v>
      </c>
      <c r="F87" s="3">
        <f t="shared" ca="1" si="14"/>
        <v>4.9504950495049507E-2</v>
      </c>
      <c r="G87" s="2">
        <f t="shared" ca="1" si="19"/>
        <v>-4</v>
      </c>
      <c r="H87" s="2">
        <f t="shared" ca="1" si="22"/>
        <v>662.58053751438911</v>
      </c>
      <c r="I87" s="2">
        <f ca="1">B87*M87</f>
        <v>1029.19</v>
      </c>
      <c r="J87" s="2">
        <f t="shared" ca="1" si="23"/>
        <v>1019</v>
      </c>
      <c r="K87" s="1">
        <f t="shared" ca="1" si="15"/>
        <v>0.99009900990099009</v>
      </c>
      <c r="L87" s="2"/>
      <c r="M87" s="1">
        <f ca="1">ROUND(MAX(MIN(N87*O87, stats!$F$1), 0.8), 2)+P87</f>
        <v>1.01</v>
      </c>
      <c r="N87" s="1">
        <f ca="1">ROUND(S87/B87,2)</f>
        <v>0.98</v>
      </c>
      <c r="O87">
        <f t="shared" ca="1" si="16"/>
        <v>1.03</v>
      </c>
      <c r="P87">
        <f t="shared" si="17"/>
        <v>0</v>
      </c>
      <c r="R87">
        <f t="shared" si="20"/>
        <v>0</v>
      </c>
      <c r="S87">
        <f t="shared" si="21"/>
        <v>1000</v>
      </c>
    </row>
    <row r="88" spans="1:19">
      <c r="A88">
        <v>87</v>
      </c>
      <c r="B88" s="2">
        <f t="shared" ca="1" si="18"/>
        <v>1020</v>
      </c>
      <c r="C88" s="2">
        <f t="shared" ca="1" si="12"/>
        <v>59</v>
      </c>
      <c r="D88" s="3">
        <f ca="1">stats!$B$2/K88</f>
        <v>5.7999999999999989E-2</v>
      </c>
      <c r="E88" s="2">
        <f t="shared" ca="1" si="13"/>
        <v>44</v>
      </c>
      <c r="F88" s="3">
        <f t="shared" ca="1" si="14"/>
        <v>4.3103448275862079E-2</v>
      </c>
      <c r="G88" s="2">
        <f t="shared" ca="1" si="19"/>
        <v>1</v>
      </c>
      <c r="H88" s="2">
        <f t="shared" ca="1" si="22"/>
        <v>672.77053751438916</v>
      </c>
      <c r="I88" s="2">
        <f ca="1">B88*M88</f>
        <v>1183.1999999999998</v>
      </c>
      <c r="J88" s="2">
        <f t="shared" ca="1" si="23"/>
        <v>1020</v>
      </c>
      <c r="K88" s="1">
        <f t="shared" ca="1" si="15"/>
        <v>0.86206896551724155</v>
      </c>
      <c r="L88" s="2"/>
      <c r="M88" s="1">
        <f ca="1">ROUND(MAX(MIN(N88*O88, stats!$F$1), 0.8), 2)+P88</f>
        <v>1.1599999999999999</v>
      </c>
      <c r="N88" s="1">
        <f ca="1">ROUND(S88/B88,2)</f>
        <v>0.98</v>
      </c>
      <c r="O88">
        <f t="shared" ca="1" si="16"/>
        <v>1.18</v>
      </c>
      <c r="P88">
        <f t="shared" si="17"/>
        <v>0</v>
      </c>
      <c r="R88">
        <f t="shared" si="20"/>
        <v>0</v>
      </c>
      <c r="S88">
        <f t="shared" si="21"/>
        <v>1000</v>
      </c>
    </row>
    <row r="89" spans="1:19">
      <c r="A89">
        <v>88</v>
      </c>
      <c r="B89" s="2">
        <f t="shared" ca="1" si="18"/>
        <v>1035</v>
      </c>
      <c r="C89" s="2">
        <f t="shared" ca="1" si="12"/>
        <v>45</v>
      </c>
      <c r="D89" s="3">
        <f ca="1">stats!$B$2/K89</f>
        <v>4.3500000000000004E-2</v>
      </c>
      <c r="E89" s="2">
        <f t="shared" ca="1" si="13"/>
        <v>59</v>
      </c>
      <c r="F89" s="3">
        <f t="shared" ca="1" si="14"/>
        <v>5.7471264367816091E-2</v>
      </c>
      <c r="G89" s="2">
        <f t="shared" ca="1" si="19"/>
        <v>15</v>
      </c>
      <c r="H89" s="2">
        <f t="shared" ca="1" si="22"/>
        <v>835.97053751438898</v>
      </c>
      <c r="I89" s="2">
        <f ca="1">B89*M89</f>
        <v>900.45</v>
      </c>
      <c r="J89" s="2">
        <f t="shared" ca="1" si="23"/>
        <v>1035</v>
      </c>
      <c r="K89" s="1">
        <f t="shared" ca="1" si="15"/>
        <v>1.1494252873563218</v>
      </c>
      <c r="L89" s="2"/>
      <c r="M89" s="1">
        <f ca="1">ROUND(MAX(MIN(N89*O89, stats!$F$1), 0.8), 2)+P89</f>
        <v>0.87</v>
      </c>
      <c r="N89" s="1">
        <f ca="1">ROUND(S89/B89,2)</f>
        <v>0.97</v>
      </c>
      <c r="O89">
        <f t="shared" ca="1" si="16"/>
        <v>0.9</v>
      </c>
      <c r="P89">
        <f t="shared" si="17"/>
        <v>0</v>
      </c>
      <c r="R89">
        <f t="shared" si="20"/>
        <v>0</v>
      </c>
      <c r="S89">
        <f t="shared" si="21"/>
        <v>1000</v>
      </c>
    </row>
    <row r="90" spans="1:19">
      <c r="A90">
        <v>89</v>
      </c>
      <c r="B90" s="2">
        <f t="shared" ca="1" si="18"/>
        <v>1021</v>
      </c>
      <c r="C90" s="2">
        <f t="shared" ca="1" si="12"/>
        <v>55</v>
      </c>
      <c r="D90" s="3">
        <f ca="1">stats!$B$2/K90</f>
        <v>5.3500000000000006E-2</v>
      </c>
      <c r="E90" s="2">
        <f t="shared" ca="1" si="13"/>
        <v>48</v>
      </c>
      <c r="F90" s="3">
        <f t="shared" ca="1" si="14"/>
        <v>4.6728971962616828E-2</v>
      </c>
      <c r="G90" s="2">
        <f t="shared" ca="1" si="19"/>
        <v>-14</v>
      </c>
      <c r="H90" s="2">
        <f t="shared" ca="1" si="22"/>
        <v>701.42053751438903</v>
      </c>
      <c r="I90" s="2">
        <f ca="1">B90*M90</f>
        <v>1092.47</v>
      </c>
      <c r="J90" s="2">
        <f t="shared" ca="1" si="23"/>
        <v>1021</v>
      </c>
      <c r="K90" s="1">
        <f t="shared" ca="1" si="15"/>
        <v>0.93457943925233644</v>
      </c>
      <c r="L90" s="2"/>
      <c r="M90" s="1">
        <f ca="1">ROUND(MAX(MIN(N90*O90, stats!$F$1), 0.8), 2)+P90</f>
        <v>1.07</v>
      </c>
      <c r="N90" s="1">
        <f ca="1">ROUND(S90/B90,2)</f>
        <v>0.98</v>
      </c>
      <c r="O90">
        <f t="shared" ca="1" si="16"/>
        <v>1.0900000000000001</v>
      </c>
      <c r="P90">
        <f t="shared" si="17"/>
        <v>0</v>
      </c>
      <c r="R90">
        <f t="shared" si="20"/>
        <v>0</v>
      </c>
      <c r="S90">
        <f t="shared" si="21"/>
        <v>1000</v>
      </c>
    </row>
    <row r="91" spans="1:19">
      <c r="A91">
        <v>90</v>
      </c>
      <c r="B91" s="2">
        <f t="shared" ca="1" si="18"/>
        <v>1028</v>
      </c>
      <c r="C91" s="2">
        <f t="shared" ca="1" si="12"/>
        <v>53</v>
      </c>
      <c r="D91" s="3">
        <f ca="1">stats!$B$2/K91</f>
        <v>5.2000000000000005E-2</v>
      </c>
      <c r="E91" s="2">
        <f t="shared" ca="1" si="13"/>
        <v>49</v>
      </c>
      <c r="F91" s="3">
        <f t="shared" ca="1" si="14"/>
        <v>4.8076923076923073E-2</v>
      </c>
      <c r="G91" s="2">
        <f t="shared" ca="1" si="19"/>
        <v>7</v>
      </c>
      <c r="H91" s="2">
        <f t="shared" ca="1" si="22"/>
        <v>772.89053751438905</v>
      </c>
      <c r="I91" s="2">
        <f ca="1">B91*M91</f>
        <v>1069.1200000000001</v>
      </c>
      <c r="J91" s="2">
        <f t="shared" ca="1" si="23"/>
        <v>1028</v>
      </c>
      <c r="K91" s="1">
        <f t="shared" ca="1" si="15"/>
        <v>0.96153846153846145</v>
      </c>
      <c r="L91" s="2"/>
      <c r="M91" s="1">
        <f ca="1">ROUND(MAX(MIN(N91*O91, stats!$F$1), 0.8), 2)+P91</f>
        <v>1.04</v>
      </c>
      <c r="N91" s="1">
        <f ca="1">ROUND(S91/B91,2)</f>
        <v>0.97</v>
      </c>
      <c r="O91">
        <f t="shared" ca="1" si="16"/>
        <v>1.07</v>
      </c>
      <c r="P91">
        <f t="shared" si="17"/>
        <v>0</v>
      </c>
      <c r="R91">
        <f t="shared" si="20"/>
        <v>0</v>
      </c>
      <c r="S91">
        <f t="shared" si="21"/>
        <v>1000</v>
      </c>
    </row>
    <row r="92" spans="1:19">
      <c r="A92">
        <v>91</v>
      </c>
      <c r="B92" s="2">
        <f t="shared" ca="1" si="18"/>
        <v>1032</v>
      </c>
      <c r="C92" s="2">
        <f t="shared" ca="1" si="12"/>
        <v>57</v>
      </c>
      <c r="D92" s="3">
        <f ca="1">stats!$B$2/K92</f>
        <v>5.5000000000000007E-2</v>
      </c>
      <c r="E92" s="2">
        <f t="shared" ca="1" si="13"/>
        <v>47</v>
      </c>
      <c r="F92" s="3">
        <f t="shared" ca="1" si="14"/>
        <v>4.5454545454545456E-2</v>
      </c>
      <c r="G92" s="2">
        <f t="shared" ca="1" si="19"/>
        <v>4</v>
      </c>
      <c r="H92" s="2">
        <f t="shared" ca="1" si="22"/>
        <v>814.01053751438917</v>
      </c>
      <c r="I92" s="2">
        <f ca="1">B92*M92</f>
        <v>1135.2</v>
      </c>
      <c r="J92" s="2">
        <f t="shared" ca="1" si="23"/>
        <v>1032</v>
      </c>
      <c r="K92" s="1">
        <f t="shared" ca="1" si="15"/>
        <v>0.90909090909090906</v>
      </c>
      <c r="L92" s="2"/>
      <c r="M92" s="1">
        <f ca="1">ROUND(MAX(MIN(N92*O92, stats!$F$1), 0.8), 2)+P92</f>
        <v>1.1000000000000001</v>
      </c>
      <c r="N92" s="1">
        <f ca="1">ROUND(S92/B92,2)</f>
        <v>0.97</v>
      </c>
      <c r="O92">
        <f t="shared" ca="1" si="16"/>
        <v>1.1299999999999999</v>
      </c>
      <c r="P92">
        <f t="shared" si="17"/>
        <v>0</v>
      </c>
      <c r="R92">
        <f t="shared" si="20"/>
        <v>0</v>
      </c>
      <c r="S92">
        <f t="shared" si="21"/>
        <v>1000</v>
      </c>
    </row>
    <row r="93" spans="1:19">
      <c r="A93">
        <v>92</v>
      </c>
      <c r="B93" s="2">
        <f t="shared" ca="1" si="18"/>
        <v>1042</v>
      </c>
      <c r="C93" s="2">
        <f t="shared" ca="1" si="12"/>
        <v>46</v>
      </c>
      <c r="D93" s="3">
        <f ca="1">stats!$B$2/K93</f>
        <v>4.4000000000000004E-2</v>
      </c>
      <c r="E93" s="2">
        <f t="shared" ca="1" si="13"/>
        <v>59</v>
      </c>
      <c r="F93" s="3">
        <f t="shared" ca="1" si="14"/>
        <v>5.6818181818181816E-2</v>
      </c>
      <c r="G93" s="2">
        <f t="shared" ca="1" si="19"/>
        <v>10</v>
      </c>
      <c r="H93" s="2">
        <f t="shared" ca="1" si="22"/>
        <v>917.21053751438922</v>
      </c>
      <c r="I93" s="2">
        <f ca="1">B93*M93</f>
        <v>916.96</v>
      </c>
      <c r="J93" s="2">
        <f t="shared" ca="1" si="23"/>
        <v>1042</v>
      </c>
      <c r="K93" s="1">
        <f t="shared" ca="1" si="15"/>
        <v>1.1363636363636362</v>
      </c>
      <c r="L93" s="2"/>
      <c r="M93" s="1">
        <f ca="1">ROUND(MAX(MIN(N93*O93, stats!$F$1), 0.8), 2)+P93</f>
        <v>0.88</v>
      </c>
      <c r="N93" s="1">
        <f ca="1">ROUND(S93/B93,2)</f>
        <v>0.96</v>
      </c>
      <c r="O93">
        <f t="shared" ca="1" si="16"/>
        <v>0.92</v>
      </c>
      <c r="P93">
        <f t="shared" si="17"/>
        <v>0</v>
      </c>
      <c r="R93">
        <f t="shared" si="20"/>
        <v>0</v>
      </c>
      <c r="S93">
        <f t="shared" si="21"/>
        <v>1000</v>
      </c>
    </row>
    <row r="94" spans="1:19">
      <c r="A94">
        <v>93</v>
      </c>
      <c r="B94" s="2">
        <f t="shared" ca="1" si="18"/>
        <v>1029</v>
      </c>
      <c r="C94" s="2">
        <f t="shared" ca="1" si="12"/>
        <v>57</v>
      </c>
      <c r="D94" s="3">
        <f ca="1">stats!$B$2/K94</f>
        <v>5.5500000000000008E-2</v>
      </c>
      <c r="E94" s="2">
        <f t="shared" ca="1" si="13"/>
        <v>46</v>
      </c>
      <c r="F94" s="3">
        <f t="shared" ca="1" si="14"/>
        <v>4.5045045045045043E-2</v>
      </c>
      <c r="G94" s="2">
        <f t="shared" ca="1" si="19"/>
        <v>-13</v>
      </c>
      <c r="H94" s="2">
        <f t="shared" ca="1" si="22"/>
        <v>792.17053751438925</v>
      </c>
      <c r="I94" s="2">
        <f ca="1">B94*M94</f>
        <v>1142.19</v>
      </c>
      <c r="J94" s="2">
        <f t="shared" ca="1" si="23"/>
        <v>1029</v>
      </c>
      <c r="K94" s="1">
        <f t="shared" ca="1" si="15"/>
        <v>0.9009009009009008</v>
      </c>
      <c r="L94" s="2"/>
      <c r="M94" s="1">
        <f ca="1">ROUND(MAX(MIN(N94*O94, stats!$F$1), 0.8), 2)+P94</f>
        <v>1.1100000000000001</v>
      </c>
      <c r="N94" s="1">
        <f ca="1">ROUND(S94/B94,2)</f>
        <v>0.97</v>
      </c>
      <c r="O94">
        <f t="shared" ca="1" si="16"/>
        <v>1.1399999999999999</v>
      </c>
      <c r="P94">
        <f t="shared" si="17"/>
        <v>0</v>
      </c>
      <c r="R94">
        <f t="shared" si="20"/>
        <v>0</v>
      </c>
      <c r="S94">
        <f t="shared" si="21"/>
        <v>1000</v>
      </c>
    </row>
    <row r="95" spans="1:19">
      <c r="A95">
        <v>94</v>
      </c>
      <c r="B95" s="2">
        <f t="shared" ca="1" si="18"/>
        <v>1040</v>
      </c>
      <c r="C95" s="2">
        <f t="shared" ca="1" si="12"/>
        <v>53</v>
      </c>
      <c r="D95" s="3">
        <f ca="1">stats!$B$2/K95</f>
        <v>5.0999999999999997E-2</v>
      </c>
      <c r="E95" s="2">
        <f t="shared" ca="1" si="13"/>
        <v>51</v>
      </c>
      <c r="F95" s="3">
        <f t="shared" ca="1" si="14"/>
        <v>4.9019607843137261E-2</v>
      </c>
      <c r="G95" s="2">
        <f t="shared" ca="1" si="19"/>
        <v>11</v>
      </c>
      <c r="H95" s="2">
        <f t="shared" ca="1" si="22"/>
        <v>905.36053751438931</v>
      </c>
      <c r="I95" s="2">
        <f ca="1">B95*M95</f>
        <v>1060.8</v>
      </c>
      <c r="J95" s="2">
        <f t="shared" ca="1" si="23"/>
        <v>1040</v>
      </c>
      <c r="K95" s="1">
        <f t="shared" ca="1" si="15"/>
        <v>0.98039215686274517</v>
      </c>
      <c r="L95" s="2"/>
      <c r="M95" s="1">
        <f ca="1">ROUND(MAX(MIN(N95*O95, stats!$F$1), 0.8), 2)+P95</f>
        <v>1.02</v>
      </c>
      <c r="N95" s="1">
        <f ca="1">ROUND(S95/B95,2)</f>
        <v>0.96</v>
      </c>
      <c r="O95">
        <f t="shared" ca="1" si="16"/>
        <v>1.06</v>
      </c>
      <c r="P95">
        <f t="shared" si="17"/>
        <v>0</v>
      </c>
      <c r="R95">
        <f t="shared" si="20"/>
        <v>0</v>
      </c>
      <c r="S95">
        <f t="shared" si="21"/>
        <v>1000</v>
      </c>
    </row>
    <row r="96" spans="1:19">
      <c r="A96">
        <v>95</v>
      </c>
      <c r="B96" s="2">
        <f t="shared" ca="1" si="18"/>
        <v>1042</v>
      </c>
      <c r="C96" s="2">
        <f t="shared" ca="1" si="12"/>
        <v>49</v>
      </c>
      <c r="D96" s="3">
        <f ca="1">stats!$B$2/K96</f>
        <v>4.6999999999999993E-2</v>
      </c>
      <c r="E96" s="2">
        <f t="shared" ca="1" si="13"/>
        <v>55</v>
      </c>
      <c r="F96" s="3">
        <f t="shared" ca="1" si="14"/>
        <v>5.3191489361702142E-2</v>
      </c>
      <c r="G96" s="2">
        <f t="shared" ca="1" si="19"/>
        <v>2</v>
      </c>
      <c r="H96" s="2">
        <f t="shared" ca="1" si="22"/>
        <v>926.16053751438926</v>
      </c>
      <c r="I96" s="2">
        <f ca="1">B96*M96</f>
        <v>979.4799999999999</v>
      </c>
      <c r="J96" s="2">
        <f t="shared" ca="1" si="23"/>
        <v>1042</v>
      </c>
      <c r="K96" s="1">
        <f t="shared" ca="1" si="15"/>
        <v>1.0638297872340428</v>
      </c>
      <c r="L96" s="2"/>
      <c r="M96" s="1">
        <f ca="1">ROUND(MAX(MIN(N96*O96, stats!$F$1), 0.8), 2)+P96</f>
        <v>0.94</v>
      </c>
      <c r="N96" s="1">
        <f ca="1">ROUND(S96/B96,2)</f>
        <v>0.96</v>
      </c>
      <c r="O96">
        <f t="shared" ca="1" si="16"/>
        <v>0.98</v>
      </c>
      <c r="P96">
        <f t="shared" si="17"/>
        <v>0</v>
      </c>
      <c r="R96">
        <f t="shared" si="20"/>
        <v>0</v>
      </c>
      <c r="S96">
        <f t="shared" si="21"/>
        <v>1000</v>
      </c>
    </row>
    <row r="97" spans="1:19">
      <c r="A97">
        <v>96</v>
      </c>
      <c r="B97" s="2">
        <f t="shared" ca="1" si="18"/>
        <v>1036</v>
      </c>
      <c r="C97" s="2">
        <f t="shared" ca="1" si="12"/>
        <v>48</v>
      </c>
      <c r="D97" s="3">
        <f ca="1">stats!$B$2/K97</f>
        <v>4.6000000000000006E-2</v>
      </c>
      <c r="E97" s="2">
        <f t="shared" ca="1" si="13"/>
        <v>56</v>
      </c>
      <c r="F97" s="3">
        <f t="shared" ca="1" si="14"/>
        <v>5.434782608695652E-2</v>
      </c>
      <c r="G97" s="2">
        <f t="shared" ca="1" si="19"/>
        <v>-6</v>
      </c>
      <c r="H97" s="2">
        <f t="shared" ca="1" si="22"/>
        <v>863.64053751438905</v>
      </c>
      <c r="I97" s="2">
        <f ca="1">B97*M97</f>
        <v>953.12</v>
      </c>
      <c r="J97" s="2">
        <f t="shared" ca="1" si="23"/>
        <v>1036</v>
      </c>
      <c r="K97" s="1">
        <f t="shared" ca="1" si="15"/>
        <v>1.0869565217391304</v>
      </c>
      <c r="L97" s="2"/>
      <c r="M97" s="1">
        <f ca="1">ROUND(MAX(MIN(N97*O97, stats!$F$1), 0.8), 2)+P97</f>
        <v>0.92</v>
      </c>
      <c r="N97" s="1">
        <f ca="1">ROUND(S97/B97,2)</f>
        <v>0.97</v>
      </c>
      <c r="O97">
        <f t="shared" ca="1" si="16"/>
        <v>0.95</v>
      </c>
      <c r="P97">
        <f t="shared" si="17"/>
        <v>0</v>
      </c>
      <c r="R97">
        <f t="shared" si="20"/>
        <v>0</v>
      </c>
      <c r="S97">
        <f t="shared" si="21"/>
        <v>1000</v>
      </c>
    </row>
    <row r="98" spans="1:19">
      <c r="A98">
        <v>97</v>
      </c>
      <c r="B98" s="2">
        <f t="shared" ca="1" si="18"/>
        <v>1028</v>
      </c>
      <c r="C98" s="2">
        <f t="shared" ca="1" si="12"/>
        <v>58</v>
      </c>
      <c r="D98" s="3">
        <f ca="1">stats!$B$2/K98</f>
        <v>5.6000000000000008E-2</v>
      </c>
      <c r="E98" s="2">
        <f t="shared" ca="1" si="13"/>
        <v>46</v>
      </c>
      <c r="F98" s="3">
        <f t="shared" ca="1" si="14"/>
        <v>4.4642857142857144E-2</v>
      </c>
      <c r="G98" s="2">
        <f t="shared" ca="1" si="19"/>
        <v>-8</v>
      </c>
      <c r="H98" s="2">
        <f t="shared" ca="1" si="22"/>
        <v>780.76053751438894</v>
      </c>
      <c r="I98" s="2">
        <f ca="1">B98*M98</f>
        <v>1151.3600000000001</v>
      </c>
      <c r="J98" s="2">
        <f t="shared" ca="1" si="23"/>
        <v>1028</v>
      </c>
      <c r="K98" s="1">
        <f t="shared" ca="1" si="15"/>
        <v>0.89285714285714279</v>
      </c>
      <c r="L98" s="2"/>
      <c r="M98" s="1">
        <f ca="1">ROUND(MAX(MIN(N98*O98, stats!$F$1), 0.8), 2)+P98</f>
        <v>1.1200000000000001</v>
      </c>
      <c r="N98" s="1">
        <f ca="1">ROUND(S98/B98,2)</f>
        <v>0.97</v>
      </c>
      <c r="O98">
        <f t="shared" ca="1" si="16"/>
        <v>1.1499999999999999</v>
      </c>
      <c r="P98">
        <f t="shared" si="17"/>
        <v>0</v>
      </c>
      <c r="R98">
        <f t="shared" si="20"/>
        <v>0</v>
      </c>
      <c r="S98">
        <f t="shared" si="21"/>
        <v>1000</v>
      </c>
    </row>
    <row r="99" spans="1:19">
      <c r="A99">
        <v>98</v>
      </c>
      <c r="B99" s="2">
        <f t="shared" ca="1" si="18"/>
        <v>1040</v>
      </c>
      <c r="C99" s="2">
        <f t="shared" ca="1" si="12"/>
        <v>53</v>
      </c>
      <c r="D99" s="3">
        <f ca="1">stats!$B$2/K99</f>
        <v>5.0999999999999997E-2</v>
      </c>
      <c r="E99" s="2">
        <f t="shared" ca="1" si="13"/>
        <v>51</v>
      </c>
      <c r="F99" s="3">
        <f t="shared" ca="1" si="14"/>
        <v>4.9019607843137261E-2</v>
      </c>
      <c r="G99" s="2">
        <f t="shared" ca="1" si="19"/>
        <v>12</v>
      </c>
      <c r="H99" s="2">
        <f t="shared" ca="1" si="22"/>
        <v>904.12053751438907</v>
      </c>
      <c r="I99" s="2">
        <f ca="1">B99*M99</f>
        <v>1060.8</v>
      </c>
      <c r="J99" s="2">
        <f t="shared" ca="1" si="23"/>
        <v>1040</v>
      </c>
      <c r="K99" s="1">
        <f t="shared" ca="1" si="15"/>
        <v>0.98039215686274517</v>
      </c>
      <c r="L99" s="2"/>
      <c r="M99" s="1">
        <f ca="1">ROUND(MAX(MIN(N99*O99, stats!$F$1), 0.8), 2)+P99</f>
        <v>1.02</v>
      </c>
      <c r="N99" s="1">
        <f ca="1">ROUND(S99/B99,2)</f>
        <v>0.96</v>
      </c>
      <c r="O99">
        <f t="shared" ca="1" si="16"/>
        <v>1.06</v>
      </c>
      <c r="P99">
        <f t="shared" si="17"/>
        <v>0</v>
      </c>
      <c r="R99">
        <f t="shared" si="20"/>
        <v>0</v>
      </c>
      <c r="S99">
        <f t="shared" si="21"/>
        <v>1000</v>
      </c>
    </row>
    <row r="100" spans="1:19">
      <c r="A100">
        <v>99</v>
      </c>
      <c r="B100" s="2">
        <f t="shared" ca="1" si="18"/>
        <v>1042</v>
      </c>
      <c r="C100" s="2">
        <f t="shared" ca="1" si="12"/>
        <v>58</v>
      </c>
      <c r="D100" s="3">
        <f ca="1">stats!$B$2/K100</f>
        <v>5.6000000000000015E-2</v>
      </c>
      <c r="E100" s="2">
        <f t="shared" ca="1" si="13"/>
        <v>47</v>
      </c>
      <c r="F100" s="3">
        <f t="shared" ca="1" si="14"/>
        <v>4.4642857142857137E-2</v>
      </c>
      <c r="G100" s="2">
        <f t="shared" ca="1" si="19"/>
        <v>2</v>
      </c>
      <c r="H100" s="2">
        <f t="shared" ca="1" si="22"/>
        <v>924.92053751438903</v>
      </c>
      <c r="I100" s="2">
        <f ca="1">B100*M100</f>
        <v>1167.0400000000002</v>
      </c>
      <c r="J100" s="2">
        <f t="shared" ca="1" si="23"/>
        <v>1042</v>
      </c>
      <c r="K100" s="1">
        <f t="shared" ca="1" si="15"/>
        <v>0.89285714285714268</v>
      </c>
      <c r="L100" s="2"/>
      <c r="M100" s="1">
        <f ca="1">ROUND(MAX(MIN(N100*O100, stats!$F$1), 0.8), 2)+P100</f>
        <v>1.1200000000000001</v>
      </c>
      <c r="N100" s="1">
        <f ca="1">ROUND(S100/B100,2)</f>
        <v>0.96</v>
      </c>
      <c r="O100">
        <f t="shared" ca="1" si="16"/>
        <v>1.17</v>
      </c>
      <c r="P100">
        <f t="shared" si="17"/>
        <v>0</v>
      </c>
      <c r="R100">
        <f t="shared" si="20"/>
        <v>0</v>
      </c>
      <c r="S100">
        <f t="shared" si="21"/>
        <v>1000</v>
      </c>
    </row>
  </sheetData>
  <conditionalFormatting sqref="G2:G1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D5ED-3BBD-8846-9C2B-C96CE5BF1E79}">
  <dimension ref="A1"/>
  <sheetViews>
    <sheetView workbookViewId="0">
      <selection activeCell="Q21" sqref="Q21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popn_calc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Foong Yi Zhuan</dc:creator>
  <cp:lastModifiedBy>Foong Yi Zhuan</cp:lastModifiedBy>
  <dcterms:created xsi:type="dcterms:W3CDTF">2019-07-28T12:25:08Z</dcterms:created>
  <dcterms:modified xsi:type="dcterms:W3CDTF">2019-07-29T10:44:52Z</dcterms:modified>
</cp:coreProperties>
</file>