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65" yWindow="-120" windowWidth="29040" windowHeight="15990" tabRatio="799"/>
  </bookViews>
  <sheets>
    <sheet name="상품명" sheetId="48" r:id="rId1"/>
    <sheet name="판매정보" sheetId="6" r:id="rId2"/>
    <sheet name="마진 계산(종혁)" sheetId="29" r:id="rId3"/>
    <sheet name="마진 계산" sheetId="15" r:id="rId4"/>
    <sheet name="신상품런칭체크리스트" sheetId="47" r:id="rId5"/>
    <sheet name="드롭다운리스트" sheetId="46" r:id="rId6"/>
  </sheets>
  <definedNames>
    <definedName name="_xlnm._FilterDatabase" localSheetId="5" hidden="1">드롭다운리스트!$E$2:$G$2</definedName>
    <definedName name="_xlnm._FilterDatabase" localSheetId="0" hidden="1">상품명!$A$1:$O$110</definedName>
    <definedName name="_xlnm._FilterDatabase" localSheetId="1" hidden="1">판매정보!$A$2:$BM$6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" i="6" l="1"/>
  <c r="K48" i="6"/>
  <c r="K47" i="6"/>
  <c r="K46" i="6"/>
  <c r="M46" i="6"/>
  <c r="M45" i="6"/>
  <c r="K45" i="6"/>
  <c r="L45" i="6" l="1"/>
  <c r="L47" i="6"/>
  <c r="L46" i="6"/>
  <c r="L49" i="6"/>
  <c r="L48" i="6"/>
  <c r="M23" i="6"/>
  <c r="K23" i="6"/>
  <c r="J241" i="48"/>
  <c r="L241" i="48" s="1"/>
  <c r="J240" i="48"/>
  <c r="L240" i="48" s="1"/>
  <c r="J239" i="48"/>
  <c r="L239" i="48" s="1"/>
  <c r="J238" i="48"/>
  <c r="L238" i="48" s="1"/>
  <c r="K237" i="48"/>
  <c r="J237" i="48"/>
  <c r="L237" i="48" s="1"/>
  <c r="J236" i="48"/>
  <c r="K236" i="48" s="1"/>
  <c r="J235" i="48"/>
  <c r="L235" i="48" s="1"/>
  <c r="J234" i="48"/>
  <c r="L234" i="48" s="1"/>
  <c r="K233" i="48"/>
  <c r="J233" i="48"/>
  <c r="L233" i="48" s="1"/>
  <c r="J232" i="48"/>
  <c r="L232" i="48" s="1"/>
  <c r="J231" i="48"/>
  <c r="L231" i="48" s="1"/>
  <c r="J230" i="48"/>
  <c r="L230" i="48" s="1"/>
  <c r="L229" i="48"/>
  <c r="K229" i="48"/>
  <c r="J229" i="48"/>
  <c r="J228" i="48"/>
  <c r="K228" i="48" s="1"/>
  <c r="J227" i="48"/>
  <c r="L227" i="48" s="1"/>
  <c r="J226" i="48"/>
  <c r="L226" i="48" s="1"/>
  <c r="K225" i="48"/>
  <c r="J225" i="48"/>
  <c r="L225" i="48" s="1"/>
  <c r="J224" i="48"/>
  <c r="L224" i="48" s="1"/>
  <c r="J223" i="48"/>
  <c r="L223" i="48" s="1"/>
  <c r="J222" i="48"/>
  <c r="L222" i="48" s="1"/>
  <c r="L221" i="48"/>
  <c r="K221" i="48"/>
  <c r="J221" i="48"/>
  <c r="J220" i="48"/>
  <c r="K220" i="48" s="1"/>
  <c r="J219" i="48"/>
  <c r="L219" i="48" s="1"/>
  <c r="J218" i="48"/>
  <c r="L218" i="48" s="1"/>
  <c r="K217" i="48"/>
  <c r="J217" i="48"/>
  <c r="L217" i="48" s="1"/>
  <c r="J216" i="48"/>
  <c r="L216" i="48" s="1"/>
  <c r="J215" i="48"/>
  <c r="L215" i="48" s="1"/>
  <c r="J214" i="48"/>
  <c r="L214" i="48" s="1"/>
  <c r="L213" i="48"/>
  <c r="K213" i="48"/>
  <c r="J213" i="48"/>
  <c r="J212" i="48"/>
  <c r="K212" i="48" s="1"/>
  <c r="J211" i="48"/>
  <c r="L211" i="48" s="1"/>
  <c r="J210" i="48"/>
  <c r="L210" i="48" s="1"/>
  <c r="K209" i="48"/>
  <c r="J209" i="48"/>
  <c r="L209" i="48" s="1"/>
  <c r="J208" i="48"/>
  <c r="L208" i="48" s="1"/>
  <c r="J207" i="48"/>
  <c r="L207" i="48" s="1"/>
  <c r="J206" i="48"/>
  <c r="L206" i="48" s="1"/>
  <c r="L205" i="48"/>
  <c r="K205" i="48"/>
  <c r="J205" i="48"/>
  <c r="J204" i="48"/>
  <c r="K204" i="48" s="1"/>
  <c r="J203" i="48"/>
  <c r="L203" i="48" s="1"/>
  <c r="J202" i="48"/>
  <c r="L202" i="48" s="1"/>
  <c r="K201" i="48"/>
  <c r="J201" i="48"/>
  <c r="L201" i="48" s="1"/>
  <c r="J200" i="48"/>
  <c r="L200" i="48" s="1"/>
  <c r="J199" i="48"/>
  <c r="L199" i="48" s="1"/>
  <c r="J198" i="48"/>
  <c r="L198" i="48" s="1"/>
  <c r="L197" i="48"/>
  <c r="K197" i="48"/>
  <c r="J197" i="48"/>
  <c r="J196" i="48"/>
  <c r="K196" i="48" s="1"/>
  <c r="J195" i="48"/>
  <c r="L195" i="48" s="1"/>
  <c r="J194" i="48"/>
  <c r="L194" i="48" s="1"/>
  <c r="K193" i="48"/>
  <c r="J193" i="48"/>
  <c r="L193" i="48" s="1"/>
  <c r="J192" i="48"/>
  <c r="L192" i="48" s="1"/>
  <c r="J191" i="48"/>
  <c r="L191" i="48" s="1"/>
  <c r="J190" i="48"/>
  <c r="L190" i="48" s="1"/>
  <c r="L189" i="48"/>
  <c r="J189" i="48"/>
  <c r="K189" i="48" s="1"/>
  <c r="J188" i="48"/>
  <c r="K188" i="48" s="1"/>
  <c r="L187" i="48"/>
  <c r="L186" i="48"/>
  <c r="K186" i="48"/>
  <c r="L185" i="48"/>
  <c r="K184" i="48"/>
  <c r="L184" i="48"/>
  <c r="L183" i="48"/>
  <c r="L182" i="48"/>
  <c r="K182" i="48"/>
  <c r="L181" i="48"/>
  <c r="K181" i="48"/>
  <c r="K180" i="48"/>
  <c r="L179" i="48"/>
  <c r="L178" i="48"/>
  <c r="K178" i="48"/>
  <c r="L177" i="48"/>
  <c r="K176" i="48"/>
  <c r="L176" i="48"/>
  <c r="L175" i="48"/>
  <c r="L174" i="48"/>
  <c r="K174" i="48"/>
  <c r="L173" i="48"/>
  <c r="K173" i="48"/>
  <c r="K172" i="48"/>
  <c r="L171" i="48"/>
  <c r="L170" i="48"/>
  <c r="K170" i="48"/>
  <c r="L169" i="48"/>
  <c r="L168" i="48"/>
  <c r="L167" i="48"/>
  <c r="L166" i="48"/>
  <c r="K166" i="48"/>
  <c r="L165" i="48"/>
  <c r="K164" i="48"/>
  <c r="L163" i="48"/>
  <c r="L162" i="48"/>
  <c r="L161" i="48"/>
  <c r="L160" i="48"/>
  <c r="L159" i="48"/>
  <c r="L158" i="48"/>
  <c r="L157" i="48"/>
  <c r="K157" i="48"/>
  <c r="K156" i="48"/>
  <c r="L155" i="48"/>
  <c r="L154" i="48"/>
  <c r="K154" i="48"/>
  <c r="L153" i="48"/>
  <c r="K152" i="48"/>
  <c r="L152" i="48"/>
  <c r="L151" i="48"/>
  <c r="L150" i="48"/>
  <c r="K150" i="48"/>
  <c r="L149" i="48"/>
  <c r="K149" i="48"/>
  <c r="K148" i="48"/>
  <c r="L147" i="48"/>
  <c r="L146" i="48"/>
  <c r="K146" i="48"/>
  <c r="L145" i="48"/>
  <c r="K144" i="48"/>
  <c r="L144" i="48"/>
  <c r="L143" i="48"/>
  <c r="L142" i="48"/>
  <c r="K142" i="48"/>
  <c r="K141" i="48"/>
  <c r="K140" i="48"/>
  <c r="L139" i="48"/>
  <c r="L138" i="48"/>
  <c r="L137" i="48"/>
  <c r="K136" i="48"/>
  <c r="L136" i="48"/>
  <c r="L135" i="48"/>
  <c r="L134" i="48"/>
  <c r="K134" i="48"/>
  <c r="L133" i="48"/>
  <c r="K133" i="48"/>
  <c r="K132" i="48"/>
  <c r="L131" i="48"/>
  <c r="L130" i="48"/>
  <c r="K129" i="48"/>
  <c r="L129" i="48"/>
  <c r="L128" i="48"/>
  <c r="L127" i="48"/>
  <c r="L126" i="48"/>
  <c r="L125" i="48"/>
  <c r="K124" i="48"/>
  <c r="L123" i="48"/>
  <c r="L122" i="48"/>
  <c r="L121" i="48"/>
  <c r="K120" i="48"/>
  <c r="L120" i="48"/>
  <c r="L119" i="48"/>
  <c r="L118" i="48"/>
  <c r="L117" i="48"/>
  <c r="K117" i="48"/>
  <c r="K116" i="48"/>
  <c r="L115" i="48"/>
  <c r="L114" i="48"/>
  <c r="L113" i="48"/>
  <c r="K112" i="48"/>
  <c r="L112" i="48"/>
  <c r="L111" i="48"/>
  <c r="L110" i="48"/>
  <c r="K110" i="48"/>
  <c r="L109" i="48"/>
  <c r="K108" i="48"/>
  <c r="L107" i="48"/>
  <c r="L106" i="48"/>
  <c r="K105" i="48"/>
  <c r="L105" i="48"/>
  <c r="L104" i="48"/>
  <c r="L103" i="48"/>
  <c r="L102" i="48"/>
  <c r="L101" i="48"/>
  <c r="K101" i="48"/>
  <c r="K100" i="48"/>
  <c r="L99" i="48"/>
  <c r="L98" i="48"/>
  <c r="L97" i="48"/>
  <c r="K96" i="48"/>
  <c r="L96" i="48"/>
  <c r="L95" i="48"/>
  <c r="L94" i="48"/>
  <c r="K94" i="48"/>
  <c r="L93" i="48"/>
  <c r="K93" i="48"/>
  <c r="K92" i="48"/>
  <c r="L91" i="48"/>
  <c r="L90" i="48"/>
  <c r="L89" i="48"/>
  <c r="K88" i="48"/>
  <c r="L88" i="48"/>
  <c r="L87" i="48"/>
  <c r="L86" i="48"/>
  <c r="K86" i="48"/>
  <c r="L85" i="48"/>
  <c r="K84" i="48"/>
  <c r="L83" i="48"/>
  <c r="L82" i="48"/>
  <c r="L81" i="48"/>
  <c r="K81" i="48"/>
  <c r="L80" i="48"/>
  <c r="L79" i="48"/>
  <c r="L78" i="48"/>
  <c r="L77" i="48"/>
  <c r="K77" i="48"/>
  <c r="K76" i="48"/>
  <c r="L75" i="48"/>
  <c r="K74" i="48"/>
  <c r="L73" i="48"/>
  <c r="K73" i="48"/>
  <c r="L72" i="48"/>
  <c r="L71" i="48"/>
  <c r="L70" i="48"/>
  <c r="L69" i="48"/>
  <c r="K69" i="48"/>
  <c r="K68" i="48"/>
  <c r="L67" i="48"/>
  <c r="K66" i="48"/>
  <c r="L65" i="48"/>
  <c r="K65" i="48"/>
  <c r="L64" i="48"/>
  <c r="L63" i="48"/>
  <c r="L62" i="48"/>
  <c r="L61" i="48"/>
  <c r="K61" i="48"/>
  <c r="K60" i="48"/>
  <c r="L59" i="48"/>
  <c r="K58" i="48"/>
  <c r="L57" i="48"/>
  <c r="K57" i="48"/>
  <c r="L56" i="48"/>
  <c r="L55" i="48"/>
  <c r="L54" i="48"/>
  <c r="L53" i="48"/>
  <c r="K53" i="48"/>
  <c r="K52" i="48"/>
  <c r="L51" i="48"/>
  <c r="K50" i="48"/>
  <c r="L49" i="48"/>
  <c r="K49" i="48"/>
  <c r="L48" i="48"/>
  <c r="L47" i="48"/>
  <c r="L46" i="48"/>
  <c r="L45" i="48"/>
  <c r="K45" i="48"/>
  <c r="K44" i="48"/>
  <c r="L43" i="48"/>
  <c r="K42" i="48"/>
  <c r="K41" i="48"/>
  <c r="L41" i="48"/>
  <c r="L40" i="48"/>
  <c r="L39" i="48"/>
  <c r="L38" i="48"/>
  <c r="K38" i="48"/>
  <c r="L37" i="48"/>
  <c r="K37" i="48"/>
  <c r="K36" i="48"/>
  <c r="L35" i="48"/>
  <c r="L34" i="48"/>
  <c r="K34" i="48"/>
  <c r="L33" i="48"/>
  <c r="K32" i="48"/>
  <c r="L32" i="48"/>
  <c r="L31" i="48"/>
  <c r="L30" i="48"/>
  <c r="K30" i="48"/>
  <c r="K29" i="48"/>
  <c r="L29" i="48"/>
  <c r="K28" i="48"/>
  <c r="L27" i="48"/>
  <c r="L26" i="48"/>
  <c r="K26" i="48"/>
  <c r="L25" i="48"/>
  <c r="K24" i="48"/>
  <c r="L24" i="48"/>
  <c r="L23" i="48"/>
  <c r="K22" i="48"/>
  <c r="L22" i="48"/>
  <c r="L21" i="48"/>
  <c r="K20" i="48"/>
  <c r="L19" i="48"/>
  <c r="K18" i="48"/>
  <c r="K17" i="48"/>
  <c r="L17" i="48"/>
  <c r="L16" i="48"/>
  <c r="L15" i="48"/>
  <c r="L14" i="48"/>
  <c r="L13" i="48"/>
  <c r="K13" i="48"/>
  <c r="K12" i="48"/>
  <c r="L11" i="48"/>
  <c r="K10" i="48"/>
  <c r="K9" i="48"/>
  <c r="L9" i="48"/>
  <c r="L8" i="48"/>
  <c r="L7" i="48"/>
  <c r="L6" i="48"/>
  <c r="K6" i="48"/>
  <c r="L5" i="48"/>
  <c r="K5" i="48"/>
  <c r="K4" i="48"/>
  <c r="L3" i="48"/>
  <c r="L2" i="48"/>
  <c r="K2" i="48"/>
  <c r="K14" i="48" l="1"/>
  <c r="K16" i="48"/>
  <c r="L18" i="48"/>
  <c r="K21" i="48"/>
  <c r="K46" i="48"/>
  <c r="K48" i="48"/>
  <c r="K54" i="48"/>
  <c r="K56" i="48"/>
  <c r="K62" i="48"/>
  <c r="K64" i="48"/>
  <c r="K119" i="48"/>
  <c r="K121" i="48"/>
  <c r="K153" i="48"/>
  <c r="K169" i="48"/>
  <c r="K177" i="48"/>
  <c r="K185" i="48"/>
  <c r="K33" i="48"/>
  <c r="K70" i="48"/>
  <c r="K72" i="48"/>
  <c r="K78" i="48"/>
  <c r="K80" i="48"/>
  <c r="K85" i="48"/>
  <c r="K97" i="48"/>
  <c r="K109" i="48"/>
  <c r="K126" i="48"/>
  <c r="K128" i="48"/>
  <c r="K137" i="48"/>
  <c r="K238" i="48"/>
  <c r="K8" i="48"/>
  <c r="L10" i="48"/>
  <c r="K25" i="48"/>
  <c r="K40" i="48"/>
  <c r="L42" i="48"/>
  <c r="L50" i="48"/>
  <c r="L58" i="48"/>
  <c r="L66" i="48"/>
  <c r="L74" i="48"/>
  <c r="K89" i="48"/>
  <c r="K102" i="48"/>
  <c r="K104" i="48"/>
  <c r="K113" i="48"/>
  <c r="K118" i="48"/>
  <c r="K125" i="48"/>
  <c r="L141" i="48"/>
  <c r="K145" i="48"/>
  <c r="K158" i="48"/>
  <c r="K190" i="48"/>
  <c r="K192" i="48"/>
  <c r="K194" i="48"/>
  <c r="K198" i="48"/>
  <c r="K200" i="48"/>
  <c r="K202" i="48"/>
  <c r="K206" i="48"/>
  <c r="K208" i="48"/>
  <c r="K210" i="48"/>
  <c r="K214" i="48"/>
  <c r="K216" i="48"/>
  <c r="K218" i="48"/>
  <c r="K222" i="48"/>
  <c r="K224" i="48"/>
  <c r="K226" i="48"/>
  <c r="K230" i="48"/>
  <c r="K232" i="48"/>
  <c r="K234" i="48"/>
  <c r="L23" i="6"/>
  <c r="K165" i="48"/>
  <c r="K168" i="48"/>
  <c r="K161" i="48"/>
  <c r="K160" i="48"/>
  <c r="L4" i="48"/>
  <c r="L12" i="48"/>
  <c r="K15" i="48"/>
  <c r="L20" i="48"/>
  <c r="K23" i="48"/>
  <c r="L28" i="48"/>
  <c r="K31" i="48"/>
  <c r="L36" i="48"/>
  <c r="K39" i="48"/>
  <c r="L44" i="48"/>
  <c r="K47" i="48"/>
  <c r="L52" i="48"/>
  <c r="K55" i="48"/>
  <c r="L60" i="48"/>
  <c r="K63" i="48"/>
  <c r="L68" i="48"/>
  <c r="K71" i="48"/>
  <c r="L76" i="48"/>
  <c r="K79" i="48"/>
  <c r="L84" i="48"/>
  <c r="K87" i="48"/>
  <c r="L92" i="48"/>
  <c r="K95" i="48"/>
  <c r="L100" i="48"/>
  <c r="K103" i="48"/>
  <c r="L108" i="48"/>
  <c r="K111" i="48"/>
  <c r="L116" i="48"/>
  <c r="L124" i="48"/>
  <c r="K127" i="48"/>
  <c r="L132" i="48"/>
  <c r="K135" i="48"/>
  <c r="L140" i="48"/>
  <c r="K143" i="48"/>
  <c r="L148" i="48"/>
  <c r="K151" i="48"/>
  <c r="L156" i="48"/>
  <c r="K159" i="48"/>
  <c r="L164" i="48"/>
  <c r="K167" i="48"/>
  <c r="L172" i="48"/>
  <c r="K175" i="48"/>
  <c r="L180" i="48"/>
  <c r="K183" i="48"/>
  <c r="L188" i="48"/>
  <c r="K191" i="48"/>
  <c r="L196" i="48"/>
  <c r="K199" i="48"/>
  <c r="L204" i="48"/>
  <c r="K207" i="48"/>
  <c r="L212" i="48"/>
  <c r="K215" i="48"/>
  <c r="L220" i="48"/>
  <c r="K223" i="48"/>
  <c r="L228" i="48"/>
  <c r="K231" i="48"/>
  <c r="L236" i="48"/>
  <c r="K239" i="48"/>
  <c r="K7" i="48"/>
  <c r="K82" i="48"/>
  <c r="K90" i="48"/>
  <c r="K98" i="48"/>
  <c r="K106" i="48"/>
  <c r="K114" i="48"/>
  <c r="K122" i="48"/>
  <c r="K130" i="48"/>
  <c r="K138" i="48"/>
  <c r="K162" i="48"/>
  <c r="K240" i="48"/>
  <c r="K3" i="48"/>
  <c r="K11" i="48"/>
  <c r="K19" i="48"/>
  <c r="K27" i="48"/>
  <c r="K35" i="48"/>
  <c r="K43" i="48"/>
  <c r="K51" i="48"/>
  <c r="K59" i="48"/>
  <c r="K67" i="48"/>
  <c r="K75" i="48"/>
  <c r="K83" i="48"/>
  <c r="K91" i="48"/>
  <c r="K99" i="48"/>
  <c r="K107" i="48"/>
  <c r="K115" i="48"/>
  <c r="K123" i="48"/>
  <c r="K131" i="48"/>
  <c r="K139" i="48"/>
  <c r="K147" i="48"/>
  <c r="K155" i="48"/>
  <c r="K163" i="48"/>
  <c r="K171" i="48"/>
  <c r="K179" i="48"/>
  <c r="K187" i="48"/>
  <c r="K195" i="48"/>
  <c r="K203" i="48"/>
  <c r="K211" i="48"/>
  <c r="K219" i="48"/>
  <c r="K227" i="48"/>
  <c r="K235" i="48"/>
  <c r="K241" i="48"/>
  <c r="M16" i="6" l="1"/>
  <c r="K16" i="6"/>
  <c r="M14" i="6"/>
  <c r="K14" i="6"/>
  <c r="L14" i="6" s="1"/>
  <c r="M13" i="6"/>
  <c r="K13" i="6"/>
  <c r="L13" i="6" l="1"/>
  <c r="L16" i="6"/>
  <c r="M49" i="6" l="1"/>
  <c r="M48" i="6"/>
  <c r="M47" i="6"/>
  <c r="M222" i="6" l="1"/>
  <c r="K222" i="6"/>
  <c r="M221" i="6"/>
  <c r="K221" i="6"/>
  <c r="M220" i="6"/>
  <c r="K220" i="6"/>
  <c r="M219" i="6"/>
  <c r="K219" i="6"/>
  <c r="M218" i="6"/>
  <c r="K218" i="6"/>
  <c r="M217" i="6"/>
  <c r="K217" i="6"/>
  <c r="M216" i="6"/>
  <c r="K216" i="6"/>
  <c r="M215" i="6"/>
  <c r="K215" i="6"/>
  <c r="M214" i="6"/>
  <c r="K214" i="6"/>
  <c r="M213" i="6"/>
  <c r="K213" i="6"/>
  <c r="M212" i="6"/>
  <c r="K212" i="6"/>
  <c r="M211" i="6"/>
  <c r="K211" i="6"/>
  <c r="M210" i="6"/>
  <c r="K210" i="6"/>
  <c r="M209" i="6"/>
  <c r="K209" i="6"/>
  <c r="M208" i="6"/>
  <c r="K208" i="6"/>
  <c r="M207" i="6"/>
  <c r="K207" i="6"/>
  <c r="M206" i="6"/>
  <c r="K206" i="6"/>
  <c r="M205" i="6"/>
  <c r="K205" i="6"/>
  <c r="M204" i="6"/>
  <c r="K204" i="6"/>
  <c r="M203" i="6"/>
  <c r="K203" i="6"/>
  <c r="M202" i="6"/>
  <c r="K202" i="6"/>
  <c r="M201" i="6"/>
  <c r="K201" i="6"/>
  <c r="M200" i="6"/>
  <c r="K200" i="6"/>
  <c r="M199" i="6"/>
  <c r="K199" i="6"/>
  <c r="M198" i="6"/>
  <c r="K198" i="6"/>
  <c r="M197" i="6"/>
  <c r="K197" i="6"/>
  <c r="M196" i="6"/>
  <c r="K196" i="6"/>
  <c r="M195" i="6"/>
  <c r="K195" i="6"/>
  <c r="M194" i="6"/>
  <c r="K194" i="6"/>
  <c r="M193" i="6"/>
  <c r="K193" i="6"/>
  <c r="M192" i="6"/>
  <c r="K192" i="6"/>
  <c r="M191" i="6"/>
  <c r="K191" i="6"/>
  <c r="M190" i="6"/>
  <c r="K190" i="6"/>
  <c r="M189" i="6"/>
  <c r="K189" i="6"/>
  <c r="M188" i="6"/>
  <c r="K188" i="6"/>
  <c r="M187" i="6"/>
  <c r="K187" i="6"/>
  <c r="M186" i="6"/>
  <c r="K186" i="6"/>
  <c r="M185" i="6"/>
  <c r="K185" i="6"/>
  <c r="M184" i="6"/>
  <c r="K184" i="6"/>
  <c r="M183" i="6"/>
  <c r="K183" i="6"/>
  <c r="M182" i="6"/>
  <c r="K182" i="6"/>
  <c r="M181" i="6"/>
  <c r="K181" i="6"/>
  <c r="M180" i="6"/>
  <c r="K180" i="6"/>
  <c r="M179" i="6"/>
  <c r="K179" i="6"/>
  <c r="M178" i="6"/>
  <c r="K178" i="6"/>
  <c r="M177" i="6"/>
  <c r="K177" i="6"/>
  <c r="M176" i="6"/>
  <c r="K176" i="6"/>
  <c r="M175" i="6"/>
  <c r="K175" i="6"/>
  <c r="M174" i="6"/>
  <c r="K174" i="6"/>
  <c r="M173" i="6"/>
  <c r="K173" i="6"/>
  <c r="M172" i="6"/>
  <c r="K172" i="6"/>
  <c r="M171" i="6"/>
  <c r="K171" i="6"/>
  <c r="M170" i="6"/>
  <c r="K170" i="6"/>
  <c r="M169" i="6"/>
  <c r="K169" i="6"/>
  <c r="M168" i="6"/>
  <c r="K168" i="6"/>
  <c r="M167" i="6"/>
  <c r="K167" i="6"/>
  <c r="M166" i="6"/>
  <c r="K166" i="6"/>
  <c r="M165" i="6"/>
  <c r="K165" i="6"/>
  <c r="M164" i="6"/>
  <c r="K164" i="6"/>
  <c r="M163" i="6"/>
  <c r="K163" i="6"/>
  <c r="M162" i="6"/>
  <c r="K162" i="6"/>
  <c r="M161" i="6"/>
  <c r="K161" i="6"/>
  <c r="M160" i="6"/>
  <c r="K160" i="6"/>
  <c r="M159" i="6"/>
  <c r="K159" i="6"/>
  <c r="M158" i="6"/>
  <c r="K158" i="6"/>
  <c r="M157" i="6"/>
  <c r="K157" i="6"/>
  <c r="M156" i="6"/>
  <c r="K156" i="6"/>
  <c r="M155" i="6"/>
  <c r="K155" i="6"/>
  <c r="M154" i="6"/>
  <c r="K154" i="6"/>
  <c r="M153" i="6"/>
  <c r="K153" i="6"/>
  <c r="M152" i="6"/>
  <c r="K152" i="6"/>
  <c r="M151" i="6"/>
  <c r="K151" i="6"/>
  <c r="M150" i="6"/>
  <c r="K150" i="6"/>
  <c r="M149" i="6"/>
  <c r="K149" i="6"/>
  <c r="M148" i="6"/>
  <c r="K148" i="6"/>
  <c r="M147" i="6"/>
  <c r="K147" i="6"/>
  <c r="M146" i="6"/>
  <c r="K146" i="6"/>
  <c r="M145" i="6"/>
  <c r="K145" i="6"/>
  <c r="M144" i="6"/>
  <c r="K144" i="6"/>
  <c r="M143" i="6"/>
  <c r="K143" i="6"/>
  <c r="M142" i="6"/>
  <c r="K142" i="6"/>
  <c r="M141" i="6"/>
  <c r="K141" i="6"/>
  <c r="M140" i="6"/>
  <c r="K140" i="6"/>
  <c r="M139" i="6"/>
  <c r="K139" i="6"/>
  <c r="M138" i="6"/>
  <c r="K138" i="6"/>
  <c r="M137" i="6"/>
  <c r="K137" i="6"/>
  <c r="M136" i="6"/>
  <c r="K136" i="6"/>
  <c r="M135" i="6"/>
  <c r="K135" i="6"/>
  <c r="M134" i="6"/>
  <c r="K134" i="6"/>
  <c r="M133" i="6"/>
  <c r="K133" i="6"/>
  <c r="M132" i="6"/>
  <c r="K132" i="6"/>
  <c r="M131" i="6"/>
  <c r="K131" i="6"/>
  <c r="M130" i="6"/>
  <c r="K130" i="6"/>
  <c r="M129" i="6"/>
  <c r="K129" i="6"/>
  <c r="M128" i="6"/>
  <c r="K128" i="6"/>
  <c r="M127" i="6"/>
  <c r="K127" i="6"/>
  <c r="M126" i="6"/>
  <c r="K126" i="6"/>
  <c r="M125" i="6"/>
  <c r="K125" i="6"/>
  <c r="M124" i="6"/>
  <c r="K124" i="6"/>
  <c r="M123" i="6"/>
  <c r="K123" i="6"/>
  <c r="M122" i="6"/>
  <c r="K122" i="6"/>
  <c r="M121" i="6"/>
  <c r="K121" i="6"/>
  <c r="M120" i="6"/>
  <c r="K120" i="6"/>
  <c r="M119" i="6"/>
  <c r="K119" i="6"/>
  <c r="M118" i="6"/>
  <c r="K118" i="6"/>
  <c r="M117" i="6"/>
  <c r="K117" i="6"/>
  <c r="M116" i="6"/>
  <c r="K116" i="6"/>
  <c r="M115" i="6"/>
  <c r="K115" i="6"/>
  <c r="M114" i="6"/>
  <c r="K114" i="6"/>
  <c r="M113" i="6"/>
  <c r="K113" i="6"/>
  <c r="M112" i="6"/>
  <c r="K112" i="6"/>
  <c r="M111" i="6"/>
  <c r="K111" i="6"/>
  <c r="M110" i="6"/>
  <c r="K110" i="6"/>
  <c r="M109" i="6"/>
  <c r="K109" i="6"/>
  <c r="M108" i="6"/>
  <c r="K108" i="6"/>
  <c r="M107" i="6"/>
  <c r="K107" i="6"/>
  <c r="M106" i="6"/>
  <c r="K106" i="6"/>
  <c r="M105" i="6"/>
  <c r="K105" i="6"/>
  <c r="M104" i="6"/>
  <c r="K104" i="6"/>
  <c r="M103" i="6"/>
  <c r="K103" i="6"/>
  <c r="M102" i="6"/>
  <c r="K102" i="6"/>
  <c r="M101" i="6"/>
  <c r="K101" i="6"/>
  <c r="M100" i="6"/>
  <c r="K100" i="6"/>
  <c r="M99" i="6"/>
  <c r="K99" i="6"/>
  <c r="M98" i="6"/>
  <c r="K98" i="6"/>
  <c r="M97" i="6"/>
  <c r="K97" i="6"/>
  <c r="M96" i="6"/>
  <c r="K96" i="6"/>
  <c r="M95" i="6"/>
  <c r="K95" i="6"/>
  <c r="M94" i="6"/>
  <c r="K94" i="6"/>
  <c r="M93" i="6"/>
  <c r="K93" i="6"/>
  <c r="M92" i="6"/>
  <c r="K92" i="6"/>
  <c r="M91" i="6"/>
  <c r="K91" i="6"/>
  <c r="M90" i="6"/>
  <c r="K90" i="6"/>
  <c r="M89" i="6"/>
  <c r="K89" i="6"/>
  <c r="M88" i="6"/>
  <c r="K88" i="6"/>
  <c r="M87" i="6"/>
  <c r="K87" i="6"/>
  <c r="M86" i="6"/>
  <c r="K86" i="6"/>
  <c r="M85" i="6"/>
  <c r="K85" i="6"/>
  <c r="M84" i="6"/>
  <c r="K84" i="6"/>
  <c r="M83" i="6"/>
  <c r="K83" i="6"/>
  <c r="M82" i="6"/>
  <c r="K82" i="6"/>
  <c r="M81" i="6"/>
  <c r="K81" i="6"/>
  <c r="M80" i="6"/>
  <c r="K80" i="6"/>
  <c r="M79" i="6"/>
  <c r="K79" i="6"/>
  <c r="M78" i="6"/>
  <c r="K78" i="6"/>
  <c r="M77" i="6"/>
  <c r="K77" i="6"/>
  <c r="M76" i="6"/>
  <c r="K76" i="6"/>
  <c r="M75" i="6"/>
  <c r="K75" i="6"/>
  <c r="M74" i="6"/>
  <c r="K74" i="6"/>
  <c r="M73" i="6"/>
  <c r="K73" i="6"/>
  <c r="M72" i="6"/>
  <c r="K72" i="6"/>
  <c r="M71" i="6"/>
  <c r="K71" i="6"/>
  <c r="M70" i="6"/>
  <c r="K70" i="6"/>
  <c r="M69" i="6"/>
  <c r="K69" i="6"/>
  <c r="M68" i="6"/>
  <c r="K68" i="6"/>
  <c r="M67" i="6"/>
  <c r="K67" i="6"/>
  <c r="M66" i="6"/>
  <c r="K66" i="6"/>
  <c r="M65" i="6"/>
  <c r="K65" i="6"/>
  <c r="M64" i="6"/>
  <c r="K64" i="6"/>
  <c r="M63" i="6"/>
  <c r="K63" i="6"/>
  <c r="M62" i="6"/>
  <c r="K62" i="6"/>
  <c r="M61" i="6"/>
  <c r="K61" i="6"/>
  <c r="M60" i="6"/>
  <c r="K60" i="6"/>
  <c r="M59" i="6"/>
  <c r="K59" i="6"/>
  <c r="M58" i="6"/>
  <c r="K58" i="6"/>
  <c r="M57" i="6"/>
  <c r="K57" i="6"/>
  <c r="M56" i="6"/>
  <c r="K56" i="6"/>
  <c r="M55" i="6"/>
  <c r="K55" i="6"/>
  <c r="M54" i="6"/>
  <c r="K54" i="6"/>
  <c r="M53" i="6"/>
  <c r="K53" i="6"/>
  <c r="M52" i="6"/>
  <c r="K52" i="6"/>
  <c r="M51" i="6"/>
  <c r="K51" i="6"/>
  <c r="M50" i="6"/>
  <c r="K50" i="6"/>
  <c r="K22" i="6"/>
  <c r="K21" i="6"/>
  <c r="K20" i="6"/>
  <c r="K19" i="6"/>
  <c r="K18" i="6"/>
  <c r="K17" i="6"/>
  <c r="K15" i="6"/>
  <c r="M22" i="6"/>
  <c r="M21" i="6"/>
  <c r="M20" i="6"/>
  <c r="M19" i="6"/>
  <c r="L221" i="6" l="1"/>
  <c r="L211" i="6"/>
  <c r="L207" i="6"/>
  <c r="L209" i="6"/>
  <c r="L210" i="6"/>
  <c r="L212" i="6"/>
  <c r="L15" i="6"/>
  <c r="L20" i="6"/>
  <c r="L50" i="6"/>
  <c r="L52" i="6"/>
  <c r="L55" i="6"/>
  <c r="L57" i="6"/>
  <c r="L59" i="6"/>
  <c r="L61" i="6"/>
  <c r="L63" i="6"/>
  <c r="L65" i="6"/>
  <c r="L71" i="6"/>
  <c r="L73" i="6"/>
  <c r="L75" i="6"/>
  <c r="L77" i="6"/>
  <c r="L79" i="6"/>
  <c r="L81" i="6"/>
  <c r="L87" i="6"/>
  <c r="L89" i="6"/>
  <c r="L91" i="6"/>
  <c r="L93" i="6"/>
  <c r="L95" i="6"/>
  <c r="L97" i="6"/>
  <c r="L103" i="6"/>
  <c r="L105" i="6"/>
  <c r="L107" i="6"/>
  <c r="L109" i="6"/>
  <c r="L111" i="6"/>
  <c r="L113" i="6"/>
  <c r="L119" i="6"/>
  <c r="L121" i="6"/>
  <c r="L123" i="6"/>
  <c r="L125" i="6"/>
  <c r="L127" i="6"/>
  <c r="L129" i="6"/>
  <c r="L135" i="6"/>
  <c r="L137" i="6"/>
  <c r="L139" i="6"/>
  <c r="L141" i="6"/>
  <c r="L143" i="6"/>
  <c r="L145" i="6"/>
  <c r="L151" i="6"/>
  <c r="L153" i="6"/>
  <c r="L155" i="6"/>
  <c r="L157" i="6"/>
  <c r="L159" i="6"/>
  <c r="L161" i="6"/>
  <c r="L167" i="6"/>
  <c r="L169" i="6"/>
  <c r="L171" i="6"/>
  <c r="L173" i="6"/>
  <c r="L175" i="6"/>
  <c r="L177" i="6"/>
  <c r="L183" i="6"/>
  <c r="L185" i="6"/>
  <c r="L187" i="6"/>
  <c r="L189" i="6"/>
  <c r="L191" i="6"/>
  <c r="L193" i="6"/>
  <c r="L199" i="6"/>
  <c r="L201" i="6"/>
  <c r="L203" i="6"/>
  <c r="L205" i="6"/>
  <c r="L51" i="6"/>
  <c r="L53" i="6"/>
  <c r="L62" i="6"/>
  <c r="L66" i="6"/>
  <c r="L70" i="6"/>
  <c r="L78" i="6"/>
  <c r="L82" i="6"/>
  <c r="L86" i="6"/>
  <c r="L94" i="6"/>
  <c r="L98" i="6"/>
  <c r="L102" i="6"/>
  <c r="L110" i="6"/>
  <c r="L114" i="6"/>
  <c r="L118" i="6"/>
  <c r="L126" i="6"/>
  <c r="L130" i="6"/>
  <c r="L134" i="6"/>
  <c r="L142" i="6"/>
  <c r="L146" i="6"/>
  <c r="L150" i="6"/>
  <c r="L158" i="6"/>
  <c r="L162" i="6"/>
  <c r="L166" i="6"/>
  <c r="L174" i="6"/>
  <c r="L178" i="6"/>
  <c r="L182" i="6"/>
  <c r="L190" i="6"/>
  <c r="L194" i="6"/>
  <c r="L198" i="6"/>
  <c r="L206" i="6"/>
  <c r="L214" i="6"/>
  <c r="L216" i="6"/>
  <c r="L218" i="6"/>
  <c r="L220" i="6"/>
  <c r="L108" i="6"/>
  <c r="L124" i="6"/>
  <c r="L172" i="6"/>
  <c r="L188" i="6"/>
  <c r="L85" i="6"/>
  <c r="L149" i="6"/>
  <c r="L133" i="6"/>
  <c r="L69" i="6"/>
  <c r="L197" i="6"/>
  <c r="L60" i="6"/>
  <c r="L76" i="6"/>
  <c r="L101" i="6"/>
  <c r="L140" i="6"/>
  <c r="L165" i="6"/>
  <c r="L204" i="6"/>
  <c r="L54" i="6"/>
  <c r="L92" i="6"/>
  <c r="L117" i="6"/>
  <c r="L156" i="6"/>
  <c r="L181" i="6"/>
  <c r="L68" i="6"/>
  <c r="L84" i="6"/>
  <c r="L100" i="6"/>
  <c r="L116" i="6"/>
  <c r="L132" i="6"/>
  <c r="L148" i="6"/>
  <c r="L164" i="6"/>
  <c r="L180" i="6"/>
  <c r="L196" i="6"/>
  <c r="L17" i="6"/>
  <c r="L18" i="6"/>
  <c r="L21" i="6"/>
  <c r="L22" i="6"/>
  <c r="L56" i="6"/>
  <c r="L58" i="6"/>
  <c r="L67" i="6"/>
  <c r="L72" i="6"/>
  <c r="L74" i="6"/>
  <c r="L83" i="6"/>
  <c r="L88" i="6"/>
  <c r="L90" i="6"/>
  <c r="L99" i="6"/>
  <c r="L104" i="6"/>
  <c r="L106" i="6"/>
  <c r="L115" i="6"/>
  <c r="L120" i="6"/>
  <c r="L122" i="6"/>
  <c r="L131" i="6"/>
  <c r="L136" i="6"/>
  <c r="L138" i="6"/>
  <c r="L147" i="6"/>
  <c r="L152" i="6"/>
  <c r="L154" i="6"/>
  <c r="L163" i="6"/>
  <c r="L168" i="6"/>
  <c r="L170" i="6"/>
  <c r="L179" i="6"/>
  <c r="L184" i="6"/>
  <c r="L186" i="6"/>
  <c r="L195" i="6"/>
  <c r="L200" i="6"/>
  <c r="L202" i="6"/>
  <c r="L213" i="6"/>
  <c r="L215" i="6"/>
  <c r="L19" i="6"/>
  <c r="L64" i="6"/>
  <c r="L80" i="6"/>
  <c r="L96" i="6"/>
  <c r="L112" i="6"/>
  <c r="L128" i="6"/>
  <c r="L144" i="6"/>
  <c r="L160" i="6"/>
  <c r="L176" i="6"/>
  <c r="L192" i="6"/>
  <c r="L208" i="6"/>
  <c r="L217" i="6"/>
  <c r="L219" i="6"/>
  <c r="L222" i="6"/>
  <c r="M39" i="6" l="1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43" i="6"/>
  <c r="M42" i="6"/>
  <c r="M41" i="6"/>
  <c r="M40" i="6"/>
  <c r="M18" i="6"/>
  <c r="M17" i="6"/>
  <c r="M15" i="6"/>
  <c r="M44" i="6"/>
  <c r="M12" i="6"/>
  <c r="M11" i="6"/>
  <c r="M10" i="6"/>
  <c r="M9" i="6"/>
  <c r="M8" i="6"/>
  <c r="BK13" i="46"/>
  <c r="BK12" i="46"/>
  <c r="BK11" i="46"/>
  <c r="BK10" i="46"/>
  <c r="BK9" i="46"/>
  <c r="BK8" i="46"/>
  <c r="BK7" i="46"/>
  <c r="BK6" i="46"/>
  <c r="BK5" i="46"/>
  <c r="BK4" i="46"/>
  <c r="BK3" i="46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AH245" i="29" l="1"/>
  <c r="Z245" i="29"/>
  <c r="Y245" i="29"/>
  <c r="X245" i="29"/>
  <c r="W245" i="29"/>
  <c r="V245" i="29"/>
  <c r="AF245" i="29" s="1"/>
  <c r="U245" i="29"/>
  <c r="T245" i="29"/>
  <c r="S245" i="29"/>
  <c r="Q245" i="29"/>
  <c r="AE245" i="29" s="1"/>
  <c r="P245" i="29"/>
  <c r="AH244" i="29"/>
  <c r="Z244" i="29"/>
  <c r="Y244" i="29"/>
  <c r="X244" i="29"/>
  <c r="W244" i="29"/>
  <c r="V244" i="29"/>
  <c r="AF244" i="29" s="1"/>
  <c r="U244" i="29"/>
  <c r="T244" i="29"/>
  <c r="S244" i="29"/>
  <c r="Q244" i="29"/>
  <c r="AE244" i="29" s="1"/>
  <c r="P244" i="29"/>
  <c r="AH243" i="29"/>
  <c r="Z243" i="29"/>
  <c r="Y243" i="29"/>
  <c r="X243" i="29"/>
  <c r="W243" i="29"/>
  <c r="V243" i="29"/>
  <c r="AF243" i="29" s="1"/>
  <c r="U243" i="29"/>
  <c r="T243" i="29"/>
  <c r="S243" i="29"/>
  <c r="Q243" i="29"/>
  <c r="AE243" i="29" s="1"/>
  <c r="P243" i="29"/>
  <c r="AH242" i="29"/>
  <c r="Z242" i="29"/>
  <c r="Y242" i="29"/>
  <c r="X242" i="29"/>
  <c r="W242" i="29"/>
  <c r="V242" i="29"/>
  <c r="AF242" i="29" s="1"/>
  <c r="U242" i="29"/>
  <c r="T242" i="29"/>
  <c r="S242" i="29"/>
  <c r="Q242" i="29"/>
  <c r="AE242" i="29" s="1"/>
  <c r="P242" i="29"/>
  <c r="AH241" i="29"/>
  <c r="Z241" i="29"/>
  <c r="Y241" i="29"/>
  <c r="X241" i="29"/>
  <c r="W241" i="29"/>
  <c r="V241" i="29"/>
  <c r="AF241" i="29" s="1"/>
  <c r="U241" i="29"/>
  <c r="T241" i="29"/>
  <c r="S241" i="29"/>
  <c r="Q241" i="29"/>
  <c r="P241" i="29"/>
  <c r="AH240" i="29"/>
  <c r="Z240" i="29"/>
  <c r="Y240" i="29"/>
  <c r="X240" i="29"/>
  <c r="W240" i="29"/>
  <c r="V240" i="29"/>
  <c r="AF240" i="29" s="1"/>
  <c r="U240" i="29"/>
  <c r="T240" i="29"/>
  <c r="S240" i="29"/>
  <c r="Q240" i="29"/>
  <c r="AE240" i="29" s="1"/>
  <c r="P240" i="29"/>
  <c r="AH239" i="29"/>
  <c r="Z239" i="29"/>
  <c r="Y239" i="29"/>
  <c r="X239" i="29"/>
  <c r="W239" i="29"/>
  <c r="V239" i="29"/>
  <c r="AF239" i="29" s="1"/>
  <c r="U239" i="29"/>
  <c r="T239" i="29"/>
  <c r="S239" i="29"/>
  <c r="Q239" i="29"/>
  <c r="P239" i="29"/>
  <c r="AH238" i="29"/>
  <c r="Z238" i="29"/>
  <c r="Y238" i="29"/>
  <c r="X238" i="29"/>
  <c r="W238" i="29"/>
  <c r="V238" i="29"/>
  <c r="AF238" i="29" s="1"/>
  <c r="U238" i="29"/>
  <c r="T238" i="29"/>
  <c r="S238" i="29"/>
  <c r="Q238" i="29"/>
  <c r="AE238" i="29" s="1"/>
  <c r="P238" i="29"/>
  <c r="AH237" i="29"/>
  <c r="Z237" i="29"/>
  <c r="Y237" i="29"/>
  <c r="X237" i="29"/>
  <c r="W237" i="29"/>
  <c r="V237" i="29"/>
  <c r="AF237" i="29" s="1"/>
  <c r="U237" i="29"/>
  <c r="T237" i="29"/>
  <c r="S237" i="29"/>
  <c r="Q237" i="29"/>
  <c r="P237" i="29"/>
  <c r="AH236" i="29"/>
  <c r="Z236" i="29"/>
  <c r="Y236" i="29"/>
  <c r="X236" i="29"/>
  <c r="W236" i="29"/>
  <c r="V236" i="29"/>
  <c r="AF236" i="29" s="1"/>
  <c r="U236" i="29"/>
  <c r="T236" i="29"/>
  <c r="S236" i="29"/>
  <c r="Q236" i="29"/>
  <c r="AE236" i="29" s="1"/>
  <c r="P236" i="29"/>
  <c r="AH235" i="29"/>
  <c r="Z235" i="29"/>
  <c r="Y235" i="29"/>
  <c r="X235" i="29"/>
  <c r="W235" i="29"/>
  <c r="V235" i="29"/>
  <c r="AF235" i="29" s="1"/>
  <c r="U235" i="29"/>
  <c r="T235" i="29"/>
  <c r="S235" i="29"/>
  <c r="Q235" i="29"/>
  <c r="P235" i="29"/>
  <c r="AH234" i="29"/>
  <c r="Z234" i="29"/>
  <c r="Y234" i="29"/>
  <c r="X234" i="29"/>
  <c r="W234" i="29"/>
  <c r="V234" i="29"/>
  <c r="AF234" i="29" s="1"/>
  <c r="U234" i="29"/>
  <c r="T234" i="29"/>
  <c r="S234" i="29"/>
  <c r="Q234" i="29"/>
  <c r="AE234" i="29" s="1"/>
  <c r="P234" i="29"/>
  <c r="AH233" i="29"/>
  <c r="Z233" i="29"/>
  <c r="Y233" i="29"/>
  <c r="X233" i="29"/>
  <c r="W233" i="29"/>
  <c r="V233" i="29"/>
  <c r="AF233" i="29" s="1"/>
  <c r="U233" i="29"/>
  <c r="T233" i="29"/>
  <c r="S233" i="29"/>
  <c r="Q233" i="29"/>
  <c r="P233" i="29"/>
  <c r="AH232" i="29"/>
  <c r="Z232" i="29"/>
  <c r="Y232" i="29"/>
  <c r="X232" i="29"/>
  <c r="W232" i="29"/>
  <c r="V232" i="29"/>
  <c r="AF232" i="29" s="1"/>
  <c r="U232" i="29"/>
  <c r="T232" i="29"/>
  <c r="S232" i="29"/>
  <c r="Q232" i="29"/>
  <c r="AE232" i="29" s="1"/>
  <c r="P232" i="29"/>
  <c r="AH231" i="29"/>
  <c r="Z231" i="29"/>
  <c r="Y231" i="29"/>
  <c r="X231" i="29"/>
  <c r="W231" i="29"/>
  <c r="V231" i="29"/>
  <c r="AF231" i="29" s="1"/>
  <c r="U231" i="29"/>
  <c r="T231" i="29"/>
  <c r="S231" i="29"/>
  <c r="Q231" i="29"/>
  <c r="P231" i="29"/>
  <c r="AH230" i="29"/>
  <c r="Z230" i="29"/>
  <c r="Y230" i="29"/>
  <c r="X230" i="29"/>
  <c r="W230" i="29"/>
  <c r="V230" i="29"/>
  <c r="AF230" i="29" s="1"/>
  <c r="U230" i="29"/>
  <c r="T230" i="29"/>
  <c r="S230" i="29"/>
  <c r="Q230" i="29"/>
  <c r="AE230" i="29" s="1"/>
  <c r="P230" i="29"/>
  <c r="AH229" i="29"/>
  <c r="Z229" i="29"/>
  <c r="Y229" i="29"/>
  <c r="X229" i="29"/>
  <c r="W229" i="29"/>
  <c r="V229" i="29"/>
  <c r="AF229" i="29" s="1"/>
  <c r="U229" i="29"/>
  <c r="T229" i="29"/>
  <c r="S229" i="29"/>
  <c r="Q229" i="29"/>
  <c r="P229" i="29"/>
  <c r="AH228" i="29"/>
  <c r="Z228" i="29"/>
  <c r="Y228" i="29"/>
  <c r="X228" i="29"/>
  <c r="W228" i="29"/>
  <c r="V228" i="29"/>
  <c r="AF228" i="29" s="1"/>
  <c r="U228" i="29"/>
  <c r="T228" i="29"/>
  <c r="S228" i="29"/>
  <c r="Q228" i="29"/>
  <c r="AE228" i="29" s="1"/>
  <c r="P228" i="29"/>
  <c r="AH227" i="29"/>
  <c r="Z227" i="29"/>
  <c r="Y227" i="29"/>
  <c r="X227" i="29"/>
  <c r="W227" i="29"/>
  <c r="V227" i="29"/>
  <c r="AF227" i="29" s="1"/>
  <c r="U227" i="29"/>
  <c r="T227" i="29"/>
  <c r="S227" i="29"/>
  <c r="Q227" i="29"/>
  <c r="P227" i="29"/>
  <c r="AH226" i="29"/>
  <c r="Z226" i="29"/>
  <c r="Y226" i="29"/>
  <c r="X226" i="29"/>
  <c r="W226" i="29"/>
  <c r="V226" i="29"/>
  <c r="AF226" i="29" s="1"/>
  <c r="U226" i="29"/>
  <c r="T226" i="29"/>
  <c r="S226" i="29"/>
  <c r="Q226" i="29"/>
  <c r="AE226" i="29" s="1"/>
  <c r="P226" i="29"/>
  <c r="AH225" i="29"/>
  <c r="Z225" i="29"/>
  <c r="Y225" i="29"/>
  <c r="X225" i="29"/>
  <c r="W225" i="29"/>
  <c r="V225" i="29"/>
  <c r="AF225" i="29" s="1"/>
  <c r="U225" i="29"/>
  <c r="T225" i="29"/>
  <c r="S225" i="29"/>
  <c r="Q225" i="29"/>
  <c r="P225" i="29"/>
  <c r="AH224" i="29"/>
  <c r="Z224" i="29"/>
  <c r="Y224" i="29"/>
  <c r="X224" i="29"/>
  <c r="W224" i="29"/>
  <c r="V224" i="29"/>
  <c r="AF224" i="29" s="1"/>
  <c r="U224" i="29"/>
  <c r="T224" i="29"/>
  <c r="S224" i="29"/>
  <c r="Q224" i="29"/>
  <c r="AE224" i="29" s="1"/>
  <c r="P224" i="29"/>
  <c r="AH223" i="29"/>
  <c r="Z223" i="29"/>
  <c r="Y223" i="29"/>
  <c r="X223" i="29"/>
  <c r="W223" i="29"/>
  <c r="V223" i="29"/>
  <c r="AF223" i="29" s="1"/>
  <c r="U223" i="29"/>
  <c r="T223" i="29"/>
  <c r="S223" i="29"/>
  <c r="Q223" i="29"/>
  <c r="P223" i="29"/>
  <c r="AH222" i="29"/>
  <c r="Z222" i="29"/>
  <c r="Y222" i="29"/>
  <c r="X222" i="29"/>
  <c r="W222" i="29"/>
  <c r="V222" i="29"/>
  <c r="AF222" i="29" s="1"/>
  <c r="U222" i="29"/>
  <c r="T222" i="29"/>
  <c r="S222" i="29"/>
  <c r="Q222" i="29"/>
  <c r="AE222" i="29" s="1"/>
  <c r="P222" i="29"/>
  <c r="AH221" i="29"/>
  <c r="Z221" i="29"/>
  <c r="Y221" i="29"/>
  <c r="X221" i="29"/>
  <c r="W221" i="29"/>
  <c r="V221" i="29"/>
  <c r="AF221" i="29" s="1"/>
  <c r="U221" i="29"/>
  <c r="T221" i="29"/>
  <c r="S221" i="29"/>
  <c r="Q221" i="29"/>
  <c r="P221" i="29"/>
  <c r="AH220" i="29"/>
  <c r="Z220" i="29"/>
  <c r="Y220" i="29"/>
  <c r="X220" i="29"/>
  <c r="W220" i="29"/>
  <c r="V220" i="29"/>
  <c r="AF220" i="29" s="1"/>
  <c r="U220" i="29"/>
  <c r="T220" i="29"/>
  <c r="S220" i="29"/>
  <c r="Q220" i="29"/>
  <c r="AE220" i="29" s="1"/>
  <c r="P220" i="29"/>
  <c r="AH219" i="29"/>
  <c r="Z219" i="29"/>
  <c r="Y219" i="29"/>
  <c r="X219" i="29"/>
  <c r="W219" i="29"/>
  <c r="V219" i="29"/>
  <c r="U219" i="29"/>
  <c r="T219" i="29"/>
  <c r="S219" i="29"/>
  <c r="Q219" i="29"/>
  <c r="P219" i="29"/>
  <c r="AH218" i="29"/>
  <c r="Z218" i="29"/>
  <c r="Y218" i="29"/>
  <c r="X218" i="29"/>
  <c r="W218" i="29"/>
  <c r="V218" i="29"/>
  <c r="AF218" i="29" s="1"/>
  <c r="U218" i="29"/>
  <c r="T218" i="29"/>
  <c r="S218" i="29"/>
  <c r="Q218" i="29"/>
  <c r="AE218" i="29" s="1"/>
  <c r="P218" i="29"/>
  <c r="AH217" i="29"/>
  <c r="Z217" i="29"/>
  <c r="Y217" i="29"/>
  <c r="X217" i="29"/>
  <c r="W217" i="29"/>
  <c r="V217" i="29"/>
  <c r="U217" i="29"/>
  <c r="T217" i="29"/>
  <c r="S217" i="29"/>
  <c r="Q217" i="29"/>
  <c r="P217" i="29"/>
  <c r="AH216" i="29"/>
  <c r="Z216" i="29"/>
  <c r="Y216" i="29"/>
  <c r="X216" i="29"/>
  <c r="W216" i="29"/>
  <c r="V216" i="29"/>
  <c r="AF216" i="29" s="1"/>
  <c r="U216" i="29"/>
  <c r="T216" i="29"/>
  <c r="S216" i="29"/>
  <c r="Q216" i="29"/>
  <c r="AE216" i="29" s="1"/>
  <c r="P216" i="29"/>
  <c r="AH215" i="29"/>
  <c r="Z215" i="29"/>
  <c r="Y215" i="29"/>
  <c r="X215" i="29"/>
  <c r="W215" i="29"/>
  <c r="V215" i="29"/>
  <c r="U215" i="29"/>
  <c r="T215" i="29"/>
  <c r="S215" i="29"/>
  <c r="Q215" i="29"/>
  <c r="P215" i="29"/>
  <c r="AH214" i="29"/>
  <c r="Z214" i="29"/>
  <c r="Y214" i="29"/>
  <c r="X214" i="29"/>
  <c r="W214" i="29"/>
  <c r="V214" i="29"/>
  <c r="AF214" i="29" s="1"/>
  <c r="U214" i="29"/>
  <c r="T214" i="29"/>
  <c r="S214" i="29"/>
  <c r="Q214" i="29"/>
  <c r="P214" i="29"/>
  <c r="AH213" i="29"/>
  <c r="Z213" i="29"/>
  <c r="Y213" i="29"/>
  <c r="X213" i="29"/>
  <c r="W213" i="29"/>
  <c r="V213" i="29"/>
  <c r="AF213" i="29" s="1"/>
  <c r="U213" i="29"/>
  <c r="T213" i="29"/>
  <c r="S213" i="29"/>
  <c r="Q213" i="29"/>
  <c r="P213" i="29"/>
  <c r="AH212" i="29"/>
  <c r="Z212" i="29"/>
  <c r="Y212" i="29"/>
  <c r="X212" i="29"/>
  <c r="W212" i="29"/>
  <c r="V212" i="29"/>
  <c r="AF212" i="29" s="1"/>
  <c r="U212" i="29"/>
  <c r="T212" i="29"/>
  <c r="S212" i="29"/>
  <c r="Q212" i="29"/>
  <c r="P212" i="29"/>
  <c r="AH211" i="29"/>
  <c r="Z211" i="29"/>
  <c r="Y211" i="29"/>
  <c r="X211" i="29"/>
  <c r="W211" i="29"/>
  <c r="V211" i="29"/>
  <c r="AF211" i="29" s="1"/>
  <c r="U211" i="29"/>
  <c r="T211" i="29"/>
  <c r="S211" i="29"/>
  <c r="Q211" i="29"/>
  <c r="P211" i="29"/>
  <c r="AH210" i="29"/>
  <c r="Z210" i="29"/>
  <c r="Y210" i="29"/>
  <c r="X210" i="29"/>
  <c r="W210" i="29"/>
  <c r="V210" i="29"/>
  <c r="AF210" i="29" s="1"/>
  <c r="U210" i="29"/>
  <c r="T210" i="29"/>
  <c r="S210" i="29"/>
  <c r="Q210" i="29"/>
  <c r="AE210" i="29" s="1"/>
  <c r="P210" i="29"/>
  <c r="AH209" i="29"/>
  <c r="Z209" i="29"/>
  <c r="Y209" i="29"/>
  <c r="X209" i="29"/>
  <c r="W209" i="29"/>
  <c r="V209" i="29"/>
  <c r="AF209" i="29" s="1"/>
  <c r="U209" i="29"/>
  <c r="T209" i="29"/>
  <c r="S209" i="29"/>
  <c r="Q209" i="29"/>
  <c r="P209" i="29"/>
  <c r="AH208" i="29"/>
  <c r="Z208" i="29"/>
  <c r="Y208" i="29"/>
  <c r="X208" i="29"/>
  <c r="W208" i="29"/>
  <c r="V208" i="29"/>
  <c r="AF208" i="29" s="1"/>
  <c r="U208" i="29"/>
  <c r="T208" i="29"/>
  <c r="S208" i="29"/>
  <c r="Q208" i="29"/>
  <c r="AE208" i="29" s="1"/>
  <c r="P208" i="29"/>
  <c r="AH207" i="29"/>
  <c r="Z207" i="29"/>
  <c r="Y207" i="29"/>
  <c r="X207" i="29"/>
  <c r="W207" i="29"/>
  <c r="V207" i="29"/>
  <c r="AF207" i="29" s="1"/>
  <c r="U207" i="29"/>
  <c r="T207" i="29"/>
  <c r="S207" i="29"/>
  <c r="Q207" i="29"/>
  <c r="P207" i="29"/>
  <c r="AH206" i="29"/>
  <c r="Z206" i="29"/>
  <c r="Y206" i="29"/>
  <c r="X206" i="29"/>
  <c r="W206" i="29"/>
  <c r="V206" i="29"/>
  <c r="AF206" i="29" s="1"/>
  <c r="U206" i="29"/>
  <c r="T206" i="29"/>
  <c r="S206" i="29"/>
  <c r="Q206" i="29"/>
  <c r="AE206" i="29" s="1"/>
  <c r="P206" i="29"/>
  <c r="AH205" i="29"/>
  <c r="Z205" i="29"/>
  <c r="Y205" i="29"/>
  <c r="X205" i="29"/>
  <c r="W205" i="29"/>
  <c r="V205" i="29"/>
  <c r="AF205" i="29" s="1"/>
  <c r="U205" i="29"/>
  <c r="T205" i="29"/>
  <c r="S205" i="29"/>
  <c r="Q205" i="29"/>
  <c r="P205" i="29"/>
  <c r="AH204" i="29"/>
  <c r="Z204" i="29"/>
  <c r="Y204" i="29"/>
  <c r="X204" i="29"/>
  <c r="W204" i="29"/>
  <c r="V204" i="29"/>
  <c r="AF204" i="29" s="1"/>
  <c r="U204" i="29"/>
  <c r="T204" i="29"/>
  <c r="S204" i="29"/>
  <c r="Q204" i="29"/>
  <c r="AE204" i="29" s="1"/>
  <c r="P204" i="29"/>
  <c r="AH203" i="29"/>
  <c r="Z203" i="29"/>
  <c r="Y203" i="29"/>
  <c r="X203" i="29"/>
  <c r="W203" i="29"/>
  <c r="V203" i="29"/>
  <c r="AF203" i="29" s="1"/>
  <c r="U203" i="29"/>
  <c r="T203" i="29"/>
  <c r="S203" i="29"/>
  <c r="Q203" i="29"/>
  <c r="P203" i="29"/>
  <c r="AH202" i="29"/>
  <c r="Z202" i="29"/>
  <c r="Y202" i="29"/>
  <c r="X202" i="29"/>
  <c r="W202" i="29"/>
  <c r="V202" i="29"/>
  <c r="AF202" i="29" s="1"/>
  <c r="U202" i="29"/>
  <c r="T202" i="29"/>
  <c r="S202" i="29"/>
  <c r="Q202" i="29"/>
  <c r="AE202" i="29" s="1"/>
  <c r="P202" i="29"/>
  <c r="AH201" i="29"/>
  <c r="Z201" i="29"/>
  <c r="Y201" i="29"/>
  <c r="X201" i="29"/>
  <c r="W201" i="29"/>
  <c r="V201" i="29"/>
  <c r="AF201" i="29" s="1"/>
  <c r="U201" i="29"/>
  <c r="T201" i="29"/>
  <c r="S201" i="29"/>
  <c r="Q201" i="29"/>
  <c r="P201" i="29"/>
  <c r="AH200" i="29"/>
  <c r="Z200" i="29"/>
  <c r="Y200" i="29"/>
  <c r="X200" i="29"/>
  <c r="W200" i="29"/>
  <c r="V200" i="29"/>
  <c r="AF200" i="29" s="1"/>
  <c r="U200" i="29"/>
  <c r="T200" i="29"/>
  <c r="S200" i="29"/>
  <c r="Q200" i="29"/>
  <c r="AE200" i="29" s="1"/>
  <c r="P200" i="29"/>
  <c r="AH199" i="29"/>
  <c r="Z199" i="29"/>
  <c r="Y199" i="29"/>
  <c r="X199" i="29"/>
  <c r="W199" i="29"/>
  <c r="V199" i="29"/>
  <c r="AF199" i="29" s="1"/>
  <c r="U199" i="29"/>
  <c r="T199" i="29"/>
  <c r="S199" i="29"/>
  <c r="Q199" i="29"/>
  <c r="AE199" i="29" s="1"/>
  <c r="P199" i="29"/>
  <c r="AH198" i="29"/>
  <c r="Z198" i="29"/>
  <c r="Y198" i="29"/>
  <c r="X198" i="29"/>
  <c r="W198" i="29"/>
  <c r="V198" i="29"/>
  <c r="AF198" i="29" s="1"/>
  <c r="U198" i="29"/>
  <c r="T198" i="29"/>
  <c r="S198" i="29"/>
  <c r="Q198" i="29"/>
  <c r="AE198" i="29" s="1"/>
  <c r="P198" i="29"/>
  <c r="AH197" i="29"/>
  <c r="Z197" i="29"/>
  <c r="Y197" i="29"/>
  <c r="X197" i="29"/>
  <c r="W197" i="29"/>
  <c r="V197" i="29"/>
  <c r="AF197" i="29" s="1"/>
  <c r="U197" i="29"/>
  <c r="T197" i="29"/>
  <c r="S197" i="29"/>
  <c r="Q197" i="29"/>
  <c r="P197" i="29"/>
  <c r="AH196" i="29"/>
  <c r="Z196" i="29"/>
  <c r="Y196" i="29"/>
  <c r="X196" i="29"/>
  <c r="W196" i="29"/>
  <c r="V196" i="29"/>
  <c r="AF196" i="29" s="1"/>
  <c r="U196" i="29"/>
  <c r="T196" i="29"/>
  <c r="S196" i="29"/>
  <c r="Q196" i="29"/>
  <c r="AE196" i="29" s="1"/>
  <c r="P196" i="29"/>
  <c r="AH195" i="29"/>
  <c r="Z195" i="29"/>
  <c r="Y195" i="29"/>
  <c r="X195" i="29"/>
  <c r="W195" i="29"/>
  <c r="V195" i="29"/>
  <c r="AF195" i="29" s="1"/>
  <c r="U195" i="29"/>
  <c r="T195" i="29"/>
  <c r="S195" i="29"/>
  <c r="Q195" i="29"/>
  <c r="P195" i="29"/>
  <c r="AH194" i="29"/>
  <c r="Z194" i="29"/>
  <c r="Y194" i="29"/>
  <c r="X194" i="29"/>
  <c r="W194" i="29"/>
  <c r="V194" i="29"/>
  <c r="AF194" i="29" s="1"/>
  <c r="U194" i="29"/>
  <c r="T194" i="29"/>
  <c r="S194" i="29"/>
  <c r="Q194" i="29"/>
  <c r="AE194" i="29" s="1"/>
  <c r="P194" i="29"/>
  <c r="AH193" i="29"/>
  <c r="Z193" i="29"/>
  <c r="Y193" i="29"/>
  <c r="X193" i="29"/>
  <c r="W193" i="29"/>
  <c r="V193" i="29"/>
  <c r="AF193" i="29" s="1"/>
  <c r="U193" i="29"/>
  <c r="T193" i="29"/>
  <c r="S193" i="29"/>
  <c r="Q193" i="29"/>
  <c r="P193" i="29"/>
  <c r="AH192" i="29"/>
  <c r="Z192" i="29"/>
  <c r="Y192" i="29"/>
  <c r="X192" i="29"/>
  <c r="W192" i="29"/>
  <c r="V192" i="29"/>
  <c r="AF192" i="29" s="1"/>
  <c r="U192" i="29"/>
  <c r="T192" i="29"/>
  <c r="S192" i="29"/>
  <c r="Q192" i="29"/>
  <c r="AE192" i="29" s="1"/>
  <c r="P192" i="29"/>
  <c r="AH191" i="29"/>
  <c r="Z191" i="29"/>
  <c r="Y191" i="29"/>
  <c r="X191" i="29"/>
  <c r="W191" i="29"/>
  <c r="V191" i="29"/>
  <c r="AF191" i="29" s="1"/>
  <c r="U191" i="29"/>
  <c r="T191" i="29"/>
  <c r="S191" i="29"/>
  <c r="Q191" i="29"/>
  <c r="AE191" i="29" s="1"/>
  <c r="P191" i="29"/>
  <c r="AH190" i="29"/>
  <c r="Z190" i="29"/>
  <c r="Y190" i="29"/>
  <c r="X190" i="29"/>
  <c r="W190" i="29"/>
  <c r="V190" i="29"/>
  <c r="AF190" i="29" s="1"/>
  <c r="U190" i="29"/>
  <c r="T190" i="29"/>
  <c r="S190" i="29"/>
  <c r="Q190" i="29"/>
  <c r="AE190" i="29" s="1"/>
  <c r="P190" i="29"/>
  <c r="AH189" i="29"/>
  <c r="Z189" i="29"/>
  <c r="Y189" i="29"/>
  <c r="X189" i="29"/>
  <c r="W189" i="29"/>
  <c r="V189" i="29"/>
  <c r="AF189" i="29" s="1"/>
  <c r="U189" i="29"/>
  <c r="T189" i="29"/>
  <c r="S189" i="29"/>
  <c r="Q189" i="29"/>
  <c r="P189" i="29"/>
  <c r="AH188" i="29"/>
  <c r="Z188" i="29"/>
  <c r="Y188" i="29"/>
  <c r="X188" i="29"/>
  <c r="W188" i="29"/>
  <c r="V188" i="29"/>
  <c r="AF188" i="29" s="1"/>
  <c r="U188" i="29"/>
  <c r="T188" i="29"/>
  <c r="S188" i="29"/>
  <c r="Q188" i="29"/>
  <c r="AE188" i="29" s="1"/>
  <c r="P188" i="29"/>
  <c r="AH187" i="29"/>
  <c r="Z187" i="29"/>
  <c r="Y187" i="29"/>
  <c r="X187" i="29"/>
  <c r="W187" i="29"/>
  <c r="V187" i="29"/>
  <c r="AF187" i="29" s="1"/>
  <c r="U187" i="29"/>
  <c r="T187" i="29"/>
  <c r="S187" i="29"/>
  <c r="Q187" i="29"/>
  <c r="P187" i="29"/>
  <c r="AH186" i="29"/>
  <c r="Z186" i="29"/>
  <c r="Y186" i="29"/>
  <c r="X186" i="29"/>
  <c r="W186" i="29"/>
  <c r="V186" i="29"/>
  <c r="AF186" i="29" s="1"/>
  <c r="U186" i="29"/>
  <c r="T186" i="29"/>
  <c r="S186" i="29"/>
  <c r="Q186" i="29"/>
  <c r="AE186" i="29" s="1"/>
  <c r="P186" i="29"/>
  <c r="AH185" i="29"/>
  <c r="Z185" i="29"/>
  <c r="Y185" i="29"/>
  <c r="X185" i="29"/>
  <c r="W185" i="29"/>
  <c r="V185" i="29"/>
  <c r="AF185" i="29" s="1"/>
  <c r="U185" i="29"/>
  <c r="T185" i="29"/>
  <c r="S185" i="29"/>
  <c r="Q185" i="29"/>
  <c r="P185" i="29"/>
  <c r="AH184" i="29"/>
  <c r="Z184" i="29"/>
  <c r="Y184" i="29"/>
  <c r="X184" i="29"/>
  <c r="W184" i="29"/>
  <c r="V184" i="29"/>
  <c r="AF184" i="29" s="1"/>
  <c r="U184" i="29"/>
  <c r="T184" i="29"/>
  <c r="S184" i="29"/>
  <c r="Q184" i="29"/>
  <c r="AE184" i="29" s="1"/>
  <c r="P184" i="29"/>
  <c r="AH183" i="29"/>
  <c r="Z183" i="29"/>
  <c r="Y183" i="29"/>
  <c r="X183" i="29"/>
  <c r="W183" i="29"/>
  <c r="V183" i="29"/>
  <c r="AF183" i="29" s="1"/>
  <c r="U183" i="29"/>
  <c r="T183" i="29"/>
  <c r="S183" i="29"/>
  <c r="Q183" i="29"/>
  <c r="AE183" i="29" s="1"/>
  <c r="P183" i="29"/>
  <c r="AH182" i="29"/>
  <c r="Z182" i="29"/>
  <c r="Y182" i="29"/>
  <c r="X182" i="29"/>
  <c r="W182" i="29"/>
  <c r="V182" i="29"/>
  <c r="AF182" i="29" s="1"/>
  <c r="U182" i="29"/>
  <c r="T182" i="29"/>
  <c r="S182" i="29"/>
  <c r="Q182" i="29"/>
  <c r="AE182" i="29" s="1"/>
  <c r="P182" i="29"/>
  <c r="AH181" i="29"/>
  <c r="Z181" i="29"/>
  <c r="Y181" i="29"/>
  <c r="X181" i="29"/>
  <c r="W181" i="29"/>
  <c r="V181" i="29"/>
  <c r="AF181" i="29" s="1"/>
  <c r="U181" i="29"/>
  <c r="T181" i="29"/>
  <c r="S181" i="29"/>
  <c r="Q181" i="29"/>
  <c r="P181" i="29"/>
  <c r="AH180" i="29"/>
  <c r="Z180" i="29"/>
  <c r="Y180" i="29"/>
  <c r="X180" i="29"/>
  <c r="W180" i="29"/>
  <c r="V180" i="29"/>
  <c r="AF180" i="29" s="1"/>
  <c r="U180" i="29"/>
  <c r="T180" i="29"/>
  <c r="S180" i="29"/>
  <c r="Q180" i="29"/>
  <c r="AE180" i="29" s="1"/>
  <c r="P180" i="29"/>
  <c r="AH179" i="29"/>
  <c r="Z179" i="29"/>
  <c r="Y179" i="29"/>
  <c r="X179" i="29"/>
  <c r="W179" i="29"/>
  <c r="V179" i="29"/>
  <c r="AF179" i="29" s="1"/>
  <c r="U179" i="29"/>
  <c r="T179" i="29"/>
  <c r="S179" i="29"/>
  <c r="Q179" i="29"/>
  <c r="P179" i="29"/>
  <c r="AH178" i="29"/>
  <c r="Z178" i="29"/>
  <c r="Y178" i="29"/>
  <c r="X178" i="29"/>
  <c r="W178" i="29"/>
  <c r="V178" i="29"/>
  <c r="AF178" i="29" s="1"/>
  <c r="U178" i="29"/>
  <c r="T178" i="29"/>
  <c r="S178" i="29"/>
  <c r="Q178" i="29"/>
  <c r="AE178" i="29" s="1"/>
  <c r="P178" i="29"/>
  <c r="AH177" i="29"/>
  <c r="Z177" i="29"/>
  <c r="Y177" i="29"/>
  <c r="X177" i="29"/>
  <c r="W177" i="29"/>
  <c r="V177" i="29"/>
  <c r="AF177" i="29" s="1"/>
  <c r="U177" i="29"/>
  <c r="T177" i="29"/>
  <c r="S177" i="29"/>
  <c r="Q177" i="29"/>
  <c r="P177" i="29"/>
  <c r="AH176" i="29"/>
  <c r="Z176" i="29"/>
  <c r="Y176" i="29"/>
  <c r="X176" i="29"/>
  <c r="W176" i="29"/>
  <c r="V176" i="29"/>
  <c r="AF176" i="29" s="1"/>
  <c r="U176" i="29"/>
  <c r="T176" i="29"/>
  <c r="S176" i="29"/>
  <c r="Q176" i="29"/>
  <c r="AE176" i="29" s="1"/>
  <c r="P176" i="29"/>
  <c r="AH175" i="29"/>
  <c r="Z175" i="29"/>
  <c r="Y175" i="29"/>
  <c r="X175" i="29"/>
  <c r="W175" i="29"/>
  <c r="V175" i="29"/>
  <c r="AF175" i="29" s="1"/>
  <c r="U175" i="29"/>
  <c r="T175" i="29"/>
  <c r="S175" i="29"/>
  <c r="Q175" i="29"/>
  <c r="AE175" i="29" s="1"/>
  <c r="P175" i="29"/>
  <c r="AH174" i="29"/>
  <c r="Z174" i="29"/>
  <c r="Y174" i="29"/>
  <c r="X174" i="29"/>
  <c r="W174" i="29"/>
  <c r="V174" i="29"/>
  <c r="AF174" i="29" s="1"/>
  <c r="U174" i="29"/>
  <c r="T174" i="29"/>
  <c r="S174" i="29"/>
  <c r="Q174" i="29"/>
  <c r="P174" i="29"/>
  <c r="AH173" i="29"/>
  <c r="Z173" i="29"/>
  <c r="Y173" i="29"/>
  <c r="X173" i="29"/>
  <c r="W173" i="29"/>
  <c r="V173" i="29"/>
  <c r="AF173" i="29" s="1"/>
  <c r="U173" i="29"/>
  <c r="T173" i="29"/>
  <c r="S173" i="29"/>
  <c r="Q173" i="29"/>
  <c r="P173" i="29"/>
  <c r="AH172" i="29"/>
  <c r="Z172" i="29"/>
  <c r="Y172" i="29"/>
  <c r="X172" i="29"/>
  <c r="W172" i="29"/>
  <c r="V172" i="29"/>
  <c r="AF172" i="29" s="1"/>
  <c r="U172" i="29"/>
  <c r="T172" i="29"/>
  <c r="S172" i="29"/>
  <c r="Q172" i="29"/>
  <c r="P172" i="29"/>
  <c r="AH171" i="29"/>
  <c r="Z171" i="29"/>
  <c r="Y171" i="29"/>
  <c r="X171" i="29"/>
  <c r="W171" i="29"/>
  <c r="V171" i="29"/>
  <c r="AF171" i="29" s="1"/>
  <c r="U171" i="29"/>
  <c r="T171" i="29"/>
  <c r="S171" i="29"/>
  <c r="Q171" i="29"/>
  <c r="P171" i="29"/>
  <c r="AH170" i="29"/>
  <c r="Z170" i="29"/>
  <c r="Y170" i="29"/>
  <c r="X170" i="29"/>
  <c r="W170" i="29"/>
  <c r="V170" i="29"/>
  <c r="AF170" i="29" s="1"/>
  <c r="U170" i="29"/>
  <c r="T170" i="29"/>
  <c r="S170" i="29"/>
  <c r="Q170" i="29"/>
  <c r="P170" i="29"/>
  <c r="AH169" i="29"/>
  <c r="Z169" i="29"/>
  <c r="Y169" i="29"/>
  <c r="X169" i="29"/>
  <c r="W169" i="29"/>
  <c r="V169" i="29"/>
  <c r="AF169" i="29" s="1"/>
  <c r="U169" i="29"/>
  <c r="T169" i="29"/>
  <c r="S169" i="29"/>
  <c r="Q169" i="29"/>
  <c r="P169" i="29"/>
  <c r="AH168" i="29"/>
  <c r="Z168" i="29"/>
  <c r="Y168" i="29"/>
  <c r="X168" i="29"/>
  <c r="W168" i="29"/>
  <c r="V168" i="29"/>
  <c r="AF168" i="29" s="1"/>
  <c r="U168" i="29"/>
  <c r="T168" i="29"/>
  <c r="S168" i="29"/>
  <c r="Q168" i="29"/>
  <c r="P168" i="29"/>
  <c r="AH167" i="29"/>
  <c r="Z167" i="29"/>
  <c r="Y167" i="29"/>
  <c r="X167" i="29"/>
  <c r="W167" i="29"/>
  <c r="V167" i="29"/>
  <c r="AF167" i="29" s="1"/>
  <c r="U167" i="29"/>
  <c r="T167" i="29"/>
  <c r="S167" i="29"/>
  <c r="Q167" i="29"/>
  <c r="P167" i="29"/>
  <c r="AH166" i="29"/>
  <c r="Z166" i="29"/>
  <c r="Y166" i="29"/>
  <c r="X166" i="29"/>
  <c r="W166" i="29"/>
  <c r="V166" i="29"/>
  <c r="AF166" i="29" s="1"/>
  <c r="U166" i="29"/>
  <c r="T166" i="29"/>
  <c r="S166" i="29"/>
  <c r="Q166" i="29"/>
  <c r="P166" i="29"/>
  <c r="AH165" i="29"/>
  <c r="Z165" i="29"/>
  <c r="Y165" i="29"/>
  <c r="X165" i="29"/>
  <c r="W165" i="29"/>
  <c r="V165" i="29"/>
  <c r="AF165" i="29" s="1"/>
  <c r="U165" i="29"/>
  <c r="T165" i="29"/>
  <c r="S165" i="29"/>
  <c r="Q165" i="29"/>
  <c r="AE165" i="29" s="1"/>
  <c r="P165" i="29"/>
  <c r="AH164" i="29"/>
  <c r="Z164" i="29"/>
  <c r="Y164" i="29"/>
  <c r="X164" i="29"/>
  <c r="W164" i="29"/>
  <c r="V164" i="29"/>
  <c r="AF164" i="29" s="1"/>
  <c r="U164" i="29"/>
  <c r="T164" i="29"/>
  <c r="S164" i="29"/>
  <c r="Q164" i="29"/>
  <c r="P164" i="29"/>
  <c r="AH163" i="29"/>
  <c r="Z163" i="29"/>
  <c r="Y163" i="29"/>
  <c r="X163" i="29"/>
  <c r="W163" i="29"/>
  <c r="V163" i="29"/>
  <c r="AF163" i="29" s="1"/>
  <c r="U163" i="29"/>
  <c r="T163" i="29"/>
  <c r="S163" i="29"/>
  <c r="Q163" i="29"/>
  <c r="P163" i="29"/>
  <c r="AH162" i="29"/>
  <c r="Z162" i="29"/>
  <c r="Y162" i="29"/>
  <c r="X162" i="29"/>
  <c r="W162" i="29"/>
  <c r="V162" i="29"/>
  <c r="AF162" i="29" s="1"/>
  <c r="U162" i="29"/>
  <c r="T162" i="29"/>
  <c r="S162" i="29"/>
  <c r="Q162" i="29"/>
  <c r="P162" i="29"/>
  <c r="AH161" i="29"/>
  <c r="Z161" i="29"/>
  <c r="Y161" i="29"/>
  <c r="X161" i="29"/>
  <c r="W161" i="29"/>
  <c r="V161" i="29"/>
  <c r="AF161" i="29" s="1"/>
  <c r="U161" i="29"/>
  <c r="T161" i="29"/>
  <c r="S161" i="29"/>
  <c r="Q161" i="29"/>
  <c r="P161" i="29"/>
  <c r="AH160" i="29"/>
  <c r="Z160" i="29"/>
  <c r="Y160" i="29"/>
  <c r="X160" i="29"/>
  <c r="W160" i="29"/>
  <c r="V160" i="29"/>
  <c r="AF160" i="29" s="1"/>
  <c r="U160" i="29"/>
  <c r="T160" i="29"/>
  <c r="S160" i="29"/>
  <c r="Q160" i="29"/>
  <c r="P160" i="29"/>
  <c r="AH159" i="29"/>
  <c r="Z159" i="29"/>
  <c r="Y159" i="29"/>
  <c r="X159" i="29"/>
  <c r="W159" i="29"/>
  <c r="V159" i="29"/>
  <c r="AF159" i="29" s="1"/>
  <c r="U159" i="29"/>
  <c r="T159" i="29"/>
  <c r="S159" i="29"/>
  <c r="Q159" i="29"/>
  <c r="P159" i="29"/>
  <c r="AH158" i="29"/>
  <c r="Z158" i="29"/>
  <c r="Y158" i="29"/>
  <c r="X158" i="29"/>
  <c r="W158" i="29"/>
  <c r="V158" i="29"/>
  <c r="AF158" i="29" s="1"/>
  <c r="U158" i="29"/>
  <c r="T158" i="29"/>
  <c r="S158" i="29"/>
  <c r="Q158" i="29"/>
  <c r="AE158" i="29" s="1"/>
  <c r="P158" i="29"/>
  <c r="AH157" i="29"/>
  <c r="Z157" i="29"/>
  <c r="Y157" i="29"/>
  <c r="X157" i="29"/>
  <c r="W157" i="29"/>
  <c r="V157" i="29"/>
  <c r="AF157" i="29" s="1"/>
  <c r="U157" i="29"/>
  <c r="T157" i="29"/>
  <c r="S157" i="29"/>
  <c r="Q157" i="29"/>
  <c r="AE157" i="29" s="1"/>
  <c r="P157" i="29"/>
  <c r="AH156" i="29"/>
  <c r="Z156" i="29"/>
  <c r="Y156" i="29"/>
  <c r="X156" i="29"/>
  <c r="W156" i="29"/>
  <c r="V156" i="29"/>
  <c r="AF156" i="29" s="1"/>
  <c r="U156" i="29"/>
  <c r="T156" i="29"/>
  <c r="S156" i="29"/>
  <c r="Q156" i="29"/>
  <c r="AE156" i="29" s="1"/>
  <c r="P156" i="29"/>
  <c r="AH155" i="29"/>
  <c r="Z155" i="29"/>
  <c r="Y155" i="29"/>
  <c r="X155" i="29"/>
  <c r="W155" i="29"/>
  <c r="V155" i="29"/>
  <c r="AF155" i="29" s="1"/>
  <c r="U155" i="29"/>
  <c r="T155" i="29"/>
  <c r="S155" i="29"/>
  <c r="Q155" i="29"/>
  <c r="AE155" i="29" s="1"/>
  <c r="P155" i="29"/>
  <c r="AH154" i="29"/>
  <c r="Z154" i="29"/>
  <c r="Y154" i="29"/>
  <c r="X154" i="29"/>
  <c r="W154" i="29"/>
  <c r="V154" i="29"/>
  <c r="AF154" i="29" s="1"/>
  <c r="U154" i="29"/>
  <c r="T154" i="29"/>
  <c r="S154" i="29"/>
  <c r="Q154" i="29"/>
  <c r="P154" i="29"/>
  <c r="AH153" i="29"/>
  <c r="Z153" i="29"/>
  <c r="Y153" i="29"/>
  <c r="X153" i="29"/>
  <c r="W153" i="29"/>
  <c r="V153" i="29"/>
  <c r="AF153" i="29" s="1"/>
  <c r="U153" i="29"/>
  <c r="T153" i="29"/>
  <c r="S153" i="29"/>
  <c r="Q153" i="29"/>
  <c r="AE153" i="29" s="1"/>
  <c r="P153" i="29"/>
  <c r="AH152" i="29"/>
  <c r="Z152" i="29"/>
  <c r="Y152" i="29"/>
  <c r="X152" i="29"/>
  <c r="W152" i="29"/>
  <c r="V152" i="29"/>
  <c r="AF152" i="29" s="1"/>
  <c r="U152" i="29"/>
  <c r="T152" i="29"/>
  <c r="S152" i="29"/>
  <c r="Q152" i="29"/>
  <c r="P152" i="29"/>
  <c r="AH151" i="29"/>
  <c r="Z151" i="29"/>
  <c r="Y151" i="29"/>
  <c r="X151" i="29"/>
  <c r="W151" i="29"/>
  <c r="V151" i="29"/>
  <c r="AF151" i="29" s="1"/>
  <c r="U151" i="29"/>
  <c r="T151" i="29"/>
  <c r="S151" i="29"/>
  <c r="Q151" i="29"/>
  <c r="AE151" i="29" s="1"/>
  <c r="P151" i="29"/>
  <c r="AH150" i="29"/>
  <c r="Z150" i="29"/>
  <c r="Y150" i="29"/>
  <c r="X150" i="29"/>
  <c r="W150" i="29"/>
  <c r="V150" i="29"/>
  <c r="AF150" i="29" s="1"/>
  <c r="U150" i="29"/>
  <c r="T150" i="29"/>
  <c r="S150" i="29"/>
  <c r="Q150" i="29"/>
  <c r="AE150" i="29" s="1"/>
  <c r="P150" i="29"/>
  <c r="AH149" i="29"/>
  <c r="Z149" i="29"/>
  <c r="Y149" i="29"/>
  <c r="X149" i="29"/>
  <c r="W149" i="29"/>
  <c r="V149" i="29"/>
  <c r="AF149" i="29" s="1"/>
  <c r="U149" i="29"/>
  <c r="T149" i="29"/>
  <c r="S149" i="29"/>
  <c r="Q149" i="29"/>
  <c r="AE149" i="29" s="1"/>
  <c r="P149" i="29"/>
  <c r="AH148" i="29"/>
  <c r="Z148" i="29"/>
  <c r="Y148" i="29"/>
  <c r="X148" i="29"/>
  <c r="W148" i="29"/>
  <c r="V148" i="29"/>
  <c r="AF148" i="29" s="1"/>
  <c r="U148" i="29"/>
  <c r="T148" i="29"/>
  <c r="S148" i="29"/>
  <c r="Q148" i="29"/>
  <c r="AE148" i="29" s="1"/>
  <c r="P148" i="29"/>
  <c r="AH147" i="29"/>
  <c r="Z147" i="29"/>
  <c r="Y147" i="29"/>
  <c r="X147" i="29"/>
  <c r="W147" i="29"/>
  <c r="V147" i="29"/>
  <c r="AF147" i="29" s="1"/>
  <c r="U147" i="29"/>
  <c r="T147" i="29"/>
  <c r="S147" i="29"/>
  <c r="Q147" i="29"/>
  <c r="AE147" i="29" s="1"/>
  <c r="P147" i="29"/>
  <c r="AH146" i="29"/>
  <c r="Z146" i="29"/>
  <c r="Y146" i="29"/>
  <c r="X146" i="29"/>
  <c r="W146" i="29"/>
  <c r="V146" i="29"/>
  <c r="AF146" i="29" s="1"/>
  <c r="U146" i="29"/>
  <c r="T146" i="29"/>
  <c r="S146" i="29"/>
  <c r="Q146" i="29"/>
  <c r="P146" i="29"/>
  <c r="AH145" i="29"/>
  <c r="Z145" i="29"/>
  <c r="Y145" i="29"/>
  <c r="X145" i="29"/>
  <c r="W145" i="29"/>
  <c r="V145" i="29"/>
  <c r="AF145" i="29" s="1"/>
  <c r="U145" i="29"/>
  <c r="T145" i="29"/>
  <c r="S145" i="29"/>
  <c r="Q145" i="29"/>
  <c r="AE145" i="29" s="1"/>
  <c r="P145" i="29"/>
  <c r="AH144" i="29"/>
  <c r="Z144" i="29"/>
  <c r="Y144" i="29"/>
  <c r="X144" i="29"/>
  <c r="W144" i="29"/>
  <c r="V144" i="29"/>
  <c r="AF144" i="29" s="1"/>
  <c r="U144" i="29"/>
  <c r="T144" i="29"/>
  <c r="S144" i="29"/>
  <c r="Q144" i="29"/>
  <c r="P144" i="29"/>
  <c r="AH143" i="29"/>
  <c r="Z143" i="29"/>
  <c r="Y143" i="29"/>
  <c r="X143" i="29"/>
  <c r="W143" i="29"/>
  <c r="V143" i="29"/>
  <c r="AF143" i="29" s="1"/>
  <c r="U143" i="29"/>
  <c r="T143" i="29"/>
  <c r="S143" i="29"/>
  <c r="Q143" i="29"/>
  <c r="AE143" i="29" s="1"/>
  <c r="P143" i="29"/>
  <c r="AH142" i="29"/>
  <c r="Z142" i="29"/>
  <c r="Y142" i="29"/>
  <c r="X142" i="29"/>
  <c r="W142" i="29"/>
  <c r="V142" i="29"/>
  <c r="AF142" i="29" s="1"/>
  <c r="U142" i="29"/>
  <c r="T142" i="29"/>
  <c r="S142" i="29"/>
  <c r="Q142" i="29"/>
  <c r="AE142" i="29" s="1"/>
  <c r="P142" i="29"/>
  <c r="AH141" i="29"/>
  <c r="Z141" i="29"/>
  <c r="Y141" i="29"/>
  <c r="X141" i="29"/>
  <c r="W141" i="29"/>
  <c r="V141" i="29"/>
  <c r="AF141" i="29" s="1"/>
  <c r="U141" i="29"/>
  <c r="T141" i="29"/>
  <c r="S141" i="29"/>
  <c r="Q141" i="29"/>
  <c r="AE141" i="29" s="1"/>
  <c r="P141" i="29"/>
  <c r="AH140" i="29"/>
  <c r="Z140" i="29"/>
  <c r="Y140" i="29"/>
  <c r="X140" i="29"/>
  <c r="W140" i="29"/>
  <c r="V140" i="29"/>
  <c r="AF140" i="29" s="1"/>
  <c r="U140" i="29"/>
  <c r="T140" i="29"/>
  <c r="S140" i="29"/>
  <c r="Q140" i="29"/>
  <c r="AE140" i="29" s="1"/>
  <c r="P140" i="29"/>
  <c r="AH139" i="29"/>
  <c r="Z139" i="29"/>
  <c r="Y139" i="29"/>
  <c r="X139" i="29"/>
  <c r="W139" i="29"/>
  <c r="V139" i="29"/>
  <c r="AF139" i="29" s="1"/>
  <c r="U139" i="29"/>
  <c r="T139" i="29"/>
  <c r="S139" i="29"/>
  <c r="Q139" i="29"/>
  <c r="AE139" i="29" s="1"/>
  <c r="P139" i="29"/>
  <c r="AH138" i="29"/>
  <c r="Z138" i="29"/>
  <c r="Y138" i="29"/>
  <c r="X138" i="29"/>
  <c r="W138" i="29"/>
  <c r="V138" i="29"/>
  <c r="AF138" i="29" s="1"/>
  <c r="U138" i="29"/>
  <c r="T138" i="29"/>
  <c r="S138" i="29"/>
  <c r="Q138" i="29"/>
  <c r="P138" i="29"/>
  <c r="AH137" i="29"/>
  <c r="Z137" i="29"/>
  <c r="Y137" i="29"/>
  <c r="X137" i="29"/>
  <c r="W137" i="29"/>
  <c r="V137" i="29"/>
  <c r="AF137" i="29" s="1"/>
  <c r="U137" i="29"/>
  <c r="T137" i="29"/>
  <c r="S137" i="29"/>
  <c r="Q137" i="29"/>
  <c r="AE137" i="29" s="1"/>
  <c r="P137" i="29"/>
  <c r="AH136" i="29"/>
  <c r="Z136" i="29"/>
  <c r="Y136" i="29"/>
  <c r="X136" i="29"/>
  <c r="W136" i="29"/>
  <c r="V136" i="29"/>
  <c r="AF136" i="29" s="1"/>
  <c r="U136" i="29"/>
  <c r="T136" i="29"/>
  <c r="S136" i="29"/>
  <c r="Q136" i="29"/>
  <c r="P136" i="29"/>
  <c r="AH135" i="29"/>
  <c r="Z135" i="29"/>
  <c r="Y135" i="29"/>
  <c r="X135" i="29"/>
  <c r="W135" i="29"/>
  <c r="V135" i="29"/>
  <c r="AF135" i="29" s="1"/>
  <c r="U135" i="29"/>
  <c r="T135" i="29"/>
  <c r="S135" i="29"/>
  <c r="Q135" i="29"/>
  <c r="AE135" i="29" s="1"/>
  <c r="P135" i="29"/>
  <c r="AH134" i="29"/>
  <c r="Z134" i="29"/>
  <c r="Y134" i="29"/>
  <c r="X134" i="29"/>
  <c r="W134" i="29"/>
  <c r="V134" i="29"/>
  <c r="AF134" i="29" s="1"/>
  <c r="U134" i="29"/>
  <c r="T134" i="29"/>
  <c r="S134" i="29"/>
  <c r="Q134" i="29"/>
  <c r="AE134" i="29" s="1"/>
  <c r="P134" i="29"/>
  <c r="AH133" i="29"/>
  <c r="Z133" i="29"/>
  <c r="Y133" i="29"/>
  <c r="X133" i="29"/>
  <c r="W133" i="29"/>
  <c r="V133" i="29"/>
  <c r="AF133" i="29" s="1"/>
  <c r="U133" i="29"/>
  <c r="T133" i="29"/>
  <c r="S133" i="29"/>
  <c r="Q133" i="29"/>
  <c r="AE133" i="29" s="1"/>
  <c r="P133" i="29"/>
  <c r="AH132" i="29"/>
  <c r="Z132" i="29"/>
  <c r="Y132" i="29"/>
  <c r="X132" i="29"/>
  <c r="W132" i="29"/>
  <c r="V132" i="29"/>
  <c r="AF132" i="29" s="1"/>
  <c r="U132" i="29"/>
  <c r="T132" i="29"/>
  <c r="S132" i="29"/>
  <c r="Q132" i="29"/>
  <c r="AE132" i="29" s="1"/>
  <c r="P132" i="29"/>
  <c r="AH131" i="29"/>
  <c r="Z131" i="29"/>
  <c r="Y131" i="29"/>
  <c r="X131" i="29"/>
  <c r="W131" i="29"/>
  <c r="V131" i="29"/>
  <c r="AF131" i="29" s="1"/>
  <c r="U131" i="29"/>
  <c r="T131" i="29"/>
  <c r="S131" i="29"/>
  <c r="Q131" i="29"/>
  <c r="P131" i="29"/>
  <c r="AH130" i="29"/>
  <c r="Z130" i="29"/>
  <c r="Y130" i="29"/>
  <c r="X130" i="29"/>
  <c r="W130" i="29"/>
  <c r="V130" i="29"/>
  <c r="AF130" i="29" s="1"/>
  <c r="U130" i="29"/>
  <c r="T130" i="29"/>
  <c r="S130" i="29"/>
  <c r="Q130" i="29"/>
  <c r="P130" i="29"/>
  <c r="AH129" i="29"/>
  <c r="Z129" i="29"/>
  <c r="Y129" i="29"/>
  <c r="X129" i="29"/>
  <c r="W129" i="29"/>
  <c r="V129" i="29"/>
  <c r="AF129" i="29" s="1"/>
  <c r="U129" i="29"/>
  <c r="T129" i="29"/>
  <c r="S129" i="29"/>
  <c r="Q129" i="29"/>
  <c r="P129" i="29"/>
  <c r="AH128" i="29"/>
  <c r="Z128" i="29"/>
  <c r="Y128" i="29"/>
  <c r="X128" i="29"/>
  <c r="W128" i="29"/>
  <c r="V128" i="29"/>
  <c r="AF128" i="29" s="1"/>
  <c r="U128" i="29"/>
  <c r="T128" i="29"/>
  <c r="S128" i="29"/>
  <c r="Q128" i="29"/>
  <c r="P128" i="29"/>
  <c r="AH127" i="29"/>
  <c r="Z127" i="29"/>
  <c r="Y127" i="29"/>
  <c r="X127" i="29"/>
  <c r="W127" i="29"/>
  <c r="V127" i="29"/>
  <c r="AF127" i="29" s="1"/>
  <c r="U127" i="29"/>
  <c r="T127" i="29"/>
  <c r="S127" i="29"/>
  <c r="Q127" i="29"/>
  <c r="P127" i="29"/>
  <c r="AH126" i="29"/>
  <c r="Z126" i="29"/>
  <c r="Y126" i="29"/>
  <c r="X126" i="29"/>
  <c r="W126" i="29"/>
  <c r="V126" i="29"/>
  <c r="AF126" i="29" s="1"/>
  <c r="U126" i="29"/>
  <c r="T126" i="29"/>
  <c r="S126" i="29"/>
  <c r="Q126" i="29"/>
  <c r="P126" i="29"/>
  <c r="AH125" i="29"/>
  <c r="Z125" i="29"/>
  <c r="Y125" i="29"/>
  <c r="X125" i="29"/>
  <c r="W125" i="29"/>
  <c r="V125" i="29"/>
  <c r="AF125" i="29" s="1"/>
  <c r="U125" i="29"/>
  <c r="T125" i="29"/>
  <c r="S125" i="29"/>
  <c r="Q125" i="29"/>
  <c r="P125" i="29"/>
  <c r="AH124" i="29"/>
  <c r="Z124" i="29"/>
  <c r="Y124" i="29"/>
  <c r="X124" i="29"/>
  <c r="W124" i="29"/>
  <c r="V124" i="29"/>
  <c r="AF124" i="29" s="1"/>
  <c r="U124" i="29"/>
  <c r="T124" i="29"/>
  <c r="S124" i="29"/>
  <c r="Q124" i="29"/>
  <c r="P124" i="29"/>
  <c r="AH123" i="29"/>
  <c r="Z123" i="29"/>
  <c r="Y123" i="29"/>
  <c r="X123" i="29"/>
  <c r="W123" i="29"/>
  <c r="V123" i="29"/>
  <c r="AF123" i="29" s="1"/>
  <c r="U123" i="29"/>
  <c r="T123" i="29"/>
  <c r="S123" i="29"/>
  <c r="Q123" i="29"/>
  <c r="AE123" i="29" s="1"/>
  <c r="P123" i="29"/>
  <c r="AH122" i="29"/>
  <c r="Z122" i="29"/>
  <c r="Y122" i="29"/>
  <c r="X122" i="29"/>
  <c r="W122" i="29"/>
  <c r="V122" i="29"/>
  <c r="AF122" i="29" s="1"/>
  <c r="U122" i="29"/>
  <c r="T122" i="29"/>
  <c r="S122" i="29"/>
  <c r="Q122" i="29"/>
  <c r="AE122" i="29" s="1"/>
  <c r="P122" i="29"/>
  <c r="AH121" i="29"/>
  <c r="Z121" i="29"/>
  <c r="Y121" i="29"/>
  <c r="X121" i="29"/>
  <c r="W121" i="29"/>
  <c r="V121" i="29"/>
  <c r="AF121" i="29" s="1"/>
  <c r="U121" i="29"/>
  <c r="T121" i="29"/>
  <c r="S121" i="29"/>
  <c r="Q121" i="29"/>
  <c r="AE121" i="29" s="1"/>
  <c r="P121" i="29"/>
  <c r="AH120" i="29"/>
  <c r="Z120" i="29"/>
  <c r="Y120" i="29"/>
  <c r="X120" i="29"/>
  <c r="W120" i="29"/>
  <c r="V120" i="29"/>
  <c r="AF120" i="29" s="1"/>
  <c r="U120" i="29"/>
  <c r="T120" i="29"/>
  <c r="S120" i="29"/>
  <c r="Q120" i="29"/>
  <c r="AE120" i="29" s="1"/>
  <c r="P120" i="29"/>
  <c r="AH119" i="29"/>
  <c r="Z119" i="29"/>
  <c r="Y119" i="29"/>
  <c r="X119" i="29"/>
  <c r="W119" i="29"/>
  <c r="V119" i="29"/>
  <c r="AF119" i="29" s="1"/>
  <c r="U119" i="29"/>
  <c r="T119" i="29"/>
  <c r="S119" i="29"/>
  <c r="Q119" i="29"/>
  <c r="AE119" i="29" s="1"/>
  <c r="P119" i="29"/>
  <c r="AH118" i="29"/>
  <c r="Z118" i="29"/>
  <c r="Y118" i="29"/>
  <c r="X118" i="29"/>
  <c r="W118" i="29"/>
  <c r="V118" i="29"/>
  <c r="AF118" i="29" s="1"/>
  <c r="U118" i="29"/>
  <c r="T118" i="29"/>
  <c r="S118" i="29"/>
  <c r="Q118" i="29"/>
  <c r="AE118" i="29" s="1"/>
  <c r="P118" i="29"/>
  <c r="AH117" i="29"/>
  <c r="Z117" i="29"/>
  <c r="Y117" i="29"/>
  <c r="X117" i="29"/>
  <c r="W117" i="29"/>
  <c r="V117" i="29"/>
  <c r="AF117" i="29" s="1"/>
  <c r="U117" i="29"/>
  <c r="T117" i="29"/>
  <c r="S117" i="29"/>
  <c r="Q117" i="29"/>
  <c r="AE117" i="29" s="1"/>
  <c r="P117" i="29"/>
  <c r="AH116" i="29"/>
  <c r="Z116" i="29"/>
  <c r="Y116" i="29"/>
  <c r="X116" i="29"/>
  <c r="W116" i="29"/>
  <c r="V116" i="29"/>
  <c r="AF116" i="29" s="1"/>
  <c r="U116" i="29"/>
  <c r="T116" i="29"/>
  <c r="S116" i="29"/>
  <c r="Q116" i="29"/>
  <c r="AE116" i="29" s="1"/>
  <c r="P116" i="29"/>
  <c r="AH115" i="29"/>
  <c r="Z115" i="29"/>
  <c r="Y115" i="29"/>
  <c r="X115" i="29"/>
  <c r="W115" i="29"/>
  <c r="V115" i="29"/>
  <c r="AF115" i="29" s="1"/>
  <c r="U115" i="29"/>
  <c r="T115" i="29"/>
  <c r="S115" i="29"/>
  <c r="Q115" i="29"/>
  <c r="AE115" i="29" s="1"/>
  <c r="P115" i="29"/>
  <c r="AH114" i="29"/>
  <c r="Z114" i="29"/>
  <c r="Y114" i="29"/>
  <c r="X114" i="29"/>
  <c r="W114" i="29"/>
  <c r="V114" i="29"/>
  <c r="AF114" i="29" s="1"/>
  <c r="U114" i="29"/>
  <c r="T114" i="29"/>
  <c r="S114" i="29"/>
  <c r="Q114" i="29"/>
  <c r="AE114" i="29" s="1"/>
  <c r="P114" i="29"/>
  <c r="AH113" i="29"/>
  <c r="Z113" i="29"/>
  <c r="Y113" i="29"/>
  <c r="X113" i="29"/>
  <c r="W113" i="29"/>
  <c r="V113" i="29"/>
  <c r="AF113" i="29" s="1"/>
  <c r="U113" i="29"/>
  <c r="T113" i="29"/>
  <c r="S113" i="29"/>
  <c r="Q113" i="29"/>
  <c r="AE113" i="29" s="1"/>
  <c r="P113" i="29"/>
  <c r="AH112" i="29"/>
  <c r="Z112" i="29"/>
  <c r="Y112" i="29"/>
  <c r="X112" i="29"/>
  <c r="W112" i="29"/>
  <c r="V112" i="29"/>
  <c r="AF112" i="29" s="1"/>
  <c r="U112" i="29"/>
  <c r="T112" i="29"/>
  <c r="S112" i="29"/>
  <c r="Q112" i="29"/>
  <c r="AE112" i="29" s="1"/>
  <c r="P112" i="29"/>
  <c r="AH111" i="29"/>
  <c r="Z111" i="29"/>
  <c r="Y111" i="29"/>
  <c r="X111" i="29"/>
  <c r="W111" i="29"/>
  <c r="V111" i="29"/>
  <c r="AF111" i="29" s="1"/>
  <c r="U111" i="29"/>
  <c r="T111" i="29"/>
  <c r="S111" i="29"/>
  <c r="Q111" i="29"/>
  <c r="AE111" i="29" s="1"/>
  <c r="P111" i="29"/>
  <c r="AH110" i="29"/>
  <c r="Z110" i="29"/>
  <c r="Y110" i="29"/>
  <c r="X110" i="29"/>
  <c r="W110" i="29"/>
  <c r="V110" i="29"/>
  <c r="AF110" i="29" s="1"/>
  <c r="U110" i="29"/>
  <c r="T110" i="29"/>
  <c r="S110" i="29"/>
  <c r="Q110" i="29"/>
  <c r="AE110" i="29" s="1"/>
  <c r="P110" i="29"/>
  <c r="AH109" i="29"/>
  <c r="Z109" i="29"/>
  <c r="Y109" i="29"/>
  <c r="X109" i="29"/>
  <c r="W109" i="29"/>
  <c r="V109" i="29"/>
  <c r="AF109" i="29" s="1"/>
  <c r="U109" i="29"/>
  <c r="T109" i="29"/>
  <c r="S109" i="29"/>
  <c r="Q109" i="29"/>
  <c r="AE109" i="29" s="1"/>
  <c r="P109" i="29"/>
  <c r="AH108" i="29"/>
  <c r="Z108" i="29"/>
  <c r="Y108" i="29"/>
  <c r="X108" i="29"/>
  <c r="W108" i="29"/>
  <c r="V108" i="29"/>
  <c r="AF108" i="29" s="1"/>
  <c r="U108" i="29"/>
  <c r="T108" i="29"/>
  <c r="S108" i="29"/>
  <c r="Q108" i="29"/>
  <c r="AE108" i="29" s="1"/>
  <c r="P108" i="29"/>
  <c r="AH107" i="29"/>
  <c r="Z107" i="29"/>
  <c r="Y107" i="29"/>
  <c r="X107" i="29"/>
  <c r="W107" i="29"/>
  <c r="V107" i="29"/>
  <c r="AF107" i="29" s="1"/>
  <c r="U107" i="29"/>
  <c r="T107" i="29"/>
  <c r="S107" i="29"/>
  <c r="Q107" i="29"/>
  <c r="AE107" i="29" s="1"/>
  <c r="P107" i="29"/>
  <c r="AH106" i="29"/>
  <c r="Z106" i="29"/>
  <c r="Y106" i="29"/>
  <c r="X106" i="29"/>
  <c r="W106" i="29"/>
  <c r="V106" i="29"/>
  <c r="AF106" i="29" s="1"/>
  <c r="U106" i="29"/>
  <c r="T106" i="29"/>
  <c r="S106" i="29"/>
  <c r="Q106" i="29"/>
  <c r="AE106" i="29" s="1"/>
  <c r="P106" i="29"/>
  <c r="AH105" i="29"/>
  <c r="Z105" i="29"/>
  <c r="Y105" i="29"/>
  <c r="X105" i="29"/>
  <c r="W105" i="29"/>
  <c r="V105" i="29"/>
  <c r="AF105" i="29" s="1"/>
  <c r="U105" i="29"/>
  <c r="T105" i="29"/>
  <c r="S105" i="29"/>
  <c r="Q105" i="29"/>
  <c r="AE105" i="29" s="1"/>
  <c r="P105" i="29"/>
  <c r="AH104" i="29"/>
  <c r="Z104" i="29"/>
  <c r="Y104" i="29"/>
  <c r="X104" i="29"/>
  <c r="W104" i="29"/>
  <c r="V104" i="29"/>
  <c r="AF104" i="29" s="1"/>
  <c r="U104" i="29"/>
  <c r="T104" i="29"/>
  <c r="S104" i="29"/>
  <c r="Q104" i="29"/>
  <c r="AE104" i="29" s="1"/>
  <c r="P104" i="29"/>
  <c r="AH103" i="29"/>
  <c r="Z103" i="29"/>
  <c r="Y103" i="29"/>
  <c r="X103" i="29"/>
  <c r="W103" i="29"/>
  <c r="V103" i="29"/>
  <c r="AF103" i="29" s="1"/>
  <c r="U103" i="29"/>
  <c r="T103" i="29"/>
  <c r="S103" i="29"/>
  <c r="Q103" i="29"/>
  <c r="AE103" i="29" s="1"/>
  <c r="P103" i="29"/>
  <c r="AH102" i="29"/>
  <c r="Z102" i="29"/>
  <c r="Y102" i="29"/>
  <c r="X102" i="29"/>
  <c r="W102" i="29"/>
  <c r="V102" i="29"/>
  <c r="AF102" i="29" s="1"/>
  <c r="U102" i="29"/>
  <c r="T102" i="29"/>
  <c r="S102" i="29"/>
  <c r="Q102" i="29"/>
  <c r="AE102" i="29" s="1"/>
  <c r="P102" i="29"/>
  <c r="AH101" i="29"/>
  <c r="Z101" i="29"/>
  <c r="Y101" i="29"/>
  <c r="X101" i="29"/>
  <c r="W101" i="29"/>
  <c r="V101" i="29"/>
  <c r="AF101" i="29" s="1"/>
  <c r="U101" i="29"/>
  <c r="T101" i="29"/>
  <c r="S101" i="29"/>
  <c r="Q101" i="29"/>
  <c r="AE101" i="29" s="1"/>
  <c r="P101" i="29"/>
  <c r="AH100" i="29"/>
  <c r="Z100" i="29"/>
  <c r="Y100" i="29"/>
  <c r="X100" i="29"/>
  <c r="W100" i="29"/>
  <c r="V100" i="29"/>
  <c r="AF100" i="29" s="1"/>
  <c r="U100" i="29"/>
  <c r="T100" i="29"/>
  <c r="S100" i="29"/>
  <c r="Q100" i="29"/>
  <c r="AE100" i="29" s="1"/>
  <c r="P100" i="29"/>
  <c r="AH99" i="29"/>
  <c r="Z99" i="29"/>
  <c r="Y99" i="29"/>
  <c r="X99" i="29"/>
  <c r="W99" i="29"/>
  <c r="V99" i="29"/>
  <c r="AF99" i="29" s="1"/>
  <c r="U99" i="29"/>
  <c r="T99" i="29"/>
  <c r="S99" i="29"/>
  <c r="Q99" i="29"/>
  <c r="AE99" i="29" s="1"/>
  <c r="P99" i="29"/>
  <c r="AH98" i="29"/>
  <c r="Z98" i="29"/>
  <c r="Y98" i="29"/>
  <c r="X98" i="29"/>
  <c r="W98" i="29"/>
  <c r="V98" i="29"/>
  <c r="AF98" i="29" s="1"/>
  <c r="U98" i="29"/>
  <c r="T98" i="29"/>
  <c r="S98" i="29"/>
  <c r="Q98" i="29"/>
  <c r="AE98" i="29" s="1"/>
  <c r="P98" i="29"/>
  <c r="AH97" i="29"/>
  <c r="Z97" i="29"/>
  <c r="Y97" i="29"/>
  <c r="X97" i="29"/>
  <c r="W97" i="29"/>
  <c r="V97" i="29"/>
  <c r="AF97" i="29" s="1"/>
  <c r="U97" i="29"/>
  <c r="T97" i="29"/>
  <c r="S97" i="29"/>
  <c r="Q97" i="29"/>
  <c r="P97" i="29"/>
  <c r="AH96" i="29"/>
  <c r="Z96" i="29"/>
  <c r="Y96" i="29"/>
  <c r="X96" i="29"/>
  <c r="W96" i="29"/>
  <c r="V96" i="29"/>
  <c r="AF96" i="29" s="1"/>
  <c r="U96" i="29"/>
  <c r="T96" i="29"/>
  <c r="S96" i="29"/>
  <c r="Q96" i="29"/>
  <c r="AE96" i="29" s="1"/>
  <c r="P96" i="29"/>
  <c r="AH95" i="29"/>
  <c r="Z95" i="29"/>
  <c r="Y95" i="29"/>
  <c r="X95" i="29"/>
  <c r="W95" i="29"/>
  <c r="V95" i="29"/>
  <c r="AF95" i="29" s="1"/>
  <c r="U95" i="29"/>
  <c r="T95" i="29"/>
  <c r="S95" i="29"/>
  <c r="Q95" i="29"/>
  <c r="P95" i="29"/>
  <c r="AH94" i="29"/>
  <c r="Z94" i="29"/>
  <c r="Y94" i="29"/>
  <c r="X94" i="29"/>
  <c r="W94" i="29"/>
  <c r="V94" i="29"/>
  <c r="AF94" i="29" s="1"/>
  <c r="U94" i="29"/>
  <c r="T94" i="29"/>
  <c r="S94" i="29"/>
  <c r="Q94" i="29"/>
  <c r="AE94" i="29" s="1"/>
  <c r="P94" i="29"/>
  <c r="AH93" i="29"/>
  <c r="Z93" i="29"/>
  <c r="Y93" i="29"/>
  <c r="X93" i="29"/>
  <c r="W93" i="29"/>
  <c r="V93" i="29"/>
  <c r="AF93" i="29" s="1"/>
  <c r="U93" i="29"/>
  <c r="T93" i="29"/>
  <c r="S93" i="29"/>
  <c r="Q93" i="29"/>
  <c r="P93" i="29"/>
  <c r="AH92" i="29"/>
  <c r="Z92" i="29"/>
  <c r="Y92" i="29"/>
  <c r="X92" i="29"/>
  <c r="W92" i="29"/>
  <c r="V92" i="29"/>
  <c r="AF92" i="29" s="1"/>
  <c r="U92" i="29"/>
  <c r="T92" i="29"/>
  <c r="S92" i="29"/>
  <c r="Q92" i="29"/>
  <c r="AE92" i="29" s="1"/>
  <c r="P92" i="29"/>
  <c r="AH91" i="29"/>
  <c r="Z91" i="29"/>
  <c r="Y91" i="29"/>
  <c r="X91" i="29"/>
  <c r="W91" i="29"/>
  <c r="V91" i="29"/>
  <c r="AF91" i="29" s="1"/>
  <c r="U91" i="29"/>
  <c r="T91" i="29"/>
  <c r="S91" i="29"/>
  <c r="Q91" i="29"/>
  <c r="P91" i="29"/>
  <c r="AH90" i="29"/>
  <c r="Z90" i="29"/>
  <c r="Y90" i="29"/>
  <c r="X90" i="29"/>
  <c r="W90" i="29"/>
  <c r="V90" i="29"/>
  <c r="AF90" i="29" s="1"/>
  <c r="U90" i="29"/>
  <c r="T90" i="29"/>
  <c r="S90" i="29"/>
  <c r="Q90" i="29"/>
  <c r="AE90" i="29" s="1"/>
  <c r="P90" i="29"/>
  <c r="AH89" i="29"/>
  <c r="Z89" i="29"/>
  <c r="Y89" i="29"/>
  <c r="X89" i="29"/>
  <c r="W89" i="29"/>
  <c r="V89" i="29"/>
  <c r="AF89" i="29" s="1"/>
  <c r="U89" i="29"/>
  <c r="T89" i="29"/>
  <c r="S89" i="29"/>
  <c r="Q89" i="29"/>
  <c r="AE89" i="29" s="1"/>
  <c r="P89" i="29"/>
  <c r="AH88" i="29"/>
  <c r="Z88" i="29"/>
  <c r="Y88" i="29"/>
  <c r="X88" i="29"/>
  <c r="W88" i="29"/>
  <c r="V88" i="29"/>
  <c r="AF88" i="29" s="1"/>
  <c r="U88" i="29"/>
  <c r="T88" i="29"/>
  <c r="S88" i="29"/>
  <c r="Q88" i="29"/>
  <c r="P88" i="29"/>
  <c r="AH87" i="29"/>
  <c r="Z87" i="29"/>
  <c r="Y87" i="29"/>
  <c r="X87" i="29"/>
  <c r="W87" i="29"/>
  <c r="V87" i="29"/>
  <c r="AF87" i="29" s="1"/>
  <c r="U87" i="29"/>
  <c r="T87" i="29"/>
  <c r="S87" i="29"/>
  <c r="Q87" i="29"/>
  <c r="P87" i="29"/>
  <c r="AH86" i="29"/>
  <c r="Z86" i="29"/>
  <c r="Y86" i="29"/>
  <c r="X86" i="29"/>
  <c r="W86" i="29"/>
  <c r="V86" i="29"/>
  <c r="AF86" i="29" s="1"/>
  <c r="U86" i="29"/>
  <c r="T86" i="29"/>
  <c r="S86" i="29"/>
  <c r="Q86" i="29"/>
  <c r="AE86" i="29" s="1"/>
  <c r="P86" i="29"/>
  <c r="AH85" i="29"/>
  <c r="Z85" i="29"/>
  <c r="Y85" i="29"/>
  <c r="X85" i="29"/>
  <c r="W85" i="29"/>
  <c r="V85" i="29"/>
  <c r="AF85" i="29" s="1"/>
  <c r="U85" i="29"/>
  <c r="T85" i="29"/>
  <c r="S85" i="29"/>
  <c r="Q85" i="29"/>
  <c r="P85" i="29"/>
  <c r="AH84" i="29"/>
  <c r="Z84" i="29"/>
  <c r="Y84" i="29"/>
  <c r="X84" i="29"/>
  <c r="W84" i="29"/>
  <c r="V84" i="29"/>
  <c r="AF84" i="29" s="1"/>
  <c r="U84" i="29"/>
  <c r="T84" i="29"/>
  <c r="S84" i="29"/>
  <c r="Q84" i="29"/>
  <c r="AE84" i="29" s="1"/>
  <c r="P84" i="29"/>
  <c r="AH83" i="29"/>
  <c r="Z83" i="29"/>
  <c r="Y83" i="29"/>
  <c r="X83" i="29"/>
  <c r="W83" i="29"/>
  <c r="V83" i="29"/>
  <c r="AF83" i="29" s="1"/>
  <c r="U83" i="29"/>
  <c r="T83" i="29"/>
  <c r="S83" i="29"/>
  <c r="Q83" i="29"/>
  <c r="AE83" i="29" s="1"/>
  <c r="P83" i="29"/>
  <c r="AH82" i="29"/>
  <c r="Z82" i="29"/>
  <c r="Y82" i="29"/>
  <c r="X82" i="29"/>
  <c r="W82" i="29"/>
  <c r="V82" i="29"/>
  <c r="AF82" i="29" s="1"/>
  <c r="U82" i="29"/>
  <c r="T82" i="29"/>
  <c r="S82" i="29"/>
  <c r="Q82" i="29"/>
  <c r="AE82" i="29" s="1"/>
  <c r="P82" i="29"/>
  <c r="AH81" i="29"/>
  <c r="Z81" i="29"/>
  <c r="Y81" i="29"/>
  <c r="X81" i="29"/>
  <c r="W81" i="29"/>
  <c r="V81" i="29"/>
  <c r="AF81" i="29" s="1"/>
  <c r="U81" i="29"/>
  <c r="T81" i="29"/>
  <c r="S81" i="29"/>
  <c r="Q81" i="29"/>
  <c r="AE81" i="29" s="1"/>
  <c r="P81" i="29"/>
  <c r="AH80" i="29"/>
  <c r="Z80" i="29"/>
  <c r="Y80" i="29"/>
  <c r="X80" i="29"/>
  <c r="W80" i="29"/>
  <c r="V80" i="29"/>
  <c r="AF80" i="29" s="1"/>
  <c r="U80" i="29"/>
  <c r="T80" i="29"/>
  <c r="S80" i="29"/>
  <c r="Q80" i="29"/>
  <c r="AE80" i="29" s="1"/>
  <c r="P80" i="29"/>
  <c r="AH79" i="29"/>
  <c r="Z79" i="29"/>
  <c r="Y79" i="29"/>
  <c r="X79" i="29"/>
  <c r="W79" i="29"/>
  <c r="V79" i="29"/>
  <c r="AF79" i="29" s="1"/>
  <c r="U79" i="29"/>
  <c r="T79" i="29"/>
  <c r="S79" i="29"/>
  <c r="Q79" i="29"/>
  <c r="AE79" i="29" s="1"/>
  <c r="P79" i="29"/>
  <c r="AH78" i="29"/>
  <c r="Z78" i="29"/>
  <c r="Y78" i="29"/>
  <c r="X78" i="29"/>
  <c r="W78" i="29"/>
  <c r="V78" i="29"/>
  <c r="AF78" i="29" s="1"/>
  <c r="U78" i="29"/>
  <c r="T78" i="29"/>
  <c r="S78" i="29"/>
  <c r="Q78" i="29"/>
  <c r="AE78" i="29" s="1"/>
  <c r="P78" i="29"/>
  <c r="AH77" i="29"/>
  <c r="Z77" i="29"/>
  <c r="Y77" i="29"/>
  <c r="X77" i="29"/>
  <c r="W77" i="29"/>
  <c r="V77" i="29"/>
  <c r="AF77" i="29" s="1"/>
  <c r="U77" i="29"/>
  <c r="T77" i="29"/>
  <c r="S77" i="29"/>
  <c r="Q77" i="29"/>
  <c r="AE77" i="29" s="1"/>
  <c r="P77" i="29"/>
  <c r="AH76" i="29"/>
  <c r="Z76" i="29"/>
  <c r="Y76" i="29"/>
  <c r="X76" i="29"/>
  <c r="W76" i="29"/>
  <c r="V76" i="29"/>
  <c r="AF76" i="29" s="1"/>
  <c r="U76" i="29"/>
  <c r="T76" i="29"/>
  <c r="S76" i="29"/>
  <c r="Q76" i="29"/>
  <c r="AE76" i="29" s="1"/>
  <c r="P76" i="29"/>
  <c r="AH75" i="29"/>
  <c r="Z75" i="29"/>
  <c r="Y75" i="29"/>
  <c r="X75" i="29"/>
  <c r="W75" i="29"/>
  <c r="V75" i="29"/>
  <c r="AF75" i="29" s="1"/>
  <c r="U75" i="29"/>
  <c r="T75" i="29"/>
  <c r="S75" i="29"/>
  <c r="Q75" i="29"/>
  <c r="AE75" i="29" s="1"/>
  <c r="P75" i="29"/>
  <c r="AH74" i="29"/>
  <c r="Z74" i="29"/>
  <c r="Y74" i="29"/>
  <c r="X74" i="29"/>
  <c r="W74" i="29"/>
  <c r="V74" i="29"/>
  <c r="AF74" i="29" s="1"/>
  <c r="U74" i="29"/>
  <c r="T74" i="29"/>
  <c r="S74" i="29"/>
  <c r="Q74" i="29"/>
  <c r="AE74" i="29" s="1"/>
  <c r="P74" i="29"/>
  <c r="AH73" i="29"/>
  <c r="Z73" i="29"/>
  <c r="Y73" i="29"/>
  <c r="X73" i="29"/>
  <c r="W73" i="29"/>
  <c r="V73" i="29"/>
  <c r="AF73" i="29" s="1"/>
  <c r="U73" i="29"/>
  <c r="T73" i="29"/>
  <c r="S73" i="29"/>
  <c r="Q73" i="29"/>
  <c r="AE73" i="29" s="1"/>
  <c r="P73" i="29"/>
  <c r="AH72" i="29"/>
  <c r="Z72" i="29"/>
  <c r="Y72" i="29"/>
  <c r="X72" i="29"/>
  <c r="W72" i="29"/>
  <c r="V72" i="29"/>
  <c r="AF72" i="29" s="1"/>
  <c r="U72" i="29"/>
  <c r="T72" i="29"/>
  <c r="S72" i="29"/>
  <c r="Q72" i="29"/>
  <c r="AE72" i="29" s="1"/>
  <c r="P72" i="29"/>
  <c r="AH71" i="29"/>
  <c r="Z71" i="29"/>
  <c r="Y71" i="29"/>
  <c r="X71" i="29"/>
  <c r="W71" i="29"/>
  <c r="V71" i="29"/>
  <c r="AF71" i="29" s="1"/>
  <c r="U71" i="29"/>
  <c r="T71" i="29"/>
  <c r="S71" i="29"/>
  <c r="Q71" i="29"/>
  <c r="AE71" i="29" s="1"/>
  <c r="P71" i="29"/>
  <c r="AH70" i="29"/>
  <c r="Z70" i="29"/>
  <c r="Y70" i="29"/>
  <c r="X70" i="29"/>
  <c r="W70" i="29"/>
  <c r="V70" i="29"/>
  <c r="AF70" i="29" s="1"/>
  <c r="U70" i="29"/>
  <c r="T70" i="29"/>
  <c r="S70" i="29"/>
  <c r="Q70" i="29"/>
  <c r="AE70" i="29" s="1"/>
  <c r="P70" i="29"/>
  <c r="AH69" i="29"/>
  <c r="Z69" i="29"/>
  <c r="Y69" i="29"/>
  <c r="X69" i="29"/>
  <c r="W69" i="29"/>
  <c r="V69" i="29"/>
  <c r="AF69" i="29" s="1"/>
  <c r="U69" i="29"/>
  <c r="T69" i="29"/>
  <c r="S69" i="29"/>
  <c r="Q69" i="29"/>
  <c r="AE69" i="29" s="1"/>
  <c r="P69" i="29"/>
  <c r="AH68" i="29"/>
  <c r="Z68" i="29"/>
  <c r="Y68" i="29"/>
  <c r="X68" i="29"/>
  <c r="W68" i="29"/>
  <c r="V68" i="29"/>
  <c r="AF68" i="29" s="1"/>
  <c r="U68" i="29"/>
  <c r="T68" i="29"/>
  <c r="S68" i="29"/>
  <c r="Q68" i="29"/>
  <c r="AE68" i="29" s="1"/>
  <c r="P68" i="29"/>
  <c r="AH67" i="29"/>
  <c r="Z67" i="29"/>
  <c r="Y67" i="29"/>
  <c r="X67" i="29"/>
  <c r="W67" i="29"/>
  <c r="V67" i="29"/>
  <c r="AF67" i="29" s="1"/>
  <c r="U67" i="29"/>
  <c r="T67" i="29"/>
  <c r="S67" i="29"/>
  <c r="Q67" i="29"/>
  <c r="AE67" i="29" s="1"/>
  <c r="P67" i="29"/>
  <c r="AH66" i="29"/>
  <c r="Z66" i="29"/>
  <c r="Y66" i="29"/>
  <c r="X66" i="29"/>
  <c r="W66" i="29"/>
  <c r="V66" i="29"/>
  <c r="AF66" i="29" s="1"/>
  <c r="U66" i="29"/>
  <c r="T66" i="29"/>
  <c r="S66" i="29"/>
  <c r="Q66" i="29"/>
  <c r="AE66" i="29" s="1"/>
  <c r="P66" i="29"/>
  <c r="AH65" i="29"/>
  <c r="Z65" i="29"/>
  <c r="Y65" i="29"/>
  <c r="X65" i="29"/>
  <c r="W65" i="29"/>
  <c r="V65" i="29"/>
  <c r="AF65" i="29" s="1"/>
  <c r="U65" i="29"/>
  <c r="T65" i="29"/>
  <c r="S65" i="29"/>
  <c r="Q65" i="29"/>
  <c r="AE65" i="29" s="1"/>
  <c r="P65" i="29"/>
  <c r="AH64" i="29"/>
  <c r="Z64" i="29"/>
  <c r="Y64" i="29"/>
  <c r="X64" i="29"/>
  <c r="W64" i="29"/>
  <c r="V64" i="29"/>
  <c r="AF64" i="29" s="1"/>
  <c r="U64" i="29"/>
  <c r="T64" i="29"/>
  <c r="S64" i="29"/>
  <c r="Q64" i="29"/>
  <c r="AE64" i="29" s="1"/>
  <c r="P64" i="29"/>
  <c r="AH63" i="29"/>
  <c r="Z63" i="29"/>
  <c r="Y63" i="29"/>
  <c r="X63" i="29"/>
  <c r="W63" i="29"/>
  <c r="V63" i="29"/>
  <c r="AF63" i="29" s="1"/>
  <c r="U63" i="29"/>
  <c r="T63" i="29"/>
  <c r="S63" i="29"/>
  <c r="Q63" i="29"/>
  <c r="AE63" i="29" s="1"/>
  <c r="P63" i="29"/>
  <c r="AH62" i="29"/>
  <c r="Z62" i="29"/>
  <c r="Y62" i="29"/>
  <c r="X62" i="29"/>
  <c r="W62" i="29"/>
  <c r="V62" i="29"/>
  <c r="AF62" i="29" s="1"/>
  <c r="U62" i="29"/>
  <c r="T62" i="29"/>
  <c r="S62" i="29"/>
  <c r="Q62" i="29"/>
  <c r="AE62" i="29" s="1"/>
  <c r="P62" i="29"/>
  <c r="AH61" i="29"/>
  <c r="Z61" i="29"/>
  <c r="Y61" i="29"/>
  <c r="X61" i="29"/>
  <c r="W61" i="29"/>
  <c r="V61" i="29"/>
  <c r="AF61" i="29" s="1"/>
  <c r="U61" i="29"/>
  <c r="T61" i="29"/>
  <c r="S61" i="29"/>
  <c r="Q61" i="29"/>
  <c r="AE61" i="29" s="1"/>
  <c r="P61" i="29"/>
  <c r="AH60" i="29"/>
  <c r="Z60" i="29"/>
  <c r="Y60" i="29"/>
  <c r="X60" i="29"/>
  <c r="W60" i="29"/>
  <c r="V60" i="29"/>
  <c r="AF60" i="29" s="1"/>
  <c r="U60" i="29"/>
  <c r="T60" i="29"/>
  <c r="S60" i="29"/>
  <c r="Q60" i="29"/>
  <c r="AE60" i="29" s="1"/>
  <c r="P60" i="29"/>
  <c r="AH59" i="29"/>
  <c r="Z59" i="29"/>
  <c r="Y59" i="29"/>
  <c r="X59" i="29"/>
  <c r="W59" i="29"/>
  <c r="V59" i="29"/>
  <c r="AF59" i="29" s="1"/>
  <c r="U59" i="29"/>
  <c r="T59" i="29"/>
  <c r="S59" i="29"/>
  <c r="Q59" i="29"/>
  <c r="AE59" i="29" s="1"/>
  <c r="P59" i="29"/>
  <c r="AH58" i="29"/>
  <c r="Z58" i="29"/>
  <c r="Y58" i="29"/>
  <c r="X58" i="29"/>
  <c r="W58" i="29"/>
  <c r="V58" i="29"/>
  <c r="AF58" i="29" s="1"/>
  <c r="U58" i="29"/>
  <c r="T58" i="29"/>
  <c r="S58" i="29"/>
  <c r="Q58" i="29"/>
  <c r="AE58" i="29" s="1"/>
  <c r="P58" i="29"/>
  <c r="AH57" i="29"/>
  <c r="Z57" i="29"/>
  <c r="Y57" i="29"/>
  <c r="X57" i="29"/>
  <c r="W57" i="29"/>
  <c r="V57" i="29"/>
  <c r="AF57" i="29" s="1"/>
  <c r="U57" i="29"/>
  <c r="T57" i="29"/>
  <c r="S57" i="29"/>
  <c r="Q57" i="29"/>
  <c r="AE57" i="29" s="1"/>
  <c r="P57" i="29"/>
  <c r="AH56" i="29"/>
  <c r="Z56" i="29"/>
  <c r="Y56" i="29"/>
  <c r="X56" i="29"/>
  <c r="W56" i="29"/>
  <c r="V56" i="29"/>
  <c r="AF56" i="29" s="1"/>
  <c r="U56" i="29"/>
  <c r="T56" i="29"/>
  <c r="S56" i="29"/>
  <c r="Q56" i="29"/>
  <c r="AE56" i="29" s="1"/>
  <c r="P56" i="29"/>
  <c r="AH55" i="29"/>
  <c r="Z55" i="29"/>
  <c r="Y55" i="29"/>
  <c r="X55" i="29"/>
  <c r="W55" i="29"/>
  <c r="V55" i="29"/>
  <c r="AF55" i="29" s="1"/>
  <c r="U55" i="29"/>
  <c r="T55" i="29"/>
  <c r="S55" i="29"/>
  <c r="Q55" i="29"/>
  <c r="AE55" i="29" s="1"/>
  <c r="P55" i="29"/>
  <c r="AH54" i="29"/>
  <c r="Z54" i="29"/>
  <c r="Y54" i="29"/>
  <c r="X54" i="29"/>
  <c r="W54" i="29"/>
  <c r="V54" i="29"/>
  <c r="AF54" i="29" s="1"/>
  <c r="U54" i="29"/>
  <c r="T54" i="29"/>
  <c r="S54" i="29"/>
  <c r="Q54" i="29"/>
  <c r="AE54" i="29" s="1"/>
  <c r="P54" i="29"/>
  <c r="AH53" i="29"/>
  <c r="Z53" i="29"/>
  <c r="Y53" i="29"/>
  <c r="X53" i="29"/>
  <c r="W53" i="29"/>
  <c r="V53" i="29"/>
  <c r="AF53" i="29" s="1"/>
  <c r="U53" i="29"/>
  <c r="T53" i="29"/>
  <c r="S53" i="29"/>
  <c r="Q53" i="29"/>
  <c r="AE53" i="29" s="1"/>
  <c r="P53" i="29"/>
  <c r="AH52" i="29"/>
  <c r="Z52" i="29"/>
  <c r="Y52" i="29"/>
  <c r="X52" i="29"/>
  <c r="W52" i="29"/>
  <c r="V52" i="29"/>
  <c r="AF52" i="29" s="1"/>
  <c r="U52" i="29"/>
  <c r="T52" i="29"/>
  <c r="S52" i="29"/>
  <c r="Q52" i="29"/>
  <c r="AE52" i="29" s="1"/>
  <c r="P52" i="29"/>
  <c r="AH51" i="29"/>
  <c r="Z51" i="29"/>
  <c r="Y51" i="29"/>
  <c r="X51" i="29"/>
  <c r="W51" i="29"/>
  <c r="V51" i="29"/>
  <c r="AF51" i="29" s="1"/>
  <c r="U51" i="29"/>
  <c r="T51" i="29"/>
  <c r="S51" i="29"/>
  <c r="Q51" i="29"/>
  <c r="AE51" i="29" s="1"/>
  <c r="P51" i="29"/>
  <c r="AH50" i="29"/>
  <c r="Z50" i="29"/>
  <c r="Y50" i="29"/>
  <c r="X50" i="29"/>
  <c r="W50" i="29"/>
  <c r="V50" i="29"/>
  <c r="AF50" i="29" s="1"/>
  <c r="U50" i="29"/>
  <c r="T50" i="29"/>
  <c r="S50" i="29"/>
  <c r="Q50" i="29"/>
  <c r="AE50" i="29" s="1"/>
  <c r="P50" i="29"/>
  <c r="AH49" i="29"/>
  <c r="Z49" i="29"/>
  <c r="Y49" i="29"/>
  <c r="X49" i="29"/>
  <c r="W49" i="29"/>
  <c r="V49" i="29"/>
  <c r="AF49" i="29" s="1"/>
  <c r="U49" i="29"/>
  <c r="T49" i="29"/>
  <c r="S49" i="29"/>
  <c r="Q49" i="29"/>
  <c r="AE49" i="29" s="1"/>
  <c r="P49" i="29"/>
  <c r="AH48" i="29"/>
  <c r="Z48" i="29"/>
  <c r="Y48" i="29"/>
  <c r="X48" i="29"/>
  <c r="W48" i="29"/>
  <c r="V48" i="29"/>
  <c r="AF48" i="29" s="1"/>
  <c r="U48" i="29"/>
  <c r="T48" i="29"/>
  <c r="S48" i="29"/>
  <c r="Q48" i="29"/>
  <c r="AE48" i="29" s="1"/>
  <c r="P48" i="29"/>
  <c r="AH47" i="29"/>
  <c r="Z47" i="29"/>
  <c r="Y47" i="29"/>
  <c r="X47" i="29"/>
  <c r="W47" i="29"/>
  <c r="V47" i="29"/>
  <c r="AF47" i="29" s="1"/>
  <c r="U47" i="29"/>
  <c r="T47" i="29"/>
  <c r="S47" i="29"/>
  <c r="Q47" i="29"/>
  <c r="AE47" i="29" s="1"/>
  <c r="P47" i="29"/>
  <c r="AH46" i="29"/>
  <c r="Z46" i="29"/>
  <c r="Y46" i="29"/>
  <c r="X46" i="29"/>
  <c r="W46" i="29"/>
  <c r="V46" i="29"/>
  <c r="AF46" i="29" s="1"/>
  <c r="U46" i="29"/>
  <c r="T46" i="29"/>
  <c r="S46" i="29"/>
  <c r="Q46" i="29"/>
  <c r="AE46" i="29" s="1"/>
  <c r="P46" i="29"/>
  <c r="AH45" i="29"/>
  <c r="Z45" i="29"/>
  <c r="Y45" i="29"/>
  <c r="X45" i="29"/>
  <c r="W45" i="29"/>
  <c r="V45" i="29"/>
  <c r="AF45" i="29" s="1"/>
  <c r="U45" i="29"/>
  <c r="T45" i="29"/>
  <c r="S45" i="29"/>
  <c r="Q45" i="29"/>
  <c r="AE45" i="29" s="1"/>
  <c r="P45" i="29"/>
  <c r="AH44" i="29"/>
  <c r="Z44" i="29"/>
  <c r="Y44" i="29"/>
  <c r="X44" i="29"/>
  <c r="W44" i="29"/>
  <c r="V44" i="29"/>
  <c r="AF44" i="29" s="1"/>
  <c r="U44" i="29"/>
  <c r="T44" i="29"/>
  <c r="S44" i="29"/>
  <c r="Q44" i="29"/>
  <c r="AE44" i="29" s="1"/>
  <c r="P44" i="29"/>
  <c r="AH43" i="29"/>
  <c r="Z43" i="29"/>
  <c r="Y43" i="29"/>
  <c r="X43" i="29"/>
  <c r="W43" i="29"/>
  <c r="V43" i="29"/>
  <c r="AF43" i="29" s="1"/>
  <c r="U43" i="29"/>
  <c r="T43" i="29"/>
  <c r="S43" i="29"/>
  <c r="Q43" i="29"/>
  <c r="AE43" i="29" s="1"/>
  <c r="P43" i="29"/>
  <c r="AH42" i="29"/>
  <c r="Z42" i="29"/>
  <c r="Y42" i="29"/>
  <c r="X42" i="29"/>
  <c r="W42" i="29"/>
  <c r="V42" i="29"/>
  <c r="AF42" i="29" s="1"/>
  <c r="U42" i="29"/>
  <c r="T42" i="29"/>
  <c r="S42" i="29"/>
  <c r="Q42" i="29"/>
  <c r="AE42" i="29" s="1"/>
  <c r="P42" i="29"/>
  <c r="AH41" i="29"/>
  <c r="Z41" i="29"/>
  <c r="Y41" i="29"/>
  <c r="X41" i="29"/>
  <c r="W41" i="29"/>
  <c r="V41" i="29"/>
  <c r="AF41" i="29" s="1"/>
  <c r="U41" i="29"/>
  <c r="T41" i="29"/>
  <c r="S41" i="29"/>
  <c r="Q41" i="29"/>
  <c r="AE41" i="29" s="1"/>
  <c r="P41" i="29"/>
  <c r="AH40" i="29"/>
  <c r="Z40" i="29"/>
  <c r="Y40" i="29"/>
  <c r="X40" i="29"/>
  <c r="W40" i="29"/>
  <c r="V40" i="29"/>
  <c r="AF40" i="29" s="1"/>
  <c r="U40" i="29"/>
  <c r="T40" i="29"/>
  <c r="S40" i="29"/>
  <c r="Q40" i="29"/>
  <c r="AE40" i="29" s="1"/>
  <c r="P40" i="29"/>
  <c r="AH39" i="29"/>
  <c r="Z39" i="29"/>
  <c r="Y39" i="29"/>
  <c r="X39" i="29"/>
  <c r="W39" i="29"/>
  <c r="V39" i="29"/>
  <c r="AF39" i="29" s="1"/>
  <c r="U39" i="29"/>
  <c r="T39" i="29"/>
  <c r="S39" i="29"/>
  <c r="Q39" i="29"/>
  <c r="AE39" i="29" s="1"/>
  <c r="P39" i="29"/>
  <c r="AH38" i="29"/>
  <c r="Z38" i="29"/>
  <c r="Y38" i="29"/>
  <c r="X38" i="29"/>
  <c r="W38" i="29"/>
  <c r="V38" i="29"/>
  <c r="AF38" i="29" s="1"/>
  <c r="U38" i="29"/>
  <c r="T38" i="29"/>
  <c r="S38" i="29"/>
  <c r="Q38" i="29"/>
  <c r="AE38" i="29" s="1"/>
  <c r="P38" i="29"/>
  <c r="AH37" i="29"/>
  <c r="Z37" i="29"/>
  <c r="Y37" i="29"/>
  <c r="X37" i="29"/>
  <c r="W37" i="29"/>
  <c r="V37" i="29"/>
  <c r="AF37" i="29" s="1"/>
  <c r="U37" i="29"/>
  <c r="T37" i="29"/>
  <c r="S37" i="29"/>
  <c r="Q37" i="29"/>
  <c r="AE37" i="29" s="1"/>
  <c r="P37" i="29"/>
  <c r="AH36" i="29"/>
  <c r="Z36" i="29"/>
  <c r="Y36" i="29"/>
  <c r="X36" i="29"/>
  <c r="W36" i="29"/>
  <c r="V36" i="29"/>
  <c r="AF36" i="29" s="1"/>
  <c r="U36" i="29"/>
  <c r="T36" i="29"/>
  <c r="S36" i="29"/>
  <c r="Q36" i="29"/>
  <c r="AE36" i="29" s="1"/>
  <c r="P36" i="29"/>
  <c r="AH35" i="29"/>
  <c r="Z35" i="29"/>
  <c r="Y35" i="29"/>
  <c r="X35" i="29"/>
  <c r="W35" i="29"/>
  <c r="V35" i="29"/>
  <c r="AF35" i="29" s="1"/>
  <c r="U35" i="29"/>
  <c r="T35" i="29"/>
  <c r="S35" i="29"/>
  <c r="Q35" i="29"/>
  <c r="P35" i="29"/>
  <c r="AH34" i="29"/>
  <c r="Z34" i="29"/>
  <c r="Y34" i="29"/>
  <c r="X34" i="29"/>
  <c r="W34" i="29"/>
  <c r="V34" i="29"/>
  <c r="AF34" i="29" s="1"/>
  <c r="U34" i="29"/>
  <c r="T34" i="29"/>
  <c r="S34" i="29"/>
  <c r="Q34" i="29"/>
  <c r="AE34" i="29" s="1"/>
  <c r="P34" i="29"/>
  <c r="AH33" i="29"/>
  <c r="Z33" i="29"/>
  <c r="Y33" i="29"/>
  <c r="X33" i="29"/>
  <c r="W33" i="29"/>
  <c r="V33" i="29"/>
  <c r="AF33" i="29" s="1"/>
  <c r="U33" i="29"/>
  <c r="T33" i="29"/>
  <c r="S33" i="29"/>
  <c r="Q33" i="29"/>
  <c r="P33" i="29"/>
  <c r="AH32" i="29"/>
  <c r="Z32" i="29"/>
  <c r="Y32" i="29"/>
  <c r="X32" i="29"/>
  <c r="W32" i="29"/>
  <c r="V32" i="29"/>
  <c r="AF32" i="29" s="1"/>
  <c r="U32" i="29"/>
  <c r="T32" i="29"/>
  <c r="S32" i="29"/>
  <c r="Q32" i="29"/>
  <c r="AE32" i="29" s="1"/>
  <c r="P32" i="29"/>
  <c r="AH31" i="29"/>
  <c r="Z31" i="29"/>
  <c r="Y31" i="29"/>
  <c r="X31" i="29"/>
  <c r="W31" i="29"/>
  <c r="V31" i="29"/>
  <c r="AF31" i="29" s="1"/>
  <c r="U31" i="29"/>
  <c r="T31" i="29"/>
  <c r="S31" i="29"/>
  <c r="Q31" i="29"/>
  <c r="P31" i="29"/>
  <c r="AH30" i="29"/>
  <c r="Z30" i="29"/>
  <c r="Y30" i="29"/>
  <c r="W30" i="29"/>
  <c r="U30" i="29"/>
  <c r="T30" i="29"/>
  <c r="P30" i="29"/>
  <c r="AH29" i="29"/>
  <c r="Z29" i="29"/>
  <c r="Y29" i="29"/>
  <c r="W29" i="29"/>
  <c r="U29" i="29"/>
  <c r="T29" i="29"/>
  <c r="P29" i="29"/>
  <c r="AH28" i="29"/>
  <c r="Z28" i="29"/>
  <c r="Y28" i="29"/>
  <c r="W28" i="29"/>
  <c r="U28" i="29"/>
  <c r="T28" i="29"/>
  <c r="P28" i="29"/>
  <c r="AH27" i="29"/>
  <c r="Z27" i="29"/>
  <c r="Y27" i="29"/>
  <c r="W27" i="29"/>
  <c r="U27" i="29"/>
  <c r="T27" i="29"/>
  <c r="P27" i="29"/>
  <c r="AH26" i="29"/>
  <c r="Z26" i="29"/>
  <c r="Y26" i="29"/>
  <c r="W26" i="29"/>
  <c r="U26" i="29"/>
  <c r="T26" i="29"/>
  <c r="P26" i="29"/>
  <c r="AH25" i="29"/>
  <c r="Z25" i="29"/>
  <c r="Y25" i="29"/>
  <c r="W25" i="29"/>
  <c r="U25" i="29"/>
  <c r="T25" i="29"/>
  <c r="P25" i="29"/>
  <c r="AH24" i="29"/>
  <c r="Z24" i="29"/>
  <c r="Y24" i="29"/>
  <c r="X24" i="29"/>
  <c r="W24" i="29"/>
  <c r="V24" i="29"/>
  <c r="AF24" i="29" s="1"/>
  <c r="U24" i="29"/>
  <c r="T24" i="29"/>
  <c r="S24" i="29"/>
  <c r="Q24" i="29"/>
  <c r="AE24" i="29" s="1"/>
  <c r="P24" i="29"/>
  <c r="AH23" i="29"/>
  <c r="Z23" i="29"/>
  <c r="Y23" i="29"/>
  <c r="X23" i="29"/>
  <c r="W23" i="29"/>
  <c r="V23" i="29"/>
  <c r="AF23" i="29" s="1"/>
  <c r="U23" i="29"/>
  <c r="T23" i="29"/>
  <c r="S23" i="29"/>
  <c r="Q23" i="29"/>
  <c r="P23" i="29"/>
  <c r="AH22" i="29"/>
  <c r="Z22" i="29"/>
  <c r="Y22" i="29"/>
  <c r="X22" i="29"/>
  <c r="W22" i="29"/>
  <c r="V22" i="29"/>
  <c r="AF22" i="29" s="1"/>
  <c r="U22" i="29"/>
  <c r="T22" i="29"/>
  <c r="S22" i="29"/>
  <c r="Q22" i="29"/>
  <c r="P22" i="29"/>
  <c r="AH21" i="29"/>
  <c r="Z21" i="29"/>
  <c r="Y21" i="29"/>
  <c r="X21" i="29"/>
  <c r="W21" i="29"/>
  <c r="V21" i="29"/>
  <c r="AF21" i="29" s="1"/>
  <c r="U21" i="29"/>
  <c r="T21" i="29"/>
  <c r="S21" i="29"/>
  <c r="Q21" i="29"/>
  <c r="AE21" i="29" s="1"/>
  <c r="P21" i="29"/>
  <c r="AH20" i="29"/>
  <c r="AA20" i="29"/>
  <c r="Z20" i="29"/>
  <c r="Y20" i="29"/>
  <c r="W20" i="29"/>
  <c r="X20" i="29" s="1"/>
  <c r="T20" i="29"/>
  <c r="Q20" i="29"/>
  <c r="P20" i="29"/>
  <c r="AB20" i="29" s="1"/>
  <c r="AH19" i="29"/>
  <c r="AC19" i="29"/>
  <c r="Z19" i="29"/>
  <c r="Y19" i="29"/>
  <c r="W19" i="29"/>
  <c r="V19" i="29"/>
  <c r="AF19" i="29" s="1"/>
  <c r="T19" i="29"/>
  <c r="P19" i="29"/>
  <c r="AH18" i="29"/>
  <c r="Z18" i="29"/>
  <c r="Y18" i="29"/>
  <c r="W18" i="29"/>
  <c r="X18" i="29" s="1"/>
  <c r="U18" i="29"/>
  <c r="T18" i="29"/>
  <c r="Q18" i="29"/>
  <c r="P18" i="29"/>
  <c r="M57" i="15"/>
  <c r="L57" i="15"/>
  <c r="M56" i="15"/>
  <c r="L56" i="15"/>
  <c r="M55" i="15"/>
  <c r="L55" i="15"/>
  <c r="M54" i="15"/>
  <c r="L54" i="15"/>
  <c r="M53" i="15"/>
  <c r="L53" i="15"/>
  <c r="C48" i="15"/>
  <c r="M45" i="15"/>
  <c r="L45" i="15"/>
  <c r="M44" i="15"/>
  <c r="L44" i="15"/>
  <c r="M43" i="15"/>
  <c r="L43" i="15"/>
  <c r="M42" i="15"/>
  <c r="L42" i="15"/>
  <c r="M41" i="15"/>
  <c r="L41" i="15"/>
  <c r="M33" i="15"/>
  <c r="L33" i="15"/>
  <c r="M32" i="15"/>
  <c r="L32" i="15"/>
  <c r="M31" i="15"/>
  <c r="L31" i="15"/>
  <c r="M30" i="15"/>
  <c r="L30" i="15"/>
  <c r="M29" i="15"/>
  <c r="L29" i="15" s="1"/>
  <c r="J20" i="15"/>
  <c r="P20" i="15" s="1"/>
  <c r="H20" i="15"/>
  <c r="F20" i="15"/>
  <c r="J19" i="15"/>
  <c r="O19" i="15" s="1"/>
  <c r="H19" i="15"/>
  <c r="F19" i="15"/>
  <c r="J18" i="15"/>
  <c r="H18" i="15"/>
  <c r="F18" i="15"/>
  <c r="J17" i="15"/>
  <c r="P17" i="15" s="1"/>
  <c r="H17" i="15"/>
  <c r="F17" i="15"/>
  <c r="J16" i="15"/>
  <c r="P16" i="15" s="1"/>
  <c r="H16" i="15"/>
  <c r="F16" i="15"/>
  <c r="J15" i="15"/>
  <c r="O15" i="15" s="1"/>
  <c r="H15" i="15"/>
  <c r="F15" i="15"/>
  <c r="J14" i="15"/>
  <c r="H14" i="15"/>
  <c r="F14" i="15"/>
  <c r="J13" i="15"/>
  <c r="H13" i="15"/>
  <c r="F13" i="15"/>
  <c r="J12" i="15"/>
  <c r="H12" i="15"/>
  <c r="F12" i="15"/>
  <c r="J11" i="15"/>
  <c r="O11" i="15" s="1"/>
  <c r="G11" i="15"/>
  <c r="F11" i="15"/>
  <c r="J10" i="15"/>
  <c r="G10" i="15"/>
  <c r="F10" i="15"/>
  <c r="J9" i="15"/>
  <c r="L9" i="15" s="1"/>
  <c r="M9" i="15" s="1"/>
  <c r="F9" i="15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43" i="6"/>
  <c r="L43" i="6" s="1"/>
  <c r="K42" i="6"/>
  <c r="L42" i="6" s="1"/>
  <c r="K41" i="6"/>
  <c r="L41" i="6" s="1"/>
  <c r="K40" i="6"/>
  <c r="L40" i="6" s="1"/>
  <c r="K44" i="6"/>
  <c r="L44" i="6" s="1"/>
  <c r="K12" i="6"/>
  <c r="L12" i="6" s="1"/>
  <c r="K11" i="6"/>
  <c r="L11" i="6" s="1"/>
  <c r="K10" i="6"/>
  <c r="L10" i="6" s="1"/>
  <c r="K9" i="6"/>
  <c r="L9" i="6" s="1"/>
  <c r="K8" i="6"/>
  <c r="L8" i="6" s="1"/>
  <c r="AE22" i="29" l="1"/>
  <c r="AE23" i="29"/>
  <c r="R148" i="29"/>
  <c r="R189" i="29"/>
  <c r="R192" i="29"/>
  <c r="R200" i="29"/>
  <c r="AA205" i="29"/>
  <c r="AD205" i="29" s="1"/>
  <c r="AA209" i="29"/>
  <c r="R244" i="29"/>
  <c r="R87" i="29"/>
  <c r="AA89" i="29"/>
  <c r="AB89" i="29" s="1"/>
  <c r="AA90" i="29"/>
  <c r="AB90" i="29" s="1"/>
  <c r="AA122" i="29"/>
  <c r="AC122" i="29" s="1"/>
  <c r="AA123" i="29"/>
  <c r="AC123" i="29" s="1"/>
  <c r="AA124" i="29"/>
  <c r="AB124" i="29" s="1"/>
  <c r="R203" i="29"/>
  <c r="AA207" i="29"/>
  <c r="AB207" i="29" s="1"/>
  <c r="AA211" i="29"/>
  <c r="AD211" i="29" s="1"/>
  <c r="AA106" i="29"/>
  <c r="AB106" i="29" s="1"/>
  <c r="AA104" i="29"/>
  <c r="AD104" i="29" s="1"/>
  <c r="R156" i="29"/>
  <c r="R176" i="29"/>
  <c r="R177" i="29"/>
  <c r="R193" i="29"/>
  <c r="R201" i="29"/>
  <c r="R205" i="29"/>
  <c r="R209" i="29"/>
  <c r="R69" i="29"/>
  <c r="R73" i="29"/>
  <c r="R77" i="29"/>
  <c r="R81" i="29"/>
  <c r="R85" i="29"/>
  <c r="AA120" i="29"/>
  <c r="AC120" i="29" s="1"/>
  <c r="R146" i="29"/>
  <c r="AA152" i="29"/>
  <c r="AD152" i="29" s="1"/>
  <c r="R171" i="29"/>
  <c r="AA177" i="29"/>
  <c r="AB177" i="29" s="1"/>
  <c r="AA98" i="29"/>
  <c r="AC98" i="29" s="1"/>
  <c r="AA114" i="29"/>
  <c r="AC114" i="29" s="1"/>
  <c r="R154" i="29"/>
  <c r="R179" i="29"/>
  <c r="AA185" i="29"/>
  <c r="AC185" i="29" s="1"/>
  <c r="R197" i="29"/>
  <c r="AA215" i="29"/>
  <c r="AD215" i="29" s="1"/>
  <c r="AA219" i="29"/>
  <c r="AB219" i="29" s="1"/>
  <c r="AA223" i="29"/>
  <c r="AC223" i="29" s="1"/>
  <c r="AA227" i="29"/>
  <c r="AC227" i="29" s="1"/>
  <c r="AA112" i="29"/>
  <c r="AD112" i="29" s="1"/>
  <c r="R173" i="29"/>
  <c r="R187" i="29"/>
  <c r="AA193" i="29"/>
  <c r="AB193" i="29" s="1"/>
  <c r="R217" i="29"/>
  <c r="R221" i="29"/>
  <c r="R225" i="29"/>
  <c r="R229" i="29"/>
  <c r="R233" i="29"/>
  <c r="R237" i="29"/>
  <c r="R241" i="29"/>
  <c r="L19" i="15"/>
  <c r="M19" i="15" s="1"/>
  <c r="R130" i="29"/>
  <c r="AA169" i="29"/>
  <c r="R181" i="29"/>
  <c r="R184" i="29"/>
  <c r="R185" i="29"/>
  <c r="R195" i="29"/>
  <c r="AA201" i="29"/>
  <c r="AD201" i="29" s="1"/>
  <c r="R207" i="29"/>
  <c r="R211" i="29"/>
  <c r="R67" i="29"/>
  <c r="R71" i="29"/>
  <c r="AA108" i="29"/>
  <c r="AA116" i="29"/>
  <c r="AB116" i="29" s="1"/>
  <c r="AA126" i="29"/>
  <c r="AC126" i="29" s="1"/>
  <c r="AA144" i="29"/>
  <c r="AB144" i="29" s="1"/>
  <c r="L15" i="15"/>
  <c r="M15" i="15" s="1"/>
  <c r="AD20" i="29"/>
  <c r="R140" i="29"/>
  <c r="L18" i="15"/>
  <c r="M18" i="15" s="1"/>
  <c r="O20" i="15"/>
  <c r="R18" i="29"/>
  <c r="AA102" i="29"/>
  <c r="AB102" i="29" s="1"/>
  <c r="AA110" i="29"/>
  <c r="AD110" i="29" s="1"/>
  <c r="AA118" i="29"/>
  <c r="AC118" i="29" s="1"/>
  <c r="AA136" i="29"/>
  <c r="AC136" i="29" s="1"/>
  <c r="AA167" i="29"/>
  <c r="AB167" i="29" s="1"/>
  <c r="AA171" i="29"/>
  <c r="AC171" i="29" s="1"/>
  <c r="AE171" i="29"/>
  <c r="AA179" i="29"/>
  <c r="AD179" i="29" s="1"/>
  <c r="AE179" i="29"/>
  <c r="AA187" i="29"/>
  <c r="AD187" i="29" s="1"/>
  <c r="AE187" i="29"/>
  <c r="AA195" i="29"/>
  <c r="AB195" i="29" s="1"/>
  <c r="AE195" i="29"/>
  <c r="AA203" i="29"/>
  <c r="AC203" i="29" s="1"/>
  <c r="AE203" i="29"/>
  <c r="AA204" i="29"/>
  <c r="AC204" i="29" s="1"/>
  <c r="AA206" i="29"/>
  <c r="AB206" i="29" s="1"/>
  <c r="AA208" i="29"/>
  <c r="AD208" i="29" s="1"/>
  <c r="AA210" i="29"/>
  <c r="AD210" i="29" s="1"/>
  <c r="R243" i="29"/>
  <c r="O9" i="15"/>
  <c r="R20" i="29"/>
  <c r="AA23" i="29"/>
  <c r="AD23" i="29" s="1"/>
  <c r="AA24" i="29"/>
  <c r="AD24" i="29" s="1"/>
  <c r="R31" i="29"/>
  <c r="R35" i="29"/>
  <c r="R37" i="29"/>
  <c r="R39" i="29"/>
  <c r="R41" i="29"/>
  <c r="R43" i="29"/>
  <c r="R45" i="29"/>
  <c r="R47" i="29"/>
  <c r="R49" i="29"/>
  <c r="R51" i="29"/>
  <c r="R53" i="29"/>
  <c r="R55" i="29"/>
  <c r="R57" i="29"/>
  <c r="R59" i="29"/>
  <c r="R61" i="29"/>
  <c r="R63" i="29"/>
  <c r="R65" i="29"/>
  <c r="AA92" i="29"/>
  <c r="AB92" i="29" s="1"/>
  <c r="AA100" i="29"/>
  <c r="AC100" i="29" s="1"/>
  <c r="R132" i="29"/>
  <c r="R138" i="29"/>
  <c r="AE138" i="29"/>
  <c r="R128" i="29"/>
  <c r="AE128" i="29"/>
  <c r="AA32" i="29"/>
  <c r="AB32" i="29" s="1"/>
  <c r="AA34" i="29"/>
  <c r="AA36" i="29"/>
  <c r="AD36" i="29" s="1"/>
  <c r="AA38" i="29"/>
  <c r="AC38" i="29" s="1"/>
  <c r="AA40" i="29"/>
  <c r="AA42" i="29"/>
  <c r="AA44" i="29"/>
  <c r="AB44" i="29" s="1"/>
  <c r="AA46" i="29"/>
  <c r="AC46" i="29" s="1"/>
  <c r="AA48" i="29"/>
  <c r="AA50" i="29"/>
  <c r="AA52" i="29"/>
  <c r="AD52" i="29" s="1"/>
  <c r="AA54" i="29"/>
  <c r="AC54" i="29" s="1"/>
  <c r="AA56" i="29"/>
  <c r="AA58" i="29"/>
  <c r="AA60" i="29"/>
  <c r="AC60" i="29" s="1"/>
  <c r="AA62" i="29"/>
  <c r="AC62" i="29" s="1"/>
  <c r="AA64" i="29"/>
  <c r="AA66" i="29"/>
  <c r="AA86" i="29"/>
  <c r="AB86" i="29" s="1"/>
  <c r="AA96" i="29"/>
  <c r="AC96" i="29" s="1"/>
  <c r="R75" i="29"/>
  <c r="R79" i="29"/>
  <c r="R83" i="29"/>
  <c r="AA94" i="29"/>
  <c r="AD94" i="29" s="1"/>
  <c r="AA68" i="29"/>
  <c r="AA70" i="29"/>
  <c r="AA72" i="29"/>
  <c r="AD72" i="29" s="1"/>
  <c r="AA74" i="29"/>
  <c r="AB74" i="29" s="1"/>
  <c r="AA76" i="29"/>
  <c r="AA78" i="29"/>
  <c r="AA80" i="29"/>
  <c r="AD80" i="29" s="1"/>
  <c r="AA82" i="29"/>
  <c r="AB82" i="29" s="1"/>
  <c r="AA84" i="29"/>
  <c r="R125" i="29"/>
  <c r="R126" i="29"/>
  <c r="AA128" i="29"/>
  <c r="AC128" i="29" s="1"/>
  <c r="R135" i="29"/>
  <c r="R136" i="29"/>
  <c r="AA138" i="29"/>
  <c r="AC138" i="29" s="1"/>
  <c r="R143" i="29"/>
  <c r="R144" i="29"/>
  <c r="AA146" i="29"/>
  <c r="AE146" i="29"/>
  <c r="R151" i="29"/>
  <c r="R152" i="29"/>
  <c r="AA154" i="29"/>
  <c r="AE154" i="29"/>
  <c r="R159" i="29"/>
  <c r="R163" i="29"/>
  <c r="R169" i="29"/>
  <c r="R175" i="29"/>
  <c r="R183" i="29"/>
  <c r="R191" i="29"/>
  <c r="R199" i="29"/>
  <c r="R215" i="29"/>
  <c r="R219" i="29"/>
  <c r="R223" i="29"/>
  <c r="R227" i="29"/>
  <c r="R231" i="29"/>
  <c r="R235" i="29"/>
  <c r="R239" i="29"/>
  <c r="R86" i="29"/>
  <c r="R90" i="29"/>
  <c r="R92" i="29"/>
  <c r="R94" i="29"/>
  <c r="R96" i="29"/>
  <c r="R98" i="29"/>
  <c r="R100" i="29"/>
  <c r="R102" i="29"/>
  <c r="R104" i="29"/>
  <c r="R106" i="29"/>
  <c r="R108" i="29"/>
  <c r="R110" i="29"/>
  <c r="R112" i="29"/>
  <c r="R114" i="29"/>
  <c r="R116" i="29"/>
  <c r="R118" i="29"/>
  <c r="R120" i="29"/>
  <c r="R122" i="29"/>
  <c r="R124" i="29"/>
  <c r="R134" i="29"/>
  <c r="R142" i="29"/>
  <c r="R150" i="29"/>
  <c r="R158" i="29"/>
  <c r="R167" i="29"/>
  <c r="R172" i="29"/>
  <c r="R180" i="29"/>
  <c r="R188" i="29"/>
  <c r="R196" i="29"/>
  <c r="R131" i="29"/>
  <c r="R139" i="29"/>
  <c r="R147" i="29"/>
  <c r="R155" i="29"/>
  <c r="R161" i="29"/>
  <c r="R165" i="29"/>
  <c r="AE173" i="29"/>
  <c r="AE181" i="29"/>
  <c r="AE189" i="29"/>
  <c r="AE197" i="29"/>
  <c r="AA217" i="29"/>
  <c r="AC217" i="29" s="1"/>
  <c r="AA221" i="29"/>
  <c r="AA225" i="29"/>
  <c r="L11" i="15"/>
  <c r="M11" i="15" s="1"/>
  <c r="P12" i="15"/>
  <c r="O12" i="15"/>
  <c r="L16" i="15"/>
  <c r="M16" i="15" s="1"/>
  <c r="L17" i="15"/>
  <c r="M17" i="15" s="1"/>
  <c r="L13" i="15"/>
  <c r="M13" i="15" s="1"/>
  <c r="L14" i="15"/>
  <c r="M14" i="15" s="1"/>
  <c r="O16" i="15"/>
  <c r="O17" i="15"/>
  <c r="L12" i="15"/>
  <c r="M12" i="15" s="1"/>
  <c r="P13" i="15"/>
  <c r="O13" i="15"/>
  <c r="R21" i="29"/>
  <c r="L10" i="15"/>
  <c r="M10" i="15" s="1"/>
  <c r="L20" i="15"/>
  <c r="M20" i="15" s="1"/>
  <c r="V18" i="29"/>
  <c r="AF18" i="29" s="1"/>
  <c r="AA21" i="29"/>
  <c r="AB21" i="29" s="1"/>
  <c r="R22" i="29"/>
  <c r="R24" i="29"/>
  <c r="R32" i="29"/>
  <c r="R34" i="29"/>
  <c r="R36" i="29"/>
  <c r="R38" i="29"/>
  <c r="R40" i="29"/>
  <c r="R42" i="29"/>
  <c r="R44" i="29"/>
  <c r="R46" i="29"/>
  <c r="AA229" i="29"/>
  <c r="AB229" i="29" s="1"/>
  <c r="AA231" i="29"/>
  <c r="AC231" i="29" s="1"/>
  <c r="AA233" i="29"/>
  <c r="AC233" i="29" s="1"/>
  <c r="AA235" i="29"/>
  <c r="AB235" i="29" s="1"/>
  <c r="AA237" i="29"/>
  <c r="AB237" i="29" s="1"/>
  <c r="AA239" i="29"/>
  <c r="AD239" i="29" s="1"/>
  <c r="AA241" i="29"/>
  <c r="AC241" i="29" s="1"/>
  <c r="AA243" i="29"/>
  <c r="AB243" i="29" s="1"/>
  <c r="R48" i="29"/>
  <c r="R50" i="29"/>
  <c r="R52" i="29"/>
  <c r="R54" i="29"/>
  <c r="R56" i="29"/>
  <c r="R58" i="29"/>
  <c r="R60" i="29"/>
  <c r="R62" i="29"/>
  <c r="R64" i="29"/>
  <c r="R66" i="29"/>
  <c r="R68" i="29"/>
  <c r="R70" i="29"/>
  <c r="R72" i="29"/>
  <c r="R74" i="29"/>
  <c r="R76" i="29"/>
  <c r="R78" i="29"/>
  <c r="R80" i="29"/>
  <c r="R82" i="29"/>
  <c r="AA85" i="29"/>
  <c r="AC85" i="29" s="1"/>
  <c r="AA88" i="29"/>
  <c r="AC88" i="29" s="1"/>
  <c r="R89" i="29"/>
  <c r="AA130" i="29"/>
  <c r="AB130" i="29" s="1"/>
  <c r="AA132" i="29"/>
  <c r="AB132" i="29" s="1"/>
  <c r="R137" i="29"/>
  <c r="AA140" i="29"/>
  <c r="AD140" i="29" s="1"/>
  <c r="R145" i="29"/>
  <c r="AA148" i="29"/>
  <c r="AC148" i="29" s="1"/>
  <c r="R153" i="29"/>
  <c r="AA156" i="29"/>
  <c r="AC156" i="29" s="1"/>
  <c r="AA159" i="29"/>
  <c r="AB159" i="29" s="1"/>
  <c r="R170" i="29"/>
  <c r="AA173" i="29"/>
  <c r="AC173" i="29" s="1"/>
  <c r="R178" i="29"/>
  <c r="AA181" i="29"/>
  <c r="AB181" i="29" s="1"/>
  <c r="R186" i="29"/>
  <c r="AA189" i="29"/>
  <c r="AD189" i="29" s="1"/>
  <c r="R194" i="29"/>
  <c r="AA197" i="29"/>
  <c r="AB197" i="29" s="1"/>
  <c r="R202" i="29"/>
  <c r="R214" i="29"/>
  <c r="R216" i="29"/>
  <c r="R218" i="29"/>
  <c r="R220" i="29"/>
  <c r="R222" i="29"/>
  <c r="R224" i="29"/>
  <c r="R226" i="29"/>
  <c r="R228" i="29"/>
  <c r="R230" i="29"/>
  <c r="R232" i="29"/>
  <c r="R234" i="29"/>
  <c r="R236" i="29"/>
  <c r="R238" i="29"/>
  <c r="R240" i="29"/>
  <c r="R242" i="29"/>
  <c r="R245" i="29"/>
  <c r="AA134" i="29"/>
  <c r="AC134" i="29" s="1"/>
  <c r="AA142" i="29"/>
  <c r="AD142" i="29" s="1"/>
  <c r="AA150" i="29"/>
  <c r="AC150" i="29" s="1"/>
  <c r="AA158" i="29"/>
  <c r="AC158" i="29" s="1"/>
  <c r="AA161" i="29"/>
  <c r="AC161" i="29" s="1"/>
  <c r="AA163" i="29"/>
  <c r="AC163" i="29" s="1"/>
  <c r="AA165" i="29"/>
  <c r="AC165" i="29" s="1"/>
  <c r="AA175" i="29"/>
  <c r="AC175" i="29" s="1"/>
  <c r="AA183" i="29"/>
  <c r="AB183" i="29" s="1"/>
  <c r="AA191" i="29"/>
  <c r="AD191" i="29" s="1"/>
  <c r="AA199" i="29"/>
  <c r="AB199" i="29" s="1"/>
  <c r="AE126" i="29"/>
  <c r="R133" i="29"/>
  <c r="AE136" i="29"/>
  <c r="R141" i="29"/>
  <c r="AE144" i="29"/>
  <c r="R149" i="29"/>
  <c r="AE152" i="29"/>
  <c r="R157" i="29"/>
  <c r="R162" i="29"/>
  <c r="R164" i="29"/>
  <c r="AE167" i="29"/>
  <c r="R174" i="29"/>
  <c r="AE177" i="29"/>
  <c r="R182" i="29"/>
  <c r="AE185" i="29"/>
  <c r="R190" i="29"/>
  <c r="AE193" i="29"/>
  <c r="R198" i="29"/>
  <c r="AE201" i="29"/>
  <c r="AA212" i="29"/>
  <c r="AC212" i="29" s="1"/>
  <c r="AA213" i="29"/>
  <c r="AC213" i="29" s="1"/>
  <c r="O10" i="15"/>
  <c r="P11" i="15"/>
  <c r="O14" i="15"/>
  <c r="P15" i="15"/>
  <c r="O18" i="15"/>
  <c r="P19" i="15"/>
  <c r="P10" i="15"/>
  <c r="P14" i="15"/>
  <c r="P18" i="15"/>
  <c r="P9" i="15"/>
  <c r="AB23" i="29"/>
  <c r="AB24" i="29"/>
  <c r="AB34" i="29"/>
  <c r="AD34" i="29"/>
  <c r="AC34" i="29"/>
  <c r="AC36" i="29"/>
  <c r="AE18" i="29"/>
  <c r="U20" i="29"/>
  <c r="V20" i="29" s="1"/>
  <c r="AC20" i="29"/>
  <c r="R33" i="29"/>
  <c r="AE33" i="29"/>
  <c r="AA33" i="29"/>
  <c r="AB85" i="29"/>
  <c r="AB40" i="29"/>
  <c r="AD40" i="29"/>
  <c r="AC40" i="29"/>
  <c r="AB42" i="29"/>
  <c r="AD42" i="29"/>
  <c r="AC42" i="29"/>
  <c r="AD44" i="29"/>
  <c r="AB46" i="29"/>
  <c r="AB48" i="29"/>
  <c r="AD48" i="29"/>
  <c r="AC48" i="29"/>
  <c r="AB50" i="29"/>
  <c r="AD50" i="29"/>
  <c r="AC50" i="29"/>
  <c r="AB56" i="29"/>
  <c r="AD56" i="29"/>
  <c r="AC56" i="29"/>
  <c r="AB58" i="29"/>
  <c r="AD58" i="29"/>
  <c r="AC58" i="29"/>
  <c r="AB64" i="29"/>
  <c r="AD64" i="29"/>
  <c r="AC64" i="29"/>
  <c r="AB66" i="29"/>
  <c r="AD66" i="29"/>
  <c r="AC66" i="29"/>
  <c r="AB68" i="29"/>
  <c r="AD68" i="29"/>
  <c r="AC68" i="29"/>
  <c r="AB70" i="29"/>
  <c r="AD70" i="29"/>
  <c r="AC70" i="29"/>
  <c r="AB72" i="29"/>
  <c r="AB76" i="29"/>
  <c r="AD76" i="29"/>
  <c r="AC76" i="29"/>
  <c r="AB78" i="29"/>
  <c r="AD78" i="29"/>
  <c r="AC78" i="29"/>
  <c r="AB80" i="29"/>
  <c r="AD84" i="29"/>
  <c r="AB84" i="29"/>
  <c r="AC84" i="29"/>
  <c r="AC90" i="29"/>
  <c r="AD92" i="29"/>
  <c r="AB94" i="29"/>
  <c r="AA22" i="29"/>
  <c r="R23" i="29"/>
  <c r="AE31" i="29"/>
  <c r="AA31" i="29"/>
  <c r="AE35" i="29"/>
  <c r="AA35" i="29"/>
  <c r="AA37" i="29"/>
  <c r="AA39" i="29"/>
  <c r="AA41" i="29"/>
  <c r="AA43" i="29"/>
  <c r="AA45" i="29"/>
  <c r="AA47" i="29"/>
  <c r="AA49" i="29"/>
  <c r="AA51" i="29"/>
  <c r="AA53" i="29"/>
  <c r="AA55" i="29"/>
  <c r="AA57" i="29"/>
  <c r="AA59" i="29"/>
  <c r="AA61" i="29"/>
  <c r="AA63" i="29"/>
  <c r="AA65" i="29"/>
  <c r="AA67" i="29"/>
  <c r="AA69" i="29"/>
  <c r="AA71" i="29"/>
  <c r="AA73" i="29"/>
  <c r="AA75" i="29"/>
  <c r="AA77" i="29"/>
  <c r="AA79" i="29"/>
  <c r="AA81" i="29"/>
  <c r="AA83" i="29"/>
  <c r="AB128" i="29"/>
  <c r="R84" i="29"/>
  <c r="AA87" i="29"/>
  <c r="R88" i="29"/>
  <c r="AE88" i="29"/>
  <c r="AE93" i="29"/>
  <c r="AA93" i="29"/>
  <c r="R93" i="29"/>
  <c r="AE97" i="29"/>
  <c r="AA97" i="29"/>
  <c r="R97" i="29"/>
  <c r="AC130" i="29"/>
  <c r="AD130" i="29"/>
  <c r="AE85" i="29"/>
  <c r="AE91" i="29"/>
  <c r="R91" i="29"/>
  <c r="AB98" i="29"/>
  <c r="AB100" i="29"/>
  <c r="AD100" i="29"/>
  <c r="AC102" i="29"/>
  <c r="AC108" i="29"/>
  <c r="AB108" i="29"/>
  <c r="AD108" i="29"/>
  <c r="AC110" i="29"/>
  <c r="AB110" i="29"/>
  <c r="AB114" i="29"/>
  <c r="AD114" i="29"/>
  <c r="AB118" i="29"/>
  <c r="AD118" i="29"/>
  <c r="AB120" i="29"/>
  <c r="AB122" i="29"/>
  <c r="AD122" i="29"/>
  <c r="AD123" i="29"/>
  <c r="AB123" i="29"/>
  <c r="AE87" i="29"/>
  <c r="AA91" i="29"/>
  <c r="AE95" i="29"/>
  <c r="AA95" i="29"/>
  <c r="R95" i="29"/>
  <c r="AC124" i="29"/>
  <c r="AB126" i="29"/>
  <c r="AE124" i="29"/>
  <c r="AE127" i="29"/>
  <c r="AA127" i="29"/>
  <c r="R129" i="29"/>
  <c r="AD146" i="29"/>
  <c r="AC146" i="29"/>
  <c r="AB146" i="29"/>
  <c r="AD154" i="29"/>
  <c r="AC154" i="29"/>
  <c r="AB154" i="29"/>
  <c r="AC169" i="29"/>
  <c r="AB169" i="29"/>
  <c r="AD169" i="29"/>
  <c r="AB171" i="29"/>
  <c r="AD171" i="29"/>
  <c r="AE129" i="29"/>
  <c r="AA129" i="29"/>
  <c r="AC140" i="29"/>
  <c r="AB140" i="29"/>
  <c r="AD156" i="29"/>
  <c r="AC159" i="29"/>
  <c r="AB173" i="29"/>
  <c r="R99" i="29"/>
  <c r="R101" i="29"/>
  <c r="R103" i="29"/>
  <c r="R105" i="29"/>
  <c r="R107" i="29"/>
  <c r="R109" i="29"/>
  <c r="R111" i="29"/>
  <c r="R113" i="29"/>
  <c r="R115" i="29"/>
  <c r="R117" i="29"/>
  <c r="R119" i="29"/>
  <c r="R121" i="29"/>
  <c r="AE131" i="29"/>
  <c r="AA131" i="29"/>
  <c r="AD134" i="29"/>
  <c r="AC142" i="29"/>
  <c r="AD150" i="29"/>
  <c r="AB150" i="29"/>
  <c r="AD158" i="29"/>
  <c r="AB161" i="29"/>
  <c r="AB163" i="29"/>
  <c r="AD163" i="29"/>
  <c r="AB165" i="29"/>
  <c r="AA99" i="29"/>
  <c r="AA101" i="29"/>
  <c r="AA103" i="29"/>
  <c r="AA105" i="29"/>
  <c r="AA107" i="29"/>
  <c r="AA109" i="29"/>
  <c r="AA111" i="29"/>
  <c r="AA113" i="29"/>
  <c r="AA115" i="29"/>
  <c r="AA117" i="29"/>
  <c r="AA119" i="29"/>
  <c r="AA121" i="29"/>
  <c r="R123" i="29"/>
  <c r="AE125" i="29"/>
  <c r="AA125" i="29"/>
  <c r="R127" i="29"/>
  <c r="AE130" i="29"/>
  <c r="AD136" i="29"/>
  <c r="AB136" i="29"/>
  <c r="AE160" i="29"/>
  <c r="AA160" i="29"/>
  <c r="AE168" i="29"/>
  <c r="AA168" i="29"/>
  <c r="AC179" i="29"/>
  <c r="AB179" i="29"/>
  <c r="AC187" i="29"/>
  <c r="AB187" i="29"/>
  <c r="AC195" i="29"/>
  <c r="AD195" i="29"/>
  <c r="AD203" i="29"/>
  <c r="AD204" i="29"/>
  <c r="AB204" i="29"/>
  <c r="AC208" i="29"/>
  <c r="AB208" i="29"/>
  <c r="AB210" i="29"/>
  <c r="AE159" i="29"/>
  <c r="AE162" i="29"/>
  <c r="AA162" i="29"/>
  <c r="AE170" i="29"/>
  <c r="AA170" i="29"/>
  <c r="AC181" i="29"/>
  <c r="AD181" i="29"/>
  <c r="AC197" i="29"/>
  <c r="AD197" i="29"/>
  <c r="AA133" i="29"/>
  <c r="AA135" i="29"/>
  <c r="AA137" i="29"/>
  <c r="AA139" i="29"/>
  <c r="AA141" i="29"/>
  <c r="AA143" i="29"/>
  <c r="AA145" i="29"/>
  <c r="AA147" i="29"/>
  <c r="AA149" i="29"/>
  <c r="AA151" i="29"/>
  <c r="AA153" i="29"/>
  <c r="AA155" i="29"/>
  <c r="AA157" i="29"/>
  <c r="AE161" i="29"/>
  <c r="AE164" i="29"/>
  <c r="AA164" i="29"/>
  <c r="R166" i="29"/>
  <c r="AE169" i="29"/>
  <c r="AE172" i="29"/>
  <c r="AA172" i="29"/>
  <c r="AE174" i="29"/>
  <c r="AA174" i="29"/>
  <c r="AC183" i="29"/>
  <c r="AC191" i="29"/>
  <c r="AB191" i="29"/>
  <c r="AC199" i="29"/>
  <c r="AD199" i="29"/>
  <c r="R160" i="29"/>
  <c r="AE163" i="29"/>
  <c r="AE166" i="29"/>
  <c r="AA166" i="29"/>
  <c r="R168" i="29"/>
  <c r="AC177" i="29"/>
  <c r="AB185" i="29"/>
  <c r="AC193" i="29"/>
  <c r="AB201" i="29"/>
  <c r="AC207" i="29"/>
  <c r="AD207" i="29"/>
  <c r="AB209" i="29"/>
  <c r="AC209" i="29"/>
  <c r="AD209" i="29"/>
  <c r="AD212" i="29"/>
  <c r="AB212" i="29"/>
  <c r="AE212" i="29"/>
  <c r="AE213" i="29"/>
  <c r="AF217" i="29"/>
  <c r="AE217" i="29"/>
  <c r="AC221" i="29"/>
  <c r="AB221" i="29"/>
  <c r="AD221" i="29"/>
  <c r="AB223" i="29"/>
  <c r="AC225" i="29"/>
  <c r="AB225" i="29"/>
  <c r="AD225" i="29"/>
  <c r="AB227" i="29"/>
  <c r="AD227" i="29"/>
  <c r="AC229" i="29"/>
  <c r="AB231" i="29"/>
  <c r="AD235" i="29"/>
  <c r="AC237" i="29"/>
  <c r="AB239" i="29"/>
  <c r="AC243" i="29"/>
  <c r="AE205" i="29"/>
  <c r="AE207" i="29"/>
  <c r="AE209" i="29"/>
  <c r="AE211" i="29"/>
  <c r="R213" i="29"/>
  <c r="AF215" i="29"/>
  <c r="AE215" i="29"/>
  <c r="AF219" i="29"/>
  <c r="AE219" i="29"/>
  <c r="AA176" i="29"/>
  <c r="AA178" i="29"/>
  <c r="AA180" i="29"/>
  <c r="AA182" i="29"/>
  <c r="AA184" i="29"/>
  <c r="AA186" i="29"/>
  <c r="AA188" i="29"/>
  <c r="AA190" i="29"/>
  <c r="AA192" i="29"/>
  <c r="AA194" i="29"/>
  <c r="AA196" i="29"/>
  <c r="AA198" i="29"/>
  <c r="AA200" i="29"/>
  <c r="AA202" i="29"/>
  <c r="R204" i="29"/>
  <c r="R206" i="29"/>
  <c r="R208" i="29"/>
  <c r="R210" i="29"/>
  <c r="R212" i="29"/>
  <c r="AE214" i="29"/>
  <c r="AA214" i="29"/>
  <c r="AC219" i="29"/>
  <c r="AE221" i="29"/>
  <c r="AE223" i="29"/>
  <c r="AE225" i="29"/>
  <c r="AE227" i="29"/>
  <c r="AE229" i="29"/>
  <c r="AE231" i="29"/>
  <c r="AE233" i="29"/>
  <c r="AE235" i="29"/>
  <c r="AE237" i="29"/>
  <c r="AE239" i="29"/>
  <c r="AE241" i="29"/>
  <c r="AA245" i="29"/>
  <c r="AA216" i="29"/>
  <c r="AA218" i="29"/>
  <c r="AA220" i="29"/>
  <c r="AA222" i="29"/>
  <c r="AA224" i="29"/>
  <c r="AA226" i="29"/>
  <c r="AA228" i="29"/>
  <c r="AA230" i="29"/>
  <c r="AA232" i="29"/>
  <c r="AA234" i="29"/>
  <c r="AA236" i="29"/>
  <c r="AA238" i="29"/>
  <c r="AA240" i="29"/>
  <c r="AA242" i="29"/>
  <c r="AA244" i="29"/>
  <c r="AC32" i="29" l="1"/>
  <c r="AD32" i="29"/>
  <c r="AC24" i="29"/>
  <c r="AC210" i="29"/>
  <c r="AC132" i="29"/>
  <c r="AC89" i="29"/>
  <c r="AD148" i="29"/>
  <c r="AC144" i="29"/>
  <c r="AD132" i="29"/>
  <c r="AD241" i="29"/>
  <c r="AD233" i="29"/>
  <c r="AD213" i="29"/>
  <c r="AD144" i="29"/>
  <c r="AD175" i="29"/>
  <c r="AD54" i="29"/>
  <c r="AD85" i="29"/>
  <c r="AD243" i="29"/>
  <c r="AC235" i="29"/>
  <c r="AC205" i="29"/>
  <c r="AD177" i="29"/>
  <c r="AD183" i="29"/>
  <c r="AB189" i="29"/>
  <c r="AB134" i="29"/>
  <c r="AB138" i="29"/>
  <c r="AC116" i="29"/>
  <c r="AB112" i="29"/>
  <c r="AB104" i="29"/>
  <c r="AC92" i="29"/>
  <c r="AD86" i="29"/>
  <c r="AC80" i="29"/>
  <c r="AB60" i="29"/>
  <c r="AC52" i="29"/>
  <c r="AD88" i="29"/>
  <c r="AD21" i="29"/>
  <c r="AD223" i="29"/>
  <c r="AB205" i="29"/>
  <c r="AD185" i="29"/>
  <c r="AC189" i="29"/>
  <c r="AD161" i="29"/>
  <c r="AD173" i="29"/>
  <c r="AD138" i="29"/>
  <c r="AD120" i="29"/>
  <c r="AC112" i="29"/>
  <c r="AC104" i="29"/>
  <c r="AD98" i="29"/>
  <c r="AC72" i="29"/>
  <c r="AB52" i="29"/>
  <c r="AC44" i="29"/>
  <c r="AB88" i="29"/>
  <c r="AC23" i="29"/>
  <c r="AC201" i="29"/>
  <c r="AD167" i="29"/>
  <c r="AD116" i="29"/>
  <c r="AC86" i="29"/>
  <c r="AD60" i="29"/>
  <c r="AB36" i="29"/>
  <c r="AC21" i="29"/>
  <c r="AB241" i="29"/>
  <c r="AB233" i="29"/>
  <c r="AB213" i="29"/>
  <c r="AC211" i="29"/>
  <c r="AC167" i="29"/>
  <c r="AB175" i="29"/>
  <c r="AB158" i="29"/>
  <c r="AB148" i="29"/>
  <c r="AD106" i="29"/>
  <c r="AD89" i="29"/>
  <c r="AD38" i="29"/>
  <c r="AB215" i="29"/>
  <c r="AC206" i="29"/>
  <c r="AC152" i="29"/>
  <c r="AC106" i="29"/>
  <c r="AD102" i="29"/>
  <c r="AD96" i="29"/>
  <c r="AB62" i="29"/>
  <c r="AC215" i="29"/>
  <c r="AC239" i="29"/>
  <c r="AD231" i="29"/>
  <c r="AB211" i="29"/>
  <c r="AD206" i="29"/>
  <c r="AB152" i="29"/>
  <c r="AD165" i="29"/>
  <c r="AD159" i="29"/>
  <c r="AD126" i="29"/>
  <c r="AC94" i="29"/>
  <c r="AC74" i="29"/>
  <c r="AD62" i="29"/>
  <c r="AB54" i="29"/>
  <c r="AD217" i="29"/>
  <c r="AB142" i="29"/>
  <c r="AD128" i="29"/>
  <c r="AB96" i="29"/>
  <c r="AC82" i="29"/>
  <c r="AD46" i="29"/>
  <c r="AB38" i="29"/>
  <c r="AD219" i="29"/>
  <c r="AB217" i="29"/>
  <c r="AD237" i="29"/>
  <c r="AD229" i="29"/>
  <c r="AD193" i="29"/>
  <c r="AB203" i="29"/>
  <c r="AB156" i="29"/>
  <c r="AD124" i="29"/>
  <c r="AD90" i="29"/>
  <c r="AD82" i="29"/>
  <c r="AD74" i="29"/>
  <c r="S18" i="29"/>
  <c r="AA18" i="29" s="1"/>
  <c r="AD18" i="29" s="1"/>
  <c r="AD242" i="29"/>
  <c r="AC242" i="29"/>
  <c r="AB242" i="29"/>
  <c r="AD234" i="29"/>
  <c r="AC234" i="29"/>
  <c r="AB234" i="29"/>
  <c r="AD226" i="29"/>
  <c r="AC226" i="29"/>
  <c r="AB226" i="29"/>
  <c r="AD218" i="29"/>
  <c r="AC218" i="29"/>
  <c r="AB218" i="29"/>
  <c r="AD214" i="29"/>
  <c r="AC214" i="29"/>
  <c r="AB214" i="29"/>
  <c r="AD200" i="29"/>
  <c r="AC200" i="29"/>
  <c r="AB200" i="29"/>
  <c r="AD192" i="29"/>
  <c r="AC192" i="29"/>
  <c r="AB192" i="29"/>
  <c r="AD184" i="29"/>
  <c r="AC184" i="29"/>
  <c r="AB184" i="29"/>
  <c r="AD176" i="29"/>
  <c r="AC176" i="29"/>
  <c r="AB176" i="29"/>
  <c r="AD166" i="29"/>
  <c r="AC166" i="29"/>
  <c r="AB166" i="29"/>
  <c r="AB153" i="29"/>
  <c r="AD153" i="29"/>
  <c r="AC153" i="29"/>
  <c r="AB145" i="29"/>
  <c r="AD145" i="29"/>
  <c r="AC145" i="29"/>
  <c r="AB137" i="29"/>
  <c r="AD137" i="29"/>
  <c r="AC137" i="29"/>
  <c r="AD170" i="29"/>
  <c r="AC170" i="29"/>
  <c r="AB170" i="29"/>
  <c r="AD117" i="29"/>
  <c r="AC117" i="29"/>
  <c r="AB117" i="29"/>
  <c r="AD109" i="29"/>
  <c r="AC109" i="29"/>
  <c r="AB109" i="29"/>
  <c r="AD101" i="29"/>
  <c r="AC101" i="29"/>
  <c r="AB101" i="29"/>
  <c r="AD127" i="29"/>
  <c r="AC127" i="29"/>
  <c r="AB127" i="29"/>
  <c r="AD91" i="29"/>
  <c r="AB91" i="29"/>
  <c r="AC91" i="29"/>
  <c r="AD81" i="29"/>
  <c r="AC81" i="29"/>
  <c r="AB81" i="29"/>
  <c r="AD73" i="29"/>
  <c r="AC73" i="29"/>
  <c r="AB73" i="29"/>
  <c r="AD65" i="29"/>
  <c r="AC65" i="29"/>
  <c r="AB65" i="29"/>
  <c r="AD57" i="29"/>
  <c r="AC57" i="29"/>
  <c r="AB57" i="29"/>
  <c r="AD49" i="29"/>
  <c r="AC49" i="29"/>
  <c r="AB49" i="29"/>
  <c r="AD41" i="29"/>
  <c r="AC41" i="29"/>
  <c r="AB41" i="29"/>
  <c r="AF20" i="29"/>
  <c r="S20" i="29"/>
  <c r="AE20" i="29"/>
  <c r="AD240" i="29"/>
  <c r="AC240" i="29"/>
  <c r="AB240" i="29"/>
  <c r="AD232" i="29"/>
  <c r="AC232" i="29"/>
  <c r="AB232" i="29"/>
  <c r="AD224" i="29"/>
  <c r="AC224" i="29"/>
  <c r="AB224" i="29"/>
  <c r="AD216" i="29"/>
  <c r="AC216" i="29"/>
  <c r="AB216" i="29"/>
  <c r="AD198" i="29"/>
  <c r="AC198" i="29"/>
  <c r="AB198" i="29"/>
  <c r="AD190" i="29"/>
  <c r="AC190" i="29"/>
  <c r="AB190" i="29"/>
  <c r="AD182" i="29"/>
  <c r="AC182" i="29"/>
  <c r="AB182" i="29"/>
  <c r="AD174" i="29"/>
  <c r="AB174" i="29"/>
  <c r="AC174" i="29"/>
  <c r="AB151" i="29"/>
  <c r="AD151" i="29"/>
  <c r="AC151" i="29"/>
  <c r="AB143" i="29"/>
  <c r="AD143" i="29"/>
  <c r="AC143" i="29"/>
  <c r="AB135" i="29"/>
  <c r="AD135" i="29"/>
  <c r="AC135" i="29"/>
  <c r="AD168" i="29"/>
  <c r="AC168" i="29"/>
  <c r="AB168" i="29"/>
  <c r="AD115" i="29"/>
  <c r="AC115" i="29"/>
  <c r="AB115" i="29"/>
  <c r="AD107" i="29"/>
  <c r="AC107" i="29"/>
  <c r="AB107" i="29"/>
  <c r="AD99" i="29"/>
  <c r="AC99" i="29"/>
  <c r="AB99" i="29"/>
  <c r="AD79" i="29"/>
  <c r="AC79" i="29"/>
  <c r="AB79" i="29"/>
  <c r="AD71" i="29"/>
  <c r="AC71" i="29"/>
  <c r="AB71" i="29"/>
  <c r="AD63" i="29"/>
  <c r="AC63" i="29"/>
  <c r="AB63" i="29"/>
  <c r="AD55" i="29"/>
  <c r="AC55" i="29"/>
  <c r="AB55" i="29"/>
  <c r="AD47" i="29"/>
  <c r="AC47" i="29"/>
  <c r="AB47" i="29"/>
  <c r="AD39" i="29"/>
  <c r="AC39" i="29"/>
  <c r="AB39" i="29"/>
  <c r="AD31" i="29"/>
  <c r="AB31" i="29"/>
  <c r="AC31" i="29"/>
  <c r="AB22" i="29"/>
  <c r="AD22" i="29"/>
  <c r="AC22" i="29"/>
  <c r="AB18" i="29"/>
  <c r="AD238" i="29"/>
  <c r="AC238" i="29"/>
  <c r="AB238" i="29"/>
  <c r="AD230" i="29"/>
  <c r="AC230" i="29"/>
  <c r="AB230" i="29"/>
  <c r="AD222" i="29"/>
  <c r="AC222" i="29"/>
  <c r="AB222" i="29"/>
  <c r="AC245" i="29"/>
  <c r="AB245" i="29"/>
  <c r="AD245" i="29"/>
  <c r="AD196" i="29"/>
  <c r="AC196" i="29"/>
  <c r="AB196" i="29"/>
  <c r="AD188" i="29"/>
  <c r="AC188" i="29"/>
  <c r="AB188" i="29"/>
  <c r="AD180" i="29"/>
  <c r="AC180" i="29"/>
  <c r="AB180" i="29"/>
  <c r="AB157" i="29"/>
  <c r="AD157" i="29"/>
  <c r="AC157" i="29"/>
  <c r="AB149" i="29"/>
  <c r="AD149" i="29"/>
  <c r="AC149" i="29"/>
  <c r="AB141" i="29"/>
  <c r="AD141" i="29"/>
  <c r="AC141" i="29"/>
  <c r="AB133" i="29"/>
  <c r="AD133" i="29"/>
  <c r="AC133" i="29"/>
  <c r="AD162" i="29"/>
  <c r="AC162" i="29"/>
  <c r="AB162" i="29"/>
  <c r="AD121" i="29"/>
  <c r="AC121" i="29"/>
  <c r="AB121" i="29"/>
  <c r="AD113" i="29"/>
  <c r="AC113" i="29"/>
  <c r="AB113" i="29"/>
  <c r="AD105" i="29"/>
  <c r="AC105" i="29"/>
  <c r="AB105" i="29"/>
  <c r="AB131" i="29"/>
  <c r="AD131" i="29"/>
  <c r="AC131" i="29"/>
  <c r="AD129" i="29"/>
  <c r="AC129" i="29"/>
  <c r="AB129" i="29"/>
  <c r="AD95" i="29"/>
  <c r="AB95" i="29"/>
  <c r="AC95" i="29"/>
  <c r="AD93" i="29"/>
  <c r="AB93" i="29"/>
  <c r="AC93" i="29"/>
  <c r="AD87" i="29"/>
  <c r="AB87" i="29"/>
  <c r="AC87" i="29"/>
  <c r="AD77" i="29"/>
  <c r="AC77" i="29"/>
  <c r="AB77" i="29"/>
  <c r="AD69" i="29"/>
  <c r="AC69" i="29"/>
  <c r="AB69" i="29"/>
  <c r="AD61" i="29"/>
  <c r="AC61" i="29"/>
  <c r="AB61" i="29"/>
  <c r="AD53" i="29"/>
  <c r="AC53" i="29"/>
  <c r="AB53" i="29"/>
  <c r="AD45" i="29"/>
  <c r="AC45" i="29"/>
  <c r="AB45" i="29"/>
  <c r="AD37" i="29"/>
  <c r="AC37" i="29"/>
  <c r="AB37" i="29"/>
  <c r="AD244" i="29"/>
  <c r="AC244" i="29"/>
  <c r="AB244" i="29"/>
  <c r="AD236" i="29"/>
  <c r="AC236" i="29"/>
  <c r="AB236" i="29"/>
  <c r="AD228" i="29"/>
  <c r="AC228" i="29"/>
  <c r="AB228" i="29"/>
  <c r="AD220" i="29"/>
  <c r="AC220" i="29"/>
  <c r="AB220" i="29"/>
  <c r="AD202" i="29"/>
  <c r="AC202" i="29"/>
  <c r="AB202" i="29"/>
  <c r="AD194" i="29"/>
  <c r="AC194" i="29"/>
  <c r="AB194" i="29"/>
  <c r="AD186" i="29"/>
  <c r="AC186" i="29"/>
  <c r="AB186" i="29"/>
  <c r="AD178" i="29"/>
  <c r="AC178" i="29"/>
  <c r="AB178" i="29"/>
  <c r="AD172" i="29"/>
  <c r="AB172" i="29"/>
  <c r="AC172" i="29"/>
  <c r="AD164" i="29"/>
  <c r="AB164" i="29"/>
  <c r="AC164" i="29"/>
  <c r="AB155" i="29"/>
  <c r="AD155" i="29"/>
  <c r="AC155" i="29"/>
  <c r="AB147" i="29"/>
  <c r="AD147" i="29"/>
  <c r="AC147" i="29"/>
  <c r="AB139" i="29"/>
  <c r="AD139" i="29"/>
  <c r="AC139" i="29"/>
  <c r="AD160" i="29"/>
  <c r="AC160" i="29"/>
  <c r="AB160" i="29"/>
  <c r="AD125" i="29"/>
  <c r="AC125" i="29"/>
  <c r="AB125" i="29"/>
  <c r="AD119" i="29"/>
  <c r="AC119" i="29"/>
  <c r="AB119" i="29"/>
  <c r="AD111" i="29"/>
  <c r="AC111" i="29"/>
  <c r="AB111" i="29"/>
  <c r="AD103" i="29"/>
  <c r="AC103" i="29"/>
  <c r="AB103" i="29"/>
  <c r="AD97" i="29"/>
  <c r="AB97" i="29"/>
  <c r="AC97" i="29"/>
  <c r="AD83" i="29"/>
  <c r="AC83" i="29"/>
  <c r="AB83" i="29"/>
  <c r="AD75" i="29"/>
  <c r="AC75" i="29"/>
  <c r="AB75" i="29"/>
  <c r="AD67" i="29"/>
  <c r="AC67" i="29"/>
  <c r="AB67" i="29"/>
  <c r="AD59" i="29"/>
  <c r="AC59" i="29"/>
  <c r="AB59" i="29"/>
  <c r="AD51" i="29"/>
  <c r="AC51" i="29"/>
  <c r="AB51" i="29"/>
  <c r="AD43" i="29"/>
  <c r="AC43" i="29"/>
  <c r="AB43" i="29"/>
  <c r="AD35" i="29"/>
  <c r="AB35" i="29"/>
  <c r="AC35" i="29"/>
  <c r="AD33" i="29"/>
  <c r="AB33" i="29"/>
  <c r="AC33" i="29"/>
  <c r="AC18" i="29" l="1"/>
  <c r="Q25" i="29" l="1"/>
  <c r="AA25" i="29" s="1"/>
  <c r="AB25" i="29" s="1"/>
  <c r="S25" i="29"/>
  <c r="V25" i="29"/>
  <c r="X25" i="29"/>
  <c r="AF25" i="29"/>
  <c r="Q26" i="29"/>
  <c r="R26" i="29" s="1"/>
  <c r="S26" i="29"/>
  <c r="V26" i="29"/>
  <c r="AF26" i="29" s="1"/>
  <c r="X26" i="29"/>
  <c r="AE26" i="29"/>
  <c r="Q27" i="29"/>
  <c r="R27" i="29" s="1"/>
  <c r="S27" i="29"/>
  <c r="V27" i="29"/>
  <c r="AE27" i="29" s="1"/>
  <c r="X27" i="29"/>
  <c r="AA27" i="29"/>
  <c r="AC27" i="29" s="1"/>
  <c r="AB27" i="29"/>
  <c r="Q28" i="29"/>
  <c r="AA28" i="29" s="1"/>
  <c r="R28" i="29"/>
  <c r="S28" i="29"/>
  <c r="V28" i="29"/>
  <c r="AF28" i="29" s="1"/>
  <c r="X28" i="29"/>
  <c r="Q29" i="29"/>
  <c r="AA29" i="29" s="1"/>
  <c r="R29" i="29"/>
  <c r="S29" i="29"/>
  <c r="V29" i="29"/>
  <c r="X29" i="29"/>
  <c r="AF29" i="29"/>
  <c r="Q30" i="29"/>
  <c r="R30" i="29" s="1"/>
  <c r="S30" i="29"/>
  <c r="V30" i="29"/>
  <c r="AF30" i="29" s="1"/>
  <c r="X30" i="29"/>
  <c r="AC28" i="29" l="1"/>
  <c r="AB28" i="29"/>
  <c r="AD28" i="29"/>
  <c r="AC29" i="29"/>
  <c r="AD29" i="29"/>
  <c r="AB29" i="29"/>
  <c r="AC25" i="29"/>
  <c r="AE28" i="29"/>
  <c r="AE29" i="29"/>
  <c r="AA30" i="29"/>
  <c r="AA26" i="29"/>
  <c r="AF27" i="29"/>
  <c r="AE30" i="29"/>
  <c r="AE25" i="29"/>
  <c r="AD25" i="29"/>
  <c r="AD27" i="29"/>
  <c r="R25" i="29"/>
  <c r="AC26" i="29" l="1"/>
  <c r="AB26" i="29"/>
  <c r="AD26" i="29"/>
  <c r="AC30" i="29"/>
  <c r="AB30" i="29"/>
  <c r="AD30" i="29"/>
  <c r="Q19" i="29"/>
  <c r="R19" i="29"/>
  <c r="S19" i="29"/>
  <c r="U19" i="29"/>
  <c r="X19" i="29"/>
  <c r="AA19" i="29"/>
  <c r="AB19" i="29"/>
  <c r="AD19" i="29"/>
  <c r="AE19" i="29"/>
</calcChain>
</file>

<file path=xl/comments1.xml><?xml version="1.0" encoding="utf-8"?>
<comments xmlns="http://schemas.openxmlformats.org/spreadsheetml/2006/main">
  <authors>
    <author>만든 이</author>
  </authors>
  <commentList>
    <comment ref="C14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상온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스페셜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  <comment ref="C14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온도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솔트레인보우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  <comment ref="C143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온도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솔트레인보우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</commentList>
</comments>
</file>

<file path=xl/comments2.xml><?xml version="1.0" encoding="utf-8"?>
<comments xmlns="http://schemas.openxmlformats.org/spreadsheetml/2006/main">
  <authors>
    <author>Redbee_Jonghyuck</author>
    <author>Redbee_mirim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입력해주세요</t>
        </r>
        <r>
          <rPr>
            <sz val="9"/>
            <color indexed="81"/>
            <rFont val="Tahoma"/>
            <family val="2"/>
          </rPr>
          <t xml:space="preserve">
-</t>
        </r>
        <r>
          <rPr>
            <sz val="9"/>
            <color indexed="81"/>
            <rFont val="돋움"/>
            <family val="3"/>
            <charset val="129"/>
          </rPr>
          <t xml:space="preserve">무료배송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유료배송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기준금액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3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반품불가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수정예정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심사반려됨</t>
        </r>
      </text>
    </comment>
    <comment ref="BF6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큐원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
화장품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화장품만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
바르테라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바르테라만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코드번호</t>
        </r>
        <r>
          <rPr>
            <sz val="9"/>
            <color indexed="81"/>
            <rFont val="Tahoma"/>
            <family val="2"/>
          </rPr>
          <t xml:space="preserve">1940: </t>
        </r>
        <r>
          <rPr>
            <sz val="9"/>
            <color indexed="81"/>
            <rFont val="돋움"/>
            <family val="3"/>
            <charset val="129"/>
          </rPr>
          <t>중복상품등록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진열내림</t>
        </r>
        <r>
          <rPr>
            <sz val="9"/>
            <color indexed="81"/>
            <rFont val="Tahoma"/>
            <family val="2"/>
          </rPr>
          <t>(2/24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>)</t>
        </r>
      </text>
    </comment>
    <comment ref="AA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코드번호</t>
        </r>
        <r>
          <rPr>
            <sz val="9"/>
            <color indexed="81"/>
            <rFont val="Tahoma"/>
            <family val="2"/>
          </rPr>
          <t xml:space="preserve"> 6340990244: </t>
        </r>
        <r>
          <rPr>
            <sz val="9"/>
            <color indexed="81"/>
            <rFont val="돋움"/>
            <family val="3"/>
            <charset val="129"/>
          </rPr>
          <t>중복상품등록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품절처리</t>
        </r>
        <r>
          <rPr>
            <sz val="9"/>
            <color indexed="81"/>
            <rFont val="Tahoma"/>
            <family val="2"/>
          </rPr>
          <t>(2/24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>)</t>
        </r>
      </text>
    </comment>
    <comment ref="AU12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등록가능</t>
        </r>
      </text>
    </comment>
    <comment ref="AY13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심의서류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대기중</t>
        </r>
        <r>
          <rPr>
            <sz val="9"/>
            <color indexed="81"/>
            <rFont val="Tahoma"/>
            <family val="2"/>
          </rPr>
          <t xml:space="preserve">&gt;6/9 </t>
        </r>
        <r>
          <rPr>
            <sz val="9"/>
            <color indexed="81"/>
            <rFont val="돋움"/>
            <family val="3"/>
            <charset val="129"/>
          </rPr>
          <t>메일송신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B13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유통기한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관련사항으로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반려됨</t>
        </r>
        <r>
          <rPr>
            <sz val="9"/>
            <color indexed="81"/>
            <rFont val="Tahoma"/>
            <family val="2"/>
          </rPr>
          <t xml:space="preserve">
* </t>
        </r>
        <r>
          <rPr>
            <sz val="9"/>
            <color indexed="81"/>
            <rFont val="돋움"/>
            <family val="3"/>
            <charset val="129"/>
          </rPr>
          <t>유통기한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작성기준
1. 주문일기준으로 유통기한이~ 이상인 상품 발송
2. 주문일기준 ~개월 이내 제조상품 발송
(유통기한: 제조일로부터 ~일)
&gt; 유통기한 임박상품인 경우 제품명에 [유통기한임박] 필수표시로 상품등록 지연</t>
        </r>
      </text>
    </comment>
    <comment ref="BI13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가격정보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수정필요</t>
        </r>
      </text>
    </comment>
    <comment ref="BI14" authorId="0" shapeId="0">
      <text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돋움"/>
            <family val="3"/>
            <charset val="129"/>
          </rPr>
          <t>가격정보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수정필요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시험성적서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서류필요</t>
        </r>
        <r>
          <rPr>
            <sz val="9"/>
            <color indexed="81"/>
            <rFont val="Tahoma"/>
            <family val="2"/>
          </rPr>
          <t>&gt;CJ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  <r>
          <rPr>
            <sz val="9"/>
            <color indexed="81"/>
            <rFont val="Tahoma"/>
            <family val="2"/>
          </rPr>
          <t>&gt;GS</t>
        </r>
        <r>
          <rPr>
            <sz val="9"/>
            <color indexed="81"/>
            <rFont val="돋움"/>
            <family val="3"/>
            <charset val="129"/>
          </rPr>
          <t>심의재접수</t>
        </r>
      </text>
    </comment>
    <comment ref="AV16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시험성적서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서류필요</t>
        </r>
        <r>
          <rPr>
            <sz val="9"/>
            <color indexed="81"/>
            <rFont val="Tahoma"/>
            <family val="2"/>
          </rPr>
          <t>&gt;CJ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  <r>
          <rPr>
            <sz val="9"/>
            <color indexed="81"/>
            <rFont val="Tahoma"/>
            <family val="2"/>
          </rPr>
          <t>&gt;GS</t>
        </r>
        <r>
          <rPr>
            <sz val="9"/>
            <color indexed="81"/>
            <rFont val="돋움"/>
            <family val="3"/>
            <charset val="129"/>
          </rPr>
          <t>심의재접수</t>
        </r>
      </text>
    </comment>
    <comment ref="BI16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AY17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이용희책임</t>
        </r>
        <r>
          <rPr>
            <sz val="9"/>
            <color indexed="81"/>
            <rFont val="Tahoma"/>
            <family val="2"/>
          </rPr>
          <t>)&gt;MD</t>
        </r>
        <r>
          <rPr>
            <sz val="9"/>
            <color indexed="81"/>
            <rFont val="돋움"/>
            <family val="3"/>
            <charset val="129"/>
          </rPr>
          <t>승인안해주셔서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독촉메일전송</t>
        </r>
        <r>
          <rPr>
            <sz val="9"/>
            <color indexed="81"/>
            <rFont val="Tahoma"/>
            <family val="2"/>
          </rPr>
          <t>(6/9)</t>
        </r>
      </text>
    </comment>
    <comment ref="BI17" authorId="0" shapeId="0">
      <text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돋움"/>
            <family val="3"/>
            <charset val="129"/>
          </rPr>
          <t>가격정보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수정필요</t>
        </r>
      </text>
    </comment>
    <comment ref="AK1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6/10 </t>
        </r>
        <r>
          <rPr>
            <sz val="9"/>
            <color indexed="81"/>
            <rFont val="돋움"/>
            <family val="3"/>
            <charset val="129"/>
          </rPr>
          <t>승인요청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메일전송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1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</t>
        </r>
        <r>
          <rPr>
            <sz val="9"/>
            <color indexed="81"/>
            <rFont val="Tahoma"/>
            <family val="2"/>
          </rPr>
          <t>MD</t>
        </r>
        <r>
          <rPr>
            <sz val="9"/>
            <color indexed="81"/>
            <rFont val="돋움"/>
            <family val="3"/>
            <charset val="129"/>
          </rPr>
          <t>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등록승인요청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네이트온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드림</t>
        </r>
      </text>
    </comment>
    <comment ref="AV1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돋움"/>
            <family val="3"/>
            <charset val="129"/>
          </rPr>
          <t>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AY1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돋움"/>
            <family val="3"/>
            <charset val="129"/>
          </rPr>
          <t>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BI2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25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26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27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2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29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0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1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2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3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AV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효능효과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제조시설문제로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>&gt;6/9</t>
        </r>
        <r>
          <rPr>
            <sz val="9"/>
            <color indexed="81"/>
            <rFont val="돋움"/>
            <family val="3"/>
            <charset val="129"/>
          </rPr>
          <t>신규등록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이전건은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달지나재심의불가</t>
        </r>
        <r>
          <rPr>
            <sz val="9"/>
            <color indexed="81"/>
            <rFont val="Tahoma"/>
            <family val="2"/>
          </rPr>
          <t>)</t>
        </r>
      </text>
    </comment>
    <comment ref="AX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QA </t>
        </r>
        <r>
          <rPr>
            <sz val="9"/>
            <color indexed="81"/>
            <rFont val="돋움"/>
            <family val="3"/>
            <charset val="129"/>
          </rPr>
          <t>불합격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효능효과</t>
        </r>
        <r>
          <rPr>
            <sz val="9"/>
            <color indexed="81"/>
            <rFont val="Tahoma"/>
            <family val="2"/>
          </rPr>
          <t>)&gt;</t>
        </r>
        <r>
          <rPr>
            <sz val="9"/>
            <color indexed="81"/>
            <rFont val="돋움"/>
            <family val="3"/>
            <charset val="129"/>
          </rPr>
          <t>오래승인되지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영구중단처리됨</t>
        </r>
        <r>
          <rPr>
            <sz val="9"/>
            <color indexed="81"/>
            <rFont val="Tahoma"/>
            <family val="2"/>
          </rPr>
          <t xml:space="preserve">&gt;6/9 </t>
        </r>
        <r>
          <rPr>
            <sz val="9"/>
            <color indexed="81"/>
            <rFont val="돋움"/>
            <family val="3"/>
            <charset val="129"/>
          </rPr>
          <t>사방넷신규등록송신</t>
        </r>
      </text>
    </comment>
    <comment ref="AY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6/9 </t>
        </r>
        <r>
          <rPr>
            <sz val="9"/>
            <color indexed="81"/>
            <rFont val="돋움"/>
            <family val="3"/>
            <charset val="129"/>
          </rPr>
          <t>심의승인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드림</t>
        </r>
      </text>
    </comment>
    <comment ref="BA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6/9 </t>
        </r>
        <r>
          <rPr>
            <sz val="9"/>
            <color indexed="81"/>
            <rFont val="돋움"/>
            <family val="3"/>
            <charset val="129"/>
          </rPr>
          <t>상세페이지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2000492139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2000492121
2000492090
2000492068
2000492050
2000492032</t>
        </r>
      </text>
    </comment>
    <comment ref="BB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효능효과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&gt;6/9 </t>
        </r>
        <r>
          <rPr>
            <sz val="9"/>
            <color indexed="81"/>
            <rFont val="돋움"/>
            <family val="3"/>
            <charset val="129"/>
          </rPr>
          <t>수정후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재심의요청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메일전송</t>
        </r>
      </text>
    </comment>
    <comment ref="BI34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5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6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7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8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BI39" authorId="1" shapeId="0">
      <text>
        <r>
          <rPr>
            <b/>
            <sz val="9"/>
            <color indexed="81"/>
            <rFont val="Tahoma"/>
            <family val="2"/>
          </rPr>
          <t>Redbee_mirim: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선물하기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</t>
        </r>
      </text>
    </comment>
    <comment ref="AV40" authorId="0" shapeId="0">
      <text>
        <r>
          <rPr>
            <b/>
            <sz val="9"/>
            <color indexed="81"/>
            <rFont val="돋움"/>
            <family val="3"/>
            <charset val="129"/>
          </rPr>
          <t>재등록</t>
        </r>
        <r>
          <rPr>
            <b/>
            <sz val="9"/>
            <color indexed="81"/>
            <rFont val="Tahoma"/>
            <family val="2"/>
          </rPr>
          <t xml:space="preserve"> 3.22 </t>
        </r>
        <r>
          <rPr>
            <b/>
            <sz val="9"/>
            <color indexed="81"/>
            <rFont val="돋움"/>
            <family val="3"/>
            <charset val="129"/>
          </rPr>
          <t>박종혁</t>
        </r>
      </text>
    </comment>
    <comment ref="BD40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재등록</t>
        </r>
      </text>
    </comment>
    <comment ref="AV41" authorId="0" shapeId="0">
      <text>
        <r>
          <rPr>
            <b/>
            <sz val="9"/>
            <color indexed="81"/>
            <rFont val="돋움"/>
            <family val="3"/>
            <charset val="129"/>
          </rPr>
          <t>재등록</t>
        </r>
        <r>
          <rPr>
            <b/>
            <sz val="9"/>
            <color indexed="81"/>
            <rFont val="Tahoma"/>
            <family val="2"/>
          </rPr>
          <t xml:space="preserve"> 3.22 </t>
        </r>
        <r>
          <rPr>
            <b/>
            <sz val="9"/>
            <color indexed="81"/>
            <rFont val="돋움"/>
            <family val="3"/>
            <charset val="129"/>
          </rPr>
          <t>박종혁</t>
        </r>
      </text>
    </comment>
    <comment ref="BD41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재등록</t>
        </r>
      </text>
    </comment>
    <comment ref="AV42" authorId="0" shapeId="0">
      <text>
        <r>
          <rPr>
            <b/>
            <sz val="9"/>
            <color indexed="81"/>
            <rFont val="돋움"/>
            <family val="3"/>
            <charset val="129"/>
          </rPr>
          <t>재등록</t>
        </r>
        <r>
          <rPr>
            <b/>
            <sz val="9"/>
            <color indexed="81"/>
            <rFont val="Tahoma"/>
            <family val="2"/>
          </rPr>
          <t xml:space="preserve"> 3.22 </t>
        </r>
        <r>
          <rPr>
            <b/>
            <sz val="9"/>
            <color indexed="81"/>
            <rFont val="돋움"/>
            <family val="3"/>
            <charset val="129"/>
          </rPr>
          <t>박종혁</t>
        </r>
      </text>
    </comment>
    <comment ref="BD42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재등록</t>
        </r>
      </text>
    </comment>
    <comment ref="AV43" authorId="0" shapeId="0">
      <text>
        <r>
          <rPr>
            <b/>
            <sz val="9"/>
            <color indexed="81"/>
            <rFont val="돋움"/>
            <family val="3"/>
            <charset val="129"/>
          </rPr>
          <t>재등록</t>
        </r>
        <r>
          <rPr>
            <b/>
            <sz val="9"/>
            <color indexed="81"/>
            <rFont val="Tahoma"/>
            <family val="2"/>
          </rPr>
          <t xml:space="preserve"> 3.22 </t>
        </r>
        <r>
          <rPr>
            <b/>
            <sz val="9"/>
            <color indexed="81"/>
            <rFont val="돋움"/>
            <family val="3"/>
            <charset val="129"/>
          </rPr>
          <t>박종혁</t>
        </r>
      </text>
    </comment>
    <comment ref="BD43" authorId="0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재등록</t>
        </r>
      </text>
    </comment>
  </commentList>
</comments>
</file>

<file path=xl/comments3.xml><?xml version="1.0" encoding="utf-8"?>
<comments xmlns="http://schemas.openxmlformats.org/spreadsheetml/2006/main">
  <authors>
    <author>JongHyuck</author>
    <author>Redbee_Jonghyuck</author>
  </authors>
  <commentLis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입력값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-"</t>
        </r>
        <r>
          <rPr>
            <sz val="9"/>
            <color indexed="81"/>
            <rFont val="돋움"/>
            <family val="3"/>
            <charset val="129"/>
          </rPr>
          <t>무료배송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-"</t>
        </r>
        <r>
          <rPr>
            <sz val="9"/>
            <color indexed="81"/>
            <rFont val="돋움"/>
            <family val="3"/>
            <charset val="129"/>
          </rPr>
          <t>유료배송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금액입력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)</t>
        </r>
      </text>
    </comment>
    <comment ref="J15" authorId="1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배송정책에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택배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배송비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단가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Redbee_Jonghyuck: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수익률
</t>
        </r>
      </text>
    </comment>
    <comment ref="E17" authorId="1" shapeId="0">
      <text>
        <r>
          <rPr>
            <b/>
            <sz val="10"/>
            <color indexed="81"/>
            <rFont val="Tahoma"/>
            <family val="2"/>
          </rPr>
          <t>Redbee_Jonghyuck:</t>
        </r>
        <r>
          <rPr>
            <sz val="10"/>
            <color indexed="81"/>
            <rFont val="Tahoma"/>
            <family val="2"/>
          </rPr>
          <t xml:space="preserve">
A</t>
        </r>
        <r>
          <rPr>
            <sz val="10"/>
            <color indexed="81"/>
            <rFont val="돋움"/>
            <family val="3"/>
            <charset val="129"/>
          </rPr>
          <t xml:space="preserve">인수
</t>
        </r>
        <r>
          <rPr>
            <sz val="10"/>
            <color indexed="81"/>
            <rFont val="Tahoma"/>
            <family val="2"/>
          </rPr>
          <t>A</t>
        </r>
        <r>
          <rPr>
            <sz val="10"/>
            <color indexed="81"/>
            <rFont val="돋움"/>
            <family val="3"/>
            <charset val="129"/>
          </rPr>
          <t>인수들</t>
        </r>
        <r>
          <rPr>
            <sz val="10"/>
            <color indexed="81"/>
            <rFont val="Tahoma"/>
            <family val="2"/>
          </rPr>
          <t xml:space="preserve"> 6</t>
        </r>
        <r>
          <rPr>
            <sz val="10"/>
            <color indexed="81"/>
            <rFont val="돋움"/>
            <family val="3"/>
            <charset val="129"/>
          </rPr>
          <t>가지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중</t>
        </r>
        <r>
          <rPr>
            <sz val="10"/>
            <color indexed="81"/>
            <rFont val="Tahoma"/>
            <family val="2"/>
          </rPr>
          <t xml:space="preserve"> 5</t>
        </r>
        <r>
          <rPr>
            <sz val="10"/>
            <color indexed="81"/>
            <rFont val="돋움"/>
            <family val="3"/>
            <charset val="129"/>
          </rPr>
          <t>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이상을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입력해야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계산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가능
</t>
        </r>
        <r>
          <rPr>
            <sz val="10"/>
            <color indexed="81"/>
            <rFont val="Tahoma"/>
            <family val="2"/>
          </rPr>
          <t>(1)</t>
        </r>
        <r>
          <rPr>
            <sz val="10"/>
            <color indexed="81"/>
            <rFont val="돋움"/>
            <family val="3"/>
            <charset val="129"/>
          </rPr>
          <t xml:space="preserve">판매가
</t>
        </r>
        <r>
          <rPr>
            <sz val="10"/>
            <color indexed="81"/>
            <rFont val="Tahoma"/>
            <family val="2"/>
          </rPr>
          <t>(2)</t>
        </r>
        <r>
          <rPr>
            <sz val="10"/>
            <color indexed="81"/>
            <rFont val="돋움"/>
            <family val="3"/>
            <charset val="129"/>
          </rPr>
          <t xml:space="preserve">매입가
</t>
        </r>
        <r>
          <rPr>
            <sz val="10"/>
            <color indexed="81"/>
            <rFont val="Tahoma"/>
            <family val="2"/>
          </rPr>
          <t>(3)</t>
        </r>
        <r>
          <rPr>
            <sz val="10"/>
            <color indexed="81"/>
            <rFont val="돋움"/>
            <family val="3"/>
            <charset val="129"/>
          </rPr>
          <t>판매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수수료율</t>
        </r>
        <r>
          <rPr>
            <sz val="10"/>
            <color indexed="81"/>
            <rFont val="Tahoma"/>
            <family val="2"/>
          </rPr>
          <t xml:space="preserve"> or </t>
        </r>
        <r>
          <rPr>
            <sz val="10"/>
            <color indexed="81"/>
            <rFont val="돋움"/>
            <family val="3"/>
            <charset val="129"/>
          </rPr>
          <t>판매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수수료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택</t>
        </r>
        <r>
          <rPr>
            <sz val="10"/>
            <color indexed="81"/>
            <rFont val="Tahoma"/>
            <family val="2"/>
          </rPr>
          <t xml:space="preserve"> 1
(4)</t>
        </r>
        <r>
          <rPr>
            <sz val="10"/>
            <color indexed="81"/>
            <rFont val="돋움"/>
            <family val="3"/>
            <charset val="129"/>
          </rPr>
          <t>배송정책</t>
        </r>
        <r>
          <rPr>
            <sz val="10"/>
            <color indexed="81"/>
            <rFont val="Tahoma"/>
            <family val="2"/>
          </rPr>
          <t xml:space="preserve"> : </t>
        </r>
        <r>
          <rPr>
            <sz val="10"/>
            <color indexed="81"/>
            <rFont val="돋움"/>
            <family val="3"/>
            <charset val="129"/>
          </rPr>
          <t xml:space="preserve">필수입력
</t>
        </r>
        <r>
          <rPr>
            <sz val="10"/>
            <color indexed="81"/>
            <rFont val="Tahoma"/>
            <family val="2"/>
          </rPr>
          <t>(5)</t>
        </r>
        <r>
          <rPr>
            <sz val="10"/>
            <color indexed="81"/>
            <rFont val="돋움"/>
            <family val="3"/>
            <charset val="129"/>
          </rPr>
          <t>배송비단가</t>
        </r>
        <r>
          <rPr>
            <sz val="10"/>
            <color indexed="81"/>
            <rFont val="Tahoma"/>
            <family val="2"/>
          </rPr>
          <t xml:space="preserve"> : </t>
        </r>
        <r>
          <rPr>
            <sz val="10"/>
            <color indexed="81"/>
            <rFont val="돋움"/>
            <family val="3"/>
            <charset val="129"/>
          </rPr>
          <t xml:space="preserve">필수입력
</t>
        </r>
        <r>
          <rPr>
            <sz val="10"/>
            <color indexed="81"/>
            <rFont val="Tahoma"/>
            <family val="2"/>
          </rPr>
          <t>(6)</t>
        </r>
        <r>
          <rPr>
            <sz val="10"/>
            <color indexed="81"/>
            <rFont val="돋움"/>
            <family val="3"/>
            <charset val="129"/>
          </rPr>
          <t>수익</t>
        </r>
        <r>
          <rPr>
            <sz val="10"/>
            <color indexed="81"/>
            <rFont val="Tahoma"/>
            <family val="2"/>
          </rPr>
          <t xml:space="preserve"> or </t>
        </r>
        <r>
          <rPr>
            <sz val="10"/>
            <color indexed="81"/>
            <rFont val="돋움"/>
            <family val="3"/>
            <charset val="129"/>
          </rPr>
          <t>수익률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택</t>
        </r>
        <r>
          <rPr>
            <sz val="10"/>
            <color indexed="81"/>
            <rFont val="Tahoma"/>
            <family val="2"/>
          </rPr>
          <t xml:space="preserve"> 1</t>
        </r>
      </text>
    </comment>
  </commentList>
</comments>
</file>

<file path=xl/sharedStrings.xml><?xml version="1.0" encoding="utf-8"?>
<sst xmlns="http://schemas.openxmlformats.org/spreadsheetml/2006/main" count="1348" uniqueCount="780">
  <si>
    <t>상품명</t>
    <phoneticPr fontId="15" type="noConversion"/>
  </si>
  <si>
    <t>무료배송</t>
    <phoneticPr fontId="15" type="noConversion"/>
  </si>
  <si>
    <t>상품명</t>
  </si>
  <si>
    <t>단계</t>
    <phoneticPr fontId="15" type="noConversion"/>
  </si>
  <si>
    <t>자사몰</t>
    <phoneticPr fontId="15" type="noConversion"/>
  </si>
  <si>
    <t>오픈마켓</t>
    <phoneticPr fontId="15" type="noConversion"/>
  </si>
  <si>
    <t>전문몰</t>
    <phoneticPr fontId="15" type="noConversion"/>
  </si>
  <si>
    <t>소셜</t>
    <phoneticPr fontId="15" type="noConversion"/>
  </si>
  <si>
    <t>원가
(VAT포함)</t>
    <phoneticPr fontId="15" type="noConversion"/>
  </si>
  <si>
    <t>상품</t>
    <phoneticPr fontId="15" type="noConversion"/>
  </si>
  <si>
    <t>가격</t>
    <phoneticPr fontId="15" type="noConversion"/>
  </si>
  <si>
    <t>종합몰</t>
    <phoneticPr fontId="15" type="noConversion"/>
  </si>
  <si>
    <t>배송비
정책</t>
    <phoneticPr fontId="15" type="noConversion"/>
  </si>
  <si>
    <t>가공식품</t>
  </si>
  <si>
    <t>관련법상 표시사항</t>
  </si>
  <si>
    <t>소비자상담 전화번호</t>
  </si>
  <si>
    <t>주원료명</t>
  </si>
  <si>
    <t>식품의 유형</t>
  </si>
  <si>
    <t>생산자 및 소재지</t>
  </si>
  <si>
    <t>수입식품 여부</t>
  </si>
  <si>
    <t>표시광고 사전심의필</t>
  </si>
  <si>
    <t>제조연월일/유통기한</t>
  </si>
  <si>
    <t>함량</t>
  </si>
  <si>
    <t>원료원산지</t>
  </si>
  <si>
    <t>수입자</t>
  </si>
  <si>
    <t>아이템</t>
  </si>
  <si>
    <t>표시단위</t>
  </si>
  <si>
    <t>총 용량</t>
  </si>
  <si>
    <t>단위 용량</t>
  </si>
  <si>
    <t>판매 개수</t>
  </si>
  <si>
    <t>제품 구성</t>
  </si>
  <si>
    <t>보관방법/취급방법</t>
  </si>
  <si>
    <t>상품 가로_세로_높이</t>
  </si>
  <si>
    <t>섭취방법</t>
  </si>
  <si>
    <t>포장단위</t>
  </si>
  <si>
    <t>영양성분</t>
  </si>
  <si>
    <t>건강기능식품</t>
  </si>
  <si>
    <t>영양정보</t>
  </si>
  <si>
    <t>기능정보</t>
  </si>
  <si>
    <t>질병치료 의약품 아님 명시</t>
  </si>
  <si>
    <t>포장단위별 용량/수량</t>
  </si>
  <si>
    <t>판매개수</t>
  </si>
  <si>
    <t>단위용량</t>
  </si>
  <si>
    <t>기타</t>
  </si>
  <si>
    <t>품명/모델명</t>
  </si>
  <si>
    <t>제조사(수입자/병행수입)</t>
  </si>
  <si>
    <t>제조국</t>
  </si>
  <si>
    <t>품질보증기준</t>
  </si>
  <si>
    <t>A/S전화번호</t>
  </si>
  <si>
    <t>수입여부</t>
  </si>
  <si>
    <t>법에 의한 인증 허가 등</t>
  </si>
  <si>
    <t>안전인증여부</t>
  </si>
  <si>
    <t>색상</t>
  </si>
  <si>
    <t>사이즈</t>
  </si>
  <si>
    <t>재질</t>
  </si>
  <si>
    <t>배송설치비용</t>
  </si>
  <si>
    <t>안전인증번호</t>
  </si>
  <si>
    <t>무게</t>
  </si>
  <si>
    <t>자기검사번호</t>
  </si>
  <si>
    <t>취소/중도해약 및 환불방법</t>
  </si>
  <si>
    <t>이용조건</t>
  </si>
  <si>
    <t>서비스 제공 사업자</t>
  </si>
  <si>
    <t>용량,수량,크기</t>
  </si>
  <si>
    <t>영유아식/체중조절식품</t>
  </si>
  <si>
    <t>부작용발생 가능성</t>
  </si>
  <si>
    <t>항목1</t>
    <phoneticPr fontId="15" type="noConversion"/>
  </si>
  <si>
    <t>항목2</t>
    <phoneticPr fontId="15" type="noConversion"/>
  </si>
  <si>
    <t>쇼핑몰
솔루션</t>
    <phoneticPr fontId="15" type="noConversion"/>
  </si>
  <si>
    <t>마진률</t>
    <phoneticPr fontId="15" type="noConversion"/>
  </si>
  <si>
    <t>수수료
(시뮬용)</t>
    <phoneticPr fontId="15" type="noConversion"/>
  </si>
  <si>
    <t>마진율
(배송비포함)
(수수료포함)</t>
    <phoneticPr fontId="15" type="noConversion"/>
  </si>
  <si>
    <t>상품명</t>
    <phoneticPr fontId="15" type="noConversion"/>
  </si>
  <si>
    <t>수수료</t>
    <phoneticPr fontId="15" type="noConversion"/>
  </si>
  <si>
    <t>판매가</t>
    <phoneticPr fontId="15" type="noConversion"/>
  </si>
  <si>
    <t>&lt;판매가&gt;</t>
    <phoneticPr fontId="15" type="noConversion"/>
  </si>
  <si>
    <t>&lt;마진&gt;</t>
    <phoneticPr fontId="15" type="noConversion"/>
  </si>
  <si>
    <t>&lt;수수료&gt;</t>
    <phoneticPr fontId="15" type="noConversion"/>
  </si>
  <si>
    <t>무료배송조건</t>
    <phoneticPr fontId="15" type="noConversion"/>
  </si>
  <si>
    <t>&lt;원가&gt;</t>
    <phoneticPr fontId="15" type="noConversion"/>
  </si>
  <si>
    <t>원가</t>
    <phoneticPr fontId="15" type="noConversion"/>
  </si>
  <si>
    <t>상품명</t>
    <phoneticPr fontId="15" type="noConversion"/>
  </si>
  <si>
    <t>무료배송조건</t>
    <phoneticPr fontId="15" type="noConversion"/>
  </si>
  <si>
    <t>판매가</t>
    <phoneticPr fontId="15" type="noConversion"/>
  </si>
  <si>
    <t>부가세율</t>
    <phoneticPr fontId="15" type="noConversion"/>
  </si>
  <si>
    <t>수수료율</t>
    <phoneticPr fontId="15" type="noConversion"/>
  </si>
  <si>
    <t>큐원 에그타르트믹스</t>
    <phoneticPr fontId="15" type="noConversion"/>
  </si>
  <si>
    <t>해당없음</t>
    <phoneticPr fontId="15" type="noConversion"/>
  </si>
  <si>
    <t>페이퍼나노 프레임 남대문</t>
    <phoneticPr fontId="15" type="noConversion"/>
  </si>
  <si>
    <t>ex)</t>
    <phoneticPr fontId="15" type="noConversion"/>
  </si>
  <si>
    <t>직수입 도라에몽 좌변기 커버</t>
    <phoneticPr fontId="15" type="noConversion"/>
  </si>
  <si>
    <t>마진액</t>
    <phoneticPr fontId="15" type="noConversion"/>
  </si>
  <si>
    <t>자체상품코드</t>
    <phoneticPr fontId="15" type="noConversion"/>
  </si>
  <si>
    <t>비고</t>
    <phoneticPr fontId="15" type="noConversion"/>
  </si>
  <si>
    <t>상품구분</t>
  </si>
  <si>
    <t>배송비부담</t>
    <phoneticPr fontId="15" type="noConversion"/>
  </si>
  <si>
    <t>화장품</t>
    <phoneticPr fontId="15" type="noConversion"/>
  </si>
  <si>
    <t>제조국</t>
    <phoneticPr fontId="15" type="noConversion"/>
  </si>
  <si>
    <t>품질보증기준</t>
    <phoneticPr fontId="15" type="noConversion"/>
  </si>
  <si>
    <t>사용방법</t>
    <phoneticPr fontId="15" type="noConversion"/>
  </si>
  <si>
    <t>주요성분</t>
  </si>
  <si>
    <t>용량 또는 중량</t>
  </si>
  <si>
    <t>소비자상담 관련 전화번호</t>
  </si>
  <si>
    <t>사용기한 또는 개봉 후 사용기간</t>
  </si>
  <si>
    <t>제조자 및 제조판매업자</t>
  </si>
  <si>
    <t>기능성 여부</t>
  </si>
  <si>
    <t>유기농 화장품에 해당 여부</t>
  </si>
  <si>
    <t>유기농 원료 함량</t>
  </si>
  <si>
    <t>식약청 허가번호</t>
  </si>
  <si>
    <t>허가일자</t>
  </si>
  <si>
    <t>대표자명</t>
  </si>
  <si>
    <t>상품무게</t>
  </si>
  <si>
    <t>주요 사양(피부타입, 색상)</t>
    <phoneticPr fontId="15" type="noConversion"/>
  </si>
  <si>
    <t>식약청 심사 내용</t>
    <phoneticPr fontId="15" type="noConversion"/>
  </si>
  <si>
    <t>11번가</t>
  </si>
  <si>
    <t>인터파크</t>
  </si>
  <si>
    <t>쿠팡</t>
  </si>
  <si>
    <t>바보사랑</t>
  </si>
  <si>
    <t>텐바이텐</t>
  </si>
  <si>
    <t>1300K</t>
  </si>
  <si>
    <t>사방넷</t>
  </si>
  <si>
    <t>홈&amp;쇼핑</t>
  </si>
  <si>
    <t>마트몰</t>
    <phoneticPr fontId="15" type="noConversion"/>
  </si>
  <si>
    <t>동원몰</t>
    <phoneticPr fontId="15" type="noConversion"/>
  </si>
  <si>
    <t>특가</t>
    <phoneticPr fontId="15" type="noConversion"/>
  </si>
  <si>
    <t>배송부담금</t>
    <phoneticPr fontId="15" type="noConversion"/>
  </si>
  <si>
    <t>채널공급가</t>
    <phoneticPr fontId="15" type="noConversion"/>
  </si>
  <si>
    <t>배송 정책</t>
    <phoneticPr fontId="15" type="noConversion"/>
  </si>
  <si>
    <t>금액</t>
    <phoneticPr fontId="15" type="noConversion"/>
  </si>
  <si>
    <t>유료배송</t>
    <phoneticPr fontId="15" type="noConversion"/>
  </si>
  <si>
    <t>단위 배송비</t>
    <phoneticPr fontId="15" type="noConversion"/>
  </si>
  <si>
    <t>PRICE_001</t>
    <phoneticPr fontId="15" type="noConversion"/>
  </si>
  <si>
    <t>PRICE_002</t>
    <phoneticPr fontId="15" type="noConversion"/>
  </si>
  <si>
    <t>세트</t>
    <phoneticPr fontId="15" type="noConversion"/>
  </si>
  <si>
    <t>코드
(아래 칸에 기재)</t>
    <phoneticPr fontId="15" type="noConversion"/>
  </si>
  <si>
    <t>아래 단품쪽에서 PRICE의 정보를 끌고 와서 계산</t>
    <phoneticPr fontId="15" type="noConversion"/>
  </si>
  <si>
    <t>묶음가능여부</t>
    <phoneticPr fontId="15" type="noConversion"/>
  </si>
  <si>
    <t>매입원가
(VAT별도)</t>
    <phoneticPr fontId="15" type="noConversion"/>
  </si>
  <si>
    <t>비고1</t>
    <phoneticPr fontId="15" type="noConversion"/>
  </si>
  <si>
    <t>배송비
단가</t>
    <phoneticPr fontId="15" type="noConversion"/>
  </si>
  <si>
    <t>채널마진</t>
    <phoneticPr fontId="15" type="noConversion"/>
  </si>
  <si>
    <t>상품/판매 정보</t>
    <phoneticPr fontId="15" type="noConversion"/>
  </si>
  <si>
    <t>매입원가</t>
    <phoneticPr fontId="15" type="noConversion"/>
  </si>
  <si>
    <t>수수료</t>
    <phoneticPr fontId="15" type="noConversion"/>
  </si>
  <si>
    <t>매출정보</t>
    <phoneticPr fontId="15" type="noConversion"/>
  </si>
  <si>
    <t>비용정보</t>
    <phoneticPr fontId="15" type="noConversion"/>
  </si>
  <si>
    <t>마진정보</t>
    <phoneticPr fontId="15" type="noConversion"/>
  </si>
  <si>
    <t>*VAT 포함</t>
    <phoneticPr fontId="15" type="noConversion"/>
  </si>
  <si>
    <t>정상가</t>
    <phoneticPr fontId="15" type="noConversion"/>
  </si>
  <si>
    <t>마진율
(정상가 대비)</t>
    <phoneticPr fontId="15" type="noConversion"/>
  </si>
  <si>
    <t>추가정보</t>
    <phoneticPr fontId="15" type="noConversion"/>
  </si>
  <si>
    <t>비용정보</t>
    <phoneticPr fontId="15" type="noConversion"/>
  </si>
  <si>
    <t>마진정보</t>
    <phoneticPr fontId="15" type="noConversion"/>
  </si>
  <si>
    <t>마진율</t>
    <phoneticPr fontId="15" type="noConversion"/>
  </si>
  <si>
    <t>매출정보</t>
    <phoneticPr fontId="15" type="noConversion"/>
  </si>
  <si>
    <r>
      <t xml:space="preserve">무료배송조건은 </t>
    </r>
    <r>
      <rPr>
        <sz val="9"/>
        <color rgb="FFFF0000"/>
        <rFont val="맑은 고딕"/>
        <family val="3"/>
        <charset val="129"/>
        <scheme val="minor"/>
      </rPr>
      <t>"유료배송"</t>
    </r>
    <r>
      <rPr>
        <sz val="9"/>
        <color theme="1"/>
        <rFont val="맑은 고딕"/>
        <family val="2"/>
        <charset val="129"/>
        <scheme val="minor"/>
      </rPr>
      <t xml:space="preserve"> </t>
    </r>
    <r>
      <rPr>
        <sz val="9"/>
        <color rgb="FF00B0F0"/>
        <rFont val="맑은 고딕"/>
        <family val="3"/>
        <charset val="129"/>
        <scheme val="minor"/>
      </rPr>
      <t>"무료배송"</t>
    </r>
    <r>
      <rPr>
        <sz val="9"/>
        <color theme="1"/>
        <rFont val="맑은 고딕"/>
        <family val="2"/>
        <charset val="129"/>
        <scheme val="minor"/>
      </rPr>
      <t xml:space="preserve"> 혹은 </t>
    </r>
    <r>
      <rPr>
        <sz val="9"/>
        <color theme="9"/>
        <rFont val="맑은 고딕"/>
        <family val="3"/>
        <charset val="129"/>
        <scheme val="minor"/>
      </rPr>
      <t>금액</t>
    </r>
    <r>
      <rPr>
        <sz val="9"/>
        <color theme="1"/>
        <rFont val="맑은 고딕"/>
        <family val="2"/>
        <charset val="129"/>
        <scheme val="minor"/>
      </rPr>
      <t>을 필히 입력해주셔야 합니다.</t>
    </r>
    <phoneticPr fontId="15" type="noConversion"/>
  </si>
  <si>
    <t>판매
수수료율</t>
    <phoneticPr fontId="15" type="noConversion"/>
  </si>
  <si>
    <t>브랜드</t>
    <phoneticPr fontId="15" type="noConversion"/>
  </si>
  <si>
    <t>매입처</t>
    <phoneticPr fontId="15" type="noConversion"/>
  </si>
  <si>
    <t>과/면세</t>
    <phoneticPr fontId="15" type="noConversion"/>
  </si>
  <si>
    <t>12~16%</t>
    <phoneticPr fontId="15" type="noConversion"/>
  </si>
  <si>
    <t>스마트스토어</t>
    <phoneticPr fontId="15" type="noConversion"/>
  </si>
  <si>
    <t>12~16%</t>
    <phoneticPr fontId="15" type="noConversion"/>
  </si>
  <si>
    <t>기타</t>
    <phoneticPr fontId="15" type="noConversion"/>
  </si>
  <si>
    <t>10~15%</t>
    <phoneticPr fontId="15" type="noConversion"/>
  </si>
  <si>
    <t>shop0067</t>
  </si>
  <si>
    <t>shop0068</t>
  </si>
  <si>
    <t>shop0004</t>
  </si>
  <si>
    <t>shop0055</t>
  </si>
  <si>
    <t>shop0029</t>
  </si>
  <si>
    <t>shop0126</t>
  </si>
  <si>
    <t>shop0287</t>
  </si>
  <si>
    <t>shop0076</t>
  </si>
  <si>
    <t>shop0075</t>
  </si>
  <si>
    <t>shop0023</t>
  </si>
  <si>
    <t>shop0042</t>
  </si>
  <si>
    <t>shop0069</t>
  </si>
  <si>
    <t>shop0078</t>
  </si>
  <si>
    <t>shop0007</t>
  </si>
  <si>
    <t>shop0036</t>
  </si>
  <si>
    <t>shop0087</t>
  </si>
  <si>
    <t>shop0098</t>
  </si>
  <si>
    <t>shop0054</t>
  </si>
  <si>
    <t>shop0129</t>
  </si>
  <si>
    <t>shop0100</t>
  </si>
  <si>
    <t>농수산물</t>
    <phoneticPr fontId="15" type="noConversion"/>
  </si>
  <si>
    <t>제품 구성</t>
    <phoneticPr fontId="15" type="noConversion"/>
  </si>
  <si>
    <t>용량(중량), 수량, 크기</t>
    <phoneticPr fontId="15" type="noConversion"/>
  </si>
  <si>
    <t>관련법상 표시사항</t>
    <phoneticPr fontId="15" type="noConversion"/>
  </si>
  <si>
    <t>보관방법 또는 취급방법</t>
    <phoneticPr fontId="15" type="noConversion"/>
  </si>
  <si>
    <t>소비자상담 관련 전화번호</t>
    <phoneticPr fontId="15" type="noConversion"/>
  </si>
  <si>
    <t>주원료명</t>
    <phoneticPr fontId="15" type="noConversion"/>
  </si>
  <si>
    <t>생산자 및 소재지</t>
    <phoneticPr fontId="15" type="noConversion"/>
  </si>
  <si>
    <t>수입여부</t>
    <phoneticPr fontId="15" type="noConversion"/>
  </si>
  <si>
    <t>제조연월일(포장일 또는 생산연도) / 유통기한</t>
    <phoneticPr fontId="15" type="noConversion"/>
  </si>
  <si>
    <t>함량</t>
    <phoneticPr fontId="15" type="noConversion"/>
  </si>
  <si>
    <t>원료원산지</t>
    <phoneticPr fontId="15" type="noConversion"/>
  </si>
  <si>
    <t>농산물 구분 입력</t>
    <phoneticPr fontId="15" type="noConversion"/>
  </si>
  <si>
    <t>수입자</t>
    <phoneticPr fontId="15" type="noConversion"/>
  </si>
  <si>
    <t>축산물구분 입력</t>
    <phoneticPr fontId="15" type="noConversion"/>
  </si>
  <si>
    <t>수산물구분 입력</t>
    <phoneticPr fontId="15" type="noConversion"/>
  </si>
  <si>
    <t>이력관리표</t>
    <phoneticPr fontId="15" type="noConversion"/>
  </si>
  <si>
    <t>제조국</t>
    <phoneticPr fontId="15" type="noConversion"/>
  </si>
  <si>
    <t>GMO여부</t>
    <phoneticPr fontId="15" type="noConversion"/>
  </si>
  <si>
    <t>표시단위</t>
    <phoneticPr fontId="15" type="noConversion"/>
  </si>
  <si>
    <t>총 용량</t>
    <phoneticPr fontId="15" type="noConversion"/>
  </si>
  <si>
    <t>단위용량</t>
    <phoneticPr fontId="15" type="noConversion"/>
  </si>
  <si>
    <t>판매개수</t>
    <phoneticPr fontId="15" type="noConversion"/>
  </si>
  <si>
    <t>상품가로_세로_높이</t>
    <phoneticPr fontId="15" type="noConversion"/>
  </si>
  <si>
    <t>포장단위</t>
    <phoneticPr fontId="15" type="noConversion"/>
  </si>
  <si>
    <t>11~25%</t>
    <phoneticPr fontId="15" type="noConversion"/>
  </si>
  <si>
    <t>20~25%</t>
    <phoneticPr fontId="15" type="noConversion"/>
  </si>
  <si>
    <t>D.C
%</t>
    <phoneticPr fontId="15" type="noConversion"/>
  </si>
  <si>
    <t>과세</t>
    <phoneticPr fontId="15" type="noConversion"/>
  </si>
  <si>
    <t>부가정보코드</t>
    <phoneticPr fontId="15" type="noConversion"/>
  </si>
  <si>
    <t>shop0273</t>
    <phoneticPr fontId="15" type="noConversion"/>
  </si>
  <si>
    <t>하비프러스</t>
  </si>
  <si>
    <t>큐원</t>
  </si>
  <si>
    <t>redbee</t>
  </si>
  <si>
    <t>쇼핑몰코드</t>
    <phoneticPr fontId="15" type="noConversion"/>
  </si>
  <si>
    <t>ID</t>
    <phoneticPr fontId="15" type="noConversion"/>
  </si>
  <si>
    <t>구분</t>
    <phoneticPr fontId="15" type="noConversion"/>
  </si>
  <si>
    <t>쇼핑몰</t>
    <phoneticPr fontId="15" type="noConversion"/>
  </si>
  <si>
    <t>redbee</t>
    <phoneticPr fontId="15" type="noConversion"/>
  </si>
  <si>
    <t>redbeeshop</t>
    <phoneticPr fontId="15" type="noConversion"/>
  </si>
  <si>
    <t>redbeebeauty</t>
    <phoneticPr fontId="15" type="noConversion"/>
  </si>
  <si>
    <t>redbee02</t>
    <phoneticPr fontId="15" type="noConversion"/>
  </si>
  <si>
    <t>rbbeauty</t>
    <phoneticPr fontId="15" type="noConversion"/>
  </si>
  <si>
    <t>jazzyjulia</t>
    <phoneticPr fontId="15" type="noConversion"/>
  </si>
  <si>
    <t>redbee01</t>
    <phoneticPr fontId="15" type="noConversion"/>
  </si>
  <si>
    <t>Wmpp93981</t>
    <phoneticPr fontId="15" type="noConversion"/>
  </si>
  <si>
    <t>redbee_direct</t>
    <phoneticPr fontId="15" type="noConversion"/>
  </si>
  <si>
    <t>redbee_open01</t>
    <phoneticPr fontId="15" type="noConversion"/>
  </si>
  <si>
    <t>Redbee</t>
    <phoneticPr fontId="15" type="noConversion"/>
  </si>
  <si>
    <t>p1058747863</t>
    <phoneticPr fontId="15" type="noConversion"/>
  </si>
  <si>
    <t>e104053</t>
    <phoneticPr fontId="15" type="noConversion"/>
  </si>
  <si>
    <t>redbee_team01@red-bee.co.kr</t>
    <phoneticPr fontId="15" type="noConversion"/>
  </si>
  <si>
    <t>bartera@red-bee.co.kr</t>
    <phoneticPr fontId="15" type="noConversion"/>
  </si>
  <si>
    <t>keviniskjh@red-bee.co.kr</t>
    <phoneticPr fontId="15" type="noConversion"/>
  </si>
  <si>
    <t>redbee3053</t>
    <phoneticPr fontId="15" type="noConversion"/>
  </si>
  <si>
    <t>0000005452</t>
    <phoneticPr fontId="15" type="noConversion"/>
  </si>
  <si>
    <t>017409LT</t>
    <phoneticPr fontId="15" type="noConversion"/>
  </si>
  <si>
    <t>hsredbee</t>
    <phoneticPr fontId="15" type="noConversion"/>
  </si>
  <si>
    <t>redbee1</t>
    <phoneticPr fontId="15" type="noConversion"/>
  </si>
  <si>
    <t>redbee_01</t>
    <phoneticPr fontId="15" type="noConversion"/>
  </si>
  <si>
    <t>redbeeshop</t>
    <phoneticPr fontId="15" type="noConversion"/>
  </si>
  <si>
    <t xml:space="preserve"> </t>
    <phoneticPr fontId="15" type="noConversion"/>
  </si>
  <si>
    <t>redbee2010</t>
  </si>
  <si>
    <t>하이마트</t>
    <phoneticPr fontId="15" type="noConversion"/>
  </si>
  <si>
    <t>shop0197</t>
    <phoneticPr fontId="15" type="noConversion"/>
  </si>
  <si>
    <t>즉시할인율</t>
    <phoneticPr fontId="15" type="noConversion"/>
  </si>
  <si>
    <t>즉시할인
적용 판매가</t>
    <phoneticPr fontId="15" type="noConversion"/>
  </si>
  <si>
    <t>할인율</t>
    <phoneticPr fontId="15" type="noConversion"/>
  </si>
  <si>
    <t>배송정책</t>
    <phoneticPr fontId="15" type="noConversion"/>
  </si>
  <si>
    <t>배송 부담금</t>
    <phoneticPr fontId="15" type="noConversion"/>
  </si>
  <si>
    <t>기타비용1</t>
    <phoneticPr fontId="15" type="noConversion"/>
  </si>
  <si>
    <t>기타비용2</t>
    <phoneticPr fontId="15" type="noConversion"/>
  </si>
  <si>
    <t>VAT포함</t>
  </si>
  <si>
    <t>VAT포함</t>
    <phoneticPr fontId="15" type="noConversion"/>
  </si>
  <si>
    <t>매입가</t>
    <phoneticPr fontId="15" type="noConversion"/>
  </si>
  <si>
    <t>출력란</t>
    <phoneticPr fontId="15" type="noConversion"/>
  </si>
  <si>
    <t>매출</t>
    <phoneticPr fontId="15" type="noConversion"/>
  </si>
  <si>
    <t>비용총액</t>
    <phoneticPr fontId="15" type="noConversion"/>
  </si>
  <si>
    <t>수익</t>
    <phoneticPr fontId="15" type="noConversion"/>
  </si>
  <si>
    <t>수익률
(/판매가)</t>
    <phoneticPr fontId="15" type="noConversion"/>
  </si>
  <si>
    <t>수익률
(/매입가)</t>
    <phoneticPr fontId="15" type="noConversion"/>
  </si>
  <si>
    <t>판매
수수료</t>
    <phoneticPr fontId="15" type="noConversion"/>
  </si>
  <si>
    <t>선택입력</t>
    <phoneticPr fontId="15" type="noConversion"/>
  </si>
  <si>
    <t>A인수</t>
    <phoneticPr fontId="15" type="noConversion"/>
  </si>
  <si>
    <t>카카오 선물하기</t>
    <phoneticPr fontId="15" type="noConversion"/>
  </si>
  <si>
    <t>bartera@red-bee.co.kr</t>
    <phoneticPr fontId="15" type="noConversion"/>
  </si>
  <si>
    <t>redbee_04</t>
    <phoneticPr fontId="15" type="noConversion"/>
  </si>
  <si>
    <t>전체</t>
    <phoneticPr fontId="15" type="noConversion"/>
  </si>
  <si>
    <t>수익률
(/정상가)</t>
    <phoneticPr fontId="15" type="noConversion"/>
  </si>
  <si>
    <t>카테고리코드</t>
    <phoneticPr fontId="15" type="noConversion"/>
  </si>
  <si>
    <t>035</t>
    <phoneticPr fontId="15" type="noConversion"/>
  </si>
  <si>
    <t>021</t>
    <phoneticPr fontId="15" type="noConversion"/>
  </si>
  <si>
    <t>018</t>
    <phoneticPr fontId="15" type="noConversion"/>
  </si>
  <si>
    <t>020</t>
    <phoneticPr fontId="15" type="noConversion"/>
  </si>
  <si>
    <t>022</t>
    <phoneticPr fontId="15" type="noConversion"/>
  </si>
  <si>
    <t>CODE</t>
    <phoneticPr fontId="15" type="noConversion"/>
  </si>
  <si>
    <t>필수입력</t>
    <phoneticPr fontId="15" type="noConversion"/>
  </si>
  <si>
    <t>기타비용</t>
    <phoneticPr fontId="15" type="noConversion"/>
  </si>
  <si>
    <t>배송비</t>
    <phoneticPr fontId="15" type="noConversion"/>
  </si>
  <si>
    <t>선택 입력</t>
    <phoneticPr fontId="15" type="noConversion"/>
  </si>
  <si>
    <t>A인수(택 1 입력)</t>
    <phoneticPr fontId="15" type="noConversion"/>
  </si>
  <si>
    <t>배송</t>
    <phoneticPr fontId="15" type="noConversion"/>
  </si>
  <si>
    <t>물류처</t>
    <phoneticPr fontId="15" type="noConversion"/>
  </si>
  <si>
    <t>오사라마켓</t>
    <phoneticPr fontId="15" type="noConversion"/>
  </si>
  <si>
    <t>chop0005</t>
    <phoneticPr fontId="15" type="noConversion"/>
  </si>
  <si>
    <t>shop0372</t>
    <phoneticPr fontId="15" type="noConversion"/>
  </si>
  <si>
    <t>LD465812</t>
  </si>
  <si>
    <t>redbeesupermycat</t>
    <phoneticPr fontId="15" type="noConversion"/>
  </si>
  <si>
    <t>취했냥</t>
    <phoneticPr fontId="15" type="noConversion"/>
  </si>
  <si>
    <t>바르테라</t>
    <phoneticPr fontId="15" type="noConversion"/>
  </si>
  <si>
    <t>일반</t>
    <phoneticPr fontId="15" type="noConversion"/>
  </si>
  <si>
    <t>의류</t>
    <phoneticPr fontId="15" type="noConversion"/>
  </si>
  <si>
    <t>001</t>
    <phoneticPr fontId="15" type="noConversion"/>
  </si>
  <si>
    <t>제품 소재</t>
    <phoneticPr fontId="15" type="noConversion"/>
  </si>
  <si>
    <t>색상</t>
    <phoneticPr fontId="15" type="noConversion"/>
  </si>
  <si>
    <t>치수</t>
    <phoneticPr fontId="15" type="noConversion"/>
  </si>
  <si>
    <t>제조사(수입자/병행수입)</t>
    <phoneticPr fontId="15" type="noConversion"/>
  </si>
  <si>
    <t>세탁방법 및 취급시 주의사항</t>
    <phoneticPr fontId="15" type="noConversion"/>
  </si>
  <si>
    <t>제조연월</t>
    <phoneticPr fontId="15" type="noConversion"/>
  </si>
  <si>
    <t>A/S 책임자와 전화번호</t>
    <phoneticPr fontId="15" type="noConversion"/>
  </si>
  <si>
    <t>KC안전인증 대상 유무</t>
    <phoneticPr fontId="15" type="noConversion"/>
  </si>
  <si>
    <t>종류</t>
    <phoneticPr fontId="15" type="noConversion"/>
  </si>
  <si>
    <t>상품무게</t>
    <phoneticPr fontId="15" type="noConversion"/>
  </si>
  <si>
    <t>상품 가로_세로_높이</t>
    <phoneticPr fontId="15" type="noConversion"/>
  </si>
  <si>
    <t>004</t>
    <phoneticPr fontId="15" type="noConversion"/>
  </si>
  <si>
    <t>패션잡화(모자/벨트/액세서리)</t>
    <phoneticPr fontId="15" type="noConversion"/>
  </si>
  <si>
    <t>취급시 주의사항</t>
    <phoneticPr fontId="15" type="noConversion"/>
  </si>
  <si>
    <t>023</t>
    <phoneticPr fontId="15" type="noConversion"/>
  </si>
  <si>
    <t>영유아용품</t>
    <phoneticPr fontId="15" type="noConversion"/>
  </si>
  <si>
    <t>품명 및 모델명</t>
    <phoneticPr fontId="15" type="noConversion"/>
  </si>
  <si>
    <t>동일모델 출시년월</t>
    <phoneticPr fontId="15" type="noConversion"/>
  </si>
  <si>
    <t>안전인증번호</t>
    <phoneticPr fontId="15" type="noConversion"/>
  </si>
  <si>
    <t>재질</t>
    <phoneticPr fontId="15" type="noConversion"/>
  </si>
  <si>
    <t>사용연령</t>
    <phoneticPr fontId="15" type="noConversion"/>
  </si>
  <si>
    <t>취급방법 및 주의사항</t>
    <phoneticPr fontId="15" type="noConversion"/>
  </si>
  <si>
    <t>사용 용도</t>
    <phoneticPr fontId="15" type="noConversion"/>
  </si>
  <si>
    <t>사은품 구성</t>
    <phoneticPr fontId="15" type="noConversion"/>
  </si>
  <si>
    <t>사은품 제조사</t>
    <phoneticPr fontId="15" type="noConversion"/>
  </si>
  <si>
    <t>사은품 원산지</t>
    <phoneticPr fontId="15" type="noConversion"/>
  </si>
  <si>
    <t>제조연월일</t>
    <phoneticPr fontId="15" type="noConversion"/>
  </si>
  <si>
    <t>KC인증필 항목</t>
    <phoneticPr fontId="15" type="noConversion"/>
  </si>
  <si>
    <t>005</t>
    <phoneticPr fontId="15" type="noConversion"/>
  </si>
  <si>
    <t>침구류/커튼</t>
    <phoneticPr fontId="15" type="noConversion"/>
  </si>
  <si>
    <t>품명 및 모델명</t>
    <phoneticPr fontId="15" type="noConversion"/>
  </si>
  <si>
    <t>제품 소재</t>
    <phoneticPr fontId="15" type="noConversion"/>
  </si>
  <si>
    <t>색상</t>
    <phoneticPr fontId="15" type="noConversion"/>
  </si>
  <si>
    <t>치수</t>
    <phoneticPr fontId="15" type="noConversion"/>
  </si>
  <si>
    <t>제조사(수입자/병행수입)</t>
    <phoneticPr fontId="15" type="noConversion"/>
  </si>
  <si>
    <t>제조국</t>
    <phoneticPr fontId="15" type="noConversion"/>
  </si>
  <si>
    <t>세탁방법 및 취급시 주의사항</t>
    <phoneticPr fontId="15" type="noConversion"/>
  </si>
  <si>
    <t>취급시 주의사항</t>
    <phoneticPr fontId="15" type="noConversion"/>
  </si>
  <si>
    <t>품질보증기준</t>
    <phoneticPr fontId="15" type="noConversion"/>
  </si>
  <si>
    <t>A/S 책임자와 전화번호</t>
    <phoneticPr fontId="15" type="noConversion"/>
  </si>
  <si>
    <t>제품 구성</t>
    <phoneticPr fontId="15" type="noConversion"/>
  </si>
  <si>
    <t>KC안전인증 대상 유무</t>
    <phoneticPr fontId="15" type="noConversion"/>
  </si>
  <si>
    <t>용량 또는 중량</t>
    <phoneticPr fontId="15" type="noConversion"/>
  </si>
  <si>
    <t>배송설치비용</t>
    <phoneticPr fontId="15" type="noConversion"/>
  </si>
  <si>
    <t>안전인증번호</t>
    <phoneticPr fontId="15" type="noConversion"/>
  </si>
  <si>
    <t>수입여부</t>
    <phoneticPr fontId="15" type="noConversion"/>
  </si>
  <si>
    <t>사은품 구성</t>
    <phoneticPr fontId="15" type="noConversion"/>
  </si>
  <si>
    <t>충전재</t>
    <phoneticPr fontId="15" type="noConversion"/>
  </si>
  <si>
    <t>상품 가로_세로_높이</t>
    <phoneticPr fontId="15" type="noConversion"/>
  </si>
  <si>
    <t>상품_무게</t>
    <phoneticPr fontId="15" type="noConversion"/>
  </si>
  <si>
    <t>SK스토아</t>
    <phoneticPr fontId="15" type="noConversion"/>
  </si>
  <si>
    <t>shop0243</t>
    <phoneticPr fontId="15" type="noConversion"/>
  </si>
  <si>
    <t>E108270</t>
    <phoneticPr fontId="15" type="noConversion"/>
  </si>
  <si>
    <t>YES24</t>
    <phoneticPr fontId="15" type="noConversion"/>
  </si>
  <si>
    <t>대표 수수료율</t>
    <phoneticPr fontId="15" type="noConversion"/>
  </si>
  <si>
    <t>상품코드</t>
    <phoneticPr fontId="15" type="noConversion"/>
  </si>
  <si>
    <t>예시1</t>
    <phoneticPr fontId="15" type="noConversion"/>
  </si>
  <si>
    <t>예시2</t>
    <phoneticPr fontId="15" type="noConversion"/>
  </si>
  <si>
    <t>예시3</t>
    <phoneticPr fontId="15" type="noConversion"/>
  </si>
  <si>
    <t>마진을 구할 때</t>
    <phoneticPr fontId="15" type="noConversion"/>
  </si>
  <si>
    <t>조건(가격,마진)에 맞는 수수료를 구할 때</t>
    <phoneticPr fontId="15" type="noConversion"/>
  </si>
  <si>
    <t>무료배송</t>
    <phoneticPr fontId="15" type="noConversion"/>
  </si>
  <si>
    <r>
      <t>조건(수수료,마진)에 맞는 판매가를 구할 때</t>
    </r>
    <r>
      <rPr>
        <sz val="10"/>
        <color theme="0" tint="-0.499984740745262"/>
        <rFont val="맑은 고딕"/>
        <family val="3"/>
        <charset val="129"/>
        <scheme val="minor"/>
      </rPr>
      <t xml:space="preserve"> (순환참조 이용)</t>
    </r>
    <phoneticPr fontId="15" type="noConversion"/>
  </si>
  <si>
    <t>유료배송</t>
    <phoneticPr fontId="15" type="noConversion"/>
  </si>
  <si>
    <t>채널 입장 가격/마진</t>
    <phoneticPr fontId="15" type="noConversion"/>
  </si>
  <si>
    <t>CJ프레시웨이</t>
  </si>
  <si>
    <t>hanitongsang01</t>
  </si>
  <si>
    <t>(주)한이통상</t>
  </si>
  <si>
    <t>GoldDistribution_01</t>
  </si>
  <si>
    <t>(주)황금수산유통</t>
  </si>
  <si>
    <t>Cheiljedang01</t>
  </si>
  <si>
    <t>CJ제일제당</t>
  </si>
  <si>
    <t>CJfreshway02</t>
  </si>
  <si>
    <t>Daerimsangsa_01</t>
  </si>
  <si>
    <t>대림상사</t>
  </si>
  <si>
    <t>Makingchocolate01</t>
  </si>
  <si>
    <t>만드는초코렛</t>
  </si>
  <si>
    <t>Mogawon01</t>
  </si>
  <si>
    <t>모가원</t>
  </si>
  <si>
    <t>Minifood01</t>
  </si>
  <si>
    <t>미니푸드</t>
  </si>
  <si>
    <t>miracleo2o</t>
  </si>
  <si>
    <t>미라클O2O</t>
  </si>
  <si>
    <t>Miraeribbon01</t>
  </si>
  <si>
    <t>미래리본</t>
  </si>
  <si>
    <t>Bknetwork_01</t>
  </si>
  <si>
    <t>비케이네트워크</t>
  </si>
  <si>
    <t>SAWAIKOREA</t>
  </si>
  <si>
    <t>사와이코리아</t>
  </si>
  <si>
    <t>samyang01</t>
  </si>
  <si>
    <t>삼양사</t>
  </si>
  <si>
    <t>SaeroPNL01</t>
  </si>
  <si>
    <t>새로피엔엘</t>
  </si>
  <si>
    <t>saehanpack01</t>
  </si>
  <si>
    <t>새한패키지</t>
  </si>
  <si>
    <t>BARTERA</t>
  </si>
  <si>
    <t>서울화장품</t>
  </si>
  <si>
    <t>SeoheungEnPACK01</t>
  </si>
  <si>
    <t>서흥이앤팩</t>
  </si>
  <si>
    <t>Sweetpack01</t>
  </si>
  <si>
    <t>스위트팩(루포)</t>
  </si>
  <si>
    <t>HIM_01</t>
  </si>
  <si>
    <t>에이치아이엠</t>
  </si>
  <si>
    <t>ottogi_01</t>
  </si>
  <si>
    <t>오뚜기</t>
  </si>
  <si>
    <t>UITTS01</t>
  </si>
  <si>
    <t>유아이티통상</t>
  </si>
  <si>
    <t>Inqinternational</t>
  </si>
  <si>
    <t>인큐 인터내셔널</t>
  </si>
  <si>
    <t>japanimport</t>
  </si>
  <si>
    <t>일본직수입</t>
  </si>
  <si>
    <t>Jaeminia01</t>
  </si>
  <si>
    <t>재미니아</t>
  </si>
  <si>
    <t>REDBEE02</t>
  </si>
  <si>
    <t>주식회사 레드비</t>
  </si>
  <si>
    <t>G1golbal</t>
  </si>
  <si>
    <t>지원글로벌</t>
  </si>
  <si>
    <t>Collaboration_01</t>
  </si>
  <si>
    <t>콜라보레이션_매입처2개 이상</t>
  </si>
  <si>
    <t>PSHUB01</t>
  </si>
  <si>
    <t>피에스허브</t>
  </si>
  <si>
    <t>hanaad_01</t>
  </si>
  <si>
    <t>하나애드</t>
  </si>
  <si>
    <t>HobbyPlus01</t>
  </si>
  <si>
    <t>Happytime01</t>
  </si>
  <si>
    <t>해피타임</t>
  </si>
  <si>
    <t>bandor_CJfreshway_01</t>
  </si>
  <si>
    <t>PShub02</t>
  </si>
  <si>
    <t>(주)피에스허브</t>
  </si>
  <si>
    <t>GoldDistribution01</t>
  </si>
  <si>
    <t>kyungmin01</t>
  </si>
  <si>
    <t>경민실업</t>
  </si>
  <si>
    <t>Lifestory01</t>
  </si>
  <si>
    <t>라이프스토리 주식회사</t>
  </si>
  <si>
    <t>Mogawon02</t>
  </si>
  <si>
    <t>jinsung3pl01</t>
  </si>
  <si>
    <t>진성디엠</t>
  </si>
  <si>
    <t>화장품</t>
  </si>
  <si>
    <t>겸사겸사컴퍼니</t>
  </si>
  <si>
    <t>gyumsa_01</t>
  </si>
  <si>
    <t>텐핑</t>
  </si>
  <si>
    <t>redbeefood</t>
    <phoneticPr fontId="15" type="noConversion"/>
  </si>
  <si>
    <t>식품</t>
    <phoneticPr fontId="15" type="noConversion"/>
  </si>
  <si>
    <t/>
  </si>
  <si>
    <t>항목29</t>
    <phoneticPr fontId="15" type="noConversion"/>
  </si>
  <si>
    <t>항목30</t>
    <phoneticPr fontId="15" type="noConversion"/>
  </si>
  <si>
    <t>항목31</t>
    <phoneticPr fontId="15" type="noConversion"/>
  </si>
  <si>
    <t>항목32</t>
    <phoneticPr fontId="15" type="noConversion"/>
  </si>
  <si>
    <t>항목33</t>
    <phoneticPr fontId="15" type="noConversion"/>
  </si>
  <si>
    <t>유기농산물 인증여부</t>
    <phoneticPr fontId="15" type="noConversion"/>
  </si>
  <si>
    <t>제품명</t>
    <phoneticPr fontId="15" type="noConversion"/>
  </si>
  <si>
    <t>소비자안전을 위한 주의사항</t>
    <phoneticPr fontId="15" type="noConversion"/>
  </si>
  <si>
    <t>품목보고번호</t>
    <phoneticPr fontId="15" type="noConversion"/>
  </si>
  <si>
    <t>안전인증 필 여부 확인</t>
    <phoneticPr fontId="15" type="noConversion"/>
  </si>
  <si>
    <t>유전자 재조합 식품 여부</t>
    <phoneticPr fontId="15" type="noConversion"/>
  </si>
  <si>
    <t>섭취량,섭취방법 및 섭취시 주의사항</t>
    <phoneticPr fontId="15" type="noConversion"/>
  </si>
  <si>
    <t>관련법상 표시사항</t>
    <phoneticPr fontId="15" type="noConversion"/>
  </si>
  <si>
    <t>제품명</t>
    <phoneticPr fontId="15" type="noConversion"/>
  </si>
  <si>
    <t>소비자안전을 위한 주의사항</t>
    <phoneticPr fontId="15" type="noConversion"/>
  </si>
  <si>
    <t>안전인증 필 여부 확인</t>
    <phoneticPr fontId="15" type="noConversion"/>
  </si>
  <si>
    <t>제조연월일, 유통기한, 품질유지기한</t>
    <phoneticPr fontId="15" type="noConversion"/>
  </si>
  <si>
    <t>영양성분 표시 대상 여부</t>
    <phoneticPr fontId="15" type="noConversion"/>
  </si>
  <si>
    <t>특수용도식품 여부</t>
    <phoneticPr fontId="15" type="noConversion"/>
  </si>
  <si>
    <t>사용할 때 주의사항</t>
    <phoneticPr fontId="15" type="noConversion"/>
  </si>
  <si>
    <t>품목 또는 명칭</t>
    <phoneticPr fontId="15" type="noConversion"/>
  </si>
  <si>
    <t>품목보고번호</t>
    <phoneticPr fontId="15" type="noConversion"/>
  </si>
  <si>
    <t>항목28</t>
    <phoneticPr fontId="15" type="noConversion"/>
  </si>
  <si>
    <t>항목34</t>
    <phoneticPr fontId="15" type="noConversion"/>
  </si>
  <si>
    <t>shop0416</t>
    <phoneticPr fontId="15" type="noConversion"/>
  </si>
  <si>
    <t>업체명</t>
    <phoneticPr fontId="15" type="noConversion"/>
  </si>
  <si>
    <t>업체ID</t>
    <phoneticPr fontId="15" type="noConversion"/>
  </si>
  <si>
    <t xml:space="preserve"> tenping01</t>
  </si>
  <si>
    <t>보리보리</t>
    <phoneticPr fontId="15" type="noConversion"/>
  </si>
  <si>
    <t>하프클럽</t>
    <phoneticPr fontId="15" type="noConversion"/>
  </si>
  <si>
    <t>shop0387</t>
  </si>
  <si>
    <t>017</t>
    <phoneticPr fontId="15" type="noConversion"/>
  </si>
  <si>
    <t>주방용품</t>
    <phoneticPr fontId="15" type="noConversion"/>
  </si>
  <si>
    <t>크키, 무게</t>
    <phoneticPr fontId="15" type="noConversion"/>
  </si>
  <si>
    <t>식품위생법에 따른 수입기구/용기 여부</t>
    <phoneticPr fontId="15" type="noConversion"/>
  </si>
  <si>
    <t>세제여부</t>
    <phoneticPr fontId="15" type="noConversion"/>
  </si>
  <si>
    <t>표준 사용량</t>
    <phoneticPr fontId="15" type="noConversion"/>
  </si>
  <si>
    <t>shop0298</t>
    <phoneticPr fontId="15" type="noConversion"/>
  </si>
  <si>
    <t>SSG 오픈마켓</t>
    <phoneticPr fontId="15" type="noConversion"/>
  </si>
  <si>
    <t>shop0411</t>
    <phoneticPr fontId="15" type="noConversion"/>
  </si>
  <si>
    <t>사방넷 상품 등록</t>
    <phoneticPr fontId="15" type="noConversion"/>
  </si>
  <si>
    <t>오마이스푼-인플루언서</t>
    <phoneticPr fontId="15" type="noConversion"/>
  </si>
  <si>
    <t>롯데백화점(신)</t>
    <phoneticPr fontId="15" type="noConversion"/>
  </si>
  <si>
    <t>shop0121</t>
    <phoneticPr fontId="15" type="noConversion"/>
  </si>
  <si>
    <t>redbee02</t>
    <phoneticPr fontId="15" type="noConversion"/>
  </si>
  <si>
    <t>co25811</t>
  </si>
  <si>
    <t>Cafe24(신)</t>
    <phoneticPr fontId="15" type="noConversion"/>
  </si>
  <si>
    <t>ESM옥션</t>
    <phoneticPr fontId="15" type="noConversion"/>
  </si>
  <si>
    <t>ESM지마켓</t>
    <phoneticPr fontId="15" type="noConversion"/>
  </si>
  <si>
    <t>롯데온</t>
    <phoneticPr fontId="15" type="noConversion"/>
  </si>
  <si>
    <t>위메프(신)</t>
    <phoneticPr fontId="15" type="noConversion"/>
  </si>
  <si>
    <t>티몬(오픈마켓)</t>
    <phoneticPr fontId="15" type="noConversion"/>
  </si>
  <si>
    <t>티몬(다이렉트)</t>
    <phoneticPr fontId="15" type="noConversion"/>
  </si>
  <si>
    <t>아트박스(신)</t>
    <phoneticPr fontId="15" type="noConversion"/>
  </si>
  <si>
    <t>교보핫트랙스</t>
    <phoneticPr fontId="15" type="noConversion"/>
  </si>
  <si>
    <t>다이소몰(신)</t>
    <phoneticPr fontId="15" type="noConversion"/>
  </si>
  <si>
    <t>홈플러스(신)</t>
    <phoneticPr fontId="15" type="noConversion"/>
  </si>
  <si>
    <t>GS shop</t>
    <phoneticPr fontId="15" type="noConversion"/>
  </si>
  <si>
    <t>롯데홈쇼핑(신)</t>
    <phoneticPr fontId="15" type="noConversion"/>
  </si>
  <si>
    <t>현대홈쇼핑(신)</t>
    <phoneticPr fontId="15" type="noConversion"/>
  </si>
  <si>
    <t>CJ온스타일</t>
  </si>
  <si>
    <t>신세계몰(신)</t>
    <phoneticPr fontId="15" type="noConversion"/>
  </si>
  <si>
    <t>NS홈쇼핑(신)</t>
    <phoneticPr fontId="15" type="noConversion"/>
  </si>
  <si>
    <t>카카오톡스토어</t>
    <phoneticPr fontId="15" type="noConversion"/>
  </si>
  <si>
    <t>15%(가공식품 기준)</t>
    <phoneticPr fontId="15" type="noConversion"/>
  </si>
  <si>
    <t>35%(화장품)
15~20%(식품)</t>
    <phoneticPr fontId="15" type="noConversion"/>
  </si>
  <si>
    <t>redbee2(면세)</t>
    <phoneticPr fontId="15" type="noConversion"/>
  </si>
  <si>
    <t>shop0428</t>
  </si>
  <si>
    <t>shop0449</t>
  </si>
  <si>
    <t>만개의레시피</t>
    <phoneticPr fontId="15" type="noConversion"/>
  </si>
  <si>
    <t>chop0010</t>
  </si>
  <si>
    <t>A844</t>
  </si>
  <si>
    <t>15%~25%</t>
    <phoneticPr fontId="15" type="noConversion"/>
  </si>
  <si>
    <t>shop0199</t>
  </si>
  <si>
    <t>오마이스푼</t>
  </si>
  <si>
    <t>행사할 때만 이용</t>
    <phoneticPr fontId="15" type="noConversion"/>
  </si>
  <si>
    <t>어바웃미</t>
  </si>
  <si>
    <t>수익률
/판매가</t>
    <phoneticPr fontId="15" type="noConversion"/>
  </si>
  <si>
    <t>수익률
/정상가</t>
    <phoneticPr fontId="15" type="noConversion"/>
  </si>
  <si>
    <t>VAT포함</t>
    <phoneticPr fontId="15" type="noConversion"/>
  </si>
  <si>
    <t>쇼핑몰 상품 등록</t>
    <phoneticPr fontId="15" type="noConversion"/>
  </si>
  <si>
    <t>솔트바이오(주)</t>
    <phoneticPr fontId="15" type="noConversion"/>
  </si>
  <si>
    <t>saltbio01</t>
    <phoneticPr fontId="15" type="noConversion"/>
  </si>
  <si>
    <t>saltbio02</t>
    <phoneticPr fontId="15" type="noConversion"/>
  </si>
  <si>
    <t>※정보고시 항목 리스트 (삭제 금지)</t>
    <phoneticPr fontId="15" type="noConversion"/>
  </si>
  <si>
    <t>항목3</t>
    <phoneticPr fontId="15" type="noConversion"/>
  </si>
  <si>
    <t>항목4</t>
    <phoneticPr fontId="15" type="noConversion"/>
  </si>
  <si>
    <t>항목5</t>
    <phoneticPr fontId="15" type="noConversion"/>
  </si>
  <si>
    <t>항목6</t>
    <phoneticPr fontId="15" type="noConversion"/>
  </si>
  <si>
    <t>항목7</t>
    <phoneticPr fontId="15" type="noConversion"/>
  </si>
  <si>
    <t>항목8</t>
    <phoneticPr fontId="15" type="noConversion"/>
  </si>
  <si>
    <t>항목9</t>
    <phoneticPr fontId="15" type="noConversion"/>
  </si>
  <si>
    <t>항목10</t>
    <phoneticPr fontId="15" type="noConversion"/>
  </si>
  <si>
    <t>항목11</t>
    <phoneticPr fontId="15" type="noConversion"/>
  </si>
  <si>
    <t>항목12</t>
    <phoneticPr fontId="15" type="noConversion"/>
  </si>
  <si>
    <t>항목13</t>
    <phoneticPr fontId="15" type="noConversion"/>
  </si>
  <si>
    <t>항목14</t>
    <phoneticPr fontId="15" type="noConversion"/>
  </si>
  <si>
    <t>항목15</t>
    <phoneticPr fontId="15" type="noConversion"/>
  </si>
  <si>
    <t>항목16</t>
    <phoneticPr fontId="15" type="noConversion"/>
  </si>
  <si>
    <t>항목17</t>
    <phoneticPr fontId="15" type="noConversion"/>
  </si>
  <si>
    <t>항목18</t>
    <phoneticPr fontId="15" type="noConversion"/>
  </si>
  <si>
    <t>항목19</t>
    <phoneticPr fontId="15" type="noConversion"/>
  </si>
  <si>
    <t>항목20</t>
    <phoneticPr fontId="15" type="noConversion"/>
  </si>
  <si>
    <t>항목21</t>
    <phoneticPr fontId="15" type="noConversion"/>
  </si>
  <si>
    <t>항목22</t>
    <phoneticPr fontId="15" type="noConversion"/>
  </si>
  <si>
    <t>항목23</t>
    <phoneticPr fontId="15" type="noConversion"/>
  </si>
  <si>
    <t>항목24</t>
    <phoneticPr fontId="15" type="noConversion"/>
  </si>
  <si>
    <t>항목25</t>
    <phoneticPr fontId="15" type="noConversion"/>
  </si>
  <si>
    <t>항목26</t>
    <phoneticPr fontId="15" type="noConversion"/>
  </si>
  <si>
    <t>항목27</t>
    <phoneticPr fontId="15" type="noConversion"/>
  </si>
  <si>
    <t>상품속성</t>
    <phoneticPr fontId="15" type="noConversion"/>
  </si>
  <si>
    <t>선택</t>
    <phoneticPr fontId="15" type="noConversion"/>
  </si>
  <si>
    <t>간편식/냉장/냉동_즉석요리_즉석요리 기타</t>
  </si>
  <si>
    <t>간편식/냉장/냉동_즉석요리_즉석요리 기타</t>
    <phoneticPr fontId="15" type="noConversion"/>
  </si>
  <si>
    <t>단계명</t>
    <phoneticPr fontId="15" type="noConversion"/>
  </si>
  <si>
    <t>상품정보 조사</t>
    <phoneticPr fontId="15" type="noConversion"/>
  </si>
  <si>
    <t>부가정보코드 생성</t>
    <phoneticPr fontId="15" type="noConversion"/>
  </si>
  <si>
    <t>카테고리코드 생성</t>
    <phoneticPr fontId="15" type="noConversion"/>
  </si>
  <si>
    <t>브랜드명</t>
    <phoneticPr fontId="15" type="noConversion"/>
  </si>
  <si>
    <t>베이킹DIY</t>
  </si>
  <si>
    <t>KAWADA</t>
  </si>
  <si>
    <t>리멘트(Re-ment)</t>
  </si>
  <si>
    <t>ensky</t>
  </si>
  <si>
    <t>종이나라</t>
  </si>
  <si>
    <t>미네시마 공업</t>
  </si>
  <si>
    <t>국제유통㈜ 만드는초코렛</t>
  </si>
  <si>
    <t>BK네트워크</t>
  </si>
  <si>
    <t>HIM</t>
  </si>
  <si>
    <t>바르테라</t>
  </si>
  <si>
    <t>UIT</t>
  </si>
  <si>
    <t>브레스에어</t>
  </si>
  <si>
    <t>투펠로</t>
  </si>
  <si>
    <t>ROBOTIME</t>
  </si>
  <si>
    <t>취했냥</t>
  </si>
  <si>
    <t>ROSTAING</t>
  </si>
  <si>
    <t>코디센</t>
  </si>
  <si>
    <t>아이누리</t>
  </si>
  <si>
    <t>영광굴비</t>
  </si>
  <si>
    <t>CNC</t>
  </si>
  <si>
    <t>랑떡</t>
  </si>
  <si>
    <t>한울식품</t>
  </si>
  <si>
    <t>레드비</t>
  </si>
  <si>
    <t>릴리유</t>
  </si>
  <si>
    <t>본델</t>
  </si>
  <si>
    <t>쌍트베른하르트</t>
  </si>
  <si>
    <t>Alphacaps GmbH</t>
  </si>
  <si>
    <t>밀리밀리</t>
  </si>
  <si>
    <t>뉴트리크라프트</t>
  </si>
  <si>
    <t>몽스</t>
  </si>
  <si>
    <t>손봉훈 신안 천일염</t>
  </si>
  <si>
    <t>사방넷 코드</t>
    <phoneticPr fontId="15" type="noConversion"/>
  </si>
  <si>
    <t>위탁</t>
    <phoneticPr fontId="15" type="noConversion"/>
  </si>
  <si>
    <t>제조</t>
    <phoneticPr fontId="15" type="noConversion"/>
  </si>
  <si>
    <t>사입</t>
    <phoneticPr fontId="15" type="noConversion"/>
  </si>
  <si>
    <t>직영</t>
    <phoneticPr fontId="15" type="noConversion"/>
  </si>
  <si>
    <t>자료없음</t>
    <phoneticPr fontId="15" type="noConversion"/>
  </si>
  <si>
    <t>거래 방식</t>
    <phoneticPr fontId="15" type="noConversion"/>
  </si>
  <si>
    <t>면세</t>
    <phoneticPr fontId="15" type="noConversion"/>
  </si>
  <si>
    <t>샘플 수령</t>
    <phoneticPr fontId="15" type="noConversion"/>
  </si>
  <si>
    <t>등록완료/판매중</t>
    <phoneticPr fontId="15" type="noConversion"/>
  </si>
  <si>
    <t>등록완료/승인중</t>
    <phoneticPr fontId="15" type="noConversion"/>
  </si>
  <si>
    <t>등록불가</t>
    <phoneticPr fontId="15" type="noConversion"/>
  </si>
  <si>
    <t>등록전</t>
    <phoneticPr fontId="15" type="noConversion"/>
  </si>
  <si>
    <t xml:space="preserve"> </t>
    <phoneticPr fontId="15" type="noConversion"/>
  </si>
  <si>
    <t>등록대상아님</t>
    <phoneticPr fontId="15" type="noConversion"/>
  </si>
  <si>
    <t>ncp_1oc0ry_01</t>
  </si>
  <si>
    <t>오마이스푼</t>
    <phoneticPr fontId="15" type="noConversion"/>
  </si>
  <si>
    <t>전체</t>
    <phoneticPr fontId="15" type="noConversion"/>
  </si>
  <si>
    <t>입점필요</t>
    <phoneticPr fontId="15" type="noConversion"/>
  </si>
  <si>
    <t>간편식/냉장/냉동_즉석요리_즉석요리 기타</t>
    <phoneticPr fontId="15" type="noConversion"/>
  </si>
  <si>
    <t>제이오피엔피/3만무배4,000원</t>
    <phoneticPr fontId="15" type="noConversion"/>
  </si>
  <si>
    <t>millius_01</t>
    <phoneticPr fontId="15" type="noConversion"/>
  </si>
  <si>
    <t>(주)밀리어스</t>
    <phoneticPr fontId="15" type="noConversion"/>
  </si>
  <si>
    <t>millimilli01</t>
    <phoneticPr fontId="15" type="noConversion"/>
  </si>
  <si>
    <t>입점 제안</t>
    <phoneticPr fontId="15" type="noConversion"/>
  </si>
  <si>
    <t>뷰티_바디케어_핸드크림_핸드크림</t>
    <phoneticPr fontId="15" type="noConversion"/>
  </si>
  <si>
    <t>뷰티_스킨케어_앰플_앰플</t>
    <phoneticPr fontId="15" type="noConversion"/>
  </si>
  <si>
    <t>밀리밀리/3만무배3,000원</t>
    <phoneticPr fontId="15" type="noConversion"/>
  </si>
  <si>
    <t>뷰티_스킨커에_탄력크림_탄력크림</t>
    <phoneticPr fontId="15" type="noConversion"/>
  </si>
  <si>
    <t>뷰티_스킨케어_팩/마스크_마스크팩</t>
    <phoneticPr fontId="15" type="noConversion"/>
  </si>
  <si>
    <t>항목35</t>
    <phoneticPr fontId="15" type="noConversion"/>
  </si>
  <si>
    <t>*사방넷 매입거래선 관리 (사방넷 A4)</t>
  </si>
  <si>
    <t>*사방넷 물류처 관리 (사방넷 A5)</t>
  </si>
  <si>
    <t>사방넷 B3 - 고시정보</t>
    <phoneticPr fontId="15" type="noConversion"/>
  </si>
  <si>
    <t>조건 입력란</t>
    <phoneticPr fontId="15" type="noConversion"/>
  </si>
  <si>
    <t>전체 체크리스트</t>
    <phoneticPr fontId="70" type="noConversion"/>
  </si>
  <si>
    <t>체크리스트</t>
    <phoneticPr fontId="15" type="noConversion"/>
  </si>
  <si>
    <t>진행상황</t>
    <phoneticPr fontId="70" type="noConversion"/>
  </si>
  <si>
    <t>자료 링크</t>
    <phoneticPr fontId="70" type="noConversion"/>
  </si>
  <si>
    <t>상품정보</t>
    <phoneticPr fontId="70" type="noConversion"/>
  </si>
  <si>
    <t>상품 리스트 파악</t>
    <phoneticPr fontId="70" type="noConversion"/>
  </si>
  <si>
    <t>상품정보 시트에 입력</t>
    <phoneticPr fontId="15" type="noConversion"/>
  </si>
  <si>
    <t>정상가, 판매가, 원가 등 매입정보 파악</t>
    <phoneticPr fontId="70" type="noConversion"/>
  </si>
  <si>
    <t>상품 고시정보 확보</t>
  </si>
  <si>
    <t>필수 인증 자료 확보 (안전인증, 필수인증,수입신고)</t>
    <phoneticPr fontId="70" type="noConversion"/>
  </si>
  <si>
    <t>상품 홍보 자료 수령 (회사소개/브랜드소개/상품소개 등)</t>
    <phoneticPr fontId="70" type="noConversion"/>
  </si>
  <si>
    <t>컨텐츠정보</t>
    <phoneticPr fontId="70" type="noConversion"/>
  </si>
  <si>
    <t>이미지소스 수령</t>
    <phoneticPr fontId="70" type="noConversion"/>
  </si>
  <si>
    <t>스토리보드 제작</t>
    <phoneticPr fontId="15" type="noConversion"/>
  </si>
  <si>
    <t>대표님 컨펌 필요</t>
    <phoneticPr fontId="15" type="noConversion"/>
  </si>
  <si>
    <t>호스팅서버 업로드</t>
    <phoneticPr fontId="70" type="noConversion"/>
  </si>
  <si>
    <t>판매 준비</t>
    <phoneticPr fontId="70" type="noConversion"/>
  </si>
  <si>
    <t>시장조사</t>
    <phoneticPr fontId="70" type="noConversion"/>
  </si>
  <si>
    <t>상품명 지정</t>
    <phoneticPr fontId="15" type="noConversion"/>
  </si>
  <si>
    <t>정상가 및 판매안(배송정책 등) 설정</t>
    <phoneticPr fontId="15" type="noConversion"/>
  </si>
  <si>
    <t>행사판매안 설정</t>
    <phoneticPr fontId="15" type="noConversion"/>
  </si>
  <si>
    <t>대표님 컨펌 필요</t>
  </si>
  <si>
    <t>계약</t>
    <phoneticPr fontId="15" type="noConversion"/>
  </si>
  <si>
    <t>거래 조건 확인 (배송/입고/출고/물량)</t>
    <phoneticPr fontId="15" type="noConversion"/>
  </si>
  <si>
    <t>거래 계약서 작성</t>
    <phoneticPr fontId="15" type="noConversion"/>
  </si>
  <si>
    <t>정산일정 / 방식 / 거래계좌</t>
    <phoneticPr fontId="15" type="noConversion"/>
  </si>
  <si>
    <t>CS 처리 방안 / 부담율 조정</t>
  </si>
  <si>
    <t>개인정보 보호 약정서 (위수탁시)</t>
    <phoneticPr fontId="70" type="noConversion"/>
  </si>
  <si>
    <t>위탁판매시 필요. 공유폴더 - 레드비공유자료 - (주)레드비_개인정보 보호 업무 폴더 내 양식 참고</t>
  </si>
  <si>
    <t>물류/재고 준비</t>
    <phoneticPr fontId="70" type="noConversion"/>
  </si>
  <si>
    <t>위탁판매시</t>
    <phoneticPr fontId="70" type="noConversion"/>
  </si>
  <si>
    <t>출고지</t>
  </si>
  <si>
    <t>반품지</t>
  </si>
  <si>
    <t>출고담당자</t>
  </si>
  <si>
    <t>택배사</t>
  </si>
  <si>
    <t>택배사 거래코드</t>
  </si>
  <si>
    <t>택배요금 (송장당 배송비)</t>
  </si>
  <si>
    <t>반품비</t>
  </si>
  <si>
    <t>제주도 추가배송비</t>
  </si>
  <si>
    <t>도서산간 추가배송비</t>
  </si>
  <si>
    <t>업체 - 택배사 직접 계약인지</t>
  </si>
  <si>
    <t>사입시</t>
    <phoneticPr fontId="15" type="noConversion"/>
  </si>
  <si>
    <t>출고지</t>
    <phoneticPr fontId="15" type="noConversion"/>
  </si>
  <si>
    <t>출고담당자</t>
    <phoneticPr fontId="15" type="noConversion"/>
  </si>
  <si>
    <t>발주방법/리드타임</t>
    <phoneticPr fontId="15" type="noConversion"/>
  </si>
  <si>
    <t>납품 운송 방법 /
납품 운송료 / 부담처</t>
    <phoneticPr fontId="15" type="noConversion"/>
  </si>
  <si>
    <t>박스입수/팔레트당 박스</t>
    <phoneticPr fontId="15" type="noConversion"/>
  </si>
  <si>
    <t>발주단위/최소발주량</t>
    <phoneticPr fontId="15" type="noConversion"/>
  </si>
  <si>
    <t>유통기간/유통기한/보관온도</t>
    <phoneticPr fontId="15" type="noConversion"/>
  </si>
  <si>
    <t>유통기간 : 제조일로부터 XX개월
유통기한 : 현재 기준 실제 받을 수 있는 유통기한</t>
    <phoneticPr fontId="15" type="noConversion"/>
  </si>
  <si>
    <t>핸들링시 주의사항</t>
    <phoneticPr fontId="15" type="noConversion"/>
  </si>
  <si>
    <t>상품등록</t>
    <phoneticPr fontId="70" type="noConversion"/>
  </si>
  <si>
    <t>사방넷 매입거래선, 물류센터 생성</t>
    <phoneticPr fontId="70" type="noConversion"/>
  </si>
  <si>
    <t>사방넷 상품등록</t>
    <phoneticPr fontId="15" type="noConversion"/>
  </si>
  <si>
    <t>사방넷 부가정보코드, 카테고리코드 생성</t>
    <phoneticPr fontId="15" type="noConversion"/>
  </si>
  <si>
    <t>쇼핑몰 상품등록(송신)</t>
    <phoneticPr fontId="15" type="noConversion"/>
  </si>
  <si>
    <t>공유폴더 &gt; 상품등록/판매관리 &gt; 브랜드별 자료에 저장</t>
    <phoneticPr fontId="15" type="noConversion"/>
  </si>
  <si>
    <t>공급처
판매가</t>
    <phoneticPr fontId="15" type="noConversion"/>
  </si>
  <si>
    <t>대표이미지(썸네일)</t>
    <phoneticPr fontId="15" type="noConversion"/>
  </si>
  <si>
    <t>상세이미지</t>
    <phoneticPr fontId="15" type="noConversion"/>
  </si>
  <si>
    <t>ㄴ(없을 경우) 상품 촬영</t>
    <phoneticPr fontId="15" type="noConversion"/>
  </si>
  <si>
    <t>대표님 컨펌 필요, 업체에서 받을 경우 PSD 파일도 받는 걸 권장</t>
    <phoneticPr fontId="15" type="noConversion"/>
  </si>
  <si>
    <t>대표이미지, 상세이미지, 누끼컷, 연출컷, PSD파일
공유폴더 &gt; 상품등록/판매관리 &gt; 브랜드별 자료에 저장</t>
    <phoneticPr fontId="15" type="noConversion"/>
  </si>
  <si>
    <t>거래 방식 - 위탁/사입 등</t>
    <phoneticPr fontId="15" type="noConversion"/>
  </si>
  <si>
    <t>영세</t>
    <phoneticPr fontId="15" type="noConversion"/>
  </si>
  <si>
    <t>세금 구분</t>
  </si>
  <si>
    <t>JOPNP02</t>
    <phoneticPr fontId="15" type="noConversion"/>
  </si>
  <si>
    <t>물류처</t>
    <phoneticPr fontId="15" type="noConversion"/>
  </si>
  <si>
    <t>shinjin01</t>
    <phoneticPr fontId="15" type="noConversion"/>
  </si>
  <si>
    <t>신진제과</t>
    <phoneticPr fontId="15" type="noConversion"/>
  </si>
  <si>
    <t>ddeokdaum_logistics</t>
    <phoneticPr fontId="15" type="noConversion"/>
  </si>
  <si>
    <t>떡다움</t>
    <phoneticPr fontId="15" type="noConversion"/>
  </si>
  <si>
    <t>SCKT01</t>
    <phoneticPr fontId="15" type="noConversion"/>
  </si>
  <si>
    <t>SCKT</t>
    <phoneticPr fontId="15" type="noConversion"/>
  </si>
  <si>
    <t>CJ프레시웨이_EMP</t>
    <phoneticPr fontId="15" type="noConversion"/>
  </si>
  <si>
    <t>(주)제이오피엔피</t>
    <phoneticPr fontId="15" type="noConversion"/>
  </si>
  <si>
    <t>비과세</t>
    <phoneticPr fontId="15" type="noConversion"/>
  </si>
  <si>
    <t>이미지 준비</t>
    <phoneticPr fontId="15" type="noConversion"/>
  </si>
  <si>
    <t>프로세스(폐기)</t>
    <phoneticPr fontId="15" type="noConversion"/>
  </si>
  <si>
    <t>필수서류</t>
    <phoneticPr fontId="15" type="noConversion"/>
  </si>
  <si>
    <t>원료성분표</t>
    <phoneticPr fontId="15" type="noConversion"/>
  </si>
  <si>
    <t>시험성적서</t>
    <phoneticPr fontId="15" type="noConversion"/>
  </si>
  <si>
    <t>기능성 보고서(해당시)</t>
    <phoneticPr fontId="15" type="noConversion"/>
  </si>
  <si>
    <t>전성분&amp;제조원 실물사진</t>
    <phoneticPr fontId="15" type="noConversion"/>
  </si>
  <si>
    <t>자료1</t>
  </si>
  <si>
    <t>자료2</t>
  </si>
  <si>
    <t>자료3</t>
  </si>
  <si>
    <t>자료4</t>
  </si>
  <si>
    <t>자료5</t>
  </si>
  <si>
    <t>[수입]수입신고확인증</t>
    <phoneticPr fontId="15" type="noConversion"/>
  </si>
  <si>
    <t>[국내]품목제조보고서</t>
    <phoneticPr fontId="15" type="noConversion"/>
  </si>
  <si>
    <t>[국내]완제품검사성적서</t>
    <phoneticPr fontId="15" type="noConversion"/>
  </si>
  <si>
    <t>[기능성]표시광고증빙서류</t>
    <phoneticPr fontId="15" type="noConversion"/>
  </si>
  <si>
    <t>[원산지강조]원산지증명서</t>
    <phoneticPr fontId="15" type="noConversion"/>
  </si>
  <si>
    <t>모가원/3만무배</t>
  </si>
  <si>
    <t>식품_커피/생수/음료_차류_과일청</t>
  </si>
  <si>
    <t>솔트바이오/3만무배</t>
  </si>
  <si>
    <t>식품_가공식품_소금_천일염</t>
  </si>
  <si>
    <t>솔트바이오/무료배송</t>
  </si>
  <si>
    <t>배송비
ⓘ</t>
    <phoneticPr fontId="15" type="noConversion"/>
  </si>
  <si>
    <t>진성디엠/3만무배4000원</t>
  </si>
  <si>
    <t>제이오피엔피/3만무배4000원</t>
  </si>
  <si>
    <t>(생성필요)식품_우유/유제품_요구르트_요구르트</t>
  </si>
  <si>
    <t>식품_커피/생수/음료_주스/과즙음료_어린이주스/음료</t>
  </si>
  <si>
    <t>(생성필요)식품_수산_해조류_김_도시락김</t>
  </si>
  <si>
    <t>식품_가공식품_잼_잼기타[커드크림]</t>
  </si>
  <si>
    <t>진성디엠/무료배송</t>
    <phoneticPr fontId="15" type="noConversion"/>
  </si>
  <si>
    <t>자재명</t>
    <phoneticPr fontId="15" type="noConversion"/>
  </si>
  <si>
    <t>컬러/맛</t>
    <phoneticPr fontId="15" type="noConversion"/>
  </si>
  <si>
    <t>입수</t>
    <phoneticPr fontId="15" type="noConversion"/>
  </si>
  <si>
    <t>용도</t>
    <phoneticPr fontId="15" type="noConversion"/>
  </si>
  <si>
    <t>구성</t>
    <phoneticPr fontId="15" type="noConversion"/>
  </si>
  <si>
    <t>온도구분</t>
    <phoneticPr fontId="15" type="noConversion"/>
  </si>
  <si>
    <t>관리 상품명</t>
    <phoneticPr fontId="15" type="noConversion"/>
  </si>
  <si>
    <t>byte</t>
    <phoneticPr fontId="15" type="noConversion"/>
  </si>
  <si>
    <t>글자길이</t>
    <phoneticPr fontId="15" type="noConversion"/>
  </si>
  <si>
    <t>상품명 정비</t>
    <phoneticPr fontId="15" type="noConversion"/>
  </si>
  <si>
    <t>정상가 정비</t>
    <phoneticPr fontId="15" type="noConversion"/>
  </si>
  <si>
    <t>11/15 이메일전달완료</t>
    <phoneticPr fontId="15" type="noConversion"/>
  </si>
  <si>
    <t>식품_간편식/냉장/냉동_만두_만두</t>
    <phoneticPr fontId="15" type="noConversion"/>
  </si>
  <si>
    <t>무띠</t>
    <phoneticPr fontId="15" type="noConversion"/>
  </si>
  <si>
    <t>식품_가공식품_소스_파스타소스</t>
    <phoneticPr fontId="15" type="noConversion"/>
  </si>
  <si>
    <t>ㅇ</t>
    <phoneticPr fontId="15" type="noConversion"/>
  </si>
  <si>
    <t>프로세스</t>
    <phoneticPr fontId="15" type="noConversion"/>
  </si>
  <si>
    <t>선택/자유입력</t>
    <phoneticPr fontId="15" type="noConversion"/>
  </si>
  <si>
    <t>1.상품정보 조사 (상품정보 시트)</t>
  </si>
  <si>
    <t>1.상품명/정상가 설정</t>
  </si>
  <si>
    <t>2.스토리보드 제작</t>
  </si>
  <si>
    <t>2.이미지 제작</t>
  </si>
  <si>
    <t>3.사방넷 상품 등록</t>
  </si>
  <si>
    <t>4.부가정보코드 준비</t>
  </si>
  <si>
    <t>4.카테고리코드 준비</t>
  </si>
  <si>
    <t>5.쇼핑몰 상품 등록</t>
  </si>
  <si>
    <t>필수 인증 자료</t>
    <phoneticPr fontId="70" type="noConversion"/>
  </si>
  <si>
    <r>
      <t xml:space="preserve">국내식품 : 품목제조보고서, 완제품검사성적서
수입식품 : 수입신고확인증
화장품 : 기능성인증, 품질검사서, 성분표
완구 : 어린이제품안전확인(13세 이하 제품에 해당) KC인증
생활화학용품(접착제,살균제) : 자율안전확인/자가검사번호
일부 침구 : KC인증
기타 인증자료 : 표시광고인증서(HACCP,기능성 등), ISO, 유기농, 원산지증명 등
</t>
    </r>
    <r>
      <rPr>
        <b/>
        <i/>
        <sz val="11"/>
        <color theme="0" tint="-0.499984740745262"/>
        <rFont val="굴림"/>
        <family val="3"/>
        <charset val="129"/>
      </rPr>
      <t>-&gt;공유폴더 &gt; 상품등록/판매관리 &gt; 브랜드별 자료에 저장</t>
    </r>
    <phoneticPr fontId="15" type="noConversion"/>
  </si>
  <si>
    <t>식품 (국내 제조)</t>
  </si>
  <si>
    <t>식품 (해외 제조)</t>
  </si>
  <si>
    <t>필수</t>
    <phoneticPr fontId="70" type="noConversion"/>
  </si>
  <si>
    <t>* 품목제조보고서
* 완제품검사성적서</t>
    <phoneticPr fontId="70" type="noConversion"/>
  </si>
  <si>
    <t>* 수입신고확인증</t>
    <phoneticPr fontId="70" type="noConversion"/>
  </si>
  <si>
    <t>해당시 필수</t>
    <phoneticPr fontId="70" type="noConversion"/>
  </si>
  <si>
    <t>* 품질검사서
* 성분표</t>
    <phoneticPr fontId="70" type="noConversion"/>
  </si>
  <si>
    <t>완구</t>
    <phoneticPr fontId="70" type="noConversion"/>
  </si>
  <si>
    <t>* [13세이하 상품] 어린이제품안전확인</t>
    <phoneticPr fontId="70" type="noConversion"/>
  </si>
  <si>
    <t>* 안전확인검사 (KC)</t>
    <phoneticPr fontId="70" type="noConversion"/>
  </si>
  <si>
    <t>생활화학용품</t>
    <phoneticPr fontId="70" type="noConversion"/>
  </si>
  <si>
    <t>* 자율안전확인 (자가검사번호)</t>
    <phoneticPr fontId="70" type="noConversion"/>
  </si>
  <si>
    <t>침구</t>
    <phoneticPr fontId="70" type="noConversion"/>
  </si>
  <si>
    <t>* 안전확인검사 (KC) - 시험성적서 or 인증번호</t>
    <phoneticPr fontId="70" type="noConversion"/>
  </si>
  <si>
    <t>* [건강식품] 표시광고인증서 (표시광고 심의 자료)
* [HACCP] 표시광고인증서 (표시광고 심의 자료)
* [유기농상품] 유기농 인증 증명서
* [특정원산지강조] 원산지 증명서</t>
    <phoneticPr fontId="70" type="noConversion"/>
  </si>
  <si>
    <t>* [기능성] 기능성 보고서 / 기능성 보고 면제 서류
* [유기농원료] 유기농 원료 인증서</t>
    <phoneticPr fontId="70" type="noConversion"/>
  </si>
  <si>
    <t>기타</t>
    <phoneticPr fontId="70" type="noConversion"/>
  </si>
  <si>
    <t>* ISO 인증
* 특허</t>
    <phoneticPr fontId="70" type="noConversion"/>
  </si>
  <si>
    <t>shop0464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</si>
</sst>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0_ "/>
    <numFmt numFmtId="180" formatCode="&quot;¥&quot;#,##0;[Red]&quot;¥&quot;\-#,##0"/>
  </numFmts>
  <fonts count="80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u/>
      <sz val="9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name val="ＭＳ Ｐゴシック"/>
      <family val="3"/>
      <charset val="128"/>
    </font>
    <font>
      <sz val="10"/>
      <name val="Helv"/>
      <family val="2"/>
    </font>
    <font>
      <sz val="12"/>
      <name val="新細明體"/>
      <family val="1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00B0F0"/>
      <name val="맑은 고딕"/>
      <family val="2"/>
      <charset val="129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2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6"/>
      <color theme="1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i/>
      <sz val="11"/>
      <color theme="0" tint="-0.499984740745262"/>
      <name val="굴림"/>
      <family val="3"/>
      <charset val="129"/>
    </font>
    <font>
      <u/>
      <sz val="11"/>
      <color theme="10"/>
      <name val="굴림"/>
      <family val="3"/>
      <charset val="129"/>
    </font>
    <font>
      <b/>
      <i/>
      <sz val="11"/>
      <color theme="0" tint="-0.499984740745262"/>
      <name val="굴림"/>
      <family val="3"/>
      <charset val="129"/>
    </font>
    <font>
      <sz val="10"/>
      <name val="맑은 고딕"/>
      <family val="2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strike/>
      <sz val="11"/>
      <color theme="1"/>
      <name val="굴림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double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theme="0" tint="-0.499984740745262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23"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/>
    <xf numFmtId="0" fontId="10" fillId="0" borderId="0">
      <alignment vertical="center"/>
    </xf>
    <xf numFmtId="0" fontId="9" fillId="0" borderId="0">
      <alignment vertical="center"/>
    </xf>
    <xf numFmtId="0" fontId="31" fillId="0" borderId="0"/>
    <xf numFmtId="0" fontId="32" fillId="0" borderId="0"/>
    <xf numFmtId="9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2" fillId="0" borderId="0"/>
    <xf numFmtId="0" fontId="32" fillId="0" borderId="0"/>
    <xf numFmtId="0" fontId="33" fillId="0" borderId="0">
      <alignment vertical="center"/>
    </xf>
    <xf numFmtId="0" fontId="9" fillId="0" borderId="0">
      <alignment vertical="center"/>
    </xf>
    <xf numFmtId="0" fontId="31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0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30" fillId="0" borderId="0" applyNumberFormat="0" applyFill="0" applyBorder="0" applyAlignment="0" applyProtection="0"/>
    <xf numFmtId="9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14" fillId="0" borderId="0">
      <alignment vertical="center"/>
    </xf>
    <xf numFmtId="0" fontId="30" fillId="0" borderId="0" applyNumberFormat="0" applyFill="0" applyBorder="0" applyAlignment="0" applyProtection="0"/>
    <xf numFmtId="0" fontId="8" fillId="0" borderId="0">
      <alignment vertical="center"/>
    </xf>
    <xf numFmtId="9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38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>
      <alignment vertical="center"/>
    </xf>
    <xf numFmtId="0" fontId="38" fillId="0" borderId="0"/>
    <xf numFmtId="0" fontId="38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18" borderId="23" applyNumberFormat="0" applyAlignment="0" applyProtection="0">
      <alignment vertical="center"/>
    </xf>
    <xf numFmtId="0" fontId="48" fillId="19" borderId="24" applyNumberFormat="0" applyAlignment="0" applyProtection="0">
      <alignment vertical="center"/>
    </xf>
    <xf numFmtId="0" fontId="49" fillId="19" borderId="23" applyNumberFormat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1" fillId="20" borderId="2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1" borderId="27" applyNumberFormat="0" applyFont="0" applyAlignment="0" applyProtection="0">
      <alignment vertical="center"/>
    </xf>
    <xf numFmtId="0" fontId="3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3" fillId="21" borderId="2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27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27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0" fillId="0" borderId="1" xfId="0" applyBorder="1">
      <alignment vertical="center"/>
    </xf>
    <xf numFmtId="41" fontId="16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5" applyFont="1">
      <alignment vertical="center"/>
    </xf>
    <xf numFmtId="0" fontId="14" fillId="0" borderId="0" xfId="5" applyFont="1" applyAlignment="1">
      <alignment horizontal="center" vertical="center"/>
    </xf>
    <xf numFmtId="0" fontId="20" fillId="0" borderId="3" xfId="5" applyFont="1" applyBorder="1">
      <alignment vertical="center"/>
    </xf>
    <xf numFmtId="41" fontId="20" fillId="0" borderId="0" xfId="1" applyFont="1">
      <alignment vertical="center"/>
    </xf>
    <xf numFmtId="9" fontId="20" fillId="0" borderId="0" xfId="2" applyFont="1">
      <alignment vertical="center"/>
    </xf>
    <xf numFmtId="0" fontId="20" fillId="0" borderId="1" xfId="5" applyFont="1" applyBorder="1">
      <alignment vertical="center"/>
    </xf>
    <xf numFmtId="9" fontId="20" fillId="0" borderId="1" xfId="2" applyFont="1" applyBorder="1">
      <alignment vertical="center"/>
    </xf>
    <xf numFmtId="41" fontId="20" fillId="5" borderId="1" xfId="1" applyFont="1" applyFill="1" applyBorder="1">
      <alignment vertical="center"/>
    </xf>
    <xf numFmtId="41" fontId="20" fillId="0" borderId="1" xfId="1" applyFont="1" applyBorder="1">
      <alignment vertical="center"/>
    </xf>
    <xf numFmtId="0" fontId="0" fillId="8" borderId="1" xfId="5" applyFont="1" applyFill="1" applyBorder="1" applyAlignment="1">
      <alignment horizontal="center" vertical="center"/>
    </xf>
    <xf numFmtId="41" fontId="0" fillId="8" borderId="1" xfId="1" applyFont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9" fontId="20" fillId="5" borderId="1" xfId="2" applyFont="1" applyFill="1" applyBorder="1">
      <alignment vertical="center"/>
    </xf>
    <xf numFmtId="0" fontId="20" fillId="0" borderId="0" xfId="5" applyFont="1" applyAlignment="1">
      <alignment horizontal="right" vertical="center"/>
    </xf>
    <xf numFmtId="41" fontId="28" fillId="0" borderId="0" xfId="3" applyNumberFormat="1" applyFont="1" applyAlignment="1" applyProtection="1">
      <alignment horizontal="center" vertical="center"/>
    </xf>
    <xf numFmtId="0" fontId="20" fillId="8" borderId="0" xfId="5" applyFont="1" applyFill="1">
      <alignment vertical="center"/>
    </xf>
    <xf numFmtId="0" fontId="22" fillId="8" borderId="0" xfId="5" applyFont="1" applyFill="1">
      <alignment vertical="center"/>
    </xf>
    <xf numFmtId="0" fontId="14" fillId="9" borderId="1" xfId="5" applyFont="1" applyFill="1" applyBorder="1" applyAlignment="1">
      <alignment horizontal="center" vertical="center"/>
    </xf>
    <xf numFmtId="0" fontId="20" fillId="9" borderId="1" xfId="5" applyFont="1" applyFill="1" applyBorder="1">
      <alignment vertical="center"/>
    </xf>
    <xf numFmtId="41" fontId="0" fillId="0" borderId="1" xfId="1" applyFont="1" applyBorder="1" applyAlignment="1">
      <alignment horizontal="center" vertical="center"/>
    </xf>
    <xf numFmtId="0" fontId="16" fillId="6" borderId="0" xfId="0" applyFont="1" applyFill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41" fontId="0" fillId="2" borderId="1" xfId="1" applyFont="1" applyFill="1" applyBorder="1" applyAlignment="1">
      <alignment vertical="center" wrapText="1"/>
    </xf>
    <xf numFmtId="9" fontId="0" fillId="2" borderId="1" xfId="2" applyFont="1" applyFill="1" applyBorder="1">
      <alignment vertical="center"/>
    </xf>
    <xf numFmtId="41" fontId="0" fillId="2" borderId="1" xfId="1" applyFont="1" applyFill="1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vertical="center" wrapText="1"/>
    </xf>
    <xf numFmtId="41" fontId="0" fillId="2" borderId="1" xfId="1" applyFont="1" applyFill="1" applyBorder="1" applyAlignment="1">
      <alignment horizontal="center" vertical="center" wrapText="1"/>
    </xf>
    <xf numFmtId="9" fontId="0" fillId="2" borderId="1" xfId="2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41" fontId="0" fillId="0" borderId="13" xfId="1" applyFont="1" applyBorder="1">
      <alignment vertical="center"/>
    </xf>
    <xf numFmtId="0" fontId="0" fillId="2" borderId="1" xfId="5" applyFont="1" applyFill="1" applyBorder="1" applyAlignment="1">
      <alignment horizontal="center" vertical="center"/>
    </xf>
    <xf numFmtId="41" fontId="20" fillId="0" borderId="0" xfId="1" applyFont="1" applyAlignment="1">
      <alignment horizontal="right" vertical="center"/>
    </xf>
    <xf numFmtId="41" fontId="22" fillId="3" borderId="1" xfId="1" applyFont="1" applyFill="1" applyBorder="1">
      <alignment vertical="center"/>
    </xf>
    <xf numFmtId="0" fontId="20" fillId="2" borderId="1" xfId="5" applyFont="1" applyFill="1" applyBorder="1" applyAlignment="1">
      <alignment horizontal="center" vertical="center"/>
    </xf>
    <xf numFmtId="41" fontId="20" fillId="13" borderId="1" xfId="1" applyFont="1" applyFill="1" applyBorder="1">
      <alignment vertical="center"/>
    </xf>
    <xf numFmtId="9" fontId="22" fillId="0" borderId="1" xfId="2" applyFont="1" applyBorder="1">
      <alignment vertical="center"/>
    </xf>
    <xf numFmtId="41" fontId="25" fillId="2" borderId="1" xfId="1" applyFont="1" applyFill="1" applyBorder="1" applyAlignment="1">
      <alignment horizontal="center" vertical="center" wrapText="1"/>
    </xf>
    <xf numFmtId="41" fontId="20" fillId="0" borderId="1" xfId="5" applyNumberFormat="1" applyFont="1" applyBorder="1">
      <alignment vertical="center"/>
    </xf>
    <xf numFmtId="0" fontId="20" fillId="2" borderId="0" xfId="5" applyFont="1" applyFill="1">
      <alignment vertical="center"/>
    </xf>
    <xf numFmtId="0" fontId="22" fillId="2" borderId="0" xfId="5" applyFont="1" applyFill="1">
      <alignment vertical="center"/>
    </xf>
    <xf numFmtId="9" fontId="0" fillId="2" borderId="1" xfId="2" applyFont="1" applyFill="1" applyBorder="1" applyAlignment="1">
      <alignment horizontal="center" vertical="center" wrapText="1"/>
    </xf>
    <xf numFmtId="41" fontId="25" fillId="0" borderId="13" xfId="74" applyFont="1" applyBorder="1" applyAlignment="1">
      <alignment horizontal="center" vertical="center" shrinkToFit="1"/>
    </xf>
    <xf numFmtId="9" fontId="0" fillId="0" borderId="13" xfId="1" applyNumberFormat="1" applyFont="1" applyBorder="1">
      <alignment vertical="center"/>
    </xf>
    <xf numFmtId="0" fontId="0" fillId="0" borderId="15" xfId="0" applyBorder="1">
      <alignment vertical="center"/>
    </xf>
    <xf numFmtId="177" fontId="0" fillId="0" borderId="14" xfId="1" applyNumberFormat="1" applyFont="1" applyBorder="1" applyAlignment="1">
      <alignment horizontal="center" vertical="center" shrinkToFit="1"/>
    </xf>
    <xf numFmtId="41" fontId="0" fillId="0" borderId="14" xfId="1" applyFont="1" applyBorder="1">
      <alignment vertical="center"/>
    </xf>
    <xf numFmtId="177" fontId="0" fillId="4" borderId="14" xfId="1" applyNumberFormat="1" applyFont="1" applyFill="1" applyBorder="1" applyAlignment="1">
      <alignment horizontal="center" vertical="center" shrinkToFit="1"/>
    </xf>
    <xf numFmtId="0" fontId="0" fillId="4" borderId="13" xfId="0" applyFill="1" applyBorder="1">
      <alignment vertical="center"/>
    </xf>
    <xf numFmtId="41" fontId="25" fillId="4" borderId="13" xfId="74" applyFont="1" applyFill="1" applyBorder="1" applyAlignment="1">
      <alignment horizontal="center" vertical="center" shrinkToFit="1"/>
    </xf>
    <xf numFmtId="9" fontId="0" fillId="4" borderId="13" xfId="1" applyNumberFormat="1" applyFont="1" applyFill="1" applyBorder="1">
      <alignment vertical="center"/>
    </xf>
    <xf numFmtId="41" fontId="0" fillId="4" borderId="13" xfId="1" applyFont="1" applyFill="1" applyBorder="1">
      <alignment vertical="center"/>
    </xf>
    <xf numFmtId="41" fontId="0" fillId="4" borderId="15" xfId="1" applyFont="1" applyFill="1" applyBorder="1">
      <alignment vertical="center"/>
    </xf>
    <xf numFmtId="41" fontId="0" fillId="4" borderId="14" xfId="1" applyFont="1" applyFill="1" applyBorder="1">
      <alignment vertical="center"/>
    </xf>
    <xf numFmtId="41" fontId="0" fillId="0" borderId="13" xfId="0" applyNumberFormat="1" applyBorder="1">
      <alignment vertical="center"/>
    </xf>
    <xf numFmtId="9" fontId="0" fillId="0" borderId="32" xfId="2" applyFont="1" applyBorder="1">
      <alignment vertical="center"/>
    </xf>
    <xf numFmtId="41" fontId="0" fillId="12" borderId="32" xfId="1" applyFont="1" applyFill="1" applyBorder="1">
      <alignment vertical="center"/>
    </xf>
    <xf numFmtId="9" fontId="0" fillId="12" borderId="32" xfId="2" applyFont="1" applyFill="1" applyBorder="1">
      <alignment vertical="center"/>
    </xf>
    <xf numFmtId="41" fontId="16" fillId="2" borderId="1" xfId="1" applyFont="1" applyFill="1" applyBorder="1" applyAlignment="1">
      <alignment horizontal="center" vertical="center" wrapText="1"/>
    </xf>
    <xf numFmtId="9" fontId="16" fillId="2" borderId="1" xfId="2" applyFont="1" applyFill="1" applyBorder="1" applyAlignment="1">
      <alignment horizontal="center" vertical="center" wrapText="1"/>
    </xf>
    <xf numFmtId="41" fontId="16" fillId="2" borderId="7" xfId="1" applyFont="1" applyFill="1" applyBorder="1" applyAlignment="1">
      <alignment horizontal="center" vertical="center"/>
    </xf>
    <xf numFmtId="9" fontId="0" fillId="2" borderId="2" xfId="2" applyFont="1" applyFill="1" applyBorder="1">
      <alignment vertical="center"/>
    </xf>
    <xf numFmtId="9" fontId="0" fillId="0" borderId="2" xfId="2" applyFont="1" applyBorder="1">
      <alignment vertical="center"/>
    </xf>
    <xf numFmtId="41" fontId="0" fillId="12" borderId="32" xfId="1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1" fontId="0" fillId="0" borderId="19" xfId="1" applyFont="1" applyBorder="1">
      <alignment vertical="center"/>
    </xf>
    <xf numFmtId="41" fontId="0" fillId="0" borderId="13" xfId="1" applyFont="1" applyFill="1" applyBorder="1">
      <alignment vertical="center"/>
    </xf>
    <xf numFmtId="0" fontId="0" fillId="0" borderId="38" xfId="0" applyBorder="1">
      <alignment vertical="center"/>
    </xf>
    <xf numFmtId="41" fontId="0" fillId="4" borderId="13" xfId="0" applyNumberFormat="1" applyFill="1" applyBorder="1">
      <alignment vertical="center"/>
    </xf>
    <xf numFmtId="0" fontId="0" fillId="4" borderId="38" xfId="0" applyFill="1" applyBorder="1">
      <alignment vertical="center"/>
    </xf>
    <xf numFmtId="0" fontId="0" fillId="0" borderId="0" xfId="5" applyFont="1">
      <alignment vertical="center"/>
    </xf>
    <xf numFmtId="9" fontId="20" fillId="5" borderId="1" xfId="2" applyNumberFormat="1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0" fillId="3" borderId="0" xfId="5" applyFont="1" applyFill="1">
      <alignment vertical="center"/>
    </xf>
    <xf numFmtId="41" fontId="16" fillId="2" borderId="1" xfId="1" applyFont="1" applyFill="1" applyBorder="1" applyAlignment="1">
      <alignment horizontal="center" vertical="center"/>
    </xf>
    <xf numFmtId="0" fontId="16" fillId="51" borderId="15" xfId="0" applyFont="1" applyFill="1" applyBorder="1" applyAlignment="1">
      <alignment horizontal="center" vertical="center" wrapText="1"/>
    </xf>
    <xf numFmtId="0" fontId="16" fillId="51" borderId="15" xfId="0" applyFont="1" applyFill="1" applyBorder="1" applyAlignment="1">
      <alignment horizontal="center" vertical="center"/>
    </xf>
    <xf numFmtId="9" fontId="16" fillId="51" borderId="15" xfId="2" applyFont="1" applyFill="1" applyBorder="1" applyAlignment="1">
      <alignment horizontal="center" vertical="center"/>
    </xf>
    <xf numFmtId="0" fontId="0" fillId="52" borderId="13" xfId="0" applyFill="1" applyBorder="1" applyAlignment="1">
      <alignment horizontal="center" vertical="center"/>
    </xf>
    <xf numFmtId="9" fontId="0" fillId="52" borderId="13" xfId="0" applyNumberFormat="1" applyFill="1" applyBorder="1" applyAlignment="1">
      <alignment horizontal="center" vertical="center"/>
    </xf>
    <xf numFmtId="9" fontId="0" fillId="52" borderId="15" xfId="0" applyNumberFormat="1" applyFill="1" applyBorder="1" applyAlignment="1">
      <alignment horizontal="center" vertical="center"/>
    </xf>
    <xf numFmtId="9" fontId="0" fillId="52" borderId="0" xfId="0" applyNumberFormat="1" applyFill="1" applyBorder="1" applyAlignment="1">
      <alignment horizontal="center" vertical="center"/>
    </xf>
    <xf numFmtId="9" fontId="0" fillId="52" borderId="13" xfId="0" quotePrefix="1" applyNumberFormat="1" applyFill="1" applyBorder="1" applyAlignment="1">
      <alignment horizontal="center" vertical="center"/>
    </xf>
    <xf numFmtId="41" fontId="0" fillId="52" borderId="13" xfId="1" quotePrefix="1" applyFont="1" applyFill="1" applyBorder="1" applyAlignment="1">
      <alignment horizontal="center" vertical="center"/>
    </xf>
    <xf numFmtId="0" fontId="0" fillId="52" borderId="13" xfId="0" applyNumberFormat="1" applyFill="1" applyBorder="1" applyAlignment="1">
      <alignment horizontal="center" vertical="center"/>
    </xf>
    <xf numFmtId="0" fontId="0" fillId="52" borderId="13" xfId="0" quotePrefix="1" applyFill="1" applyBorder="1" applyAlignment="1">
      <alignment horizontal="center" vertical="center"/>
    </xf>
    <xf numFmtId="9" fontId="17" fillId="52" borderId="13" xfId="3" applyNumberFormat="1" applyFill="1" applyBorder="1" applyAlignment="1" applyProtection="1">
      <alignment horizontal="center" vertical="center"/>
    </xf>
    <xf numFmtId="9" fontId="17" fillId="52" borderId="37" xfId="3" applyNumberFormat="1" applyFill="1" applyBorder="1" applyAlignment="1" applyProtection="1">
      <alignment horizontal="center" vertical="center"/>
    </xf>
    <xf numFmtId="9" fontId="0" fillId="52" borderId="13" xfId="2" applyFont="1" applyFill="1" applyBorder="1" applyAlignment="1">
      <alignment horizontal="center" vertical="center" wrapText="1"/>
    </xf>
    <xf numFmtId="9" fontId="34" fillId="52" borderId="13" xfId="2" applyFont="1" applyFill="1" applyBorder="1" applyAlignment="1">
      <alignment horizontal="center" vertical="center" wrapText="1"/>
    </xf>
    <xf numFmtId="9" fontId="0" fillId="52" borderId="13" xfId="2" applyFont="1" applyFill="1" applyBorder="1" applyAlignment="1">
      <alignment horizontal="center" vertical="center"/>
    </xf>
    <xf numFmtId="176" fontId="0" fillId="52" borderId="13" xfId="2" applyNumberFormat="1" applyFont="1" applyFill="1" applyBorder="1" applyAlignment="1">
      <alignment horizontal="center" vertical="center" wrapText="1"/>
    </xf>
    <xf numFmtId="41" fontId="63" fillId="2" borderId="1" xfId="1" applyFont="1" applyFill="1" applyBorder="1" applyAlignment="1">
      <alignment horizontal="center" vertical="center" wrapText="1"/>
    </xf>
    <xf numFmtId="9" fontId="64" fillId="2" borderId="1" xfId="2" applyFont="1" applyFill="1" applyBorder="1" applyAlignment="1">
      <alignment horizontal="center" vertical="center" wrapText="1"/>
    </xf>
    <xf numFmtId="41" fontId="64" fillId="2" borderId="1" xfId="1" applyFont="1" applyFill="1" applyBorder="1" applyAlignment="1">
      <alignment horizontal="center" vertical="center" wrapText="1"/>
    </xf>
    <xf numFmtId="41" fontId="64" fillId="2" borderId="1" xfId="1" applyFont="1" applyFill="1" applyBorder="1" applyAlignment="1">
      <alignment horizontal="center" vertical="center"/>
    </xf>
    <xf numFmtId="41" fontId="0" fillId="53" borderId="35" xfId="1" applyFont="1" applyFill="1" applyBorder="1" applyAlignment="1">
      <alignment horizontal="center" vertical="center"/>
    </xf>
    <xf numFmtId="0" fontId="0" fillId="10" borderId="13" xfId="0" applyFill="1" applyBorder="1">
      <alignment vertical="center"/>
    </xf>
    <xf numFmtId="41" fontId="0" fillId="10" borderId="13" xfId="1" applyFont="1" applyFill="1" applyBorder="1">
      <alignment vertical="center"/>
    </xf>
    <xf numFmtId="9" fontId="0" fillId="10" borderId="13" xfId="2" applyFont="1" applyFill="1" applyBorder="1">
      <alignment vertical="center"/>
    </xf>
    <xf numFmtId="41" fontId="0" fillId="10" borderId="32" xfId="1" applyFont="1" applyFill="1" applyBorder="1">
      <alignment vertical="center"/>
    </xf>
    <xf numFmtId="9" fontId="0" fillId="10" borderId="32" xfId="2" applyFont="1" applyFill="1" applyBorder="1">
      <alignment vertical="center"/>
    </xf>
    <xf numFmtId="41" fontId="0" fillId="10" borderId="32" xfId="1" applyNumberFormat="1" applyFont="1" applyFill="1" applyBorder="1">
      <alignment vertical="center"/>
    </xf>
    <xf numFmtId="0" fontId="0" fillId="10" borderId="13" xfId="0" applyFill="1" applyBorder="1" applyAlignment="1">
      <alignment horizontal="center" vertical="center"/>
    </xf>
    <xf numFmtId="41" fontId="0" fillId="49" borderId="35" xfId="1" applyFont="1" applyFill="1" applyBorder="1" applyAlignment="1">
      <alignment horizontal="center" vertical="center"/>
    </xf>
    <xf numFmtId="41" fontId="0" fillId="46" borderId="35" xfId="1" applyFont="1" applyFill="1" applyBorder="1" applyAlignment="1">
      <alignment horizontal="center" vertical="center"/>
    </xf>
    <xf numFmtId="0" fontId="0" fillId="10" borderId="15" xfId="0" applyFill="1" applyBorder="1">
      <alignment vertical="center"/>
    </xf>
    <xf numFmtId="0" fontId="0" fillId="49" borderId="42" xfId="0" applyFill="1" applyBorder="1" applyAlignment="1">
      <alignment horizontal="center" vertical="center"/>
    </xf>
    <xf numFmtId="0" fontId="0" fillId="10" borderId="43" xfId="0" applyNumberFormat="1" applyFill="1" applyBorder="1">
      <alignment vertical="center"/>
    </xf>
    <xf numFmtId="0" fontId="0" fillId="0" borderId="43" xfId="0" applyNumberFormat="1" applyBorder="1">
      <alignment vertical="center"/>
    </xf>
    <xf numFmtId="9" fontId="0" fillId="10" borderId="43" xfId="2" applyFont="1" applyFill="1" applyBorder="1">
      <alignment vertical="center"/>
    </xf>
    <xf numFmtId="9" fontId="0" fillId="0" borderId="43" xfId="2" applyFont="1" applyBorder="1">
      <alignment vertical="center"/>
    </xf>
    <xf numFmtId="41" fontId="64" fillId="2" borderId="49" xfId="1" applyFont="1" applyFill="1" applyBorder="1" applyAlignment="1">
      <alignment horizontal="center" vertical="center"/>
    </xf>
    <xf numFmtId="41" fontId="16" fillId="46" borderId="49" xfId="1" applyFont="1" applyFill="1" applyBorder="1" applyAlignment="1">
      <alignment horizontal="center" vertical="center" wrapText="1"/>
    </xf>
    <xf numFmtId="41" fontId="25" fillId="46" borderId="49" xfId="1" applyFont="1" applyFill="1" applyBorder="1" applyAlignment="1">
      <alignment horizontal="center" vertical="center" wrapText="1"/>
    </xf>
    <xf numFmtId="41" fontId="0" fillId="2" borderId="44" xfId="1" applyFont="1" applyFill="1" applyBorder="1">
      <alignment vertical="center"/>
    </xf>
    <xf numFmtId="41" fontId="0" fillId="12" borderId="44" xfId="1" applyFont="1" applyFill="1" applyBorder="1">
      <alignment vertical="center"/>
    </xf>
    <xf numFmtId="41" fontId="16" fillId="48" borderId="32" xfId="1" applyFont="1" applyFill="1" applyBorder="1">
      <alignment vertical="center"/>
    </xf>
    <xf numFmtId="41" fontId="16" fillId="6" borderId="32" xfId="1" applyFont="1" applyFill="1" applyBorder="1">
      <alignment vertical="center"/>
    </xf>
    <xf numFmtId="9" fontId="16" fillId="48" borderId="32" xfId="2" applyFont="1" applyFill="1" applyBorder="1">
      <alignment vertical="center"/>
    </xf>
    <xf numFmtId="9" fontId="16" fillId="6" borderId="32" xfId="2" applyFont="1" applyFill="1" applyBorder="1">
      <alignment vertical="center"/>
    </xf>
    <xf numFmtId="41" fontId="16" fillId="47" borderId="1" xfId="1" applyFont="1" applyFill="1" applyBorder="1" applyAlignment="1">
      <alignment horizontal="center" vertical="center"/>
    </xf>
    <xf numFmtId="41" fontId="16" fillId="47" borderId="1" xfId="1" applyFont="1" applyFill="1" applyBorder="1" applyAlignment="1">
      <alignment horizontal="center" vertical="center" wrapText="1"/>
    </xf>
    <xf numFmtId="9" fontId="16" fillId="47" borderId="1" xfId="2" applyFont="1" applyFill="1" applyBorder="1" applyAlignment="1">
      <alignment horizontal="center" vertical="center" wrapText="1"/>
    </xf>
    <xf numFmtId="41" fontId="65" fillId="47" borderId="1" xfId="1" applyFont="1" applyFill="1" applyBorder="1" applyAlignment="1">
      <alignment horizontal="center" vertical="center"/>
    </xf>
    <xf numFmtId="41" fontId="65" fillId="47" borderId="1" xfId="1" applyFont="1" applyFill="1" applyBorder="1" applyAlignment="1">
      <alignment horizontal="center" vertical="center" wrapText="1"/>
    </xf>
    <xf numFmtId="41" fontId="0" fillId="47" borderId="35" xfId="1" applyFont="1" applyFill="1" applyBorder="1" applyAlignment="1">
      <alignment horizontal="center" vertical="center"/>
    </xf>
    <xf numFmtId="41" fontId="56" fillId="47" borderId="35" xfId="1" applyFont="1" applyFill="1" applyBorder="1" applyAlignment="1">
      <alignment horizontal="center" vertical="center"/>
    </xf>
    <xf numFmtId="41" fontId="0" fillId="46" borderId="48" xfId="1" applyFont="1" applyFill="1" applyBorder="1" applyAlignment="1">
      <alignment horizontal="center" vertical="center"/>
    </xf>
    <xf numFmtId="9" fontId="16" fillId="47" borderId="12" xfId="2" applyFont="1" applyFill="1" applyBorder="1" applyAlignment="1">
      <alignment horizontal="center" vertical="center"/>
    </xf>
    <xf numFmtId="9" fontId="65" fillId="47" borderId="12" xfId="2" applyFont="1" applyFill="1" applyBorder="1" applyAlignment="1">
      <alignment horizontal="center" vertical="center"/>
    </xf>
    <xf numFmtId="9" fontId="0" fillId="47" borderId="51" xfId="2" applyFont="1" applyFill="1" applyBorder="1" applyAlignment="1">
      <alignment horizontal="center" vertical="center"/>
    </xf>
    <xf numFmtId="9" fontId="0" fillId="10" borderId="18" xfId="2" applyFont="1" applyFill="1" applyBorder="1">
      <alignment vertical="center"/>
    </xf>
    <xf numFmtId="9" fontId="0" fillId="12" borderId="18" xfId="2" applyFont="1" applyFill="1" applyBorder="1">
      <alignment vertical="center"/>
    </xf>
    <xf numFmtId="41" fontId="16" fillId="47" borderId="52" xfId="1" applyFont="1" applyFill="1" applyBorder="1" applyAlignment="1">
      <alignment horizontal="center" vertical="center"/>
    </xf>
    <xf numFmtId="41" fontId="65" fillId="47" borderId="52" xfId="1" applyFont="1" applyFill="1" applyBorder="1" applyAlignment="1">
      <alignment horizontal="center" vertical="center"/>
    </xf>
    <xf numFmtId="41" fontId="0" fillId="47" borderId="53" xfId="1" applyFont="1" applyFill="1" applyBorder="1" applyAlignment="1">
      <alignment horizontal="center" vertical="center"/>
    </xf>
    <xf numFmtId="41" fontId="0" fillId="10" borderId="54" xfId="1" applyFont="1" applyFill="1" applyBorder="1">
      <alignment vertical="center"/>
    </xf>
    <xf numFmtId="41" fontId="0" fillId="12" borderId="54" xfId="1" applyFont="1" applyFill="1" applyBorder="1">
      <alignment vertical="center"/>
    </xf>
    <xf numFmtId="41" fontId="16" fillId="47" borderId="11" xfId="1" applyFont="1" applyFill="1" applyBorder="1" applyAlignment="1">
      <alignment horizontal="center" vertical="center" wrapText="1"/>
    </xf>
    <xf numFmtId="41" fontId="16" fillId="47" borderId="12" xfId="1" applyFont="1" applyFill="1" applyBorder="1" applyAlignment="1">
      <alignment horizontal="center" vertical="center" wrapText="1"/>
    </xf>
    <xf numFmtId="41" fontId="65" fillId="47" borderId="11" xfId="1" applyFont="1" applyFill="1" applyBorder="1" applyAlignment="1">
      <alignment horizontal="center" vertical="center"/>
    </xf>
    <xf numFmtId="41" fontId="65" fillId="47" borderId="12" xfId="1" applyFont="1" applyFill="1" applyBorder="1" applyAlignment="1">
      <alignment horizontal="center" vertical="center"/>
    </xf>
    <xf numFmtId="41" fontId="56" fillId="47" borderId="55" xfId="1" applyFont="1" applyFill="1" applyBorder="1" applyAlignment="1">
      <alignment horizontal="center" vertical="center"/>
    </xf>
    <xf numFmtId="41" fontId="0" fillId="47" borderId="51" xfId="1" applyFont="1" applyFill="1" applyBorder="1" applyAlignment="1">
      <alignment horizontal="center" vertical="center"/>
    </xf>
    <xf numFmtId="41" fontId="16" fillId="48" borderId="39" xfId="1" applyFont="1" applyFill="1" applyBorder="1">
      <alignment vertical="center"/>
    </xf>
    <xf numFmtId="41" fontId="0" fillId="10" borderId="18" xfId="1" applyFont="1" applyFill="1" applyBorder="1">
      <alignment vertical="center"/>
    </xf>
    <xf numFmtId="41" fontId="16" fillId="6" borderId="39" xfId="1" applyFont="1" applyFill="1" applyBorder="1">
      <alignment vertical="center"/>
    </xf>
    <xf numFmtId="41" fontId="0" fillId="12" borderId="18" xfId="1" applyFont="1" applyFill="1" applyBorder="1">
      <alignment vertical="center"/>
    </xf>
    <xf numFmtId="9" fontId="16" fillId="47" borderId="12" xfId="2" applyFont="1" applyFill="1" applyBorder="1" applyAlignment="1">
      <alignment horizontal="center" vertical="center" wrapText="1"/>
    </xf>
    <xf numFmtId="41" fontId="56" fillId="47" borderId="51" xfId="1" applyFont="1" applyFill="1" applyBorder="1" applyAlignment="1">
      <alignment horizontal="center" vertical="center"/>
    </xf>
    <xf numFmtId="9" fontId="16" fillId="48" borderId="18" xfId="2" applyFont="1" applyFill="1" applyBorder="1">
      <alignment vertical="center"/>
    </xf>
    <xf numFmtId="9" fontId="16" fillId="6" borderId="18" xfId="2" applyFont="1" applyFill="1" applyBorder="1">
      <alignment vertical="center"/>
    </xf>
    <xf numFmtId="9" fontId="16" fillId="46" borderId="7" xfId="2" applyFont="1" applyFill="1" applyBorder="1" applyAlignment="1">
      <alignment horizontal="center" vertical="center"/>
    </xf>
    <xf numFmtId="9" fontId="25" fillId="46" borderId="7" xfId="2" applyFont="1" applyFill="1" applyBorder="1" applyAlignment="1">
      <alignment horizontal="center" vertical="center"/>
    </xf>
    <xf numFmtId="9" fontId="0" fillId="46" borderId="42" xfId="2" applyFont="1" applyFill="1" applyBorder="1" applyAlignment="1">
      <alignment horizontal="center" vertical="center"/>
    </xf>
    <xf numFmtId="9" fontId="0" fillId="10" borderId="15" xfId="2" applyFont="1" applyFill="1" applyBorder="1">
      <alignment vertical="center"/>
    </xf>
    <xf numFmtId="9" fontId="0" fillId="0" borderId="15" xfId="2" applyFont="1" applyBorder="1">
      <alignment vertical="center"/>
    </xf>
    <xf numFmtId="41" fontId="16" fillId="47" borderId="11" xfId="1" applyFont="1" applyFill="1" applyBorder="1" applyAlignment="1">
      <alignment horizontal="center" vertical="center"/>
    </xf>
    <xf numFmtId="41" fontId="16" fillId="47" borderId="12" xfId="1" applyFont="1" applyFill="1" applyBorder="1" applyAlignment="1">
      <alignment horizontal="center" vertical="center"/>
    </xf>
    <xf numFmtId="41" fontId="0" fillId="10" borderId="39" xfId="1" applyFont="1" applyFill="1" applyBorder="1">
      <alignment vertical="center"/>
    </xf>
    <xf numFmtId="41" fontId="0" fillId="12" borderId="39" xfId="1" applyFont="1" applyFill="1" applyBorder="1">
      <alignment vertical="center"/>
    </xf>
    <xf numFmtId="0" fontId="62" fillId="50" borderId="56" xfId="0" applyFont="1" applyFill="1" applyBorder="1" applyAlignment="1">
      <alignment horizontal="center" vertical="center"/>
    </xf>
    <xf numFmtId="0" fontId="0" fillId="4" borderId="56" xfId="0" applyFill="1" applyBorder="1">
      <alignment vertical="center"/>
    </xf>
    <xf numFmtId="0" fontId="0" fillId="0" borderId="56" xfId="0" applyBorder="1">
      <alignment vertical="center"/>
    </xf>
    <xf numFmtId="0" fontId="0" fillId="4" borderId="15" xfId="0" applyFill="1" applyBorder="1" applyAlignment="1">
      <alignment vertical="center"/>
    </xf>
    <xf numFmtId="9" fontId="36" fillId="51" borderId="16" xfId="0" applyNumberFormat="1" applyFont="1" applyFill="1" applyBorder="1" applyAlignment="1">
      <alignment horizontal="center" vertical="center"/>
    </xf>
    <xf numFmtId="0" fontId="62" fillId="50" borderId="57" xfId="0" applyFont="1" applyFill="1" applyBorder="1" applyAlignment="1">
      <alignment horizontal="center" vertical="center"/>
    </xf>
    <xf numFmtId="0" fontId="62" fillId="50" borderId="58" xfId="0" applyFont="1" applyFill="1" applyBorder="1" applyAlignment="1">
      <alignment horizontal="center" vertical="center"/>
    </xf>
    <xf numFmtId="9" fontId="0" fillId="52" borderId="15" xfId="0" applyNumberFormat="1" applyFill="1" applyBorder="1" applyAlignment="1">
      <alignment horizontal="center" vertical="center"/>
    </xf>
    <xf numFmtId="0" fontId="16" fillId="51" borderId="15" xfId="0" applyFont="1" applyFill="1" applyBorder="1" applyAlignment="1">
      <alignment horizontal="center" vertical="center"/>
    </xf>
    <xf numFmtId="41" fontId="66" fillId="4" borderId="13" xfId="1" applyFont="1" applyFill="1" applyBorder="1">
      <alignment vertical="center"/>
    </xf>
    <xf numFmtId="176" fontId="66" fillId="4" borderId="13" xfId="2" applyNumberFormat="1" applyFont="1" applyFill="1" applyBorder="1">
      <alignment vertical="center"/>
    </xf>
    <xf numFmtId="41" fontId="66" fillId="0" borderId="13" xfId="1" applyFont="1" applyBorder="1">
      <alignment vertical="center"/>
    </xf>
    <xf numFmtId="176" fontId="66" fillId="0" borderId="13" xfId="2" applyNumberFormat="1" applyFont="1" applyBorder="1">
      <alignment vertical="center"/>
    </xf>
    <xf numFmtId="0" fontId="20" fillId="0" borderId="1" xfId="5" quotePrefix="1" applyFont="1" applyBorder="1">
      <alignment vertical="center"/>
    </xf>
    <xf numFmtId="41" fontId="20" fillId="13" borderId="1" xfId="1" quotePrefix="1" applyFont="1" applyFill="1" applyBorder="1">
      <alignment vertical="center"/>
    </xf>
    <xf numFmtId="41" fontId="22" fillId="3" borderId="1" xfId="1" quotePrefix="1" applyFont="1" applyFill="1" applyBorder="1">
      <alignment vertical="center"/>
    </xf>
    <xf numFmtId="9" fontId="36" fillId="52" borderId="13" xfId="2" applyFont="1" applyFill="1" applyBorder="1" applyAlignment="1">
      <alignment horizontal="center" vertical="center" wrapText="1"/>
    </xf>
    <xf numFmtId="9" fontId="0" fillId="52" borderId="19" xfId="0" applyNumberFormat="1" applyFill="1" applyBorder="1" applyAlignment="1">
      <alignment horizontal="center" vertical="center"/>
    </xf>
    <xf numFmtId="9" fontId="16" fillId="2" borderId="49" xfId="2" applyFont="1" applyFill="1" applyBorder="1" applyAlignment="1">
      <alignment horizontal="center" vertical="center" wrapText="1"/>
    </xf>
    <xf numFmtId="9" fontId="16" fillId="2" borderId="2" xfId="2" applyFont="1" applyFill="1" applyBorder="1" applyAlignment="1">
      <alignment horizontal="center" vertical="center" wrapText="1"/>
    </xf>
    <xf numFmtId="9" fontId="64" fillId="2" borderId="2" xfId="2" applyFont="1" applyFill="1" applyBorder="1" applyAlignment="1">
      <alignment horizontal="center" vertical="center"/>
    </xf>
    <xf numFmtId="9" fontId="0" fillId="10" borderId="19" xfId="2" applyFont="1" applyFill="1" applyBorder="1">
      <alignment vertical="center"/>
    </xf>
    <xf numFmtId="9" fontId="0" fillId="0" borderId="19" xfId="2" applyFont="1" applyBorder="1">
      <alignment vertical="center"/>
    </xf>
    <xf numFmtId="9" fontId="34" fillId="52" borderId="15" xfId="0" applyNumberFormat="1" applyFont="1" applyFill="1" applyBorder="1" applyAlignment="1">
      <alignment horizontal="center" vertical="center"/>
    </xf>
    <xf numFmtId="9" fontId="39" fillId="52" borderId="15" xfId="0" applyNumberFormat="1" applyFont="1" applyFill="1" applyBorder="1" applyAlignment="1">
      <alignment horizontal="center" vertical="center"/>
    </xf>
    <xf numFmtId="9" fontId="0" fillId="52" borderId="19" xfId="0" applyNumberFormat="1" applyFill="1" applyBorder="1" applyAlignment="1">
      <alignment horizontal="center" vertical="center"/>
    </xf>
    <xf numFmtId="0" fontId="16" fillId="51" borderId="32" xfId="0" applyFont="1" applyFill="1" applyBorder="1" applyAlignment="1">
      <alignment horizontal="center" vertical="center"/>
    </xf>
    <xf numFmtId="0" fontId="16" fillId="51" borderId="31" xfId="0" applyFont="1" applyFill="1" applyBorder="1" applyAlignment="1">
      <alignment horizontal="center" vertical="center" wrapText="1"/>
    </xf>
    <xf numFmtId="0" fontId="0" fillId="55" borderId="1" xfId="0" applyFill="1" applyBorder="1">
      <alignment vertical="center"/>
    </xf>
    <xf numFmtId="0" fontId="0" fillId="56" borderId="1" xfId="0" applyFill="1" applyBorder="1">
      <alignment vertical="center"/>
    </xf>
    <xf numFmtId="41" fontId="0" fillId="8" borderId="15" xfId="1" applyFont="1" applyFill="1" applyBorder="1">
      <alignment vertical="center"/>
    </xf>
    <xf numFmtId="0" fontId="0" fillId="3" borderId="1" xfId="0" applyNumberFormat="1" applyFill="1" applyBorder="1">
      <alignment vertical="center"/>
    </xf>
    <xf numFmtId="0" fontId="16" fillId="51" borderId="31" xfId="0" applyNumberFormat="1" applyFont="1" applyFill="1" applyBorder="1" applyAlignment="1">
      <alignment horizontal="center" vertical="center" wrapText="1"/>
    </xf>
    <xf numFmtId="0" fontId="0" fillId="52" borderId="15" xfId="0" applyNumberFormat="1" applyFill="1" applyBorder="1" applyAlignment="1">
      <alignment horizontal="center" vertical="center" wrapText="1"/>
    </xf>
    <xf numFmtId="0" fontId="0" fillId="52" borderId="15" xfId="0" applyNumberFormat="1" applyFill="1" applyBorder="1" applyAlignment="1">
      <alignment horizontal="center" vertical="center"/>
    </xf>
    <xf numFmtId="0" fontId="0" fillId="52" borderId="15" xfId="2" applyNumberFormat="1" applyFont="1" applyFill="1" applyBorder="1" applyAlignment="1">
      <alignment horizontal="center" vertical="center"/>
    </xf>
    <xf numFmtId="0" fontId="0" fillId="4" borderId="15" xfId="1" applyNumberFormat="1" applyFont="1" applyFill="1" applyBorder="1">
      <alignment vertical="center"/>
    </xf>
    <xf numFmtId="0" fontId="0" fillId="0" borderId="15" xfId="1" applyNumberFormat="1" applyFont="1" applyBorder="1">
      <alignment vertical="center"/>
    </xf>
    <xf numFmtId="0" fontId="0" fillId="55" borderId="15" xfId="1" applyNumberFormat="1" applyFont="1" applyFill="1" applyBorder="1">
      <alignment vertical="center"/>
    </xf>
    <xf numFmtId="41" fontId="0" fillId="55" borderId="13" xfId="1" applyFont="1" applyFill="1" applyBorder="1">
      <alignment vertical="center"/>
    </xf>
    <xf numFmtId="0" fontId="0" fillId="6" borderId="1" xfId="0" applyFill="1" applyBorder="1">
      <alignment vertical="center"/>
    </xf>
    <xf numFmtId="41" fontId="0" fillId="6" borderId="13" xfId="1" applyFont="1" applyFill="1" applyBorder="1">
      <alignment vertical="center"/>
    </xf>
    <xf numFmtId="0" fontId="0" fillId="14" borderId="1" xfId="0" applyFill="1" applyBorder="1">
      <alignment vertical="center"/>
    </xf>
    <xf numFmtId="41" fontId="0" fillId="56" borderId="13" xfId="1" applyFont="1" applyFill="1" applyBorder="1">
      <alignment vertical="center"/>
    </xf>
    <xf numFmtId="41" fontId="0" fillId="48" borderId="13" xfId="1" applyFont="1" applyFill="1" applyBorder="1">
      <alignment vertical="center"/>
    </xf>
    <xf numFmtId="41" fontId="0" fillId="3" borderId="13" xfId="1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7" fillId="11" borderId="0" xfId="0" applyFont="1" applyFill="1">
      <alignment vertical="center"/>
    </xf>
    <xf numFmtId="0" fontId="0" fillId="11" borderId="0" xfId="0" applyFill="1">
      <alignment vertical="center"/>
    </xf>
    <xf numFmtId="0" fontId="67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quotePrefix="1" applyFill="1" applyBorder="1">
      <alignment vertical="center"/>
    </xf>
    <xf numFmtId="0" fontId="0" fillId="0" borderId="8" xfId="0" applyFill="1" applyBorder="1">
      <alignment vertical="center"/>
    </xf>
    <xf numFmtId="0" fontId="34" fillId="0" borderId="8" xfId="0" applyFont="1" applyFill="1" applyBorder="1">
      <alignment vertical="center"/>
    </xf>
    <xf numFmtId="0" fontId="68" fillId="0" borderId="0" xfId="0" applyFont="1" applyFill="1">
      <alignment vertical="center"/>
    </xf>
    <xf numFmtId="0" fontId="71" fillId="0" borderId="0" xfId="8" applyFont="1" applyAlignment="1">
      <alignment vertical="center"/>
    </xf>
    <xf numFmtId="0" fontId="72" fillId="2" borderId="1" xfId="8" applyFont="1" applyFill="1" applyBorder="1" applyAlignment="1">
      <alignment horizontal="center" vertical="center"/>
    </xf>
    <xf numFmtId="0" fontId="72" fillId="2" borderId="12" xfId="8" applyFont="1" applyFill="1" applyBorder="1" applyAlignment="1">
      <alignment horizontal="center" vertical="center" wrapText="1"/>
    </xf>
    <xf numFmtId="0" fontId="72" fillId="2" borderId="7" xfId="8" applyFont="1" applyFill="1" applyBorder="1" applyAlignment="1">
      <alignment horizontal="center" vertical="center"/>
    </xf>
    <xf numFmtId="0" fontId="73" fillId="0" borderId="12" xfId="8" applyFont="1" applyBorder="1" applyAlignment="1">
      <alignment vertical="center" wrapText="1"/>
    </xf>
    <xf numFmtId="0" fontId="72" fillId="0" borderId="7" xfId="8" applyFont="1" applyBorder="1" applyAlignment="1">
      <alignment horizontal="center" vertical="center"/>
    </xf>
    <xf numFmtId="0" fontId="74" fillId="0" borderId="1" xfId="9" applyFont="1" applyFill="1" applyBorder="1" applyAlignment="1">
      <alignment horizontal="center" vertical="center"/>
    </xf>
    <xf numFmtId="0" fontId="71" fillId="0" borderId="67" xfId="8" applyFont="1" applyBorder="1" applyAlignment="1">
      <alignment vertical="center"/>
    </xf>
    <xf numFmtId="0" fontId="71" fillId="0" borderId="69" xfId="8" applyFont="1" applyBorder="1" applyAlignment="1">
      <alignment vertical="center" wrapText="1"/>
    </xf>
    <xf numFmtId="0" fontId="72" fillId="0" borderId="68" xfId="8" applyFont="1" applyBorder="1" applyAlignment="1">
      <alignment horizontal="center" vertical="center"/>
    </xf>
    <xf numFmtId="0" fontId="74" fillId="0" borderId="70" xfId="9" applyFont="1" applyFill="1" applyBorder="1" applyAlignment="1">
      <alignment horizontal="center" vertical="center"/>
    </xf>
    <xf numFmtId="0" fontId="71" fillId="0" borderId="73" xfId="8" applyFont="1" applyBorder="1" applyAlignment="1">
      <alignment vertical="center"/>
    </xf>
    <xf numFmtId="0" fontId="71" fillId="0" borderId="74" xfId="8" applyFont="1" applyBorder="1" applyAlignment="1">
      <alignment vertical="center" wrapText="1"/>
    </xf>
    <xf numFmtId="0" fontId="72" fillId="0" borderId="73" xfId="8" applyFont="1" applyBorder="1" applyAlignment="1">
      <alignment horizontal="center" vertical="center"/>
    </xf>
    <xf numFmtId="0" fontId="74" fillId="0" borderId="75" xfId="9" applyFont="1" applyFill="1" applyBorder="1" applyAlignment="1">
      <alignment horizontal="center" vertical="center"/>
    </xf>
    <xf numFmtId="0" fontId="71" fillId="0" borderId="12" xfId="8" applyFont="1" applyBorder="1" applyAlignment="1">
      <alignment vertical="center" wrapText="1"/>
    </xf>
    <xf numFmtId="0" fontId="71" fillId="0" borderId="2" xfId="8" applyFont="1" applyBorder="1" applyAlignment="1">
      <alignment vertical="center"/>
    </xf>
    <xf numFmtId="0" fontId="71" fillId="0" borderId="7" xfId="8" applyFont="1" applyBorder="1" applyAlignment="1">
      <alignment vertical="center"/>
    </xf>
    <xf numFmtId="0" fontId="72" fillId="0" borderId="5" xfId="8" applyFont="1" applyBorder="1" applyAlignment="1">
      <alignment horizontal="center" vertical="center"/>
    </xf>
    <xf numFmtId="0" fontId="74" fillId="0" borderId="10" xfId="9" applyFont="1" applyFill="1" applyBorder="1" applyAlignment="1">
      <alignment horizontal="center" vertical="center"/>
    </xf>
    <xf numFmtId="0" fontId="71" fillId="0" borderId="70" xfId="8" applyFont="1" applyBorder="1" applyAlignment="1">
      <alignment horizontal="center" vertical="center"/>
    </xf>
    <xf numFmtId="0" fontId="71" fillId="0" borderId="75" xfId="8" applyFont="1" applyBorder="1" applyAlignment="1">
      <alignment horizontal="center" vertical="center"/>
    </xf>
    <xf numFmtId="0" fontId="71" fillId="0" borderId="1" xfId="8" applyFont="1" applyBorder="1" applyAlignment="1">
      <alignment horizontal="center" vertical="center"/>
    </xf>
    <xf numFmtId="0" fontId="71" fillId="0" borderId="10" xfId="8" applyFont="1" applyBorder="1" applyAlignment="1">
      <alignment horizontal="center" vertical="center"/>
    </xf>
    <xf numFmtId="0" fontId="73" fillId="0" borderId="69" xfId="8" applyFont="1" applyBorder="1" applyAlignment="1">
      <alignment vertical="center" wrapText="1"/>
    </xf>
    <xf numFmtId="0" fontId="71" fillId="0" borderId="76" xfId="8" applyFont="1" applyBorder="1" applyAlignment="1">
      <alignment vertical="center" wrapText="1"/>
    </xf>
    <xf numFmtId="0" fontId="72" fillId="0" borderId="4" xfId="8" applyFont="1" applyBorder="1" applyAlignment="1">
      <alignment horizontal="center" vertical="center"/>
    </xf>
    <xf numFmtId="0" fontId="71" fillId="0" borderId="8" xfId="8" applyFont="1" applyBorder="1" applyAlignment="1">
      <alignment horizontal="center" vertical="center"/>
    </xf>
    <xf numFmtId="0" fontId="71" fillId="0" borderId="72" xfId="8" applyFont="1" applyBorder="1" applyAlignment="1">
      <alignment vertical="center"/>
    </xf>
    <xf numFmtId="0" fontId="71" fillId="0" borderId="7" xfId="8" applyFont="1" applyBorder="1" applyAlignment="1">
      <alignment vertical="center" wrapText="1"/>
    </xf>
    <xf numFmtId="0" fontId="71" fillId="0" borderId="68" xfId="8" applyFont="1" applyBorder="1" applyAlignment="1">
      <alignment vertical="center"/>
    </xf>
    <xf numFmtId="0" fontId="71" fillId="0" borderId="0" xfId="8" applyFont="1" applyAlignment="1">
      <alignment vertical="center" wrapText="1"/>
    </xf>
    <xf numFmtId="0" fontId="72" fillId="0" borderId="0" xfId="8" applyFont="1" applyAlignment="1">
      <alignment horizontal="center" vertical="center"/>
    </xf>
    <xf numFmtId="0" fontId="71" fillId="0" borderId="0" xfId="8" applyFont="1" applyAlignment="1">
      <alignment horizontal="center" vertical="center"/>
    </xf>
    <xf numFmtId="0" fontId="69" fillId="58" borderId="0" xfId="8" applyFont="1" applyFill="1" applyAlignment="1">
      <alignment vertical="center"/>
    </xf>
    <xf numFmtId="0" fontId="71" fillId="58" borderId="0" xfId="8" applyFont="1" applyFill="1" applyAlignment="1">
      <alignment vertical="center"/>
    </xf>
    <xf numFmtId="0" fontId="71" fillId="58" borderId="0" xfId="8" applyFont="1" applyFill="1" applyAlignment="1">
      <alignment vertical="center" wrapText="1"/>
    </xf>
    <xf numFmtId="0" fontId="72" fillId="58" borderId="0" xfId="8" applyFont="1" applyFill="1" applyAlignment="1">
      <alignment horizontal="center" vertical="center"/>
    </xf>
    <xf numFmtId="0" fontId="71" fillId="58" borderId="0" xfId="8" applyFont="1" applyFill="1" applyAlignment="1">
      <alignment horizontal="center" vertical="center"/>
    </xf>
    <xf numFmtId="0" fontId="73" fillId="0" borderId="74" xfId="8" applyFont="1" applyBorder="1" applyAlignment="1">
      <alignment vertical="center" wrapText="1"/>
    </xf>
    <xf numFmtId="9" fontId="0" fillId="52" borderId="13" xfId="0" applyNumberFormat="1" applyFont="1" applyFill="1" applyBorder="1" applyAlignment="1">
      <alignment horizontal="center" vertical="center"/>
    </xf>
    <xf numFmtId="0" fontId="0" fillId="52" borderId="13" xfId="0" applyFont="1" applyFill="1" applyBorder="1" applyAlignment="1">
      <alignment horizontal="center" vertical="center"/>
    </xf>
    <xf numFmtId="0" fontId="76" fillId="52" borderId="1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9" fontId="0" fillId="4" borderId="13" xfId="1" applyNumberFormat="1" applyFont="1" applyFill="1" applyBorder="1" applyAlignment="1">
      <alignment horizontal="center" vertical="center"/>
    </xf>
    <xf numFmtId="41" fontId="0" fillId="4" borderId="13" xfId="1" applyFont="1" applyFill="1" applyBorder="1" applyAlignment="1">
      <alignment horizontal="center" vertical="center"/>
    </xf>
    <xf numFmtId="41" fontId="0" fillId="56" borderId="13" xfId="1" applyFont="1" applyFill="1" applyBorder="1" applyAlignment="1">
      <alignment horizontal="center" vertical="center"/>
    </xf>
    <xf numFmtId="41" fontId="0" fillId="55" borderId="13" xfId="1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3" borderId="13" xfId="1" applyFont="1" applyFill="1" applyBorder="1" applyAlignment="1">
      <alignment horizontal="center" vertical="center"/>
    </xf>
    <xf numFmtId="41" fontId="0" fillId="48" borderId="13" xfId="1" applyFont="1" applyFill="1" applyBorder="1" applyAlignment="1">
      <alignment horizontal="center" vertical="center"/>
    </xf>
    <xf numFmtId="41" fontId="0" fillId="4" borderId="13" xfId="1" quotePrefix="1" applyFont="1" applyFill="1" applyBorder="1">
      <alignment vertical="center"/>
    </xf>
    <xf numFmtId="0" fontId="36" fillId="0" borderId="38" xfId="0" applyFont="1" applyBorder="1">
      <alignment vertical="center"/>
    </xf>
    <xf numFmtId="41" fontId="0" fillId="7" borderId="13" xfId="1" applyFont="1" applyFill="1" applyBorder="1">
      <alignment vertical="center"/>
    </xf>
    <xf numFmtId="41" fontId="0" fillId="55" borderId="15" xfId="1" applyFont="1" applyFill="1" applyBorder="1">
      <alignment vertical="center"/>
    </xf>
    <xf numFmtId="41" fontId="25" fillId="55" borderId="13" xfId="74" applyFont="1" applyFill="1" applyBorder="1" applyAlignment="1">
      <alignment horizontal="center" vertical="center" shrinkToFit="1"/>
    </xf>
    <xf numFmtId="41" fontId="77" fillId="3" borderId="13" xfId="1" applyFont="1" applyFill="1" applyBorder="1">
      <alignment vertical="center"/>
    </xf>
    <xf numFmtId="0" fontId="0" fillId="0" borderId="15" xfId="0" applyBorder="1" applyAlignment="1">
      <alignment horizontal="left" vertical="center"/>
    </xf>
    <xf numFmtId="41" fontId="0" fillId="3" borderId="15" xfId="1" applyFont="1" applyFill="1" applyBorder="1">
      <alignment vertical="center"/>
    </xf>
    <xf numFmtId="41" fontId="25" fillId="7" borderId="13" xfId="74" applyFont="1" applyFill="1" applyBorder="1" applyAlignment="1">
      <alignment horizontal="center" vertical="center" shrinkToFit="1"/>
    </xf>
    <xf numFmtId="41" fontId="34" fillId="3" borderId="13" xfId="1" applyFont="1" applyFill="1" applyBorder="1">
      <alignment vertical="center"/>
    </xf>
    <xf numFmtId="41" fontId="34" fillId="3" borderId="15" xfId="1" applyFont="1" applyFill="1" applyBorder="1">
      <alignment vertical="center"/>
    </xf>
    <xf numFmtId="41" fontId="36" fillId="3" borderId="13" xfId="1" applyFont="1" applyFill="1" applyBorder="1">
      <alignment vertical="center"/>
    </xf>
    <xf numFmtId="41" fontId="36" fillId="3" borderId="15" xfId="1" applyFont="1" applyFill="1" applyBorder="1">
      <alignment vertical="center"/>
    </xf>
    <xf numFmtId="0" fontId="62" fillId="50" borderId="1" xfId="8" applyFont="1" applyFill="1" applyBorder="1" applyAlignment="1">
      <alignment horizontal="center" vertical="center" shrinkToFit="1"/>
    </xf>
    <xf numFmtId="0" fontId="62" fillId="50" borderId="1" xfId="8" applyFont="1" applyFill="1" applyBorder="1" applyAlignment="1">
      <alignment horizontal="center" vertical="center"/>
    </xf>
    <xf numFmtId="0" fontId="62" fillId="59" borderId="1" xfId="8" applyFont="1" applyFill="1" applyBorder="1" applyAlignment="1">
      <alignment horizontal="center" vertical="center"/>
    </xf>
    <xf numFmtId="0" fontId="29" fillId="0" borderId="0" xfId="8"/>
    <xf numFmtId="177" fontId="0" fillId="0" borderId="1" xfId="222" applyNumberFormat="1" applyFont="1" applyBorder="1" applyAlignment="1">
      <alignment vertical="center" shrinkToFit="1"/>
    </xf>
    <xf numFmtId="177" fontId="0" fillId="0" borderId="1" xfId="222" applyNumberFormat="1" applyFont="1" applyBorder="1" applyAlignment="1">
      <alignment vertical="center"/>
    </xf>
    <xf numFmtId="177" fontId="0" fillId="0" borderId="1" xfId="222" applyNumberFormat="1" applyFont="1" applyBorder="1" applyAlignment="1">
      <alignment horizontal="left" vertical="center"/>
    </xf>
    <xf numFmtId="177" fontId="0" fillId="0" borderId="1" xfId="222" applyNumberFormat="1" applyFont="1" applyBorder="1" applyAlignment="1">
      <alignment horizontal="center" vertical="center"/>
    </xf>
    <xf numFmtId="41" fontId="0" fillId="10" borderId="1" xfId="222" applyFont="1" applyFill="1" applyBorder="1" applyAlignment="1">
      <alignment horizontal="left" vertical="center"/>
    </xf>
    <xf numFmtId="0" fontId="29" fillId="0" borderId="1" xfId="8" applyBorder="1" applyAlignment="1">
      <alignment horizontal="center"/>
    </xf>
    <xf numFmtId="41" fontId="0" fillId="0" borderId="1" xfId="222" applyFont="1" applyBorder="1" applyAlignment="1">
      <alignment horizontal="center" vertical="center"/>
    </xf>
    <xf numFmtId="0" fontId="29" fillId="0" borderId="1" xfId="8" applyBorder="1" applyAlignment="1">
      <alignment horizontal="left"/>
    </xf>
    <xf numFmtId="177" fontId="0" fillId="0" borderId="1" xfId="222" applyNumberFormat="1" applyFont="1" applyFill="1" applyBorder="1" applyAlignment="1">
      <alignment vertical="center" shrinkToFit="1"/>
    </xf>
    <xf numFmtId="177" fontId="0" fillId="0" borderId="1" xfId="222" applyNumberFormat="1" applyFont="1" applyFill="1" applyBorder="1" applyAlignment="1">
      <alignment vertical="center"/>
    </xf>
    <xf numFmtId="177" fontId="0" fillId="0" borderId="1" xfId="222" applyNumberFormat="1" applyFont="1" applyFill="1" applyBorder="1" applyAlignment="1">
      <alignment horizontal="left" vertical="center"/>
    </xf>
    <xf numFmtId="41" fontId="0" fillId="0" borderId="1" xfId="222" applyFont="1" applyBorder="1" applyAlignment="1">
      <alignment horizontal="left" vertical="center"/>
    </xf>
    <xf numFmtId="0" fontId="29" fillId="0" borderId="0" xfId="8" applyAlignment="1">
      <alignment shrinkToFit="1"/>
    </xf>
    <xf numFmtId="0" fontId="29" fillId="0" borderId="0" xfId="8" applyAlignment="1">
      <alignment horizontal="left"/>
    </xf>
    <xf numFmtId="0" fontId="29" fillId="0" borderId="0" xfId="8" applyAlignment="1">
      <alignment horizontal="center"/>
    </xf>
    <xf numFmtId="0" fontId="29" fillId="0" borderId="0" xfId="8" applyAlignment="1">
      <alignment horizontal="right"/>
    </xf>
    <xf numFmtId="0" fontId="16" fillId="2" borderId="1" xfId="0" applyFont="1" applyFill="1" applyBorder="1" applyAlignment="1">
      <alignment horizontal="center" vertical="center"/>
    </xf>
    <xf numFmtId="0" fontId="0" fillId="56" borderId="15" xfId="1" applyNumberFormat="1" applyFont="1" applyFill="1" applyBorder="1">
      <alignment vertical="center"/>
    </xf>
    <xf numFmtId="0" fontId="0" fillId="0" borderId="15" xfId="0" applyFill="1" applyBorder="1">
      <alignment vertical="center"/>
    </xf>
    <xf numFmtId="0" fontId="71" fillId="0" borderId="1" xfId="8" applyFont="1" applyBorder="1" applyAlignment="1">
      <alignment vertical="center"/>
    </xf>
    <xf numFmtId="0" fontId="71" fillId="0" borderId="1" xfId="8" applyFont="1" applyBorder="1" applyAlignment="1">
      <alignment vertical="center" wrapText="1"/>
    </xf>
    <xf numFmtId="0" fontId="78" fillId="58" borderId="0" xfId="8" applyFont="1" applyFill="1" applyAlignment="1">
      <alignment vertical="center"/>
    </xf>
    <xf numFmtId="0" fontId="16" fillId="51" borderId="58" xfId="0" applyFont="1" applyFill="1" applyBorder="1" applyAlignment="1">
      <alignment horizontal="center" vertical="center" wrapText="1"/>
    </xf>
    <xf numFmtId="0" fontId="16" fillId="51" borderId="59" xfId="0" applyFont="1" applyFill="1" applyBorder="1" applyAlignment="1">
      <alignment horizontal="center" vertical="center" wrapText="1"/>
    </xf>
    <xf numFmtId="0" fontId="16" fillId="51" borderId="60" xfId="0" applyFont="1" applyFill="1" applyBorder="1" applyAlignment="1">
      <alignment horizontal="center" vertical="center" wrapText="1"/>
    </xf>
    <xf numFmtId="9" fontId="0" fillId="52" borderId="19" xfId="0" applyNumberFormat="1" applyFill="1" applyBorder="1" applyAlignment="1">
      <alignment horizontal="center" vertical="center"/>
    </xf>
    <xf numFmtId="9" fontId="0" fillId="52" borderId="15" xfId="0" applyNumberFormat="1" applyFill="1" applyBorder="1" applyAlignment="1">
      <alignment horizontal="center" vertical="center"/>
    </xf>
    <xf numFmtId="9" fontId="0" fillId="52" borderId="40" xfId="0" applyNumberFormat="1" applyFill="1" applyBorder="1" applyAlignment="1">
      <alignment horizontal="center" vertical="center"/>
    </xf>
    <xf numFmtId="0" fontId="62" fillId="50" borderId="15" xfId="0" applyFont="1" applyFill="1" applyBorder="1" applyAlignment="1">
      <alignment horizontal="center" vertical="center"/>
    </xf>
    <xf numFmtId="0" fontId="62" fillId="50" borderId="14" xfId="0" applyFont="1" applyFill="1" applyBorder="1" applyAlignment="1">
      <alignment horizontal="center" vertical="center"/>
    </xf>
    <xf numFmtId="0" fontId="62" fillId="50" borderId="40" xfId="0" applyFont="1" applyFill="1" applyBorder="1" applyAlignment="1">
      <alignment horizontal="center" vertical="center"/>
    </xf>
    <xf numFmtId="0" fontId="62" fillId="50" borderId="38" xfId="0" applyFont="1" applyFill="1" applyBorder="1" applyAlignment="1">
      <alignment horizontal="center" vertical="center"/>
    </xf>
    <xf numFmtId="0" fontId="16" fillId="51" borderId="30" xfId="0" applyFont="1" applyFill="1" applyBorder="1" applyAlignment="1">
      <alignment horizontal="center" vertical="center" wrapText="1"/>
    </xf>
    <xf numFmtId="0" fontId="16" fillId="51" borderId="34" xfId="0" applyFont="1" applyFill="1" applyBorder="1" applyAlignment="1">
      <alignment horizontal="center" vertical="center"/>
    </xf>
    <xf numFmtId="0" fontId="16" fillId="51" borderId="32" xfId="0" applyFont="1" applyFill="1" applyBorder="1" applyAlignment="1">
      <alignment horizontal="center" vertical="center"/>
    </xf>
    <xf numFmtId="0" fontId="16" fillId="51" borderId="34" xfId="0" applyFont="1" applyFill="1" applyBorder="1" applyAlignment="1">
      <alignment horizontal="center" vertical="center" wrapText="1"/>
    </xf>
    <xf numFmtId="0" fontId="16" fillId="51" borderId="32" xfId="0" applyFont="1" applyFill="1" applyBorder="1" applyAlignment="1">
      <alignment horizontal="center" vertical="center" wrapText="1"/>
    </xf>
    <xf numFmtId="0" fontId="16" fillId="51" borderId="16" xfId="0" applyFont="1" applyFill="1" applyBorder="1" applyAlignment="1">
      <alignment horizontal="center" vertical="center" wrapText="1"/>
    </xf>
    <xf numFmtId="0" fontId="16" fillId="51" borderId="17" xfId="0" applyFont="1" applyFill="1" applyBorder="1" applyAlignment="1">
      <alignment horizontal="center" vertical="center" wrapText="1"/>
    </xf>
    <xf numFmtId="0" fontId="16" fillId="51" borderId="18" xfId="0" applyFont="1" applyFill="1" applyBorder="1" applyAlignment="1">
      <alignment horizontal="center" vertical="center" wrapText="1"/>
    </xf>
    <xf numFmtId="0" fontId="16" fillId="51" borderId="30" xfId="0" applyFont="1" applyFill="1" applyBorder="1" applyAlignment="1">
      <alignment horizontal="center" vertical="center"/>
    </xf>
    <xf numFmtId="0" fontId="16" fillId="51" borderId="29" xfId="0" applyFont="1" applyFill="1" applyBorder="1" applyAlignment="1">
      <alignment horizontal="center" vertical="center"/>
    </xf>
    <xf numFmtId="0" fontId="16" fillId="51" borderId="33" xfId="0" applyFont="1" applyFill="1" applyBorder="1" applyAlignment="1">
      <alignment horizontal="center" vertical="center"/>
    </xf>
    <xf numFmtId="0" fontId="16" fillId="51" borderId="31" xfId="0" applyFont="1" applyFill="1" applyBorder="1" applyAlignment="1">
      <alignment horizontal="center" vertical="center"/>
    </xf>
    <xf numFmtId="0" fontId="16" fillId="51" borderId="63" xfId="0" applyFont="1" applyFill="1" applyBorder="1" applyAlignment="1">
      <alignment horizontal="center" vertical="center"/>
    </xf>
    <xf numFmtId="0" fontId="16" fillId="51" borderId="65" xfId="0" applyFont="1" applyFill="1" applyBorder="1" applyAlignment="1">
      <alignment horizontal="center" vertical="center"/>
    </xf>
    <xf numFmtId="0" fontId="16" fillId="51" borderId="40" xfId="0" applyFont="1" applyFill="1" applyBorder="1" applyAlignment="1">
      <alignment horizontal="center" vertical="center"/>
    </xf>
    <xf numFmtId="0" fontId="16" fillId="51" borderId="15" xfId="0" applyFont="1" applyFill="1" applyBorder="1" applyAlignment="1">
      <alignment horizontal="center" vertical="center"/>
    </xf>
    <xf numFmtId="0" fontId="62" fillId="50" borderId="61" xfId="0" applyFont="1" applyFill="1" applyBorder="1" applyAlignment="1">
      <alignment horizontal="center" vertical="center"/>
    </xf>
    <xf numFmtId="0" fontId="62" fillId="50" borderId="62" xfId="0" applyFont="1" applyFill="1" applyBorder="1" applyAlignment="1">
      <alignment horizontal="center" vertical="center"/>
    </xf>
    <xf numFmtId="0" fontId="62" fillId="50" borderId="59" xfId="0" applyFont="1" applyFill="1" applyBorder="1" applyAlignment="1">
      <alignment horizontal="center" vertical="center"/>
    </xf>
    <xf numFmtId="0" fontId="62" fillId="50" borderId="60" xfId="0" applyFont="1" applyFill="1" applyBorder="1" applyAlignment="1">
      <alignment horizontal="center" vertical="center"/>
    </xf>
    <xf numFmtId="9" fontId="36" fillId="51" borderId="17" xfId="0" applyNumberFormat="1" applyFont="1" applyFill="1" applyBorder="1" applyAlignment="1">
      <alignment horizontal="center" vertical="center"/>
    </xf>
    <xf numFmtId="9" fontId="36" fillId="51" borderId="18" xfId="0" applyNumberFormat="1" applyFont="1" applyFill="1" applyBorder="1" applyAlignment="1">
      <alignment horizontal="center" vertical="center"/>
    </xf>
    <xf numFmtId="0" fontId="16" fillId="51" borderId="13" xfId="0" applyFont="1" applyFill="1" applyBorder="1" applyAlignment="1">
      <alignment horizontal="center" vertical="center"/>
    </xf>
    <xf numFmtId="9" fontId="0" fillId="52" borderId="37" xfId="0" applyNumberFormat="1" applyFill="1" applyBorder="1" applyAlignment="1">
      <alignment horizontal="center" vertical="center"/>
    </xf>
    <xf numFmtId="9" fontId="0" fillId="52" borderId="33" xfId="0" applyNumberFormat="1" applyFill="1" applyBorder="1" applyAlignment="1">
      <alignment horizontal="center" vertical="center"/>
    </xf>
    <xf numFmtId="0" fontId="16" fillId="51" borderId="19" xfId="0" applyFont="1" applyFill="1" applyBorder="1" applyAlignment="1">
      <alignment horizontal="center" vertical="center"/>
    </xf>
    <xf numFmtId="0" fontId="71" fillId="0" borderId="71" xfId="8" applyFont="1" applyBorder="1" applyAlignment="1">
      <alignment horizontal="center" vertical="center"/>
    </xf>
    <xf numFmtId="0" fontId="71" fillId="0" borderId="10" xfId="8" applyFont="1" applyBorder="1" applyAlignment="1">
      <alignment horizontal="center" vertical="center"/>
    </xf>
    <xf numFmtId="0" fontId="71" fillId="0" borderId="66" xfId="8" applyFont="1" applyBorder="1" applyAlignment="1">
      <alignment horizontal="center" vertical="center"/>
    </xf>
    <xf numFmtId="0" fontId="71" fillId="0" borderId="9" xfId="8" applyFont="1" applyBorder="1" applyAlignment="1">
      <alignment horizontal="center" vertical="center"/>
    </xf>
    <xf numFmtId="0" fontId="71" fillId="0" borderId="8" xfId="8" applyFont="1" applyBorder="1" applyAlignment="1">
      <alignment horizontal="center" vertical="center"/>
    </xf>
    <xf numFmtId="0" fontId="72" fillId="2" borderId="2" xfId="8" applyFont="1" applyFill="1" applyBorder="1" applyAlignment="1">
      <alignment horizontal="center" vertical="center"/>
    </xf>
    <xf numFmtId="0" fontId="72" fillId="2" borderId="7" xfId="8" applyFont="1" applyFill="1" applyBorder="1" applyAlignment="1">
      <alignment horizontal="center" vertical="center"/>
    </xf>
    <xf numFmtId="0" fontId="71" fillId="0" borderId="1" xfId="8" applyFont="1" applyBorder="1" applyAlignment="1">
      <alignment vertical="center" wrapText="1"/>
    </xf>
    <xf numFmtId="0" fontId="79" fillId="0" borderId="1" xfId="8" applyFont="1" applyBorder="1" applyAlignment="1">
      <alignment vertical="center" wrapText="1"/>
    </xf>
    <xf numFmtId="0" fontId="72" fillId="2" borderId="1" xfId="8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/>
    </xf>
    <xf numFmtId="41" fontId="20" fillId="2" borderId="1" xfId="1" applyFont="1" applyFill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9" fontId="20" fillId="2" borderId="1" xfId="2" applyFont="1" applyFill="1" applyBorder="1" applyAlignment="1">
      <alignment horizontal="center" vertical="center"/>
    </xf>
    <xf numFmtId="41" fontId="20" fillId="2" borderId="2" xfId="1" applyFont="1" applyFill="1" applyBorder="1" applyAlignment="1">
      <alignment horizontal="center" vertical="center"/>
    </xf>
    <xf numFmtId="41" fontId="20" fillId="2" borderId="6" xfId="1" applyFont="1" applyFill="1" applyBorder="1" applyAlignment="1">
      <alignment horizontal="center" vertical="center"/>
    </xf>
    <xf numFmtId="41" fontId="20" fillId="2" borderId="7" xfId="1" applyFont="1" applyFill="1" applyBorder="1" applyAlignment="1">
      <alignment horizontal="center" vertical="center"/>
    </xf>
    <xf numFmtId="41" fontId="62" fillId="54" borderId="1" xfId="1" applyFont="1" applyFill="1" applyBorder="1" applyAlignment="1">
      <alignment horizontal="center" vertical="center"/>
    </xf>
    <xf numFmtId="41" fontId="62" fillId="54" borderId="49" xfId="1" applyFont="1" applyFill="1" applyBorder="1" applyAlignment="1">
      <alignment horizontal="center" vertical="center"/>
    </xf>
    <xf numFmtId="41" fontId="62" fillId="54" borderId="7" xfId="1" applyFont="1" applyFill="1" applyBorder="1" applyAlignment="1">
      <alignment horizontal="center" vertical="center"/>
    </xf>
    <xf numFmtId="41" fontId="16" fillId="46" borderId="6" xfId="1" applyFont="1" applyFill="1" applyBorder="1" applyAlignment="1">
      <alignment horizontal="center" vertical="center"/>
    </xf>
    <xf numFmtId="41" fontId="16" fillId="46" borderId="50" xfId="1" applyFont="1" applyFill="1" applyBorder="1" applyAlignment="1">
      <alignment horizontal="center" vertical="center"/>
    </xf>
    <xf numFmtId="41" fontId="16" fillId="2" borderId="1" xfId="1" applyFont="1" applyFill="1" applyBorder="1" applyAlignment="1">
      <alignment horizontal="center" vertical="center"/>
    </xf>
    <xf numFmtId="41" fontId="16" fillId="2" borderId="2" xfId="1" applyFont="1" applyFill="1" applyBorder="1" applyAlignment="1">
      <alignment horizontal="center" vertical="center"/>
    </xf>
    <xf numFmtId="41" fontId="16" fillId="2" borderId="49" xfId="1" applyFont="1" applyFill="1" applyBorder="1" applyAlignment="1">
      <alignment horizontal="center" vertical="center"/>
    </xf>
    <xf numFmtId="41" fontId="16" fillId="47" borderId="52" xfId="1" applyFont="1" applyFill="1" applyBorder="1" applyAlignment="1">
      <alignment horizontal="center" vertical="center"/>
    </xf>
    <xf numFmtId="41" fontId="16" fillId="47" borderId="1" xfId="1" applyFont="1" applyFill="1" applyBorder="1" applyAlignment="1">
      <alignment horizontal="center" vertical="center"/>
    </xf>
    <xf numFmtId="41" fontId="16" fillId="47" borderId="12" xfId="1" applyFont="1" applyFill="1" applyBorder="1" applyAlignment="1">
      <alignment horizontal="center" vertical="center"/>
    </xf>
    <xf numFmtId="41" fontId="16" fillId="47" borderId="11" xfId="1" applyFont="1" applyFill="1" applyBorder="1" applyAlignment="1">
      <alignment horizontal="center" vertical="center"/>
    </xf>
    <xf numFmtId="0" fontId="62" fillId="57" borderId="0" xfId="1" applyNumberFormat="1" applyFont="1" applyFill="1" applyBorder="1" applyAlignment="1">
      <alignment horizontal="center" vertical="center"/>
    </xf>
    <xf numFmtId="0" fontId="62" fillId="57" borderId="41" xfId="1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41" fontId="16" fillId="2" borderId="7" xfId="1" applyFont="1" applyFill="1" applyBorder="1" applyAlignment="1">
      <alignment horizontal="center" vertical="center"/>
    </xf>
    <xf numFmtId="9" fontId="0" fillId="46" borderId="35" xfId="2" applyFont="1" applyFill="1" applyBorder="1" applyAlignment="1">
      <alignment horizontal="center" vertical="center"/>
    </xf>
    <xf numFmtId="9" fontId="0" fillId="46" borderId="64" xfId="2" applyFont="1" applyFill="1" applyBorder="1" applyAlignment="1">
      <alignment horizontal="center" vertical="center"/>
    </xf>
    <xf numFmtId="9" fontId="0" fillId="46" borderId="48" xfId="2" applyFont="1" applyFill="1" applyBorder="1" applyAlignment="1">
      <alignment horizontal="center" vertical="center"/>
    </xf>
    <xf numFmtId="0" fontId="16" fillId="48" borderId="8" xfId="0" applyFont="1" applyFill="1" applyBorder="1" applyAlignment="1">
      <alignment horizontal="center" vertical="center"/>
    </xf>
    <xf numFmtId="0" fontId="16" fillId="48" borderId="10" xfId="0" applyFont="1" applyFill="1" applyBorder="1" applyAlignment="1">
      <alignment horizontal="center" vertical="center"/>
    </xf>
    <xf numFmtId="0" fontId="16" fillId="48" borderId="36" xfId="0" applyFont="1" applyFill="1" applyBorder="1" applyAlignment="1">
      <alignment horizontal="center" vertical="center"/>
    </xf>
    <xf numFmtId="0" fontId="16" fillId="48" borderId="45" xfId="0" applyNumberFormat="1" applyFont="1" applyFill="1" applyBorder="1" applyAlignment="1">
      <alignment horizontal="center" vertical="center"/>
    </xf>
    <xf numFmtId="0" fontId="16" fillId="48" borderId="46" xfId="0" applyNumberFormat="1" applyFont="1" applyFill="1" applyBorder="1" applyAlignment="1">
      <alignment horizontal="center" vertical="center"/>
    </xf>
    <xf numFmtId="0" fontId="16" fillId="48" borderId="47" xfId="0" applyNumberFormat="1" applyFont="1" applyFill="1" applyBorder="1" applyAlignment="1">
      <alignment horizontal="center" vertical="center"/>
    </xf>
  </cellXfs>
  <cellStyles count="223">
    <cellStyle name="20% - 강조색1" xfId="144" builtinId="30" customBuiltin="1"/>
    <cellStyle name="20% - 강조색1 2" xfId="173"/>
    <cellStyle name="20% - 강조색1 3" xfId="193"/>
    <cellStyle name="20% - 강조색1 4" xfId="207"/>
    <cellStyle name="20% - 강조색2" xfId="148" builtinId="34" customBuiltin="1"/>
    <cellStyle name="20% - 강조색2 2" xfId="176"/>
    <cellStyle name="20% - 강조색2 3" xfId="195"/>
    <cellStyle name="20% - 강조색2 4" xfId="209"/>
    <cellStyle name="20% - 강조색3" xfId="152" builtinId="38" customBuiltin="1"/>
    <cellStyle name="20% - 강조색3 2" xfId="179"/>
    <cellStyle name="20% - 강조색3 3" xfId="197"/>
    <cellStyle name="20% - 강조색3 4" xfId="211"/>
    <cellStyle name="20% - 강조색4" xfId="156" builtinId="42" customBuiltin="1"/>
    <cellStyle name="20% - 강조색4 2" xfId="182"/>
    <cellStyle name="20% - 강조색4 3" xfId="199"/>
    <cellStyle name="20% - 강조색4 4" xfId="213"/>
    <cellStyle name="20% - 강조색5" xfId="160" builtinId="46" customBuiltin="1"/>
    <cellStyle name="20% - 강조색5 2" xfId="185"/>
    <cellStyle name="20% - 강조색5 3" xfId="201"/>
    <cellStyle name="20% - 강조색5 4" xfId="215"/>
    <cellStyle name="20% - 강조색6" xfId="164" builtinId="50" customBuiltin="1"/>
    <cellStyle name="20% - 강조색6 2" xfId="188"/>
    <cellStyle name="20% - 강조색6 3" xfId="203"/>
    <cellStyle name="20% - 강조색6 4" xfId="217"/>
    <cellStyle name="40% - 강조색1" xfId="145" builtinId="31" customBuiltin="1"/>
    <cellStyle name="40% - 강조색1 2" xfId="174"/>
    <cellStyle name="40% - 강조색1 3" xfId="194"/>
    <cellStyle name="40% - 강조색1 4" xfId="208"/>
    <cellStyle name="40% - 강조색2" xfId="149" builtinId="35" customBuiltin="1"/>
    <cellStyle name="40% - 강조색2 2" xfId="177"/>
    <cellStyle name="40% - 강조색2 3" xfId="196"/>
    <cellStyle name="40% - 강조색2 4" xfId="210"/>
    <cellStyle name="40% - 강조색3" xfId="153" builtinId="39" customBuiltin="1"/>
    <cellStyle name="40% - 강조색3 2" xfId="180"/>
    <cellStyle name="40% - 강조색3 3" xfId="198"/>
    <cellStyle name="40% - 강조색3 4" xfId="212"/>
    <cellStyle name="40% - 강조색4" xfId="157" builtinId="43" customBuiltin="1"/>
    <cellStyle name="40% - 강조색4 2" xfId="183"/>
    <cellStyle name="40% - 강조색4 3" xfId="200"/>
    <cellStyle name="40% - 강조색4 4" xfId="214"/>
    <cellStyle name="40% - 강조색5" xfId="161" builtinId="47" customBuiltin="1"/>
    <cellStyle name="40% - 강조색5 2" xfId="186"/>
    <cellStyle name="40% - 강조색5 3" xfId="202"/>
    <cellStyle name="40% - 강조색5 4" xfId="216"/>
    <cellStyle name="40% - 강조색6" xfId="165" builtinId="51" customBuiltin="1"/>
    <cellStyle name="40% - 강조색6 2" xfId="189"/>
    <cellStyle name="40% - 강조색6 3" xfId="204"/>
    <cellStyle name="40% - 강조색6 4" xfId="218"/>
    <cellStyle name="60% - 강조색1" xfId="146" builtinId="32" customBuiltin="1"/>
    <cellStyle name="60% - 강조색1 2" xfId="175"/>
    <cellStyle name="60% - 강조색2" xfId="150" builtinId="36" customBuiltin="1"/>
    <cellStyle name="60% - 강조색2 2" xfId="178"/>
    <cellStyle name="60% - 강조색3" xfId="154" builtinId="40" customBuiltin="1"/>
    <cellStyle name="60% - 강조색3 2" xfId="181"/>
    <cellStyle name="60% - 강조색4" xfId="158" builtinId="44" customBuiltin="1"/>
    <cellStyle name="60% - 강조색4 2" xfId="184"/>
    <cellStyle name="60% - 강조색5" xfId="162" builtinId="48" customBuiltin="1"/>
    <cellStyle name="60% - 강조색5 2" xfId="187"/>
    <cellStyle name="60% - 강조색6" xfId="166" builtinId="52" customBuiltin="1"/>
    <cellStyle name="60% - 강조색6 2" xfId="190"/>
    <cellStyle name="スタイル 1" xfId="13"/>
    <cellStyle name="강조색1" xfId="143" builtinId="29" customBuiltin="1"/>
    <cellStyle name="강조색2" xfId="147" builtinId="33" customBuiltin="1"/>
    <cellStyle name="강조색3" xfId="151" builtinId="37" customBuiltin="1"/>
    <cellStyle name="강조색4" xfId="155" builtinId="41" customBuiltin="1"/>
    <cellStyle name="강조색5" xfId="159" builtinId="45" customBuiltin="1"/>
    <cellStyle name="강조색6" xfId="163" builtinId="49" customBuiltin="1"/>
    <cellStyle name="경고문" xfId="140" builtinId="11" customBuiltin="1"/>
    <cellStyle name="계산" xfId="137" builtinId="22" customBuiltin="1"/>
    <cellStyle name="나쁨" xfId="133" builtinId="27" customBuiltin="1"/>
    <cellStyle name="메모 2" xfId="168"/>
    <cellStyle name="메모 3" xfId="172"/>
    <cellStyle name="메모 4" xfId="192"/>
    <cellStyle name="메모 5" xfId="206"/>
    <cellStyle name="백분율" xfId="2" builtinId="5"/>
    <cellStyle name="백분율 2" xfId="14"/>
    <cellStyle name="백분율 2 2" xfId="30"/>
    <cellStyle name="백분율 2 3" xfId="41"/>
    <cellStyle name="백분율 2 4" xfId="46"/>
    <cellStyle name="백분율 3" xfId="219"/>
    <cellStyle name="보통" xfId="134" builtinId="28" customBuiltin="1"/>
    <cellStyle name="보통 2" xfId="171"/>
    <cellStyle name="설명 텍스트" xfId="141" builtinId="53" customBuiltin="1"/>
    <cellStyle name="셀 확인" xfId="139" builtinId="23" customBuiltin="1"/>
    <cellStyle name="쉼표 [0]" xfId="1" builtinId="6"/>
    <cellStyle name="쉼표 [0] 2" xfId="15"/>
    <cellStyle name="쉼표 [0] 2 2" xfId="31"/>
    <cellStyle name="쉼표 [0] 2 3" xfId="42"/>
    <cellStyle name="쉼표 [0] 2 4" xfId="47"/>
    <cellStyle name="쉼표 [0] 3" xfId="74"/>
    <cellStyle name="쉼표 [0] 4" xfId="126"/>
    <cellStyle name="쉼표 [0] 5" xfId="220"/>
    <cellStyle name="쉼표 [0] 6" xfId="221"/>
    <cellStyle name="쉼표 [0] 7" xfId="222"/>
    <cellStyle name="스타일 1" xfId="18"/>
    <cellStyle name="연결된 셀" xfId="138" builtinId="24" customBuiltin="1"/>
    <cellStyle name="요약" xfId="142" builtinId="25" customBuiltin="1"/>
    <cellStyle name="입력" xfId="135" builtinId="20" customBuiltin="1"/>
    <cellStyle name="제목" xfId="127" builtinId="15" customBuiltin="1"/>
    <cellStyle name="제목 1" xfId="128" builtinId="16" customBuiltin="1"/>
    <cellStyle name="제목 2" xfId="129" builtinId="17" customBuiltin="1"/>
    <cellStyle name="제목 3" xfId="130" builtinId="18" customBuiltin="1"/>
    <cellStyle name="제목 4" xfId="131" builtinId="19" customBuiltin="1"/>
    <cellStyle name="제목 5" xfId="170"/>
    <cellStyle name="좋음" xfId="132" builtinId="26" customBuiltin="1"/>
    <cellStyle name="출력" xfId="136" builtinId="21" customBuiltin="1"/>
    <cellStyle name="통화 [0] 2" xfId="16"/>
    <cellStyle name="通貨 2" xfId="122"/>
    <cellStyle name="표준" xfId="0" builtinId="0"/>
    <cellStyle name="표준 10" xfId="76"/>
    <cellStyle name="표준 11" xfId="119"/>
    <cellStyle name="표준 12" xfId="167"/>
    <cellStyle name="표준 13" xfId="169"/>
    <cellStyle name="표준 14" xfId="191"/>
    <cellStyle name="표준 15" xfId="205"/>
    <cellStyle name="표준 2" xfId="5"/>
    <cellStyle name="標準 2" xfId="19"/>
    <cellStyle name="표준 2 10" xfId="78"/>
    <cellStyle name="표준 2 11" xfId="77"/>
    <cellStyle name="표준 2 12" xfId="87"/>
    <cellStyle name="표준 2 13" xfId="120"/>
    <cellStyle name="표준 2 2" xfId="4"/>
    <cellStyle name="標準 2 2" xfId="124"/>
    <cellStyle name="표준 2 2 2" xfId="23"/>
    <cellStyle name="표준 2 2 2 2" xfId="22"/>
    <cellStyle name="표준 2 2 2 3" xfId="35"/>
    <cellStyle name="표준 2 2 2 4" xfId="58"/>
    <cellStyle name="표준 2 2 2 4 2" xfId="105"/>
    <cellStyle name="표준 2 2 2 5" xfId="84"/>
    <cellStyle name="표준 2 2 3" xfId="37"/>
    <cellStyle name="표준 2 2 4" xfId="39"/>
    <cellStyle name="표준 2 2 5" xfId="29"/>
    <cellStyle name="표준 2 2 5 2" xfId="63"/>
    <cellStyle name="표준 2 2 5 2 2" xfId="110"/>
    <cellStyle name="표준 2 2 5 3" xfId="90"/>
    <cellStyle name="표준 2 3" xfId="6"/>
    <cellStyle name="標準 2 3" xfId="123"/>
    <cellStyle name="표준 2 3 2" xfId="24"/>
    <cellStyle name="표준 2 3 2 2" xfId="59"/>
    <cellStyle name="표준 2 3 2 2 2" xfId="106"/>
    <cellStyle name="표준 2 3 2 3" xfId="85"/>
    <cellStyle name="표준 2 3 3" xfId="33"/>
    <cellStyle name="표준 2 3 3 2" xfId="65"/>
    <cellStyle name="표준 2 3 3 2 2" xfId="112"/>
    <cellStyle name="표준 2 3 3 3" xfId="92"/>
    <cellStyle name="표준 2 3 4" xfId="53"/>
    <cellStyle name="표준 2 3 4 2" xfId="100"/>
    <cellStyle name="표준 2 3 5" xfId="79"/>
    <cellStyle name="표준 2 4" xfId="7"/>
    <cellStyle name="표준 2 4 2" xfId="25"/>
    <cellStyle name="표준 2 4 2 2" xfId="60"/>
    <cellStyle name="표준 2 4 2 2 2" xfId="107"/>
    <cellStyle name="표준 2 4 2 3" xfId="86"/>
    <cellStyle name="표준 2 4 3" xfId="32"/>
    <cellStyle name="표준 2 4 3 2" xfId="64"/>
    <cellStyle name="표준 2 4 3 2 2" xfId="111"/>
    <cellStyle name="표준 2 4 3 3" xfId="91"/>
    <cellStyle name="표준 2 4 4" xfId="54"/>
    <cellStyle name="표준 2 4 4 2" xfId="101"/>
    <cellStyle name="표준 2 4 5" xfId="80"/>
    <cellStyle name="표준 2 5" xfId="12"/>
    <cellStyle name="표준 2 6" xfId="21"/>
    <cellStyle name="표준 2 7" xfId="38"/>
    <cellStyle name="표준 2 7 2" xfId="67"/>
    <cellStyle name="표준 2 7 2 2" xfId="114"/>
    <cellStyle name="표준 2 7 3" xfId="94"/>
    <cellStyle name="표준 2 8" xfId="45"/>
    <cellStyle name="표준 2 8 2" xfId="68"/>
    <cellStyle name="표준 2 8 2 2" xfId="115"/>
    <cellStyle name="표준 2 8 3" xfId="95"/>
    <cellStyle name="표준 2 9" xfId="52"/>
    <cellStyle name="표준 2 9 2" xfId="99"/>
    <cellStyle name="표준 3" xfId="8"/>
    <cellStyle name="標準 3" xfId="125"/>
    <cellStyle name="표준 4" xfId="10"/>
    <cellStyle name="표준 4 2" xfId="27"/>
    <cellStyle name="표준 4 2 2" xfId="61"/>
    <cellStyle name="표준 4 2 2 2" xfId="108"/>
    <cellStyle name="표준 4 2 3" xfId="88"/>
    <cellStyle name="표준 4 3" xfId="48"/>
    <cellStyle name="표준 4 3 2" xfId="69"/>
    <cellStyle name="표준 4 3 2 2" xfId="116"/>
    <cellStyle name="표준 4 3 3" xfId="96"/>
    <cellStyle name="표준 4 4" xfId="55"/>
    <cellStyle name="표준 4 4 2" xfId="102"/>
    <cellStyle name="표준 4 5" xfId="81"/>
    <cellStyle name="표준 5" xfId="11"/>
    <cellStyle name="표준 5 2" xfId="28"/>
    <cellStyle name="표준 5 2 2" xfId="62"/>
    <cellStyle name="표준 5 2 2 2" xfId="109"/>
    <cellStyle name="표준 5 2 3" xfId="89"/>
    <cellStyle name="표준 5 3" xfId="49"/>
    <cellStyle name="표준 5 3 2" xfId="70"/>
    <cellStyle name="표준 5 3 2 2" xfId="117"/>
    <cellStyle name="표준 5 3 3" xfId="97"/>
    <cellStyle name="표준 5 4" xfId="56"/>
    <cellStyle name="표준 5 4 2" xfId="103"/>
    <cellStyle name="표준 5 5" xfId="82"/>
    <cellStyle name="표준 6" xfId="20"/>
    <cellStyle name="표준 6 2" xfId="34"/>
    <cellStyle name="표준 6 2 2" xfId="66"/>
    <cellStyle name="표준 6 2 2 2" xfId="113"/>
    <cellStyle name="표준 6 2 3" xfId="93"/>
    <cellStyle name="표준 6 3" xfId="50"/>
    <cellStyle name="표준 6 3 2" xfId="71"/>
    <cellStyle name="표준 6 3 2 2" xfId="118"/>
    <cellStyle name="표준 6 3 3" xfId="98"/>
    <cellStyle name="표준 6 4" xfId="57"/>
    <cellStyle name="표준 6 4 2" xfId="104"/>
    <cellStyle name="표준 6 5" xfId="83"/>
    <cellStyle name="표준 7" xfId="73"/>
    <cellStyle name="표준 7 2" xfId="36"/>
    <cellStyle name="표준 7 3" xfId="51"/>
    <cellStyle name="표준 8" xfId="43"/>
    <cellStyle name="표준 9" xfId="72"/>
    <cellStyle name="標準_2011INVOICE作成用ﾃﾞｰﾀ　mc" xfId="17"/>
    <cellStyle name="하이퍼링크" xfId="3" builtinId="8"/>
    <cellStyle name="하이퍼링크 2" xfId="9"/>
    <cellStyle name="하이퍼링크 2 2" xfId="26"/>
    <cellStyle name="하이퍼링크 2 3" xfId="40"/>
    <cellStyle name="하이퍼링크 2 4" xfId="44"/>
    <cellStyle name="하이퍼링크 3" xfId="75"/>
    <cellStyle name="桁区切り 2" xfId="121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6CB47A"/>
      <color rgb="FFF5F8EE"/>
      <color rgb="FFFFE699"/>
      <color rgb="FFFFFF99"/>
      <color rgb="FFFFFFCC"/>
      <color rgb="FFECF2F8"/>
      <color rgb="FFF8F200"/>
      <color rgb="FFFEF6F0"/>
      <color rgb="FFF0F8FA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1"/>
  <sheetViews>
    <sheetView tabSelected="1" zoomScale="85" zoomScaleNormal="85" workbookViewId="0">
      <pane ySplit="1" topLeftCell="A2" activePane="bottomLeft" state="frozen"/>
      <selection activeCell="A35" sqref="A35"/>
      <selection pane="bottomLeft"/>
    </sheetView>
  </sheetViews>
  <sheetFormatPr defaultRowHeight="16.5"/>
  <cols>
    <col min="1" max="1" width="15.85546875" style="310" customWidth="1"/>
    <col min="2" max="2" width="15.7109375" style="297" customWidth="1"/>
    <col min="3" max="3" width="33" style="297" customWidth="1"/>
    <col min="4" max="4" width="13.42578125" style="311" customWidth="1"/>
    <col min="5" max="5" width="13.28515625" style="297" customWidth="1"/>
    <col min="6" max="6" width="10" style="312" customWidth="1"/>
    <col min="7" max="9" width="10" style="297" customWidth="1"/>
    <col min="10" max="10" width="64.5703125" style="311" customWidth="1"/>
    <col min="11" max="13" width="16" style="313" bestFit="1" customWidth="1"/>
    <col min="14" max="14" width="24.140625" style="313" bestFit="1" customWidth="1"/>
    <col min="15" max="15" width="16" style="313" bestFit="1" customWidth="1"/>
    <col min="16" max="16384" width="9.140625" style="297"/>
  </cols>
  <sheetData>
    <row r="1" spans="1:15">
      <c r="A1" s="294" t="s">
        <v>91</v>
      </c>
      <c r="B1" s="295" t="s">
        <v>156</v>
      </c>
      <c r="C1" s="295" t="s">
        <v>733</v>
      </c>
      <c r="D1" s="295" t="s">
        <v>734</v>
      </c>
      <c r="E1" s="295" t="s">
        <v>204</v>
      </c>
      <c r="F1" s="295" t="s">
        <v>735</v>
      </c>
      <c r="G1" s="295" t="s">
        <v>736</v>
      </c>
      <c r="H1" s="295" t="s">
        <v>737</v>
      </c>
      <c r="I1" s="295" t="s">
        <v>738</v>
      </c>
      <c r="J1" s="295" t="s">
        <v>739</v>
      </c>
      <c r="K1" s="296" t="s">
        <v>740</v>
      </c>
      <c r="L1" s="296" t="s">
        <v>741</v>
      </c>
      <c r="M1" s="296" t="s">
        <v>147</v>
      </c>
      <c r="N1" s="296" t="s">
        <v>742</v>
      </c>
      <c r="O1" s="296" t="s">
        <v>743</v>
      </c>
    </row>
    <row r="2" spans="1:15">
      <c r="A2" s="298"/>
      <c r="B2" s="299"/>
      <c r="C2" s="299"/>
      <c r="D2" s="300"/>
      <c r="E2" s="299"/>
      <c r="F2" s="301"/>
      <c r="G2" s="299"/>
      <c r="H2" s="299"/>
      <c r="I2" s="299"/>
      <c r="J2" s="302"/>
      <c r="K2" s="303">
        <f t="shared" ref="K2:K120" si="0">LENB(J2)</f>
        <v>0</v>
      </c>
      <c r="L2" s="303">
        <f t="shared" ref="L2:L101" si="1">LEN(J2)</f>
        <v>0</v>
      </c>
      <c r="M2" s="303"/>
      <c r="N2" s="303"/>
      <c r="O2" s="303"/>
    </row>
    <row r="3" spans="1:15">
      <c r="A3" s="298"/>
      <c r="B3" s="299"/>
      <c r="C3" s="299"/>
      <c r="D3" s="300"/>
      <c r="E3" s="299"/>
      <c r="F3" s="304"/>
      <c r="G3" s="299"/>
      <c r="H3" s="299"/>
      <c r="I3" s="299"/>
      <c r="J3" s="302"/>
      <c r="K3" s="303">
        <f t="shared" si="0"/>
        <v>0</v>
      </c>
      <c r="L3" s="303">
        <f t="shared" si="1"/>
        <v>0</v>
      </c>
      <c r="M3" s="303"/>
      <c r="N3" s="303"/>
      <c r="O3" s="303"/>
    </row>
    <row r="4" spans="1:15">
      <c r="A4" s="298"/>
      <c r="B4" s="299"/>
      <c r="C4" s="299"/>
      <c r="D4" s="300"/>
      <c r="E4" s="299"/>
      <c r="F4" s="304"/>
      <c r="G4" s="299"/>
      <c r="H4" s="299"/>
      <c r="I4" s="299"/>
      <c r="J4" s="302"/>
      <c r="K4" s="303">
        <f t="shared" si="0"/>
        <v>0</v>
      </c>
      <c r="L4" s="303">
        <f t="shared" si="1"/>
        <v>0</v>
      </c>
      <c r="M4" s="303"/>
      <c r="N4" s="303"/>
      <c r="O4" s="303"/>
    </row>
    <row r="5" spans="1:15">
      <c r="A5" s="298"/>
      <c r="B5" s="299"/>
      <c r="C5" s="299"/>
      <c r="D5" s="300"/>
      <c r="E5" s="299"/>
      <c r="F5" s="304"/>
      <c r="G5" s="299"/>
      <c r="H5" s="299"/>
      <c r="I5" s="299"/>
      <c r="J5" s="302"/>
      <c r="K5" s="303">
        <f t="shared" si="0"/>
        <v>0</v>
      </c>
      <c r="L5" s="303">
        <f t="shared" si="1"/>
        <v>0</v>
      </c>
      <c r="M5" s="303"/>
      <c r="N5" s="303"/>
      <c r="O5" s="303"/>
    </row>
    <row r="6" spans="1:15">
      <c r="A6" s="298"/>
      <c r="B6" s="299"/>
      <c r="C6" s="299"/>
      <c r="D6" s="300"/>
      <c r="E6" s="299"/>
      <c r="F6" s="304"/>
      <c r="G6" s="299"/>
      <c r="H6" s="299"/>
      <c r="I6" s="299"/>
      <c r="J6" s="302"/>
      <c r="K6" s="303">
        <f t="shared" si="0"/>
        <v>0</v>
      </c>
      <c r="L6" s="303">
        <f t="shared" si="1"/>
        <v>0</v>
      </c>
      <c r="M6" s="303"/>
      <c r="N6" s="303"/>
      <c r="O6" s="303"/>
    </row>
    <row r="7" spans="1:15">
      <c r="A7" s="298"/>
      <c r="B7" s="299"/>
      <c r="C7" s="299"/>
      <c r="D7" s="300"/>
      <c r="E7" s="299"/>
      <c r="F7" s="304"/>
      <c r="G7" s="299"/>
      <c r="H7" s="299"/>
      <c r="I7" s="299"/>
      <c r="J7" s="302"/>
      <c r="K7" s="303">
        <f t="shared" si="0"/>
        <v>0</v>
      </c>
      <c r="L7" s="303">
        <f t="shared" si="1"/>
        <v>0</v>
      </c>
      <c r="M7" s="303"/>
      <c r="N7" s="303"/>
      <c r="O7" s="303"/>
    </row>
    <row r="8" spans="1:15">
      <c r="A8" s="298"/>
      <c r="B8" s="299"/>
      <c r="C8" s="299"/>
      <c r="D8" s="300"/>
      <c r="E8" s="299"/>
      <c r="F8" s="304"/>
      <c r="G8" s="299"/>
      <c r="H8" s="299"/>
      <c r="I8" s="299"/>
      <c r="J8" s="302"/>
      <c r="K8" s="303">
        <f t="shared" si="0"/>
        <v>0</v>
      </c>
      <c r="L8" s="303">
        <f t="shared" si="1"/>
        <v>0</v>
      </c>
      <c r="M8" s="303"/>
      <c r="N8" s="303"/>
      <c r="O8" s="303"/>
    </row>
    <row r="9" spans="1:15">
      <c r="A9" s="298"/>
      <c r="B9" s="299"/>
      <c r="C9" s="299"/>
      <c r="D9" s="300"/>
      <c r="E9" s="299"/>
      <c r="F9" s="304"/>
      <c r="G9" s="299"/>
      <c r="H9" s="299"/>
      <c r="I9" s="299"/>
      <c r="J9" s="302"/>
      <c r="K9" s="303">
        <f t="shared" si="0"/>
        <v>0</v>
      </c>
      <c r="L9" s="303">
        <f t="shared" si="1"/>
        <v>0</v>
      </c>
      <c r="M9" s="303"/>
      <c r="N9" s="303"/>
      <c r="O9" s="303"/>
    </row>
    <row r="10" spans="1:15">
      <c r="A10" s="298"/>
      <c r="B10" s="299"/>
      <c r="C10" s="299"/>
      <c r="D10" s="300"/>
      <c r="E10" s="299"/>
      <c r="F10" s="301"/>
      <c r="G10" s="299"/>
      <c r="H10" s="299"/>
      <c r="I10" s="299"/>
      <c r="J10" s="302"/>
      <c r="K10" s="303">
        <f t="shared" si="0"/>
        <v>0</v>
      </c>
      <c r="L10" s="303">
        <f t="shared" si="1"/>
        <v>0</v>
      </c>
      <c r="M10" s="303"/>
      <c r="N10" s="303"/>
      <c r="O10" s="303"/>
    </row>
    <row r="11" spans="1:15">
      <c r="A11" s="298"/>
      <c r="B11" s="299"/>
      <c r="C11" s="299"/>
      <c r="D11" s="300"/>
      <c r="E11" s="299"/>
      <c r="F11" s="301"/>
      <c r="G11" s="299"/>
      <c r="H11" s="299"/>
      <c r="I11" s="299"/>
      <c r="J11" s="302"/>
      <c r="K11" s="303">
        <f t="shared" si="0"/>
        <v>0</v>
      </c>
      <c r="L11" s="303">
        <f t="shared" si="1"/>
        <v>0</v>
      </c>
      <c r="M11" s="303"/>
      <c r="N11" s="303"/>
      <c r="O11" s="303"/>
    </row>
    <row r="12" spans="1:15">
      <c r="A12" s="298"/>
      <c r="B12" s="299"/>
      <c r="C12" s="299"/>
      <c r="D12" s="300"/>
      <c r="E12" s="299"/>
      <c r="F12" s="301"/>
      <c r="G12" s="299"/>
      <c r="H12" s="299"/>
      <c r="I12" s="299"/>
      <c r="J12" s="302"/>
      <c r="K12" s="303">
        <f t="shared" si="0"/>
        <v>0</v>
      </c>
      <c r="L12" s="303">
        <f t="shared" si="1"/>
        <v>0</v>
      </c>
      <c r="M12" s="303"/>
      <c r="N12" s="303"/>
      <c r="O12" s="303"/>
    </row>
    <row r="13" spans="1:15">
      <c r="A13" s="298"/>
      <c r="B13" s="299"/>
      <c r="C13" s="299"/>
      <c r="D13" s="300"/>
      <c r="E13" s="299"/>
      <c r="F13" s="301"/>
      <c r="G13" s="299"/>
      <c r="H13" s="299"/>
      <c r="I13" s="299"/>
      <c r="J13" s="302"/>
      <c r="K13" s="303">
        <f t="shared" si="0"/>
        <v>0</v>
      </c>
      <c r="L13" s="303">
        <f t="shared" si="1"/>
        <v>0</v>
      </c>
      <c r="M13" s="303"/>
      <c r="N13" s="303"/>
      <c r="O13" s="303"/>
    </row>
    <row r="14" spans="1:15">
      <c r="A14" s="298"/>
      <c r="B14" s="299"/>
      <c r="C14" s="299"/>
      <c r="D14" s="300"/>
      <c r="E14" s="299"/>
      <c r="F14" s="301"/>
      <c r="G14" s="299"/>
      <c r="H14" s="299"/>
      <c r="I14" s="299"/>
      <c r="J14" s="302"/>
      <c r="K14" s="303">
        <f t="shared" si="0"/>
        <v>0</v>
      </c>
      <c r="L14" s="303">
        <f t="shared" si="1"/>
        <v>0</v>
      </c>
      <c r="M14" s="303"/>
      <c r="N14" s="303"/>
      <c r="O14" s="303"/>
    </row>
    <row r="15" spans="1:15">
      <c r="A15" s="298"/>
      <c r="B15" s="299"/>
      <c r="C15" s="299"/>
      <c r="D15" s="300"/>
      <c r="E15" s="299"/>
      <c r="F15" s="301"/>
      <c r="G15" s="299"/>
      <c r="H15" s="299"/>
      <c r="I15" s="299"/>
      <c r="J15" s="302"/>
      <c r="K15" s="303">
        <f t="shared" si="0"/>
        <v>0</v>
      </c>
      <c r="L15" s="303">
        <f t="shared" si="1"/>
        <v>0</v>
      </c>
      <c r="M15" s="303"/>
      <c r="N15" s="303"/>
      <c r="O15" s="303"/>
    </row>
    <row r="16" spans="1:15">
      <c r="A16" s="298"/>
      <c r="B16" s="299"/>
      <c r="C16" s="299"/>
      <c r="D16" s="300"/>
      <c r="E16" s="299"/>
      <c r="F16" s="301"/>
      <c r="G16" s="299"/>
      <c r="H16" s="299"/>
      <c r="I16" s="299"/>
      <c r="J16" s="302"/>
      <c r="K16" s="303">
        <f t="shared" si="0"/>
        <v>0</v>
      </c>
      <c r="L16" s="303">
        <f t="shared" si="1"/>
        <v>0</v>
      </c>
      <c r="M16" s="303"/>
      <c r="N16" s="303"/>
      <c r="O16" s="303"/>
    </row>
    <row r="17" spans="1:15">
      <c r="A17" s="298"/>
      <c r="B17" s="299"/>
      <c r="C17" s="299"/>
      <c r="D17" s="300"/>
      <c r="E17" s="299"/>
      <c r="F17" s="301"/>
      <c r="G17" s="299"/>
      <c r="H17" s="299"/>
      <c r="I17" s="299"/>
      <c r="J17" s="302"/>
      <c r="K17" s="303">
        <f t="shared" si="0"/>
        <v>0</v>
      </c>
      <c r="L17" s="303">
        <f t="shared" si="1"/>
        <v>0</v>
      </c>
      <c r="M17" s="303"/>
      <c r="N17" s="303"/>
      <c r="O17" s="303"/>
    </row>
    <row r="18" spans="1:15">
      <c r="A18" s="298"/>
      <c r="B18" s="299"/>
      <c r="C18" s="299"/>
      <c r="D18" s="300"/>
      <c r="E18" s="299"/>
      <c r="F18" s="304"/>
      <c r="G18" s="299"/>
      <c r="H18" s="299"/>
      <c r="I18" s="299"/>
      <c r="J18" s="302"/>
      <c r="K18" s="303">
        <f t="shared" si="0"/>
        <v>0</v>
      </c>
      <c r="L18" s="303">
        <f t="shared" si="1"/>
        <v>0</v>
      </c>
      <c r="M18" s="303"/>
      <c r="N18" s="303"/>
      <c r="O18" s="303"/>
    </row>
    <row r="19" spans="1:15">
      <c r="A19" s="298"/>
      <c r="B19" s="299"/>
      <c r="C19" s="299"/>
      <c r="D19" s="300"/>
      <c r="E19" s="299"/>
      <c r="F19" s="304"/>
      <c r="G19" s="299"/>
      <c r="H19" s="299"/>
      <c r="I19" s="299"/>
      <c r="J19" s="302"/>
      <c r="K19" s="303">
        <f t="shared" si="0"/>
        <v>0</v>
      </c>
      <c r="L19" s="303">
        <f t="shared" si="1"/>
        <v>0</v>
      </c>
      <c r="M19" s="303"/>
      <c r="N19" s="303"/>
      <c r="O19" s="303"/>
    </row>
    <row r="20" spans="1:15">
      <c r="A20" s="298"/>
      <c r="B20" s="299"/>
      <c r="C20" s="299"/>
      <c r="D20" s="300"/>
      <c r="E20" s="299"/>
      <c r="F20" s="304"/>
      <c r="G20" s="299"/>
      <c r="H20" s="299"/>
      <c r="I20" s="299"/>
      <c r="J20" s="302"/>
      <c r="K20" s="303">
        <f t="shared" si="0"/>
        <v>0</v>
      </c>
      <c r="L20" s="303">
        <f t="shared" si="1"/>
        <v>0</v>
      </c>
      <c r="M20" s="303"/>
      <c r="N20" s="303"/>
      <c r="O20" s="303"/>
    </row>
    <row r="21" spans="1:15">
      <c r="A21" s="298"/>
      <c r="B21" s="299"/>
      <c r="C21" s="299"/>
      <c r="D21" s="300"/>
      <c r="E21" s="299"/>
      <c r="F21" s="304"/>
      <c r="G21" s="299"/>
      <c r="H21" s="299"/>
      <c r="I21" s="299"/>
      <c r="J21" s="302"/>
      <c r="K21" s="303">
        <f t="shared" si="0"/>
        <v>0</v>
      </c>
      <c r="L21" s="303">
        <f t="shared" si="1"/>
        <v>0</v>
      </c>
      <c r="M21" s="303"/>
      <c r="N21" s="303"/>
      <c r="O21" s="303"/>
    </row>
    <row r="22" spans="1:15">
      <c r="A22" s="298"/>
      <c r="B22" s="299"/>
      <c r="C22" s="299"/>
      <c r="D22" s="300"/>
      <c r="E22" s="299"/>
      <c r="F22" s="304"/>
      <c r="G22" s="299"/>
      <c r="H22" s="299"/>
      <c r="I22" s="299"/>
      <c r="J22" s="302"/>
      <c r="K22" s="303">
        <f t="shared" si="0"/>
        <v>0</v>
      </c>
      <c r="L22" s="303">
        <f t="shared" si="1"/>
        <v>0</v>
      </c>
      <c r="M22" s="303"/>
      <c r="N22" s="303"/>
      <c r="O22" s="303"/>
    </row>
    <row r="23" spans="1:15">
      <c r="A23" s="298"/>
      <c r="B23" s="299"/>
      <c r="C23" s="299"/>
      <c r="D23" s="300"/>
      <c r="E23" s="299"/>
      <c r="F23" s="304"/>
      <c r="G23" s="299"/>
      <c r="H23" s="299"/>
      <c r="I23" s="299"/>
      <c r="J23" s="302"/>
      <c r="K23" s="303">
        <f t="shared" si="0"/>
        <v>0</v>
      </c>
      <c r="L23" s="303">
        <f t="shared" si="1"/>
        <v>0</v>
      </c>
      <c r="M23" s="303"/>
      <c r="N23" s="303"/>
      <c r="O23" s="303"/>
    </row>
    <row r="24" spans="1:15">
      <c r="A24" s="298"/>
      <c r="B24" s="299"/>
      <c r="C24" s="299"/>
      <c r="D24" s="300"/>
      <c r="E24" s="299"/>
      <c r="F24" s="304"/>
      <c r="G24" s="299"/>
      <c r="H24" s="299"/>
      <c r="I24" s="299"/>
      <c r="J24" s="302"/>
      <c r="K24" s="303">
        <f t="shared" si="0"/>
        <v>0</v>
      </c>
      <c r="L24" s="303">
        <f t="shared" si="1"/>
        <v>0</v>
      </c>
      <c r="M24" s="303"/>
      <c r="N24" s="303"/>
      <c r="O24" s="303"/>
    </row>
    <row r="25" spans="1:15">
      <c r="A25" s="298"/>
      <c r="B25" s="299"/>
      <c r="C25" s="299"/>
      <c r="D25" s="300"/>
      <c r="E25" s="299"/>
      <c r="F25" s="304"/>
      <c r="G25" s="299"/>
      <c r="H25" s="299"/>
      <c r="I25" s="299"/>
      <c r="J25" s="302"/>
      <c r="K25" s="303">
        <f t="shared" si="0"/>
        <v>0</v>
      </c>
      <c r="L25" s="303">
        <f t="shared" si="1"/>
        <v>0</v>
      </c>
      <c r="M25" s="303"/>
      <c r="N25" s="303"/>
      <c r="O25" s="303"/>
    </row>
    <row r="26" spans="1:15">
      <c r="A26" s="298"/>
      <c r="B26" s="299"/>
      <c r="C26" s="299"/>
      <c r="D26" s="300"/>
      <c r="E26" s="299"/>
      <c r="F26" s="304"/>
      <c r="G26" s="299"/>
      <c r="H26" s="299"/>
      <c r="I26" s="299"/>
      <c r="J26" s="302"/>
      <c r="K26" s="303">
        <f t="shared" si="0"/>
        <v>0</v>
      </c>
      <c r="L26" s="303">
        <f t="shared" si="1"/>
        <v>0</v>
      </c>
      <c r="M26" s="303"/>
      <c r="N26" s="303"/>
      <c r="O26" s="303"/>
    </row>
    <row r="27" spans="1:15">
      <c r="A27" s="298"/>
      <c r="B27" s="299"/>
      <c r="C27" s="299"/>
      <c r="D27" s="300"/>
      <c r="E27" s="299"/>
      <c r="F27" s="304"/>
      <c r="G27" s="299"/>
      <c r="H27" s="299"/>
      <c r="I27" s="299"/>
      <c r="J27" s="302"/>
      <c r="K27" s="303">
        <f t="shared" si="0"/>
        <v>0</v>
      </c>
      <c r="L27" s="303">
        <f t="shared" si="1"/>
        <v>0</v>
      </c>
      <c r="M27" s="303"/>
      <c r="N27" s="303"/>
      <c r="O27" s="303"/>
    </row>
    <row r="28" spans="1:15">
      <c r="A28" s="298"/>
      <c r="B28" s="299"/>
      <c r="C28" s="299"/>
      <c r="D28" s="300"/>
      <c r="E28" s="299"/>
      <c r="F28" s="304"/>
      <c r="G28" s="299"/>
      <c r="H28" s="299"/>
      <c r="I28" s="299"/>
      <c r="J28" s="302"/>
      <c r="K28" s="303">
        <f t="shared" si="0"/>
        <v>0</v>
      </c>
      <c r="L28" s="303">
        <f t="shared" si="1"/>
        <v>0</v>
      </c>
      <c r="M28" s="303"/>
      <c r="N28" s="303"/>
      <c r="O28" s="303"/>
    </row>
    <row r="29" spans="1:15">
      <c r="A29" s="298"/>
      <c r="B29" s="299"/>
      <c r="C29" s="299"/>
      <c r="D29" s="300"/>
      <c r="E29" s="299"/>
      <c r="F29" s="304"/>
      <c r="G29" s="299"/>
      <c r="H29" s="299"/>
      <c r="I29" s="299"/>
      <c r="J29" s="302"/>
      <c r="K29" s="303">
        <f t="shared" si="0"/>
        <v>0</v>
      </c>
      <c r="L29" s="303">
        <f t="shared" si="1"/>
        <v>0</v>
      </c>
      <c r="M29" s="303"/>
      <c r="N29" s="303"/>
      <c r="O29" s="303"/>
    </row>
    <row r="30" spans="1:15">
      <c r="A30" s="298"/>
      <c r="B30" s="299"/>
      <c r="C30" s="299"/>
      <c r="D30" s="300"/>
      <c r="E30" s="299"/>
      <c r="F30" s="304"/>
      <c r="G30" s="299"/>
      <c r="H30" s="299"/>
      <c r="I30" s="299"/>
      <c r="J30" s="302"/>
      <c r="K30" s="303">
        <f t="shared" si="0"/>
        <v>0</v>
      </c>
      <c r="L30" s="303">
        <f t="shared" si="1"/>
        <v>0</v>
      </c>
      <c r="M30" s="303"/>
      <c r="N30" s="303"/>
      <c r="O30" s="303"/>
    </row>
    <row r="31" spans="1:15">
      <c r="A31" s="298"/>
      <c r="B31" s="299"/>
      <c r="C31" s="299"/>
      <c r="D31" s="300"/>
      <c r="E31" s="299"/>
      <c r="F31" s="304"/>
      <c r="G31" s="299"/>
      <c r="H31" s="299"/>
      <c r="I31" s="299"/>
      <c r="J31" s="302"/>
      <c r="K31" s="303">
        <f t="shared" si="0"/>
        <v>0</v>
      </c>
      <c r="L31" s="303">
        <f t="shared" si="1"/>
        <v>0</v>
      </c>
      <c r="M31" s="303"/>
      <c r="N31" s="303"/>
      <c r="O31" s="303"/>
    </row>
    <row r="32" spans="1:15">
      <c r="A32" s="298"/>
      <c r="B32" s="299"/>
      <c r="C32" s="299"/>
      <c r="D32" s="300"/>
      <c r="E32" s="299"/>
      <c r="F32" s="304"/>
      <c r="G32" s="299"/>
      <c r="H32" s="299"/>
      <c r="I32" s="299"/>
      <c r="J32" s="302"/>
      <c r="K32" s="303">
        <f t="shared" si="0"/>
        <v>0</v>
      </c>
      <c r="L32" s="303">
        <f t="shared" si="1"/>
        <v>0</v>
      </c>
      <c r="M32" s="303"/>
      <c r="N32" s="303"/>
      <c r="O32" s="303"/>
    </row>
    <row r="33" spans="1:15">
      <c r="A33" s="298"/>
      <c r="B33" s="299"/>
      <c r="C33" s="299"/>
      <c r="D33" s="300"/>
      <c r="E33" s="299"/>
      <c r="F33" s="304"/>
      <c r="G33" s="299"/>
      <c r="H33" s="299"/>
      <c r="I33" s="299"/>
      <c r="J33" s="302"/>
      <c r="K33" s="303">
        <f t="shared" si="0"/>
        <v>0</v>
      </c>
      <c r="L33" s="303">
        <f t="shared" si="1"/>
        <v>0</v>
      </c>
      <c r="M33" s="303"/>
      <c r="N33" s="303"/>
      <c r="O33" s="303"/>
    </row>
    <row r="34" spans="1:15">
      <c r="A34" s="298"/>
      <c r="B34" s="299"/>
      <c r="C34" s="299"/>
      <c r="D34" s="300"/>
      <c r="E34" s="299"/>
      <c r="F34" s="304"/>
      <c r="G34" s="299"/>
      <c r="H34" s="299"/>
      <c r="I34" s="299"/>
      <c r="J34" s="302"/>
      <c r="K34" s="303">
        <f t="shared" si="0"/>
        <v>0</v>
      </c>
      <c r="L34" s="303">
        <f t="shared" si="1"/>
        <v>0</v>
      </c>
      <c r="M34" s="303"/>
      <c r="N34" s="303"/>
      <c r="O34" s="303"/>
    </row>
    <row r="35" spans="1:15">
      <c r="A35" s="298"/>
      <c r="B35" s="299"/>
      <c r="C35" s="300"/>
      <c r="D35" s="299"/>
      <c r="E35" s="299"/>
      <c r="F35" s="304"/>
      <c r="G35" s="299"/>
      <c r="H35" s="299"/>
      <c r="I35" s="299"/>
      <c r="J35" s="302"/>
      <c r="K35" s="303">
        <f t="shared" si="0"/>
        <v>0</v>
      </c>
      <c r="L35" s="303">
        <f t="shared" si="1"/>
        <v>0</v>
      </c>
      <c r="M35" s="303"/>
      <c r="N35" s="303"/>
      <c r="O35" s="303"/>
    </row>
    <row r="36" spans="1:15">
      <c r="A36" s="298"/>
      <c r="B36" s="299"/>
      <c r="C36" s="300"/>
      <c r="D36" s="299"/>
      <c r="E36" s="299"/>
      <c r="F36" s="304"/>
      <c r="G36" s="299"/>
      <c r="H36" s="299"/>
      <c r="I36" s="299"/>
      <c r="J36" s="302"/>
      <c r="K36" s="303">
        <f t="shared" si="0"/>
        <v>0</v>
      </c>
      <c r="L36" s="303">
        <f t="shared" si="1"/>
        <v>0</v>
      </c>
      <c r="M36" s="303"/>
      <c r="N36" s="303"/>
      <c r="O36" s="303"/>
    </row>
    <row r="37" spans="1:15">
      <c r="A37" s="298"/>
      <c r="B37" s="299"/>
      <c r="C37" s="300"/>
      <c r="D37" s="299"/>
      <c r="E37" s="299"/>
      <c r="F37" s="304"/>
      <c r="G37" s="299"/>
      <c r="H37" s="299"/>
      <c r="I37" s="299"/>
      <c r="J37" s="302"/>
      <c r="K37" s="303">
        <f t="shared" si="0"/>
        <v>0</v>
      </c>
      <c r="L37" s="303">
        <f t="shared" si="1"/>
        <v>0</v>
      </c>
      <c r="M37" s="303"/>
      <c r="N37" s="303"/>
      <c r="O37" s="303"/>
    </row>
    <row r="38" spans="1:15">
      <c r="A38" s="298"/>
      <c r="B38" s="299"/>
      <c r="C38" s="300"/>
      <c r="D38" s="299"/>
      <c r="E38" s="299"/>
      <c r="F38" s="304"/>
      <c r="G38" s="299"/>
      <c r="H38" s="299"/>
      <c r="I38" s="299"/>
      <c r="J38" s="302"/>
      <c r="K38" s="303">
        <f t="shared" si="0"/>
        <v>0</v>
      </c>
      <c r="L38" s="303">
        <f t="shared" si="1"/>
        <v>0</v>
      </c>
      <c r="M38" s="303"/>
      <c r="N38" s="303"/>
      <c r="O38" s="303"/>
    </row>
    <row r="39" spans="1:15">
      <c r="A39" s="298"/>
      <c r="B39" s="299"/>
      <c r="C39" s="300"/>
      <c r="D39" s="299"/>
      <c r="E39" s="299"/>
      <c r="F39" s="304"/>
      <c r="G39" s="299"/>
      <c r="H39" s="299"/>
      <c r="I39" s="299"/>
      <c r="J39" s="302"/>
      <c r="K39" s="303">
        <f t="shared" si="0"/>
        <v>0</v>
      </c>
      <c r="L39" s="303">
        <f t="shared" si="1"/>
        <v>0</v>
      </c>
      <c r="M39" s="303"/>
      <c r="N39" s="303"/>
      <c r="O39" s="303"/>
    </row>
    <row r="40" spans="1:15">
      <c r="A40" s="298"/>
      <c r="B40" s="299"/>
      <c r="C40" s="300"/>
      <c r="D40" s="299"/>
      <c r="E40" s="299"/>
      <c r="F40" s="304"/>
      <c r="G40" s="299"/>
      <c r="H40" s="299"/>
      <c r="I40" s="299"/>
      <c r="J40" s="302"/>
      <c r="K40" s="303">
        <f t="shared" si="0"/>
        <v>0</v>
      </c>
      <c r="L40" s="303">
        <f t="shared" si="1"/>
        <v>0</v>
      </c>
      <c r="M40" s="303"/>
      <c r="N40" s="303"/>
      <c r="O40" s="303"/>
    </row>
    <row r="41" spans="1:15">
      <c r="A41" s="298"/>
      <c r="B41" s="299"/>
      <c r="C41" s="299"/>
      <c r="D41" s="300"/>
      <c r="E41" s="299"/>
      <c r="F41" s="304"/>
      <c r="G41" s="299"/>
      <c r="H41" s="299"/>
      <c r="I41" s="299"/>
      <c r="J41" s="302"/>
      <c r="K41" s="303">
        <f t="shared" si="0"/>
        <v>0</v>
      </c>
      <c r="L41" s="303">
        <f t="shared" si="1"/>
        <v>0</v>
      </c>
      <c r="M41" s="303"/>
      <c r="N41" s="303"/>
      <c r="O41" s="303"/>
    </row>
    <row r="42" spans="1:15">
      <c r="A42" s="298"/>
      <c r="B42" s="299"/>
      <c r="C42" s="299"/>
      <c r="D42" s="300"/>
      <c r="E42" s="299"/>
      <c r="F42" s="304"/>
      <c r="G42" s="299"/>
      <c r="H42" s="299"/>
      <c r="I42" s="299"/>
      <c r="J42" s="302"/>
      <c r="K42" s="303">
        <f t="shared" si="0"/>
        <v>0</v>
      </c>
      <c r="L42" s="303">
        <f t="shared" si="1"/>
        <v>0</v>
      </c>
      <c r="M42" s="303"/>
      <c r="N42" s="303"/>
      <c r="O42" s="303"/>
    </row>
    <row r="43" spans="1:15">
      <c r="A43" s="298"/>
      <c r="B43" s="299"/>
      <c r="C43" s="299"/>
      <c r="D43" s="300"/>
      <c r="E43" s="299"/>
      <c r="F43" s="304"/>
      <c r="G43" s="299"/>
      <c r="H43" s="299"/>
      <c r="I43" s="299"/>
      <c r="J43" s="302"/>
      <c r="K43" s="303">
        <f t="shared" si="0"/>
        <v>0</v>
      </c>
      <c r="L43" s="303">
        <f t="shared" si="1"/>
        <v>0</v>
      </c>
      <c r="M43" s="303"/>
      <c r="N43" s="303"/>
      <c r="O43" s="303"/>
    </row>
    <row r="44" spans="1:15">
      <c r="A44" s="298"/>
      <c r="B44" s="299"/>
      <c r="C44" s="299"/>
      <c r="D44" s="300"/>
      <c r="E44" s="299"/>
      <c r="F44" s="304"/>
      <c r="G44" s="299"/>
      <c r="H44" s="299"/>
      <c r="I44" s="299"/>
      <c r="J44" s="302"/>
      <c r="K44" s="303">
        <f t="shared" si="0"/>
        <v>0</v>
      </c>
      <c r="L44" s="303">
        <f t="shared" si="1"/>
        <v>0</v>
      </c>
      <c r="M44" s="303"/>
      <c r="N44" s="303"/>
      <c r="O44" s="303"/>
    </row>
    <row r="45" spans="1:15">
      <c r="A45" s="298"/>
      <c r="B45" s="299"/>
      <c r="C45" s="299"/>
      <c r="D45" s="300"/>
      <c r="E45" s="299"/>
      <c r="F45" s="304"/>
      <c r="G45" s="299"/>
      <c r="H45" s="299"/>
      <c r="I45" s="299"/>
      <c r="J45" s="302"/>
      <c r="K45" s="303">
        <f t="shared" si="0"/>
        <v>0</v>
      </c>
      <c r="L45" s="303">
        <f t="shared" si="1"/>
        <v>0</v>
      </c>
      <c r="M45" s="303"/>
      <c r="N45" s="303"/>
      <c r="O45" s="303"/>
    </row>
    <row r="46" spans="1:15">
      <c r="A46" s="298"/>
      <c r="B46" s="299"/>
      <c r="C46" s="299"/>
      <c r="D46" s="300"/>
      <c r="E46" s="299"/>
      <c r="F46" s="304"/>
      <c r="G46" s="299"/>
      <c r="H46" s="299"/>
      <c r="I46" s="299"/>
      <c r="J46" s="302"/>
      <c r="K46" s="303">
        <f t="shared" si="0"/>
        <v>0</v>
      </c>
      <c r="L46" s="303">
        <f t="shared" si="1"/>
        <v>0</v>
      </c>
      <c r="M46" s="303"/>
      <c r="N46" s="303"/>
      <c r="O46" s="303"/>
    </row>
    <row r="47" spans="1:15">
      <c r="A47" s="298"/>
      <c r="B47" s="299"/>
      <c r="C47" s="299"/>
      <c r="D47" s="300"/>
      <c r="E47" s="299"/>
      <c r="F47" s="304"/>
      <c r="G47" s="299"/>
      <c r="H47" s="299"/>
      <c r="I47" s="299"/>
      <c r="J47" s="302"/>
      <c r="K47" s="303">
        <f t="shared" si="0"/>
        <v>0</v>
      </c>
      <c r="L47" s="303">
        <f t="shared" si="1"/>
        <v>0</v>
      </c>
      <c r="M47" s="303"/>
      <c r="N47" s="303"/>
      <c r="O47" s="303"/>
    </row>
    <row r="48" spans="1:15">
      <c r="A48" s="298"/>
      <c r="B48" s="299"/>
      <c r="C48" s="299"/>
      <c r="D48" s="300"/>
      <c r="E48" s="299"/>
      <c r="F48" s="304"/>
      <c r="G48" s="299"/>
      <c r="H48" s="299"/>
      <c r="I48" s="299"/>
      <c r="J48" s="302"/>
      <c r="K48" s="303">
        <f t="shared" si="0"/>
        <v>0</v>
      </c>
      <c r="L48" s="303">
        <f t="shared" si="1"/>
        <v>0</v>
      </c>
      <c r="M48" s="303"/>
      <c r="N48" s="303"/>
      <c r="O48" s="303"/>
    </row>
    <row r="49" spans="1:15">
      <c r="A49" s="298"/>
      <c r="B49" s="299"/>
      <c r="C49" s="299"/>
      <c r="D49" s="300"/>
      <c r="E49" s="299"/>
      <c r="F49" s="304"/>
      <c r="G49" s="299"/>
      <c r="H49" s="299"/>
      <c r="I49" s="299"/>
      <c r="J49" s="302"/>
      <c r="K49" s="303">
        <f t="shared" si="0"/>
        <v>0</v>
      </c>
      <c r="L49" s="303">
        <f t="shared" si="1"/>
        <v>0</v>
      </c>
      <c r="M49" s="303"/>
      <c r="N49" s="303"/>
      <c r="O49" s="303"/>
    </row>
    <row r="50" spans="1:15">
      <c r="A50" s="298"/>
      <c r="B50" s="299"/>
      <c r="C50" s="299"/>
      <c r="D50" s="300"/>
      <c r="E50" s="299"/>
      <c r="F50" s="304"/>
      <c r="G50" s="299"/>
      <c r="H50" s="299"/>
      <c r="I50" s="299"/>
      <c r="J50" s="302"/>
      <c r="K50" s="303">
        <f t="shared" si="0"/>
        <v>0</v>
      </c>
      <c r="L50" s="303">
        <f t="shared" si="1"/>
        <v>0</v>
      </c>
      <c r="M50" s="303"/>
      <c r="N50" s="303"/>
      <c r="O50" s="303"/>
    </row>
    <row r="51" spans="1:15">
      <c r="A51" s="298"/>
      <c r="B51" s="299"/>
      <c r="C51" s="299"/>
      <c r="D51" s="300"/>
      <c r="E51" s="299"/>
      <c r="F51" s="304"/>
      <c r="G51" s="299"/>
      <c r="H51" s="299"/>
      <c r="I51" s="299"/>
      <c r="J51" s="302"/>
      <c r="K51" s="303">
        <f t="shared" si="0"/>
        <v>0</v>
      </c>
      <c r="L51" s="303">
        <f t="shared" si="1"/>
        <v>0</v>
      </c>
      <c r="M51" s="303"/>
      <c r="N51" s="305" t="s">
        <v>744</v>
      </c>
      <c r="O51" s="303"/>
    </row>
    <row r="52" spans="1:15">
      <c r="A52" s="298"/>
      <c r="B52" s="299"/>
      <c r="C52" s="299"/>
      <c r="D52" s="300"/>
      <c r="E52" s="299"/>
      <c r="F52" s="304"/>
      <c r="G52" s="299"/>
      <c r="H52" s="299"/>
      <c r="I52" s="299"/>
      <c r="J52" s="302"/>
      <c r="K52" s="303">
        <f t="shared" si="0"/>
        <v>0</v>
      </c>
      <c r="L52" s="303">
        <f t="shared" si="1"/>
        <v>0</v>
      </c>
      <c r="M52" s="303"/>
      <c r="N52" s="305" t="s">
        <v>744</v>
      </c>
      <c r="O52" s="303"/>
    </row>
    <row r="53" spans="1:15">
      <c r="A53" s="298"/>
      <c r="B53" s="299"/>
      <c r="C53" s="299"/>
      <c r="D53" s="300"/>
      <c r="E53" s="299"/>
      <c r="F53" s="304"/>
      <c r="G53" s="299"/>
      <c r="H53" s="299"/>
      <c r="I53" s="299"/>
      <c r="J53" s="302"/>
      <c r="K53" s="303">
        <f t="shared" si="0"/>
        <v>0</v>
      </c>
      <c r="L53" s="303">
        <f t="shared" si="1"/>
        <v>0</v>
      </c>
      <c r="M53" s="303"/>
      <c r="N53" s="305" t="s">
        <v>744</v>
      </c>
      <c r="O53" s="303"/>
    </row>
    <row r="54" spans="1:15">
      <c r="A54" s="298"/>
      <c r="B54" s="299"/>
      <c r="C54" s="299"/>
      <c r="D54" s="300"/>
      <c r="E54" s="299"/>
      <c r="F54" s="304"/>
      <c r="G54" s="299"/>
      <c r="H54" s="299"/>
      <c r="I54" s="299"/>
      <c r="J54" s="302"/>
      <c r="K54" s="303">
        <f t="shared" si="0"/>
        <v>0</v>
      </c>
      <c r="L54" s="303">
        <f t="shared" si="1"/>
        <v>0</v>
      </c>
      <c r="M54" s="303"/>
      <c r="N54" s="305" t="s">
        <v>744</v>
      </c>
      <c r="O54" s="303"/>
    </row>
    <row r="55" spans="1:15">
      <c r="A55" s="298"/>
      <c r="B55" s="299"/>
      <c r="C55" s="299"/>
      <c r="D55" s="300"/>
      <c r="E55" s="299"/>
      <c r="F55" s="304"/>
      <c r="G55" s="299"/>
      <c r="H55" s="299"/>
      <c r="I55" s="299"/>
      <c r="J55" s="302"/>
      <c r="K55" s="303">
        <f t="shared" si="0"/>
        <v>0</v>
      </c>
      <c r="L55" s="303">
        <f t="shared" si="1"/>
        <v>0</v>
      </c>
      <c r="M55" s="303"/>
      <c r="N55" s="305" t="s">
        <v>744</v>
      </c>
      <c r="O55" s="303"/>
    </row>
    <row r="56" spans="1:15">
      <c r="A56" s="298"/>
      <c r="B56" s="299"/>
      <c r="C56" s="299"/>
      <c r="D56" s="300"/>
      <c r="E56" s="299"/>
      <c r="F56" s="304"/>
      <c r="G56" s="299"/>
      <c r="H56" s="299"/>
      <c r="I56" s="299"/>
      <c r="J56" s="302"/>
      <c r="K56" s="303">
        <f t="shared" si="0"/>
        <v>0</v>
      </c>
      <c r="L56" s="303">
        <f t="shared" si="1"/>
        <v>0</v>
      </c>
      <c r="M56" s="303"/>
      <c r="N56" s="303"/>
      <c r="O56" s="303"/>
    </row>
    <row r="57" spans="1:15">
      <c r="A57" s="298"/>
      <c r="B57" s="299"/>
      <c r="C57" s="299"/>
      <c r="D57" s="300"/>
      <c r="E57" s="299"/>
      <c r="F57" s="304"/>
      <c r="G57" s="299"/>
      <c r="H57" s="299"/>
      <c r="I57" s="299"/>
      <c r="J57" s="302"/>
      <c r="K57" s="303">
        <f t="shared" si="0"/>
        <v>0</v>
      </c>
      <c r="L57" s="303">
        <f t="shared" si="1"/>
        <v>0</v>
      </c>
      <c r="M57" s="303"/>
      <c r="N57" s="303"/>
      <c r="O57" s="303"/>
    </row>
    <row r="58" spans="1:15">
      <c r="A58" s="306"/>
      <c r="B58" s="299"/>
      <c r="C58" s="307"/>
      <c r="D58" s="308"/>
      <c r="E58" s="299"/>
      <c r="F58" s="301"/>
      <c r="G58" s="299"/>
      <c r="H58" s="299"/>
      <c r="I58" s="299"/>
      <c r="J58" s="302"/>
      <c r="K58" s="303">
        <f t="shared" si="0"/>
        <v>0</v>
      </c>
      <c r="L58" s="303">
        <f t="shared" si="1"/>
        <v>0</v>
      </c>
      <c r="M58" s="303"/>
      <c r="N58" s="303"/>
      <c r="O58" s="303"/>
    </row>
    <row r="59" spans="1:15">
      <c r="A59" s="306"/>
      <c r="B59" s="299"/>
      <c r="C59" s="307"/>
      <c r="D59" s="308"/>
      <c r="E59" s="299"/>
      <c r="F59" s="301"/>
      <c r="G59" s="299"/>
      <c r="H59" s="299"/>
      <c r="I59" s="299"/>
      <c r="J59" s="302"/>
      <c r="K59" s="303">
        <f t="shared" si="0"/>
        <v>0</v>
      </c>
      <c r="L59" s="303">
        <f t="shared" si="1"/>
        <v>0</v>
      </c>
      <c r="M59" s="303"/>
      <c r="N59" s="303"/>
      <c r="O59" s="303"/>
    </row>
    <row r="60" spans="1:15">
      <c r="A60" s="306"/>
      <c r="B60" s="299"/>
      <c r="C60" s="307"/>
      <c r="D60" s="308"/>
      <c r="E60" s="299"/>
      <c r="F60" s="301"/>
      <c r="G60" s="299"/>
      <c r="H60" s="299"/>
      <c r="I60" s="299"/>
      <c r="J60" s="302"/>
      <c r="K60" s="303">
        <f t="shared" si="0"/>
        <v>0</v>
      </c>
      <c r="L60" s="303">
        <f t="shared" si="1"/>
        <v>0</v>
      </c>
      <c r="M60" s="303"/>
      <c r="N60" s="303"/>
      <c r="O60" s="303"/>
    </row>
    <row r="61" spans="1:15">
      <c r="A61" s="298"/>
      <c r="B61" s="299"/>
      <c r="C61" s="299"/>
      <c r="D61" s="300"/>
      <c r="E61" s="299"/>
      <c r="F61" s="301"/>
      <c r="G61" s="299"/>
      <c r="H61" s="299"/>
      <c r="I61" s="299"/>
      <c r="J61" s="302"/>
      <c r="K61" s="303">
        <f t="shared" si="0"/>
        <v>0</v>
      </c>
      <c r="L61" s="303">
        <f t="shared" si="1"/>
        <v>0</v>
      </c>
      <c r="M61" s="303"/>
      <c r="N61" s="303"/>
      <c r="O61" s="303"/>
    </row>
    <row r="62" spans="1:15">
      <c r="A62" s="298"/>
      <c r="B62" s="299"/>
      <c r="C62" s="299"/>
      <c r="D62" s="300"/>
      <c r="E62" s="299"/>
      <c r="F62" s="301"/>
      <c r="G62" s="299"/>
      <c r="H62" s="299"/>
      <c r="I62" s="299"/>
      <c r="J62" s="302"/>
      <c r="K62" s="303">
        <f t="shared" si="0"/>
        <v>0</v>
      </c>
      <c r="L62" s="303">
        <f t="shared" si="1"/>
        <v>0</v>
      </c>
      <c r="M62" s="303"/>
      <c r="N62" s="303"/>
      <c r="O62" s="303"/>
    </row>
    <row r="63" spans="1:15">
      <c r="A63" s="298"/>
      <c r="B63" s="299"/>
      <c r="C63" s="299"/>
      <c r="D63" s="300"/>
      <c r="E63" s="299"/>
      <c r="F63" s="301"/>
      <c r="G63" s="299"/>
      <c r="H63" s="299"/>
      <c r="I63" s="299"/>
      <c r="J63" s="302"/>
      <c r="K63" s="303">
        <f t="shared" si="0"/>
        <v>0</v>
      </c>
      <c r="L63" s="303">
        <f t="shared" si="1"/>
        <v>0</v>
      </c>
      <c r="M63" s="303"/>
      <c r="N63" s="303"/>
      <c r="O63" s="303"/>
    </row>
    <row r="64" spans="1:15">
      <c r="A64" s="298"/>
      <c r="B64" s="299"/>
      <c r="C64" s="299"/>
      <c r="D64" s="300"/>
      <c r="E64" s="299"/>
      <c r="F64" s="301"/>
      <c r="G64" s="299"/>
      <c r="H64" s="299"/>
      <c r="I64" s="299"/>
      <c r="J64" s="302"/>
      <c r="K64" s="303">
        <f t="shared" si="0"/>
        <v>0</v>
      </c>
      <c r="L64" s="303">
        <f t="shared" si="1"/>
        <v>0</v>
      </c>
      <c r="M64" s="303"/>
      <c r="N64" s="303"/>
      <c r="O64" s="303"/>
    </row>
    <row r="65" spans="1:15">
      <c r="A65" s="298"/>
      <c r="B65" s="299"/>
      <c r="C65" s="299"/>
      <c r="D65" s="300"/>
      <c r="E65" s="299"/>
      <c r="F65" s="301"/>
      <c r="G65" s="299"/>
      <c r="H65" s="299"/>
      <c r="I65" s="299"/>
      <c r="J65" s="302"/>
      <c r="K65" s="303">
        <f t="shared" si="0"/>
        <v>0</v>
      </c>
      <c r="L65" s="303">
        <f t="shared" si="1"/>
        <v>0</v>
      </c>
      <c r="M65" s="303"/>
      <c r="N65" s="303"/>
      <c r="O65" s="303"/>
    </row>
    <row r="66" spans="1:15">
      <c r="A66" s="298"/>
      <c r="B66" s="299"/>
      <c r="C66" s="299"/>
      <c r="D66" s="300"/>
      <c r="E66" s="299"/>
      <c r="F66" s="301"/>
      <c r="G66" s="299"/>
      <c r="H66" s="299"/>
      <c r="I66" s="299"/>
      <c r="J66" s="302"/>
      <c r="K66" s="303">
        <f t="shared" si="0"/>
        <v>0</v>
      </c>
      <c r="L66" s="303">
        <f t="shared" si="1"/>
        <v>0</v>
      </c>
      <c r="M66" s="303"/>
      <c r="N66" s="303"/>
      <c r="O66" s="303"/>
    </row>
    <row r="67" spans="1:15">
      <c r="A67" s="298"/>
      <c r="B67" s="299"/>
      <c r="C67" s="299"/>
      <c r="D67" s="300"/>
      <c r="E67" s="299"/>
      <c r="F67" s="301"/>
      <c r="G67" s="299"/>
      <c r="H67" s="299"/>
      <c r="I67" s="299"/>
      <c r="J67" s="302"/>
      <c r="K67" s="303">
        <f t="shared" si="0"/>
        <v>0</v>
      </c>
      <c r="L67" s="303">
        <f t="shared" si="1"/>
        <v>0</v>
      </c>
      <c r="M67" s="303"/>
      <c r="N67" s="303"/>
      <c r="O67" s="303"/>
    </row>
    <row r="68" spans="1:15">
      <c r="A68" s="298"/>
      <c r="B68" s="299"/>
      <c r="C68" s="299"/>
      <c r="D68" s="300"/>
      <c r="E68" s="299"/>
      <c r="F68" s="301"/>
      <c r="G68" s="299"/>
      <c r="H68" s="299"/>
      <c r="I68" s="299"/>
      <c r="J68" s="302"/>
      <c r="K68" s="303">
        <f t="shared" si="0"/>
        <v>0</v>
      </c>
      <c r="L68" s="303">
        <f t="shared" si="1"/>
        <v>0</v>
      </c>
      <c r="M68" s="303"/>
      <c r="N68" s="303"/>
      <c r="O68" s="303"/>
    </row>
    <row r="69" spans="1:15">
      <c r="A69" s="298"/>
      <c r="B69" s="299"/>
      <c r="C69" s="299"/>
      <c r="D69" s="300"/>
      <c r="E69" s="299"/>
      <c r="F69" s="304"/>
      <c r="G69" s="299"/>
      <c r="H69" s="299"/>
      <c r="I69" s="299"/>
      <c r="J69" s="302"/>
      <c r="K69" s="303">
        <f t="shared" si="0"/>
        <v>0</v>
      </c>
      <c r="L69" s="303">
        <f t="shared" si="1"/>
        <v>0</v>
      </c>
      <c r="M69" s="303"/>
      <c r="N69" s="303"/>
      <c r="O69" s="303"/>
    </row>
    <row r="70" spans="1:15">
      <c r="A70" s="298"/>
      <c r="B70" s="299"/>
      <c r="C70" s="299"/>
      <c r="D70" s="300"/>
      <c r="E70" s="299"/>
      <c r="F70" s="304"/>
      <c r="G70" s="299"/>
      <c r="H70" s="299"/>
      <c r="I70" s="299"/>
      <c r="J70" s="302"/>
      <c r="K70" s="303">
        <f t="shared" si="0"/>
        <v>0</v>
      </c>
      <c r="L70" s="303">
        <f t="shared" si="1"/>
        <v>0</v>
      </c>
      <c r="M70" s="303"/>
      <c r="N70" s="303"/>
      <c r="O70" s="303"/>
    </row>
    <row r="71" spans="1:15">
      <c r="A71" s="298"/>
      <c r="B71" s="299"/>
      <c r="C71" s="307"/>
      <c r="D71" s="300"/>
      <c r="E71" s="299"/>
      <c r="F71" s="304"/>
      <c r="G71" s="299"/>
      <c r="H71" s="299"/>
      <c r="I71" s="299"/>
      <c r="J71" s="302"/>
      <c r="K71" s="303">
        <f t="shared" si="0"/>
        <v>0</v>
      </c>
      <c r="L71" s="303">
        <f t="shared" si="1"/>
        <v>0</v>
      </c>
      <c r="M71" s="303"/>
      <c r="N71" s="303"/>
      <c r="O71" s="303"/>
    </row>
    <row r="72" spans="1:15">
      <c r="A72" s="298"/>
      <c r="B72" s="299"/>
      <c r="C72" s="299"/>
      <c r="D72" s="300"/>
      <c r="E72" s="299"/>
      <c r="F72" s="304"/>
      <c r="G72" s="299"/>
      <c r="H72" s="299"/>
      <c r="I72" s="299"/>
      <c r="J72" s="302"/>
      <c r="K72" s="303">
        <f t="shared" si="0"/>
        <v>0</v>
      </c>
      <c r="L72" s="303">
        <f t="shared" si="1"/>
        <v>0</v>
      </c>
      <c r="M72" s="303"/>
      <c r="N72" s="303"/>
      <c r="O72" s="303"/>
    </row>
    <row r="73" spans="1:15">
      <c r="A73" s="298"/>
      <c r="B73" s="299"/>
      <c r="C73" s="299"/>
      <c r="D73" s="300"/>
      <c r="E73" s="299"/>
      <c r="F73" s="304"/>
      <c r="G73" s="299"/>
      <c r="H73" s="299"/>
      <c r="I73" s="299"/>
      <c r="J73" s="302"/>
      <c r="K73" s="303">
        <f t="shared" si="0"/>
        <v>0</v>
      </c>
      <c r="L73" s="303">
        <f t="shared" si="1"/>
        <v>0</v>
      </c>
      <c r="M73" s="303"/>
      <c r="N73" s="303"/>
      <c r="O73" s="303"/>
    </row>
    <row r="74" spans="1:15">
      <c r="A74" s="298"/>
      <c r="B74" s="299"/>
      <c r="C74" s="299"/>
      <c r="D74" s="300"/>
      <c r="E74" s="299"/>
      <c r="F74" s="304"/>
      <c r="G74" s="299"/>
      <c r="H74" s="299"/>
      <c r="I74" s="299"/>
      <c r="J74" s="302"/>
      <c r="K74" s="303">
        <f t="shared" si="0"/>
        <v>0</v>
      </c>
      <c r="L74" s="303">
        <f t="shared" si="1"/>
        <v>0</v>
      </c>
      <c r="M74" s="303"/>
      <c r="N74" s="303"/>
      <c r="O74" s="303"/>
    </row>
    <row r="75" spans="1:15">
      <c r="A75" s="298"/>
      <c r="B75" s="299"/>
      <c r="C75" s="299"/>
      <c r="D75" s="300"/>
      <c r="E75" s="299"/>
      <c r="F75" s="304"/>
      <c r="G75" s="299"/>
      <c r="H75" s="299"/>
      <c r="I75" s="299"/>
      <c r="J75" s="302"/>
      <c r="K75" s="303">
        <f t="shared" si="0"/>
        <v>0</v>
      </c>
      <c r="L75" s="303">
        <f t="shared" si="1"/>
        <v>0</v>
      </c>
      <c r="M75" s="303"/>
      <c r="N75" s="303"/>
      <c r="O75" s="303"/>
    </row>
    <row r="76" spans="1:15">
      <c r="A76" s="298"/>
      <c r="B76" s="299"/>
      <c r="C76" s="299"/>
      <c r="D76" s="300"/>
      <c r="E76" s="299"/>
      <c r="F76" s="304"/>
      <c r="G76" s="299"/>
      <c r="H76" s="299"/>
      <c r="I76" s="299"/>
      <c r="J76" s="302"/>
      <c r="K76" s="303">
        <f t="shared" si="0"/>
        <v>0</v>
      </c>
      <c r="L76" s="303">
        <f t="shared" si="1"/>
        <v>0</v>
      </c>
      <c r="M76" s="303"/>
      <c r="N76" s="303"/>
      <c r="O76" s="303"/>
    </row>
    <row r="77" spans="1:15">
      <c r="A77" s="298"/>
      <c r="B77" s="299"/>
      <c r="C77" s="299"/>
      <c r="D77" s="300"/>
      <c r="E77" s="299"/>
      <c r="F77" s="304"/>
      <c r="G77" s="299"/>
      <c r="H77" s="299"/>
      <c r="I77" s="299"/>
      <c r="J77" s="302"/>
      <c r="K77" s="303">
        <f t="shared" si="0"/>
        <v>0</v>
      </c>
      <c r="L77" s="303">
        <f t="shared" si="1"/>
        <v>0</v>
      </c>
      <c r="M77" s="303"/>
      <c r="N77" s="303"/>
      <c r="O77" s="303"/>
    </row>
    <row r="78" spans="1:15">
      <c r="A78" s="298"/>
      <c r="B78" s="299"/>
      <c r="C78" s="299"/>
      <c r="D78" s="300"/>
      <c r="E78" s="299"/>
      <c r="F78" s="304"/>
      <c r="G78" s="299"/>
      <c r="H78" s="299"/>
      <c r="I78" s="299"/>
      <c r="J78" s="302"/>
      <c r="K78" s="303">
        <f t="shared" si="0"/>
        <v>0</v>
      </c>
      <c r="L78" s="303">
        <f t="shared" si="1"/>
        <v>0</v>
      </c>
      <c r="M78" s="303"/>
      <c r="N78" s="303"/>
      <c r="O78" s="303"/>
    </row>
    <row r="79" spans="1:15">
      <c r="A79" s="298"/>
      <c r="B79" s="299"/>
      <c r="C79" s="299"/>
      <c r="D79" s="300"/>
      <c r="E79" s="299"/>
      <c r="F79" s="304"/>
      <c r="G79" s="299"/>
      <c r="H79" s="299"/>
      <c r="I79" s="299"/>
      <c r="J79" s="302"/>
      <c r="K79" s="303">
        <f t="shared" si="0"/>
        <v>0</v>
      </c>
      <c r="L79" s="303">
        <f t="shared" si="1"/>
        <v>0</v>
      </c>
      <c r="M79" s="303"/>
      <c r="N79" s="303"/>
      <c r="O79" s="303"/>
    </row>
    <row r="80" spans="1:15">
      <c r="A80" s="298"/>
      <c r="B80" s="299"/>
      <c r="C80" s="299"/>
      <c r="D80" s="300"/>
      <c r="E80" s="299"/>
      <c r="F80" s="304"/>
      <c r="G80" s="299"/>
      <c r="H80" s="299"/>
      <c r="I80" s="299"/>
      <c r="J80" s="302"/>
      <c r="K80" s="303">
        <f t="shared" si="0"/>
        <v>0</v>
      </c>
      <c r="L80" s="303">
        <f t="shared" si="1"/>
        <v>0</v>
      </c>
      <c r="M80" s="303"/>
      <c r="N80" s="303"/>
      <c r="O80" s="303"/>
    </row>
    <row r="81" spans="1:15">
      <c r="A81" s="298"/>
      <c r="B81" s="299"/>
      <c r="C81" s="299"/>
      <c r="D81" s="300"/>
      <c r="E81" s="299"/>
      <c r="F81" s="304"/>
      <c r="G81" s="299"/>
      <c r="H81" s="299"/>
      <c r="I81" s="299"/>
      <c r="J81" s="302"/>
      <c r="K81" s="303">
        <f t="shared" si="0"/>
        <v>0</v>
      </c>
      <c r="L81" s="303">
        <f t="shared" si="1"/>
        <v>0</v>
      </c>
      <c r="M81" s="303"/>
      <c r="N81" s="303"/>
      <c r="O81" s="303"/>
    </row>
    <row r="82" spans="1:15">
      <c r="A82" s="298"/>
      <c r="B82" s="299"/>
      <c r="C82" s="299"/>
      <c r="D82" s="300"/>
      <c r="E82" s="299"/>
      <c r="F82" s="304"/>
      <c r="G82" s="299"/>
      <c r="H82" s="299"/>
      <c r="I82" s="299"/>
      <c r="J82" s="302"/>
      <c r="K82" s="303">
        <f t="shared" si="0"/>
        <v>0</v>
      </c>
      <c r="L82" s="303">
        <f t="shared" si="1"/>
        <v>0</v>
      </c>
      <c r="M82" s="303"/>
      <c r="N82" s="303"/>
      <c r="O82" s="303"/>
    </row>
    <row r="83" spans="1:15">
      <c r="A83" s="298"/>
      <c r="B83" s="299"/>
      <c r="C83" s="299"/>
      <c r="D83" s="300"/>
      <c r="E83" s="299"/>
      <c r="F83" s="304"/>
      <c r="G83" s="299"/>
      <c r="H83" s="299"/>
      <c r="I83" s="299"/>
      <c r="J83" s="302"/>
      <c r="K83" s="303">
        <f t="shared" si="0"/>
        <v>0</v>
      </c>
      <c r="L83" s="303">
        <f t="shared" si="1"/>
        <v>0</v>
      </c>
      <c r="M83" s="303"/>
      <c r="N83" s="303"/>
      <c r="O83" s="303"/>
    </row>
    <row r="84" spans="1:15">
      <c r="A84" s="298"/>
      <c r="B84" s="299"/>
      <c r="C84" s="299"/>
      <c r="D84" s="300"/>
      <c r="E84" s="299"/>
      <c r="F84" s="304"/>
      <c r="G84" s="299"/>
      <c r="H84" s="299"/>
      <c r="I84" s="299"/>
      <c r="J84" s="302"/>
      <c r="K84" s="303">
        <f t="shared" si="0"/>
        <v>0</v>
      </c>
      <c r="L84" s="303">
        <f t="shared" si="1"/>
        <v>0</v>
      </c>
      <c r="M84" s="303"/>
      <c r="N84" s="303"/>
      <c r="O84" s="303"/>
    </row>
    <row r="85" spans="1:15">
      <c r="A85" s="298"/>
      <c r="B85" s="299"/>
      <c r="C85" s="299"/>
      <c r="D85" s="300"/>
      <c r="E85" s="299"/>
      <c r="F85" s="304"/>
      <c r="G85" s="299"/>
      <c r="H85" s="299"/>
      <c r="I85" s="299"/>
      <c r="J85" s="302"/>
      <c r="K85" s="303">
        <f t="shared" si="0"/>
        <v>0</v>
      </c>
      <c r="L85" s="303">
        <f t="shared" si="1"/>
        <v>0</v>
      </c>
      <c r="M85" s="303"/>
      <c r="N85" s="303"/>
      <c r="O85" s="303"/>
    </row>
    <row r="86" spans="1:15">
      <c r="A86" s="298"/>
      <c r="B86" s="299"/>
      <c r="C86" s="299"/>
      <c r="D86" s="300"/>
      <c r="E86" s="299"/>
      <c r="F86" s="304"/>
      <c r="G86" s="299"/>
      <c r="H86" s="299"/>
      <c r="I86" s="299"/>
      <c r="J86" s="302"/>
      <c r="K86" s="303">
        <f t="shared" si="0"/>
        <v>0</v>
      </c>
      <c r="L86" s="303">
        <f t="shared" si="1"/>
        <v>0</v>
      </c>
      <c r="M86" s="303"/>
      <c r="N86" s="303"/>
      <c r="O86" s="303"/>
    </row>
    <row r="87" spans="1:15">
      <c r="A87" s="298"/>
      <c r="B87" s="299"/>
      <c r="C87" s="299"/>
      <c r="D87" s="300"/>
      <c r="E87" s="299"/>
      <c r="F87" s="304"/>
      <c r="G87" s="299"/>
      <c r="H87" s="299"/>
      <c r="I87" s="299"/>
      <c r="J87" s="302"/>
      <c r="K87" s="303">
        <f t="shared" si="0"/>
        <v>0</v>
      </c>
      <c r="L87" s="303">
        <f t="shared" si="1"/>
        <v>0</v>
      </c>
      <c r="M87" s="303"/>
      <c r="N87" s="303"/>
      <c r="O87" s="303"/>
    </row>
    <row r="88" spans="1:15">
      <c r="A88" s="298"/>
      <c r="B88" s="299"/>
      <c r="C88" s="299"/>
      <c r="D88" s="300"/>
      <c r="E88" s="299"/>
      <c r="F88" s="304"/>
      <c r="G88" s="299"/>
      <c r="H88" s="299"/>
      <c r="I88" s="299"/>
      <c r="J88" s="302"/>
      <c r="K88" s="303">
        <f t="shared" si="0"/>
        <v>0</v>
      </c>
      <c r="L88" s="303">
        <f t="shared" si="1"/>
        <v>0</v>
      </c>
      <c r="M88" s="303"/>
      <c r="N88" s="303"/>
      <c r="O88" s="303"/>
    </row>
    <row r="89" spans="1:15">
      <c r="A89" s="298"/>
      <c r="B89" s="299"/>
      <c r="C89" s="299"/>
      <c r="D89" s="300"/>
      <c r="E89" s="299"/>
      <c r="F89" s="304"/>
      <c r="G89" s="299"/>
      <c r="H89" s="299"/>
      <c r="I89" s="299"/>
      <c r="J89" s="302"/>
      <c r="K89" s="303">
        <f t="shared" si="0"/>
        <v>0</v>
      </c>
      <c r="L89" s="303">
        <f t="shared" si="1"/>
        <v>0</v>
      </c>
      <c r="M89" s="303"/>
      <c r="N89" s="303"/>
      <c r="O89" s="303"/>
    </row>
    <row r="90" spans="1:15">
      <c r="A90" s="298"/>
      <c r="B90" s="299"/>
      <c r="C90" s="299"/>
      <c r="D90" s="300"/>
      <c r="E90" s="299"/>
      <c r="F90" s="304"/>
      <c r="G90" s="299"/>
      <c r="H90" s="299"/>
      <c r="I90" s="299"/>
      <c r="J90" s="302"/>
      <c r="K90" s="303">
        <f t="shared" si="0"/>
        <v>0</v>
      </c>
      <c r="L90" s="303">
        <f t="shared" si="1"/>
        <v>0</v>
      </c>
      <c r="M90" s="303"/>
      <c r="N90" s="303"/>
      <c r="O90" s="303"/>
    </row>
    <row r="91" spans="1:15">
      <c r="A91" s="298"/>
      <c r="B91" s="299"/>
      <c r="C91" s="299"/>
      <c r="D91" s="300"/>
      <c r="E91" s="299"/>
      <c r="F91" s="304"/>
      <c r="G91" s="299"/>
      <c r="H91" s="299"/>
      <c r="I91" s="299"/>
      <c r="J91" s="302"/>
      <c r="K91" s="303">
        <f t="shared" si="0"/>
        <v>0</v>
      </c>
      <c r="L91" s="303">
        <f t="shared" si="1"/>
        <v>0</v>
      </c>
      <c r="M91" s="303"/>
      <c r="N91" s="303"/>
      <c r="O91" s="303"/>
    </row>
    <row r="92" spans="1:15">
      <c r="A92" s="298"/>
      <c r="B92" s="299"/>
      <c r="C92" s="299"/>
      <c r="D92" s="300"/>
      <c r="E92" s="299"/>
      <c r="F92" s="304"/>
      <c r="G92" s="299"/>
      <c r="H92" s="299"/>
      <c r="I92" s="299"/>
      <c r="J92" s="302"/>
      <c r="K92" s="303">
        <f t="shared" si="0"/>
        <v>0</v>
      </c>
      <c r="L92" s="303">
        <f t="shared" si="1"/>
        <v>0</v>
      </c>
      <c r="M92" s="303"/>
      <c r="N92" s="303"/>
      <c r="O92" s="303"/>
    </row>
    <row r="93" spans="1:15">
      <c r="A93" s="298"/>
      <c r="B93" s="299"/>
      <c r="C93" s="299"/>
      <c r="D93" s="300"/>
      <c r="E93" s="299"/>
      <c r="F93" s="304"/>
      <c r="G93" s="299"/>
      <c r="H93" s="299"/>
      <c r="I93" s="299"/>
      <c r="J93" s="302"/>
      <c r="K93" s="303">
        <f t="shared" si="0"/>
        <v>0</v>
      </c>
      <c r="L93" s="303">
        <f t="shared" si="1"/>
        <v>0</v>
      </c>
      <c r="M93" s="303"/>
      <c r="N93" s="303"/>
      <c r="O93" s="303"/>
    </row>
    <row r="94" spans="1:15">
      <c r="A94" s="298"/>
      <c r="B94" s="299"/>
      <c r="C94" s="299"/>
      <c r="D94" s="300"/>
      <c r="E94" s="299"/>
      <c r="F94" s="304"/>
      <c r="G94" s="299"/>
      <c r="H94" s="299"/>
      <c r="I94" s="299"/>
      <c r="J94" s="302"/>
      <c r="K94" s="303">
        <f t="shared" si="0"/>
        <v>0</v>
      </c>
      <c r="L94" s="303">
        <f t="shared" si="1"/>
        <v>0</v>
      </c>
      <c r="M94" s="303"/>
      <c r="N94" s="303"/>
      <c r="O94" s="303"/>
    </row>
    <row r="95" spans="1:15">
      <c r="A95" s="298"/>
      <c r="B95" s="304"/>
      <c r="C95" s="304"/>
      <c r="D95" s="309"/>
      <c r="E95" s="304"/>
      <c r="F95" s="304"/>
      <c r="G95" s="304"/>
      <c r="H95" s="304"/>
      <c r="I95" s="304"/>
      <c r="J95" s="302"/>
      <c r="K95" s="303">
        <f t="shared" si="0"/>
        <v>0</v>
      </c>
      <c r="L95" s="303">
        <f t="shared" si="1"/>
        <v>0</v>
      </c>
      <c r="M95" s="303"/>
      <c r="N95" s="303"/>
      <c r="O95" s="303"/>
    </row>
    <row r="96" spans="1:15">
      <c r="A96" s="298"/>
      <c r="B96" s="304"/>
      <c r="C96" s="304"/>
      <c r="D96" s="309"/>
      <c r="E96" s="304"/>
      <c r="F96" s="304"/>
      <c r="G96" s="304"/>
      <c r="H96" s="304"/>
      <c r="I96" s="304"/>
      <c r="J96" s="302"/>
      <c r="K96" s="303">
        <f t="shared" si="0"/>
        <v>0</v>
      </c>
      <c r="L96" s="303">
        <f t="shared" si="1"/>
        <v>0</v>
      </c>
      <c r="M96" s="303"/>
      <c r="N96" s="303"/>
      <c r="O96" s="303"/>
    </row>
    <row r="97" spans="1:15">
      <c r="A97" s="298"/>
      <c r="B97" s="304"/>
      <c r="C97" s="304"/>
      <c r="D97" s="309"/>
      <c r="E97" s="304"/>
      <c r="F97" s="304"/>
      <c r="G97" s="304"/>
      <c r="H97" s="304"/>
      <c r="I97" s="304"/>
      <c r="J97" s="302"/>
      <c r="K97" s="303">
        <f t="shared" si="0"/>
        <v>0</v>
      </c>
      <c r="L97" s="303">
        <f t="shared" si="1"/>
        <v>0</v>
      </c>
      <c r="M97" s="303"/>
      <c r="N97" s="303"/>
      <c r="O97" s="303"/>
    </row>
    <row r="98" spans="1:15">
      <c r="A98" s="298"/>
      <c r="B98" s="304"/>
      <c r="C98" s="304"/>
      <c r="D98" s="309"/>
      <c r="E98" s="304"/>
      <c r="F98" s="304"/>
      <c r="G98" s="304"/>
      <c r="H98" s="304"/>
      <c r="I98" s="304"/>
      <c r="J98" s="302"/>
      <c r="K98" s="303">
        <f t="shared" si="0"/>
        <v>0</v>
      </c>
      <c r="L98" s="303">
        <f t="shared" si="1"/>
        <v>0</v>
      </c>
      <c r="M98" s="303"/>
      <c r="N98" s="303"/>
      <c r="O98" s="303"/>
    </row>
    <row r="99" spans="1:15">
      <c r="A99" s="298"/>
      <c r="B99" s="304"/>
      <c r="C99" s="304"/>
      <c r="D99" s="309"/>
      <c r="E99" s="304"/>
      <c r="F99" s="304"/>
      <c r="G99" s="304"/>
      <c r="H99" s="304"/>
      <c r="I99" s="304"/>
      <c r="J99" s="302"/>
      <c r="K99" s="303">
        <f t="shared" si="0"/>
        <v>0</v>
      </c>
      <c r="L99" s="303">
        <f t="shared" si="1"/>
        <v>0</v>
      </c>
      <c r="M99" s="303"/>
      <c r="N99" s="303"/>
      <c r="O99" s="303"/>
    </row>
    <row r="100" spans="1:15">
      <c r="A100" s="298"/>
      <c r="B100" s="304"/>
      <c r="C100" s="304"/>
      <c r="D100" s="309"/>
      <c r="E100" s="304"/>
      <c r="F100" s="304"/>
      <c r="G100" s="304"/>
      <c r="H100" s="304"/>
      <c r="I100" s="304"/>
      <c r="J100" s="302"/>
      <c r="K100" s="303">
        <f t="shared" si="0"/>
        <v>0</v>
      </c>
      <c r="L100" s="303">
        <f t="shared" si="1"/>
        <v>0</v>
      </c>
      <c r="M100" s="303"/>
      <c r="N100" s="303"/>
      <c r="O100" s="303"/>
    </row>
    <row r="101" spans="1:15">
      <c r="A101" s="298"/>
      <c r="B101" s="304"/>
      <c r="C101" s="304"/>
      <c r="D101" s="309"/>
      <c r="E101" s="304"/>
      <c r="F101" s="304"/>
      <c r="G101" s="304"/>
      <c r="H101" s="304"/>
      <c r="I101" s="304"/>
      <c r="J101" s="302"/>
      <c r="K101" s="303">
        <f t="shared" si="0"/>
        <v>0</v>
      </c>
      <c r="L101" s="303">
        <f t="shared" si="1"/>
        <v>0</v>
      </c>
      <c r="M101" s="303"/>
      <c r="N101" s="303"/>
      <c r="O101" s="303"/>
    </row>
    <row r="102" spans="1:15">
      <c r="A102" s="298"/>
      <c r="B102" s="304"/>
      <c r="C102" s="304"/>
      <c r="D102" s="309"/>
      <c r="E102" s="304"/>
      <c r="F102" s="304"/>
      <c r="G102" s="304"/>
      <c r="H102" s="304"/>
      <c r="I102" s="304"/>
      <c r="J102" s="302"/>
      <c r="K102" s="303">
        <f t="shared" si="0"/>
        <v>0</v>
      </c>
      <c r="L102" s="303">
        <f t="shared" ref="L102:L165" si="2">LEN(J102)</f>
        <v>0</v>
      </c>
      <c r="M102" s="303"/>
      <c r="N102" s="303"/>
      <c r="O102" s="303"/>
    </row>
    <row r="103" spans="1:15">
      <c r="A103" s="298"/>
      <c r="B103" s="304"/>
      <c r="C103" s="304"/>
      <c r="D103" s="309"/>
      <c r="E103" s="304"/>
      <c r="F103" s="304"/>
      <c r="G103" s="304"/>
      <c r="H103" s="304"/>
      <c r="I103" s="304"/>
      <c r="J103" s="302"/>
      <c r="K103" s="303">
        <f t="shared" si="0"/>
        <v>0</v>
      </c>
      <c r="L103" s="303">
        <f t="shared" si="2"/>
        <v>0</v>
      </c>
      <c r="M103" s="303"/>
      <c r="N103" s="303"/>
      <c r="O103" s="303"/>
    </row>
    <row r="104" spans="1:15">
      <c r="A104" s="298"/>
      <c r="B104" s="304"/>
      <c r="C104" s="304"/>
      <c r="D104" s="309"/>
      <c r="E104" s="304"/>
      <c r="F104" s="304"/>
      <c r="G104" s="304"/>
      <c r="H104" s="304"/>
      <c r="I104" s="304"/>
      <c r="J104" s="302"/>
      <c r="K104" s="303">
        <f t="shared" si="0"/>
        <v>0</v>
      </c>
      <c r="L104" s="303">
        <f t="shared" si="2"/>
        <v>0</v>
      </c>
      <c r="M104" s="303"/>
      <c r="N104" s="303"/>
      <c r="O104" s="303"/>
    </row>
    <row r="105" spans="1:15">
      <c r="A105" s="298"/>
      <c r="B105" s="304"/>
      <c r="C105" s="304"/>
      <c r="D105" s="309"/>
      <c r="E105" s="304"/>
      <c r="F105" s="304"/>
      <c r="G105" s="304"/>
      <c r="H105" s="304"/>
      <c r="I105" s="304"/>
      <c r="J105" s="302"/>
      <c r="K105" s="303">
        <f t="shared" si="0"/>
        <v>0</v>
      </c>
      <c r="L105" s="303">
        <f t="shared" si="2"/>
        <v>0</v>
      </c>
      <c r="M105" s="303"/>
      <c r="N105" s="303"/>
      <c r="O105" s="303"/>
    </row>
    <row r="106" spans="1:15">
      <c r="A106" s="298"/>
      <c r="B106" s="304"/>
      <c r="C106" s="304"/>
      <c r="D106" s="309"/>
      <c r="E106" s="304"/>
      <c r="F106" s="304"/>
      <c r="G106" s="304"/>
      <c r="H106" s="304"/>
      <c r="I106" s="304"/>
      <c r="J106" s="302"/>
      <c r="K106" s="303">
        <f t="shared" si="0"/>
        <v>0</v>
      </c>
      <c r="L106" s="303">
        <f t="shared" si="2"/>
        <v>0</v>
      </c>
      <c r="M106" s="303"/>
      <c r="N106" s="303"/>
      <c r="O106" s="303"/>
    </row>
    <row r="107" spans="1:15">
      <c r="A107" s="298"/>
      <c r="B107" s="304"/>
      <c r="C107" s="304"/>
      <c r="D107" s="309"/>
      <c r="E107" s="304"/>
      <c r="F107" s="304"/>
      <c r="G107" s="304"/>
      <c r="H107" s="304"/>
      <c r="I107" s="304"/>
      <c r="J107" s="302"/>
      <c r="K107" s="303">
        <f t="shared" si="0"/>
        <v>0</v>
      </c>
      <c r="L107" s="303">
        <f t="shared" si="2"/>
        <v>0</v>
      </c>
      <c r="M107" s="303"/>
      <c r="N107" s="303"/>
      <c r="O107" s="303"/>
    </row>
    <row r="108" spans="1:15">
      <c r="A108" s="298"/>
      <c r="B108" s="304"/>
      <c r="C108" s="304"/>
      <c r="D108" s="309"/>
      <c r="E108" s="304"/>
      <c r="F108" s="304"/>
      <c r="G108" s="304"/>
      <c r="H108" s="304"/>
      <c r="I108" s="304"/>
      <c r="J108" s="302"/>
      <c r="K108" s="303">
        <f t="shared" si="0"/>
        <v>0</v>
      </c>
      <c r="L108" s="303">
        <f t="shared" si="2"/>
        <v>0</v>
      </c>
      <c r="M108" s="303"/>
      <c r="N108" s="303"/>
      <c r="O108" s="303"/>
    </row>
    <row r="109" spans="1:15">
      <c r="A109" s="298"/>
      <c r="B109" s="304"/>
      <c r="C109" s="304"/>
      <c r="D109" s="309"/>
      <c r="E109" s="304"/>
      <c r="F109" s="304"/>
      <c r="G109" s="304"/>
      <c r="H109" s="304"/>
      <c r="I109" s="304"/>
      <c r="J109" s="302"/>
      <c r="K109" s="303">
        <f t="shared" si="0"/>
        <v>0</v>
      </c>
      <c r="L109" s="303">
        <f t="shared" si="2"/>
        <v>0</v>
      </c>
      <c r="M109" s="303"/>
      <c r="N109" s="303"/>
      <c r="O109" s="303"/>
    </row>
    <row r="110" spans="1:15">
      <c r="A110" s="298"/>
      <c r="B110" s="304"/>
      <c r="C110" s="304"/>
      <c r="D110" s="309"/>
      <c r="E110" s="304"/>
      <c r="F110" s="304"/>
      <c r="G110" s="304"/>
      <c r="H110" s="304"/>
      <c r="I110" s="304"/>
      <c r="J110" s="302"/>
      <c r="K110" s="303">
        <f t="shared" si="0"/>
        <v>0</v>
      </c>
      <c r="L110" s="303">
        <f t="shared" si="2"/>
        <v>0</v>
      </c>
      <c r="M110" s="303"/>
      <c r="N110" s="303"/>
      <c r="O110" s="303"/>
    </row>
    <row r="111" spans="1:15">
      <c r="A111" s="298"/>
      <c r="B111" s="304"/>
      <c r="C111" s="304"/>
      <c r="D111" s="309"/>
      <c r="E111" s="304"/>
      <c r="F111" s="304"/>
      <c r="G111" s="304"/>
      <c r="H111" s="304"/>
      <c r="I111" s="304"/>
      <c r="J111" s="302"/>
      <c r="K111" s="303">
        <f t="shared" si="0"/>
        <v>0</v>
      </c>
      <c r="L111" s="303">
        <f t="shared" si="2"/>
        <v>0</v>
      </c>
      <c r="M111" s="303"/>
      <c r="N111" s="303"/>
      <c r="O111" s="303"/>
    </row>
    <row r="112" spans="1:15">
      <c r="A112" s="298"/>
      <c r="B112" s="304"/>
      <c r="C112" s="304"/>
      <c r="D112" s="309"/>
      <c r="E112" s="304"/>
      <c r="F112" s="304"/>
      <c r="G112" s="304"/>
      <c r="H112" s="304"/>
      <c r="I112" s="304"/>
      <c r="J112" s="302"/>
      <c r="K112" s="303">
        <f t="shared" si="0"/>
        <v>0</v>
      </c>
      <c r="L112" s="303">
        <f t="shared" si="2"/>
        <v>0</v>
      </c>
      <c r="M112" s="303"/>
      <c r="N112" s="303"/>
      <c r="O112" s="303"/>
    </row>
    <row r="113" spans="1:15">
      <c r="A113" s="298"/>
      <c r="B113" s="304"/>
      <c r="C113" s="304"/>
      <c r="D113" s="309"/>
      <c r="E113" s="304"/>
      <c r="F113" s="304"/>
      <c r="G113" s="304"/>
      <c r="H113" s="304"/>
      <c r="I113" s="304"/>
      <c r="J113" s="302"/>
      <c r="K113" s="303">
        <f t="shared" si="0"/>
        <v>0</v>
      </c>
      <c r="L113" s="303">
        <f t="shared" si="2"/>
        <v>0</v>
      </c>
      <c r="M113" s="303"/>
      <c r="N113" s="303"/>
      <c r="O113" s="303"/>
    </row>
    <row r="114" spans="1:15">
      <c r="A114" s="298"/>
      <c r="B114" s="304"/>
      <c r="C114" s="304"/>
      <c r="D114" s="309"/>
      <c r="E114" s="304"/>
      <c r="F114" s="304"/>
      <c r="G114" s="304"/>
      <c r="H114" s="304"/>
      <c r="I114" s="304"/>
      <c r="J114" s="302"/>
      <c r="K114" s="303">
        <f t="shared" si="0"/>
        <v>0</v>
      </c>
      <c r="L114" s="303">
        <f t="shared" si="2"/>
        <v>0</v>
      </c>
      <c r="M114" s="303"/>
      <c r="N114" s="303"/>
      <c r="O114" s="303"/>
    </row>
    <row r="115" spans="1:15">
      <c r="A115" s="298"/>
      <c r="B115" s="304"/>
      <c r="C115" s="304"/>
      <c r="D115" s="309"/>
      <c r="E115" s="304"/>
      <c r="F115" s="304"/>
      <c r="G115" s="304"/>
      <c r="H115" s="304"/>
      <c r="I115" s="304"/>
      <c r="J115" s="302"/>
      <c r="K115" s="303">
        <f t="shared" si="0"/>
        <v>0</v>
      </c>
      <c r="L115" s="303">
        <f t="shared" si="2"/>
        <v>0</v>
      </c>
      <c r="M115" s="303"/>
      <c r="N115" s="303"/>
      <c r="O115" s="303"/>
    </row>
    <row r="116" spans="1:15">
      <c r="A116" s="298"/>
      <c r="B116" s="304"/>
      <c r="C116" s="304"/>
      <c r="D116" s="309"/>
      <c r="E116" s="304"/>
      <c r="F116" s="304"/>
      <c r="G116" s="304"/>
      <c r="H116" s="304"/>
      <c r="I116" s="304"/>
      <c r="J116" s="302"/>
      <c r="K116" s="303">
        <f t="shared" si="0"/>
        <v>0</v>
      </c>
      <c r="L116" s="303">
        <f t="shared" si="2"/>
        <v>0</v>
      </c>
      <c r="M116" s="303"/>
      <c r="N116" s="303"/>
      <c r="O116" s="303"/>
    </row>
    <row r="117" spans="1:15">
      <c r="A117" s="298"/>
      <c r="B117" s="304"/>
      <c r="C117" s="304"/>
      <c r="D117" s="309"/>
      <c r="E117" s="304"/>
      <c r="F117" s="304"/>
      <c r="G117" s="304"/>
      <c r="H117" s="304"/>
      <c r="I117" s="304"/>
      <c r="J117" s="302"/>
      <c r="K117" s="303">
        <f t="shared" si="0"/>
        <v>0</v>
      </c>
      <c r="L117" s="303">
        <f t="shared" si="2"/>
        <v>0</v>
      </c>
      <c r="M117" s="303"/>
      <c r="N117" s="303"/>
      <c r="O117" s="303"/>
    </row>
    <row r="118" spans="1:15">
      <c r="A118" s="298"/>
      <c r="B118" s="304"/>
      <c r="C118" s="304"/>
      <c r="D118" s="309"/>
      <c r="E118" s="304"/>
      <c r="F118" s="304"/>
      <c r="G118" s="304"/>
      <c r="H118" s="304"/>
      <c r="I118" s="304"/>
      <c r="J118" s="302"/>
      <c r="K118" s="303">
        <f t="shared" si="0"/>
        <v>0</v>
      </c>
      <c r="L118" s="303">
        <f t="shared" si="2"/>
        <v>0</v>
      </c>
      <c r="M118" s="303"/>
      <c r="N118" s="303"/>
      <c r="O118" s="303"/>
    </row>
    <row r="119" spans="1:15">
      <c r="A119" s="298"/>
      <c r="B119" s="304"/>
      <c r="C119" s="304"/>
      <c r="D119" s="309"/>
      <c r="E119" s="304"/>
      <c r="F119" s="304"/>
      <c r="G119" s="304"/>
      <c r="H119" s="304"/>
      <c r="I119" s="304"/>
      <c r="J119" s="302"/>
      <c r="K119" s="303">
        <f t="shared" si="0"/>
        <v>0</v>
      </c>
      <c r="L119" s="303">
        <f t="shared" si="2"/>
        <v>0</v>
      </c>
      <c r="M119" s="303"/>
      <c r="N119" s="303"/>
      <c r="O119" s="303"/>
    </row>
    <row r="120" spans="1:15">
      <c r="A120" s="298"/>
      <c r="B120" s="304"/>
      <c r="C120" s="304"/>
      <c r="D120" s="309"/>
      <c r="E120" s="304"/>
      <c r="F120" s="304"/>
      <c r="G120" s="304"/>
      <c r="H120" s="304"/>
      <c r="I120" s="304"/>
      <c r="J120" s="302"/>
      <c r="K120" s="303">
        <f t="shared" si="0"/>
        <v>0</v>
      </c>
      <c r="L120" s="303">
        <f t="shared" si="2"/>
        <v>0</v>
      </c>
      <c r="M120" s="303"/>
      <c r="N120" s="303"/>
      <c r="O120" s="303"/>
    </row>
    <row r="121" spans="1:15">
      <c r="A121" s="298"/>
      <c r="B121" s="299"/>
      <c r="C121" s="299"/>
      <c r="D121" s="300"/>
      <c r="E121" s="299"/>
      <c r="F121" s="304"/>
      <c r="G121" s="299"/>
      <c r="H121" s="299"/>
      <c r="I121" s="299"/>
      <c r="J121" s="302"/>
      <c r="K121" s="303">
        <f t="shared" ref="K121:K184" si="3">LENB(J121)</f>
        <v>0</v>
      </c>
      <c r="L121" s="303">
        <f t="shared" si="2"/>
        <v>0</v>
      </c>
      <c r="M121" s="303"/>
      <c r="N121" s="303"/>
      <c r="O121" s="303"/>
    </row>
    <row r="122" spans="1:15">
      <c r="A122" s="298"/>
      <c r="B122" s="299"/>
      <c r="C122" s="299"/>
      <c r="D122" s="300"/>
      <c r="E122" s="299"/>
      <c r="F122" s="304"/>
      <c r="G122" s="299"/>
      <c r="H122" s="299"/>
      <c r="I122" s="299"/>
      <c r="J122" s="302"/>
      <c r="K122" s="303">
        <f t="shared" si="3"/>
        <v>0</v>
      </c>
      <c r="L122" s="303">
        <f t="shared" si="2"/>
        <v>0</v>
      </c>
      <c r="M122" s="303"/>
      <c r="N122" s="303"/>
      <c r="O122" s="303"/>
    </row>
    <row r="123" spans="1:15">
      <c r="A123" s="298"/>
      <c r="B123" s="299"/>
      <c r="C123" s="299"/>
      <c r="D123" s="300"/>
      <c r="E123" s="299"/>
      <c r="F123" s="304"/>
      <c r="G123" s="299"/>
      <c r="H123" s="299"/>
      <c r="I123" s="299"/>
      <c r="J123" s="302"/>
      <c r="K123" s="303">
        <f t="shared" si="3"/>
        <v>0</v>
      </c>
      <c r="L123" s="303">
        <f t="shared" si="2"/>
        <v>0</v>
      </c>
      <c r="M123" s="303"/>
      <c r="N123" s="303"/>
      <c r="O123" s="303"/>
    </row>
    <row r="124" spans="1:15">
      <c r="A124" s="298"/>
      <c r="B124" s="299"/>
      <c r="C124" s="299"/>
      <c r="D124" s="300"/>
      <c r="E124" s="299"/>
      <c r="F124" s="304"/>
      <c r="G124" s="299"/>
      <c r="H124" s="299"/>
      <c r="I124" s="299"/>
      <c r="J124" s="302"/>
      <c r="K124" s="303">
        <f t="shared" si="3"/>
        <v>0</v>
      </c>
      <c r="L124" s="303">
        <f t="shared" si="2"/>
        <v>0</v>
      </c>
      <c r="M124" s="303"/>
      <c r="N124" s="303"/>
      <c r="O124" s="303"/>
    </row>
    <row r="125" spans="1:15">
      <c r="A125" s="298"/>
      <c r="B125" s="299"/>
      <c r="C125" s="299"/>
      <c r="D125" s="300"/>
      <c r="E125" s="299"/>
      <c r="F125" s="304"/>
      <c r="G125" s="299"/>
      <c r="H125" s="299"/>
      <c r="I125" s="299"/>
      <c r="J125" s="302"/>
      <c r="K125" s="303">
        <f t="shared" si="3"/>
        <v>0</v>
      </c>
      <c r="L125" s="303">
        <f t="shared" si="2"/>
        <v>0</v>
      </c>
      <c r="M125" s="303"/>
      <c r="N125" s="303"/>
      <c r="O125" s="303"/>
    </row>
    <row r="126" spans="1:15">
      <c r="A126" s="298"/>
      <c r="B126" s="299"/>
      <c r="C126" s="299"/>
      <c r="D126" s="300"/>
      <c r="E126" s="299"/>
      <c r="F126" s="304"/>
      <c r="G126" s="299"/>
      <c r="H126" s="299"/>
      <c r="I126" s="299"/>
      <c r="J126" s="302"/>
      <c r="K126" s="303">
        <f t="shared" si="3"/>
        <v>0</v>
      </c>
      <c r="L126" s="303">
        <f t="shared" si="2"/>
        <v>0</v>
      </c>
      <c r="M126" s="303"/>
      <c r="N126" s="303"/>
      <c r="O126" s="303"/>
    </row>
    <row r="127" spans="1:15">
      <c r="A127" s="298"/>
      <c r="B127" s="299"/>
      <c r="C127" s="299"/>
      <c r="D127" s="300"/>
      <c r="E127" s="299"/>
      <c r="F127" s="304"/>
      <c r="G127" s="299"/>
      <c r="H127" s="299"/>
      <c r="I127" s="299"/>
      <c r="J127" s="302"/>
      <c r="K127" s="303">
        <f t="shared" si="3"/>
        <v>0</v>
      </c>
      <c r="L127" s="303">
        <f t="shared" si="2"/>
        <v>0</v>
      </c>
      <c r="M127" s="303"/>
      <c r="N127" s="303"/>
      <c r="O127" s="303"/>
    </row>
    <row r="128" spans="1:15">
      <c r="A128" s="298"/>
      <c r="B128" s="299"/>
      <c r="C128" s="299"/>
      <c r="D128" s="300"/>
      <c r="E128" s="299"/>
      <c r="F128" s="304"/>
      <c r="G128" s="299"/>
      <c r="H128" s="299"/>
      <c r="I128" s="299"/>
      <c r="J128" s="302"/>
      <c r="K128" s="303">
        <f t="shared" si="3"/>
        <v>0</v>
      </c>
      <c r="L128" s="303">
        <f t="shared" si="2"/>
        <v>0</v>
      </c>
      <c r="M128" s="303"/>
      <c r="N128" s="303"/>
      <c r="O128" s="303"/>
    </row>
    <row r="129" spans="1:15">
      <c r="A129" s="298"/>
      <c r="B129" s="299"/>
      <c r="C129" s="299"/>
      <c r="D129" s="300"/>
      <c r="E129" s="299"/>
      <c r="F129" s="304"/>
      <c r="G129" s="299"/>
      <c r="H129" s="299"/>
      <c r="I129" s="299"/>
      <c r="J129" s="302"/>
      <c r="K129" s="303">
        <f t="shared" si="3"/>
        <v>0</v>
      </c>
      <c r="L129" s="303">
        <f t="shared" si="2"/>
        <v>0</v>
      </c>
      <c r="M129" s="303"/>
      <c r="N129" s="303"/>
      <c r="O129" s="303"/>
    </row>
    <row r="130" spans="1:15">
      <c r="A130" s="298"/>
      <c r="B130" s="299"/>
      <c r="C130" s="299"/>
      <c r="D130" s="300"/>
      <c r="E130" s="299"/>
      <c r="F130" s="304"/>
      <c r="G130" s="299"/>
      <c r="H130" s="299"/>
      <c r="I130" s="299"/>
      <c r="J130" s="302"/>
      <c r="K130" s="303">
        <f t="shared" si="3"/>
        <v>0</v>
      </c>
      <c r="L130" s="303">
        <f t="shared" si="2"/>
        <v>0</v>
      </c>
      <c r="M130" s="303"/>
      <c r="N130" s="303"/>
      <c r="O130" s="303"/>
    </row>
    <row r="131" spans="1:15">
      <c r="A131" s="298"/>
      <c r="B131" s="299"/>
      <c r="C131" s="299"/>
      <c r="D131" s="300"/>
      <c r="E131" s="299"/>
      <c r="F131" s="304"/>
      <c r="G131" s="299"/>
      <c r="H131" s="299"/>
      <c r="I131" s="299"/>
      <c r="J131" s="302"/>
      <c r="K131" s="303">
        <f t="shared" si="3"/>
        <v>0</v>
      </c>
      <c r="L131" s="303">
        <f t="shared" si="2"/>
        <v>0</v>
      </c>
      <c r="M131" s="303"/>
      <c r="N131" s="303"/>
      <c r="O131" s="303"/>
    </row>
    <row r="132" spans="1:15">
      <c r="A132" s="298"/>
      <c r="B132" s="299"/>
      <c r="C132" s="299"/>
      <c r="D132" s="300"/>
      <c r="E132" s="299"/>
      <c r="F132" s="304"/>
      <c r="G132" s="299"/>
      <c r="H132" s="299"/>
      <c r="I132" s="299"/>
      <c r="J132" s="302"/>
      <c r="K132" s="303">
        <f t="shared" si="3"/>
        <v>0</v>
      </c>
      <c r="L132" s="303">
        <f t="shared" si="2"/>
        <v>0</v>
      </c>
      <c r="M132" s="303"/>
      <c r="N132" s="303"/>
      <c r="O132" s="303"/>
    </row>
    <row r="133" spans="1:15">
      <c r="A133" s="298"/>
      <c r="B133" s="299"/>
      <c r="C133" s="299"/>
      <c r="D133" s="300"/>
      <c r="E133" s="299"/>
      <c r="F133" s="304"/>
      <c r="G133" s="299"/>
      <c r="H133" s="299"/>
      <c r="I133" s="299"/>
      <c r="J133" s="302"/>
      <c r="K133" s="303">
        <f t="shared" si="3"/>
        <v>0</v>
      </c>
      <c r="L133" s="303">
        <f t="shared" si="2"/>
        <v>0</v>
      </c>
      <c r="M133" s="303"/>
      <c r="N133" s="303"/>
      <c r="O133" s="303"/>
    </row>
    <row r="134" spans="1:15">
      <c r="A134" s="298"/>
      <c r="B134" s="299"/>
      <c r="C134" s="299"/>
      <c r="D134" s="300"/>
      <c r="E134" s="299"/>
      <c r="F134" s="304"/>
      <c r="G134" s="299"/>
      <c r="H134" s="299"/>
      <c r="I134" s="299"/>
      <c r="J134" s="302"/>
      <c r="K134" s="303">
        <f t="shared" si="3"/>
        <v>0</v>
      </c>
      <c r="L134" s="303">
        <f t="shared" si="2"/>
        <v>0</v>
      </c>
      <c r="M134" s="303"/>
      <c r="N134" s="303"/>
      <c r="O134" s="303"/>
    </row>
    <row r="135" spans="1:15">
      <c r="A135" s="298"/>
      <c r="B135" s="299"/>
      <c r="C135" s="299"/>
      <c r="D135" s="300"/>
      <c r="E135" s="299"/>
      <c r="F135" s="304"/>
      <c r="G135" s="299"/>
      <c r="H135" s="299"/>
      <c r="I135" s="299"/>
      <c r="J135" s="302"/>
      <c r="K135" s="303">
        <f t="shared" si="3"/>
        <v>0</v>
      </c>
      <c r="L135" s="303">
        <f t="shared" si="2"/>
        <v>0</v>
      </c>
      <c r="M135" s="303"/>
      <c r="N135" s="303"/>
      <c r="O135" s="303"/>
    </row>
    <row r="136" spans="1:15">
      <c r="A136" s="298"/>
      <c r="B136" s="299"/>
      <c r="C136" s="299"/>
      <c r="D136" s="300"/>
      <c r="E136" s="299"/>
      <c r="F136" s="304"/>
      <c r="G136" s="299"/>
      <c r="H136" s="299"/>
      <c r="I136" s="299"/>
      <c r="J136" s="302"/>
      <c r="K136" s="303">
        <f t="shared" si="3"/>
        <v>0</v>
      </c>
      <c r="L136" s="303">
        <f t="shared" si="2"/>
        <v>0</v>
      </c>
      <c r="M136" s="303"/>
      <c r="N136" s="303"/>
      <c r="O136" s="303"/>
    </row>
    <row r="137" spans="1:15">
      <c r="A137" s="298"/>
      <c r="B137" s="299"/>
      <c r="C137" s="299"/>
      <c r="D137" s="300"/>
      <c r="E137" s="299"/>
      <c r="F137" s="304"/>
      <c r="G137" s="299"/>
      <c r="H137" s="299"/>
      <c r="I137" s="299"/>
      <c r="J137" s="302"/>
      <c r="K137" s="303">
        <f t="shared" si="3"/>
        <v>0</v>
      </c>
      <c r="L137" s="303">
        <f t="shared" si="2"/>
        <v>0</v>
      </c>
      <c r="M137" s="303"/>
      <c r="N137" s="303"/>
      <c r="O137" s="303"/>
    </row>
    <row r="138" spans="1:15">
      <c r="A138" s="298"/>
      <c r="B138" s="299"/>
      <c r="C138" s="299"/>
      <c r="D138" s="300"/>
      <c r="E138" s="299"/>
      <c r="F138" s="304"/>
      <c r="G138" s="299"/>
      <c r="H138" s="299"/>
      <c r="I138" s="299"/>
      <c r="J138" s="302"/>
      <c r="K138" s="303">
        <f t="shared" si="3"/>
        <v>0</v>
      </c>
      <c r="L138" s="303">
        <f t="shared" si="2"/>
        <v>0</v>
      </c>
      <c r="M138" s="303"/>
      <c r="N138" s="303"/>
      <c r="O138" s="303"/>
    </row>
    <row r="139" spans="1:15">
      <c r="A139" s="298"/>
      <c r="B139" s="299"/>
      <c r="C139" s="299"/>
      <c r="D139" s="300"/>
      <c r="E139" s="299"/>
      <c r="F139" s="304"/>
      <c r="G139" s="299"/>
      <c r="H139" s="299"/>
      <c r="I139" s="299"/>
      <c r="J139" s="302"/>
      <c r="K139" s="303">
        <f t="shared" si="3"/>
        <v>0</v>
      </c>
      <c r="L139" s="303">
        <f t="shared" si="2"/>
        <v>0</v>
      </c>
      <c r="M139" s="303"/>
      <c r="N139" s="303"/>
      <c r="O139" s="303"/>
    </row>
    <row r="140" spans="1:15">
      <c r="A140" s="298"/>
      <c r="B140" s="299"/>
      <c r="C140" s="299"/>
      <c r="D140" s="300"/>
      <c r="E140" s="299"/>
      <c r="F140" s="304"/>
      <c r="G140" s="299"/>
      <c r="H140" s="299"/>
      <c r="I140" s="299"/>
      <c r="J140" s="302"/>
      <c r="K140" s="303">
        <f t="shared" si="3"/>
        <v>0</v>
      </c>
      <c r="L140" s="303">
        <f t="shared" si="2"/>
        <v>0</v>
      </c>
      <c r="M140" s="303"/>
      <c r="N140" s="303"/>
      <c r="O140" s="303"/>
    </row>
    <row r="141" spans="1:15">
      <c r="A141" s="298"/>
      <c r="B141" s="299"/>
      <c r="C141" s="299"/>
      <c r="D141" s="300"/>
      <c r="E141" s="299"/>
      <c r="F141" s="304"/>
      <c r="G141" s="299"/>
      <c r="H141" s="299"/>
      <c r="I141" s="299"/>
      <c r="J141" s="302"/>
      <c r="K141" s="303">
        <f t="shared" si="3"/>
        <v>0</v>
      </c>
      <c r="L141" s="303">
        <f t="shared" si="2"/>
        <v>0</v>
      </c>
      <c r="M141" s="303"/>
      <c r="N141" s="303"/>
      <c r="O141" s="303"/>
    </row>
    <row r="142" spans="1:15">
      <c r="A142" s="298"/>
      <c r="B142" s="299"/>
      <c r="C142" s="299"/>
      <c r="D142" s="300"/>
      <c r="E142" s="299"/>
      <c r="F142" s="304"/>
      <c r="G142" s="299"/>
      <c r="H142" s="299"/>
      <c r="I142" s="299"/>
      <c r="J142" s="302"/>
      <c r="K142" s="303">
        <f t="shared" si="3"/>
        <v>0</v>
      </c>
      <c r="L142" s="303">
        <f t="shared" si="2"/>
        <v>0</v>
      </c>
      <c r="M142" s="303"/>
      <c r="N142" s="303"/>
      <c r="O142" s="303"/>
    </row>
    <row r="143" spans="1:15">
      <c r="A143" s="298"/>
      <c r="B143" s="299"/>
      <c r="C143" s="299"/>
      <c r="D143" s="300"/>
      <c r="E143" s="299"/>
      <c r="F143" s="304"/>
      <c r="G143" s="299"/>
      <c r="H143" s="299"/>
      <c r="I143" s="299"/>
      <c r="J143" s="302"/>
      <c r="K143" s="303">
        <f t="shared" si="3"/>
        <v>0</v>
      </c>
      <c r="L143" s="303">
        <f t="shared" si="2"/>
        <v>0</v>
      </c>
      <c r="M143" s="303"/>
      <c r="N143" s="303"/>
      <c r="O143" s="303"/>
    </row>
    <row r="144" spans="1:15">
      <c r="A144" s="298"/>
      <c r="B144" s="299"/>
      <c r="C144" s="299"/>
      <c r="D144" s="300"/>
      <c r="E144" s="299"/>
      <c r="F144" s="304"/>
      <c r="G144" s="299"/>
      <c r="H144" s="299"/>
      <c r="I144" s="299"/>
      <c r="J144" s="302"/>
      <c r="K144" s="303">
        <f t="shared" si="3"/>
        <v>0</v>
      </c>
      <c r="L144" s="303">
        <f t="shared" si="2"/>
        <v>0</v>
      </c>
      <c r="M144" s="303"/>
      <c r="N144" s="303"/>
      <c r="O144" s="303"/>
    </row>
    <row r="145" spans="1:15">
      <c r="A145" s="298"/>
      <c r="B145" s="299"/>
      <c r="C145" s="299"/>
      <c r="D145" s="300"/>
      <c r="E145" s="299"/>
      <c r="F145" s="304"/>
      <c r="G145" s="299"/>
      <c r="H145" s="299"/>
      <c r="I145" s="299"/>
      <c r="J145" s="302"/>
      <c r="K145" s="303">
        <f t="shared" si="3"/>
        <v>0</v>
      </c>
      <c r="L145" s="303">
        <f t="shared" si="2"/>
        <v>0</v>
      </c>
      <c r="M145" s="303"/>
      <c r="N145" s="303"/>
      <c r="O145" s="303"/>
    </row>
    <row r="146" spans="1:15">
      <c r="A146" s="298"/>
      <c r="B146" s="299"/>
      <c r="C146" s="299"/>
      <c r="D146" s="300"/>
      <c r="E146" s="299"/>
      <c r="F146" s="304"/>
      <c r="G146" s="299"/>
      <c r="H146" s="299"/>
      <c r="I146" s="299"/>
      <c r="J146" s="302"/>
      <c r="K146" s="303">
        <f t="shared" si="3"/>
        <v>0</v>
      </c>
      <c r="L146" s="303">
        <f t="shared" si="2"/>
        <v>0</v>
      </c>
      <c r="M146" s="303"/>
      <c r="N146" s="303"/>
      <c r="O146" s="303"/>
    </row>
    <row r="147" spans="1:15">
      <c r="A147" s="298"/>
      <c r="B147" s="299"/>
      <c r="C147" s="299"/>
      <c r="D147" s="300"/>
      <c r="E147" s="299"/>
      <c r="F147" s="304"/>
      <c r="G147" s="299"/>
      <c r="H147" s="299"/>
      <c r="I147" s="299"/>
      <c r="J147" s="302"/>
      <c r="K147" s="303">
        <f t="shared" si="3"/>
        <v>0</v>
      </c>
      <c r="L147" s="303">
        <f t="shared" si="2"/>
        <v>0</v>
      </c>
      <c r="M147" s="303"/>
      <c r="N147" s="303"/>
      <c r="O147" s="303"/>
    </row>
    <row r="148" spans="1:15">
      <c r="A148" s="298"/>
      <c r="B148" s="299"/>
      <c r="C148" s="299"/>
      <c r="D148" s="300"/>
      <c r="E148" s="299"/>
      <c r="F148" s="304"/>
      <c r="G148" s="299"/>
      <c r="H148" s="299"/>
      <c r="I148" s="299"/>
      <c r="J148" s="302"/>
      <c r="K148" s="303">
        <f t="shared" si="3"/>
        <v>0</v>
      </c>
      <c r="L148" s="303">
        <f t="shared" si="2"/>
        <v>0</v>
      </c>
      <c r="M148" s="303"/>
      <c r="N148" s="303"/>
      <c r="O148" s="303"/>
    </row>
    <row r="149" spans="1:15">
      <c r="A149" s="298"/>
      <c r="B149" s="299"/>
      <c r="C149" s="299"/>
      <c r="D149" s="300"/>
      <c r="E149" s="299"/>
      <c r="F149" s="304"/>
      <c r="G149" s="299"/>
      <c r="H149" s="299"/>
      <c r="I149" s="299"/>
      <c r="J149" s="302"/>
      <c r="K149" s="303">
        <f t="shared" si="3"/>
        <v>0</v>
      </c>
      <c r="L149" s="303">
        <f t="shared" si="2"/>
        <v>0</v>
      </c>
      <c r="M149" s="303"/>
      <c r="N149" s="303"/>
      <c r="O149" s="303"/>
    </row>
    <row r="150" spans="1:15">
      <c r="A150" s="298"/>
      <c r="B150" s="299"/>
      <c r="C150" s="299"/>
      <c r="D150" s="300"/>
      <c r="E150" s="299"/>
      <c r="F150" s="304"/>
      <c r="G150" s="299"/>
      <c r="H150" s="299"/>
      <c r="I150" s="299"/>
      <c r="J150" s="302"/>
      <c r="K150" s="303">
        <f t="shared" si="3"/>
        <v>0</v>
      </c>
      <c r="L150" s="303">
        <f t="shared" si="2"/>
        <v>0</v>
      </c>
      <c r="M150" s="303"/>
      <c r="N150" s="303"/>
      <c r="O150" s="303"/>
    </row>
    <row r="151" spans="1:15">
      <c r="A151" s="298"/>
      <c r="B151" s="299"/>
      <c r="C151" s="299"/>
      <c r="D151" s="300"/>
      <c r="E151" s="299"/>
      <c r="F151" s="304"/>
      <c r="G151" s="299"/>
      <c r="H151" s="299"/>
      <c r="I151" s="299"/>
      <c r="J151" s="302"/>
      <c r="K151" s="303">
        <f t="shared" si="3"/>
        <v>0</v>
      </c>
      <c r="L151" s="303">
        <f t="shared" si="2"/>
        <v>0</v>
      </c>
      <c r="M151" s="303"/>
      <c r="N151" s="303"/>
      <c r="O151" s="303"/>
    </row>
    <row r="152" spans="1:15">
      <c r="A152" s="298"/>
      <c r="B152" s="299"/>
      <c r="C152" s="299"/>
      <c r="D152" s="300"/>
      <c r="E152" s="299"/>
      <c r="F152" s="304"/>
      <c r="G152" s="299"/>
      <c r="H152" s="299"/>
      <c r="I152" s="299"/>
      <c r="J152" s="302"/>
      <c r="K152" s="303">
        <f t="shared" si="3"/>
        <v>0</v>
      </c>
      <c r="L152" s="303">
        <f t="shared" si="2"/>
        <v>0</v>
      </c>
      <c r="M152" s="303"/>
      <c r="N152" s="303"/>
      <c r="O152" s="303"/>
    </row>
    <row r="153" spans="1:15">
      <c r="A153" s="298"/>
      <c r="B153" s="299"/>
      <c r="C153" s="299"/>
      <c r="D153" s="300"/>
      <c r="E153" s="299"/>
      <c r="F153" s="304"/>
      <c r="G153" s="299"/>
      <c r="H153" s="299"/>
      <c r="I153" s="299"/>
      <c r="J153" s="302"/>
      <c r="K153" s="303">
        <f t="shared" si="3"/>
        <v>0</v>
      </c>
      <c r="L153" s="303">
        <f t="shared" si="2"/>
        <v>0</v>
      </c>
      <c r="M153" s="303"/>
      <c r="N153" s="303"/>
      <c r="O153" s="303"/>
    </row>
    <row r="154" spans="1:15">
      <c r="A154" s="298"/>
      <c r="B154" s="299"/>
      <c r="C154" s="299"/>
      <c r="D154" s="300"/>
      <c r="E154" s="299"/>
      <c r="F154" s="304"/>
      <c r="G154" s="299"/>
      <c r="H154" s="299"/>
      <c r="I154" s="299"/>
      <c r="J154" s="302"/>
      <c r="K154" s="303">
        <f t="shared" si="3"/>
        <v>0</v>
      </c>
      <c r="L154" s="303">
        <f t="shared" si="2"/>
        <v>0</v>
      </c>
      <c r="M154" s="303"/>
      <c r="N154" s="303"/>
      <c r="O154" s="303"/>
    </row>
    <row r="155" spans="1:15">
      <c r="A155" s="298"/>
      <c r="B155" s="299"/>
      <c r="C155" s="299"/>
      <c r="D155" s="300"/>
      <c r="E155" s="299"/>
      <c r="F155" s="304"/>
      <c r="G155" s="299"/>
      <c r="H155" s="299"/>
      <c r="I155" s="299"/>
      <c r="J155" s="302"/>
      <c r="K155" s="303">
        <f t="shared" si="3"/>
        <v>0</v>
      </c>
      <c r="L155" s="303">
        <f t="shared" si="2"/>
        <v>0</v>
      </c>
      <c r="M155" s="303"/>
      <c r="N155" s="303"/>
      <c r="O155" s="303"/>
    </row>
    <row r="156" spans="1:15">
      <c r="A156" s="298"/>
      <c r="B156" s="299"/>
      <c r="C156" s="299"/>
      <c r="D156" s="300"/>
      <c r="E156" s="299"/>
      <c r="F156" s="304"/>
      <c r="G156" s="299"/>
      <c r="H156" s="299"/>
      <c r="I156" s="299"/>
      <c r="J156" s="302"/>
      <c r="K156" s="303">
        <f t="shared" si="3"/>
        <v>0</v>
      </c>
      <c r="L156" s="303">
        <f t="shared" si="2"/>
        <v>0</v>
      </c>
      <c r="M156" s="303"/>
      <c r="N156" s="303"/>
      <c r="O156" s="303"/>
    </row>
    <row r="157" spans="1:15">
      <c r="A157" s="298"/>
      <c r="B157" s="299"/>
      <c r="C157" s="299"/>
      <c r="D157" s="300"/>
      <c r="E157" s="299"/>
      <c r="F157" s="304"/>
      <c r="G157" s="299"/>
      <c r="H157" s="299"/>
      <c r="I157" s="299"/>
      <c r="J157" s="302"/>
      <c r="K157" s="303">
        <f t="shared" si="3"/>
        <v>0</v>
      </c>
      <c r="L157" s="303">
        <f t="shared" si="2"/>
        <v>0</v>
      </c>
      <c r="M157" s="303"/>
      <c r="N157" s="303"/>
      <c r="O157" s="303"/>
    </row>
    <row r="158" spans="1:15">
      <c r="A158" s="298"/>
      <c r="B158" s="299"/>
      <c r="C158" s="299"/>
      <c r="D158" s="300"/>
      <c r="E158" s="299"/>
      <c r="F158" s="304"/>
      <c r="G158" s="299"/>
      <c r="H158" s="299"/>
      <c r="I158" s="299"/>
      <c r="J158" s="302"/>
      <c r="K158" s="303">
        <f t="shared" si="3"/>
        <v>0</v>
      </c>
      <c r="L158" s="303">
        <f t="shared" si="2"/>
        <v>0</v>
      </c>
      <c r="M158" s="303"/>
      <c r="N158" s="303"/>
      <c r="O158" s="303"/>
    </row>
    <row r="159" spans="1:15">
      <c r="A159" s="298"/>
      <c r="B159" s="299"/>
      <c r="C159" s="299"/>
      <c r="D159" s="300"/>
      <c r="E159" s="299"/>
      <c r="F159" s="304"/>
      <c r="G159" s="299"/>
      <c r="H159" s="299"/>
      <c r="I159" s="299"/>
      <c r="J159" s="302"/>
      <c r="K159" s="303">
        <f t="shared" si="3"/>
        <v>0</v>
      </c>
      <c r="L159" s="303">
        <f t="shared" si="2"/>
        <v>0</v>
      </c>
      <c r="M159" s="303"/>
      <c r="N159" s="303"/>
      <c r="O159" s="303"/>
    </row>
    <row r="160" spans="1:15">
      <c r="A160" s="298"/>
      <c r="B160" s="299"/>
      <c r="C160" s="299"/>
      <c r="D160" s="300"/>
      <c r="E160" s="299"/>
      <c r="F160" s="304"/>
      <c r="G160" s="299"/>
      <c r="H160" s="299"/>
      <c r="I160" s="299"/>
      <c r="J160" s="302"/>
      <c r="K160" s="303">
        <f t="shared" si="3"/>
        <v>0</v>
      </c>
      <c r="L160" s="303">
        <f t="shared" si="2"/>
        <v>0</v>
      </c>
      <c r="M160" s="303"/>
      <c r="N160" s="303"/>
      <c r="O160" s="303"/>
    </row>
    <row r="161" spans="1:15">
      <c r="A161" s="298"/>
      <c r="B161" s="299"/>
      <c r="C161" s="299"/>
      <c r="D161" s="300"/>
      <c r="E161" s="299"/>
      <c r="F161" s="304"/>
      <c r="G161" s="299"/>
      <c r="H161" s="299"/>
      <c r="I161" s="299"/>
      <c r="J161" s="302"/>
      <c r="K161" s="303">
        <f t="shared" si="3"/>
        <v>0</v>
      </c>
      <c r="L161" s="303">
        <f t="shared" si="2"/>
        <v>0</v>
      </c>
      <c r="M161" s="303"/>
      <c r="N161" s="303"/>
      <c r="O161" s="303"/>
    </row>
    <row r="162" spans="1:15">
      <c r="A162" s="298"/>
      <c r="B162" s="299"/>
      <c r="C162" s="299"/>
      <c r="D162" s="300"/>
      <c r="E162" s="299"/>
      <c r="F162" s="304"/>
      <c r="G162" s="299"/>
      <c r="H162" s="299"/>
      <c r="I162" s="299"/>
      <c r="J162" s="302"/>
      <c r="K162" s="303">
        <f t="shared" si="3"/>
        <v>0</v>
      </c>
      <c r="L162" s="303">
        <f t="shared" si="2"/>
        <v>0</v>
      </c>
      <c r="M162" s="303"/>
      <c r="N162" s="303"/>
      <c r="O162" s="303"/>
    </row>
    <row r="163" spans="1:15">
      <c r="A163" s="298"/>
      <c r="B163" s="299"/>
      <c r="C163" s="299"/>
      <c r="D163" s="300"/>
      <c r="E163" s="299"/>
      <c r="F163" s="304"/>
      <c r="G163" s="299"/>
      <c r="H163" s="299"/>
      <c r="I163" s="299"/>
      <c r="J163" s="302"/>
      <c r="K163" s="303">
        <f t="shared" si="3"/>
        <v>0</v>
      </c>
      <c r="L163" s="303">
        <f t="shared" si="2"/>
        <v>0</v>
      </c>
      <c r="M163" s="303"/>
      <c r="N163" s="303"/>
      <c r="O163" s="303"/>
    </row>
    <row r="164" spans="1:15">
      <c r="A164" s="298"/>
      <c r="B164" s="299"/>
      <c r="C164" s="299"/>
      <c r="D164" s="300"/>
      <c r="E164" s="299"/>
      <c r="F164" s="304"/>
      <c r="G164" s="299"/>
      <c r="H164" s="299"/>
      <c r="I164" s="299"/>
      <c r="J164" s="302"/>
      <c r="K164" s="303">
        <f t="shared" si="3"/>
        <v>0</v>
      </c>
      <c r="L164" s="303">
        <f t="shared" si="2"/>
        <v>0</v>
      </c>
      <c r="M164" s="303"/>
      <c r="N164" s="303"/>
      <c r="O164" s="303"/>
    </row>
    <row r="165" spans="1:15">
      <c r="A165" s="298"/>
      <c r="B165" s="299"/>
      <c r="C165" s="299"/>
      <c r="D165" s="300"/>
      <c r="E165" s="299"/>
      <c r="F165" s="304"/>
      <c r="G165" s="299"/>
      <c r="H165" s="299"/>
      <c r="I165" s="299"/>
      <c r="J165" s="302"/>
      <c r="K165" s="303">
        <f t="shared" si="3"/>
        <v>0</v>
      </c>
      <c r="L165" s="303">
        <f t="shared" si="2"/>
        <v>0</v>
      </c>
      <c r="M165" s="303"/>
      <c r="N165" s="303"/>
      <c r="O165" s="303"/>
    </row>
    <row r="166" spans="1:15">
      <c r="A166" s="298"/>
      <c r="B166" s="299"/>
      <c r="C166" s="299"/>
      <c r="D166" s="300"/>
      <c r="E166" s="299"/>
      <c r="F166" s="304"/>
      <c r="G166" s="299"/>
      <c r="H166" s="299"/>
      <c r="I166" s="299"/>
      <c r="J166" s="302"/>
      <c r="K166" s="303">
        <f t="shared" si="3"/>
        <v>0</v>
      </c>
      <c r="L166" s="303">
        <f t="shared" ref="L166:L229" si="4">LEN(J166)</f>
        <v>0</v>
      </c>
      <c r="M166" s="303"/>
      <c r="N166" s="303"/>
      <c r="O166" s="303"/>
    </row>
    <row r="167" spans="1:15">
      <c r="A167" s="298"/>
      <c r="B167" s="299"/>
      <c r="C167" s="299"/>
      <c r="D167" s="300"/>
      <c r="E167" s="299"/>
      <c r="F167" s="304"/>
      <c r="G167" s="299"/>
      <c r="H167" s="299"/>
      <c r="I167" s="299"/>
      <c r="J167" s="302"/>
      <c r="K167" s="303">
        <f t="shared" si="3"/>
        <v>0</v>
      </c>
      <c r="L167" s="303">
        <f t="shared" si="4"/>
        <v>0</v>
      </c>
      <c r="M167" s="303"/>
      <c r="N167" s="303"/>
      <c r="O167" s="303"/>
    </row>
    <row r="168" spans="1:15">
      <c r="A168" s="298"/>
      <c r="B168" s="299"/>
      <c r="C168" s="299"/>
      <c r="D168" s="300"/>
      <c r="E168" s="299"/>
      <c r="F168" s="304"/>
      <c r="G168" s="299"/>
      <c r="H168" s="299"/>
      <c r="I168" s="299"/>
      <c r="J168" s="302"/>
      <c r="K168" s="303">
        <f t="shared" si="3"/>
        <v>0</v>
      </c>
      <c r="L168" s="303">
        <f t="shared" si="4"/>
        <v>0</v>
      </c>
      <c r="M168" s="303"/>
      <c r="N168" s="303"/>
      <c r="O168" s="303"/>
    </row>
    <row r="169" spans="1:15">
      <c r="A169" s="298"/>
      <c r="B169" s="299"/>
      <c r="C169" s="299"/>
      <c r="D169" s="300"/>
      <c r="E169" s="299"/>
      <c r="F169" s="304"/>
      <c r="G169" s="299"/>
      <c r="H169" s="299"/>
      <c r="I169" s="299"/>
      <c r="J169" s="302"/>
      <c r="K169" s="303">
        <f t="shared" si="3"/>
        <v>0</v>
      </c>
      <c r="L169" s="303">
        <f t="shared" si="4"/>
        <v>0</v>
      </c>
      <c r="M169" s="303"/>
      <c r="N169" s="303"/>
      <c r="O169" s="303"/>
    </row>
    <row r="170" spans="1:15">
      <c r="A170" s="298"/>
      <c r="B170" s="299"/>
      <c r="C170" s="299"/>
      <c r="D170" s="300"/>
      <c r="E170" s="299"/>
      <c r="F170" s="304"/>
      <c r="G170" s="299"/>
      <c r="H170" s="299"/>
      <c r="I170" s="299"/>
      <c r="J170" s="302"/>
      <c r="K170" s="303">
        <f t="shared" si="3"/>
        <v>0</v>
      </c>
      <c r="L170" s="303">
        <f t="shared" si="4"/>
        <v>0</v>
      </c>
      <c r="M170" s="303"/>
      <c r="N170" s="303"/>
      <c r="O170" s="303"/>
    </row>
    <row r="171" spans="1:15">
      <c r="A171" s="298"/>
      <c r="B171" s="299"/>
      <c r="C171" s="299"/>
      <c r="D171" s="300"/>
      <c r="E171" s="299"/>
      <c r="F171" s="304"/>
      <c r="G171" s="299"/>
      <c r="H171" s="299"/>
      <c r="I171" s="299"/>
      <c r="J171" s="302"/>
      <c r="K171" s="303">
        <f t="shared" si="3"/>
        <v>0</v>
      </c>
      <c r="L171" s="303">
        <f t="shared" si="4"/>
        <v>0</v>
      </c>
      <c r="M171" s="303"/>
      <c r="N171" s="303"/>
      <c r="O171" s="303"/>
    </row>
    <row r="172" spans="1:15">
      <c r="A172" s="298"/>
      <c r="B172" s="299"/>
      <c r="C172" s="299"/>
      <c r="D172" s="300"/>
      <c r="E172" s="299"/>
      <c r="F172" s="304"/>
      <c r="G172" s="299"/>
      <c r="H172" s="299"/>
      <c r="I172" s="299"/>
      <c r="J172" s="302"/>
      <c r="K172" s="303">
        <f t="shared" si="3"/>
        <v>0</v>
      </c>
      <c r="L172" s="303">
        <f t="shared" si="4"/>
        <v>0</v>
      </c>
      <c r="M172" s="303"/>
      <c r="N172" s="303"/>
      <c r="O172" s="303"/>
    </row>
    <row r="173" spans="1:15">
      <c r="A173" s="298"/>
      <c r="B173" s="299"/>
      <c r="C173" s="299"/>
      <c r="D173" s="300"/>
      <c r="E173" s="299"/>
      <c r="F173" s="304"/>
      <c r="G173" s="299"/>
      <c r="H173" s="299"/>
      <c r="I173" s="299"/>
      <c r="J173" s="302"/>
      <c r="K173" s="303">
        <f t="shared" si="3"/>
        <v>0</v>
      </c>
      <c r="L173" s="303">
        <f t="shared" si="4"/>
        <v>0</v>
      </c>
      <c r="M173" s="303"/>
      <c r="N173" s="303"/>
      <c r="O173" s="303"/>
    </row>
    <row r="174" spans="1:15">
      <c r="A174" s="298"/>
      <c r="B174" s="299"/>
      <c r="C174" s="299"/>
      <c r="D174" s="300"/>
      <c r="E174" s="299"/>
      <c r="F174" s="304"/>
      <c r="G174" s="299"/>
      <c r="H174" s="299"/>
      <c r="I174" s="299"/>
      <c r="J174" s="302"/>
      <c r="K174" s="303">
        <f t="shared" si="3"/>
        <v>0</v>
      </c>
      <c r="L174" s="303">
        <f t="shared" si="4"/>
        <v>0</v>
      </c>
      <c r="M174" s="303"/>
      <c r="N174" s="303"/>
      <c r="O174" s="303"/>
    </row>
    <row r="175" spans="1:15">
      <c r="A175" s="298"/>
      <c r="B175" s="299"/>
      <c r="C175" s="299"/>
      <c r="D175" s="300"/>
      <c r="E175" s="299"/>
      <c r="F175" s="304"/>
      <c r="G175" s="299"/>
      <c r="H175" s="299"/>
      <c r="I175" s="299"/>
      <c r="J175" s="302"/>
      <c r="K175" s="303">
        <f t="shared" si="3"/>
        <v>0</v>
      </c>
      <c r="L175" s="303">
        <f t="shared" si="4"/>
        <v>0</v>
      </c>
      <c r="M175" s="303"/>
      <c r="N175" s="303"/>
      <c r="O175" s="303"/>
    </row>
    <row r="176" spans="1:15">
      <c r="A176" s="298"/>
      <c r="B176" s="299"/>
      <c r="C176" s="299"/>
      <c r="D176" s="300"/>
      <c r="E176" s="299"/>
      <c r="F176" s="304"/>
      <c r="G176" s="299"/>
      <c r="H176" s="299"/>
      <c r="I176" s="299"/>
      <c r="J176" s="302"/>
      <c r="K176" s="303">
        <f t="shared" si="3"/>
        <v>0</v>
      </c>
      <c r="L176" s="303">
        <f t="shared" si="4"/>
        <v>0</v>
      </c>
      <c r="M176" s="303"/>
      <c r="N176" s="303"/>
      <c r="O176" s="303"/>
    </row>
    <row r="177" spans="1:15">
      <c r="A177" s="298"/>
      <c r="B177" s="299"/>
      <c r="C177" s="299"/>
      <c r="D177" s="300"/>
      <c r="E177" s="299"/>
      <c r="F177" s="304"/>
      <c r="G177" s="299"/>
      <c r="H177" s="299"/>
      <c r="I177" s="299"/>
      <c r="J177" s="302"/>
      <c r="K177" s="303">
        <f t="shared" si="3"/>
        <v>0</v>
      </c>
      <c r="L177" s="303">
        <f t="shared" si="4"/>
        <v>0</v>
      </c>
      <c r="M177" s="303"/>
      <c r="N177" s="303"/>
      <c r="O177" s="303"/>
    </row>
    <row r="178" spans="1:15">
      <c r="A178" s="298"/>
      <c r="B178" s="299"/>
      <c r="C178" s="299"/>
      <c r="D178" s="300"/>
      <c r="E178" s="299"/>
      <c r="F178" s="304"/>
      <c r="G178" s="299"/>
      <c r="H178" s="299"/>
      <c r="I178" s="299"/>
      <c r="J178" s="302"/>
      <c r="K178" s="303">
        <f t="shared" si="3"/>
        <v>0</v>
      </c>
      <c r="L178" s="303">
        <f t="shared" si="4"/>
        <v>0</v>
      </c>
      <c r="M178" s="303"/>
      <c r="N178" s="303"/>
      <c r="O178" s="303"/>
    </row>
    <row r="179" spans="1:15">
      <c r="A179" s="298"/>
      <c r="B179" s="299"/>
      <c r="C179" s="299"/>
      <c r="D179" s="300"/>
      <c r="E179" s="299"/>
      <c r="F179" s="304"/>
      <c r="G179" s="299"/>
      <c r="H179" s="299"/>
      <c r="I179" s="299"/>
      <c r="J179" s="302"/>
      <c r="K179" s="303">
        <f t="shared" si="3"/>
        <v>0</v>
      </c>
      <c r="L179" s="303">
        <f t="shared" si="4"/>
        <v>0</v>
      </c>
      <c r="M179" s="303"/>
      <c r="N179" s="303"/>
      <c r="O179" s="303"/>
    </row>
    <row r="180" spans="1:15">
      <c r="A180" s="298"/>
      <c r="B180" s="299"/>
      <c r="C180" s="299"/>
      <c r="D180" s="300"/>
      <c r="E180" s="299"/>
      <c r="F180" s="304"/>
      <c r="G180" s="299"/>
      <c r="H180" s="299"/>
      <c r="I180" s="299"/>
      <c r="J180" s="302"/>
      <c r="K180" s="303">
        <f t="shared" si="3"/>
        <v>0</v>
      </c>
      <c r="L180" s="303">
        <f t="shared" si="4"/>
        <v>0</v>
      </c>
      <c r="M180" s="303"/>
      <c r="N180" s="303"/>
      <c r="O180" s="303"/>
    </row>
    <row r="181" spans="1:15">
      <c r="A181" s="298"/>
      <c r="B181" s="299"/>
      <c r="C181" s="299"/>
      <c r="D181" s="300"/>
      <c r="E181" s="299"/>
      <c r="F181" s="304"/>
      <c r="G181" s="299"/>
      <c r="H181" s="299"/>
      <c r="I181" s="299"/>
      <c r="J181" s="302"/>
      <c r="K181" s="303">
        <f t="shared" si="3"/>
        <v>0</v>
      </c>
      <c r="L181" s="303">
        <f t="shared" si="4"/>
        <v>0</v>
      </c>
      <c r="M181" s="303"/>
      <c r="N181" s="303"/>
      <c r="O181" s="303"/>
    </row>
    <row r="182" spans="1:15">
      <c r="A182" s="298"/>
      <c r="B182" s="299"/>
      <c r="C182" s="299"/>
      <c r="D182" s="300"/>
      <c r="E182" s="299"/>
      <c r="F182" s="304"/>
      <c r="G182" s="299"/>
      <c r="H182" s="299"/>
      <c r="I182" s="299"/>
      <c r="J182" s="302"/>
      <c r="K182" s="303">
        <f t="shared" si="3"/>
        <v>0</v>
      </c>
      <c r="L182" s="303">
        <f t="shared" si="4"/>
        <v>0</v>
      </c>
      <c r="M182" s="303"/>
      <c r="N182" s="303"/>
      <c r="O182" s="303"/>
    </row>
    <row r="183" spans="1:15">
      <c r="A183" s="298"/>
      <c r="B183" s="299"/>
      <c r="C183" s="299"/>
      <c r="D183" s="300"/>
      <c r="E183" s="299"/>
      <c r="F183" s="304"/>
      <c r="G183" s="299"/>
      <c r="H183" s="299"/>
      <c r="I183" s="299"/>
      <c r="J183" s="302"/>
      <c r="K183" s="303">
        <f t="shared" si="3"/>
        <v>0</v>
      </c>
      <c r="L183" s="303">
        <f t="shared" si="4"/>
        <v>0</v>
      </c>
      <c r="M183" s="303"/>
      <c r="N183" s="303"/>
      <c r="O183" s="303"/>
    </row>
    <row r="184" spans="1:15">
      <c r="A184" s="298"/>
      <c r="B184" s="299"/>
      <c r="C184" s="299"/>
      <c r="D184" s="300"/>
      <c r="E184" s="299"/>
      <c r="F184" s="304"/>
      <c r="G184" s="299"/>
      <c r="H184" s="299"/>
      <c r="I184" s="299"/>
      <c r="J184" s="302"/>
      <c r="K184" s="303">
        <f t="shared" si="3"/>
        <v>0</v>
      </c>
      <c r="L184" s="303">
        <f t="shared" si="4"/>
        <v>0</v>
      </c>
      <c r="M184" s="303"/>
      <c r="N184" s="303"/>
      <c r="O184" s="303"/>
    </row>
    <row r="185" spans="1:15">
      <c r="A185" s="298"/>
      <c r="B185" s="299"/>
      <c r="C185" s="299"/>
      <c r="D185" s="300"/>
      <c r="E185" s="299"/>
      <c r="F185" s="304"/>
      <c r="G185" s="299"/>
      <c r="H185" s="299"/>
      <c r="I185" s="299"/>
      <c r="J185" s="302"/>
      <c r="K185" s="303">
        <f t="shared" ref="K185:K241" si="5">LENB(J185)</f>
        <v>0</v>
      </c>
      <c r="L185" s="303">
        <f t="shared" si="4"/>
        <v>0</v>
      </c>
      <c r="M185" s="303"/>
      <c r="N185" s="303"/>
      <c r="O185" s="303"/>
    </row>
    <row r="186" spans="1:15">
      <c r="A186" s="298"/>
      <c r="B186" s="299"/>
      <c r="C186" s="299"/>
      <c r="D186" s="300"/>
      <c r="E186" s="299"/>
      <c r="F186" s="304"/>
      <c r="G186" s="299"/>
      <c r="H186" s="299"/>
      <c r="I186" s="299"/>
      <c r="J186" s="302"/>
      <c r="K186" s="303">
        <f t="shared" si="5"/>
        <v>0</v>
      </c>
      <c r="L186" s="303">
        <f t="shared" si="4"/>
        <v>0</v>
      </c>
      <c r="M186" s="303"/>
      <c r="N186" s="303"/>
      <c r="O186" s="303"/>
    </row>
    <row r="187" spans="1:15">
      <c r="A187" s="298"/>
      <c r="B187" s="299"/>
      <c r="C187" s="299"/>
      <c r="D187" s="300"/>
      <c r="E187" s="299"/>
      <c r="F187" s="304"/>
      <c r="G187" s="299"/>
      <c r="H187" s="299"/>
      <c r="I187" s="299"/>
      <c r="J187" s="302"/>
      <c r="K187" s="303">
        <f t="shared" si="5"/>
        <v>0</v>
      </c>
      <c r="L187" s="303">
        <f t="shared" si="4"/>
        <v>0</v>
      </c>
      <c r="M187" s="303"/>
      <c r="N187" s="303"/>
      <c r="O187" s="303"/>
    </row>
    <row r="188" spans="1:15">
      <c r="A188" s="298"/>
      <c r="B188" s="299"/>
      <c r="C188" s="299"/>
      <c r="D188" s="300"/>
      <c r="E188" s="299"/>
      <c r="F188" s="304"/>
      <c r="G188" s="299"/>
      <c r="H188" s="299"/>
      <c r="I188" s="299"/>
      <c r="J188" s="302" t="str">
        <f t="shared" ref="J166:J229" si="6">SUBSTITUTE(SUBSTITUTE(B188&amp;" "&amp;C188&amp;" "&amp;D188&amp;" "&amp;E188&amp;" "&amp;F188&amp;" "&amp;G188&amp;" "&amp;H188&amp;" "&amp;I188,"  "," "),"  "," ")</f>
        <v xml:space="preserve">  </v>
      </c>
      <c r="K188" s="303">
        <f t="shared" si="5"/>
        <v>2</v>
      </c>
      <c r="L188" s="303">
        <f t="shared" si="4"/>
        <v>2</v>
      </c>
      <c r="M188" s="303"/>
      <c r="N188" s="303"/>
      <c r="O188" s="303"/>
    </row>
    <row r="189" spans="1:15">
      <c r="A189" s="298"/>
      <c r="B189" s="299"/>
      <c r="C189" s="299"/>
      <c r="D189" s="300"/>
      <c r="E189" s="299"/>
      <c r="F189" s="304"/>
      <c r="G189" s="299"/>
      <c r="H189" s="299"/>
      <c r="I189" s="299"/>
      <c r="J189" s="302" t="str">
        <f t="shared" si="6"/>
        <v xml:space="preserve">  </v>
      </c>
      <c r="K189" s="303">
        <f t="shared" si="5"/>
        <v>2</v>
      </c>
      <c r="L189" s="303">
        <f t="shared" si="4"/>
        <v>2</v>
      </c>
      <c r="M189" s="303"/>
      <c r="N189" s="303"/>
      <c r="O189" s="303"/>
    </row>
    <row r="190" spans="1:15">
      <c r="A190" s="298"/>
      <c r="B190" s="299"/>
      <c r="C190" s="299"/>
      <c r="D190" s="300"/>
      <c r="E190" s="299"/>
      <c r="F190" s="304"/>
      <c r="G190" s="299"/>
      <c r="H190" s="299"/>
      <c r="I190" s="299"/>
      <c r="J190" s="302" t="str">
        <f t="shared" si="6"/>
        <v xml:space="preserve">  </v>
      </c>
      <c r="K190" s="303">
        <f t="shared" si="5"/>
        <v>2</v>
      </c>
      <c r="L190" s="303">
        <f t="shared" si="4"/>
        <v>2</v>
      </c>
      <c r="M190" s="303"/>
      <c r="N190" s="303"/>
      <c r="O190" s="303"/>
    </row>
    <row r="191" spans="1:15">
      <c r="A191" s="298"/>
      <c r="B191" s="299"/>
      <c r="C191" s="299"/>
      <c r="D191" s="300"/>
      <c r="E191" s="299"/>
      <c r="F191" s="304"/>
      <c r="G191" s="299"/>
      <c r="H191" s="299"/>
      <c r="I191" s="299"/>
      <c r="J191" s="302" t="str">
        <f t="shared" si="6"/>
        <v xml:space="preserve">  </v>
      </c>
      <c r="K191" s="303">
        <f t="shared" si="5"/>
        <v>2</v>
      </c>
      <c r="L191" s="303">
        <f t="shared" si="4"/>
        <v>2</v>
      </c>
      <c r="M191" s="303"/>
      <c r="N191" s="303"/>
      <c r="O191" s="303"/>
    </row>
    <row r="192" spans="1:15">
      <c r="A192" s="298"/>
      <c r="B192" s="299"/>
      <c r="C192" s="299"/>
      <c r="D192" s="300"/>
      <c r="E192" s="299"/>
      <c r="F192" s="304"/>
      <c r="G192" s="299"/>
      <c r="H192" s="299"/>
      <c r="I192" s="299"/>
      <c r="J192" s="302" t="str">
        <f t="shared" si="6"/>
        <v xml:space="preserve">  </v>
      </c>
      <c r="K192" s="303">
        <f t="shared" si="5"/>
        <v>2</v>
      </c>
      <c r="L192" s="303">
        <f t="shared" si="4"/>
        <v>2</v>
      </c>
      <c r="M192" s="303"/>
      <c r="N192" s="303"/>
      <c r="O192" s="303"/>
    </row>
    <row r="193" spans="1:15">
      <c r="A193" s="298"/>
      <c r="B193" s="299"/>
      <c r="C193" s="299"/>
      <c r="D193" s="300"/>
      <c r="E193" s="299"/>
      <c r="F193" s="304"/>
      <c r="G193" s="299"/>
      <c r="H193" s="299"/>
      <c r="I193" s="299"/>
      <c r="J193" s="302" t="str">
        <f t="shared" si="6"/>
        <v xml:space="preserve">  </v>
      </c>
      <c r="K193" s="303">
        <f t="shared" si="5"/>
        <v>2</v>
      </c>
      <c r="L193" s="303">
        <f t="shared" si="4"/>
        <v>2</v>
      </c>
      <c r="M193" s="303"/>
      <c r="N193" s="303"/>
      <c r="O193" s="303"/>
    </row>
    <row r="194" spans="1:15">
      <c r="A194" s="298"/>
      <c r="B194" s="299"/>
      <c r="C194" s="299"/>
      <c r="D194" s="300"/>
      <c r="E194" s="299"/>
      <c r="F194" s="304"/>
      <c r="G194" s="299"/>
      <c r="H194" s="299"/>
      <c r="I194" s="299"/>
      <c r="J194" s="302" t="str">
        <f t="shared" si="6"/>
        <v xml:space="preserve">  </v>
      </c>
      <c r="K194" s="303">
        <f t="shared" si="5"/>
        <v>2</v>
      </c>
      <c r="L194" s="303">
        <f t="shared" si="4"/>
        <v>2</v>
      </c>
      <c r="M194" s="303"/>
      <c r="N194" s="303"/>
      <c r="O194" s="303"/>
    </row>
    <row r="195" spans="1:15">
      <c r="A195" s="298"/>
      <c r="B195" s="299"/>
      <c r="C195" s="299"/>
      <c r="D195" s="300"/>
      <c r="E195" s="299"/>
      <c r="F195" s="304"/>
      <c r="G195" s="299"/>
      <c r="H195" s="299"/>
      <c r="I195" s="299"/>
      <c r="J195" s="302" t="str">
        <f t="shared" si="6"/>
        <v xml:space="preserve">  </v>
      </c>
      <c r="K195" s="303">
        <f t="shared" si="5"/>
        <v>2</v>
      </c>
      <c r="L195" s="303">
        <f t="shared" si="4"/>
        <v>2</v>
      </c>
      <c r="M195" s="303"/>
      <c r="N195" s="303"/>
      <c r="O195" s="303"/>
    </row>
    <row r="196" spans="1:15">
      <c r="A196" s="298"/>
      <c r="B196" s="299"/>
      <c r="C196" s="299"/>
      <c r="D196" s="300"/>
      <c r="E196" s="299"/>
      <c r="F196" s="304"/>
      <c r="G196" s="299"/>
      <c r="H196" s="299"/>
      <c r="I196" s="299"/>
      <c r="J196" s="302" t="str">
        <f t="shared" si="6"/>
        <v xml:space="preserve">  </v>
      </c>
      <c r="K196" s="303">
        <f t="shared" si="5"/>
        <v>2</v>
      </c>
      <c r="L196" s="303">
        <f t="shared" si="4"/>
        <v>2</v>
      </c>
      <c r="M196" s="303"/>
      <c r="N196" s="303"/>
      <c r="O196" s="303"/>
    </row>
    <row r="197" spans="1:15">
      <c r="A197" s="298"/>
      <c r="B197" s="299"/>
      <c r="C197" s="299"/>
      <c r="D197" s="300"/>
      <c r="E197" s="299"/>
      <c r="F197" s="304"/>
      <c r="G197" s="299"/>
      <c r="H197" s="299"/>
      <c r="I197" s="299"/>
      <c r="J197" s="302" t="str">
        <f t="shared" si="6"/>
        <v xml:space="preserve">  </v>
      </c>
      <c r="K197" s="303">
        <f t="shared" si="5"/>
        <v>2</v>
      </c>
      <c r="L197" s="303">
        <f t="shared" si="4"/>
        <v>2</v>
      </c>
      <c r="M197" s="303"/>
      <c r="N197" s="303"/>
      <c r="O197" s="303"/>
    </row>
    <row r="198" spans="1:15">
      <c r="A198" s="298"/>
      <c r="B198" s="299"/>
      <c r="C198" s="299"/>
      <c r="D198" s="300"/>
      <c r="E198" s="299"/>
      <c r="F198" s="304"/>
      <c r="G198" s="299"/>
      <c r="H198" s="299"/>
      <c r="I198" s="299"/>
      <c r="J198" s="302" t="str">
        <f t="shared" si="6"/>
        <v xml:space="preserve">  </v>
      </c>
      <c r="K198" s="303">
        <f t="shared" si="5"/>
        <v>2</v>
      </c>
      <c r="L198" s="303">
        <f t="shared" si="4"/>
        <v>2</v>
      </c>
      <c r="M198" s="303"/>
      <c r="N198" s="303"/>
      <c r="O198" s="303"/>
    </row>
    <row r="199" spans="1:15">
      <c r="A199" s="298"/>
      <c r="B199" s="299"/>
      <c r="C199" s="299"/>
      <c r="D199" s="300"/>
      <c r="E199" s="299"/>
      <c r="F199" s="304"/>
      <c r="G199" s="299"/>
      <c r="H199" s="299"/>
      <c r="I199" s="299"/>
      <c r="J199" s="302" t="str">
        <f t="shared" si="6"/>
        <v xml:space="preserve">  </v>
      </c>
      <c r="K199" s="303">
        <f t="shared" si="5"/>
        <v>2</v>
      </c>
      <c r="L199" s="303">
        <f t="shared" si="4"/>
        <v>2</v>
      </c>
      <c r="M199" s="303"/>
      <c r="N199" s="303"/>
      <c r="O199" s="303"/>
    </row>
    <row r="200" spans="1:15">
      <c r="A200" s="298"/>
      <c r="B200" s="299"/>
      <c r="C200" s="299"/>
      <c r="D200" s="300"/>
      <c r="E200" s="299"/>
      <c r="F200" s="304"/>
      <c r="G200" s="299"/>
      <c r="H200" s="299"/>
      <c r="I200" s="299"/>
      <c r="J200" s="302" t="str">
        <f t="shared" si="6"/>
        <v xml:space="preserve">  </v>
      </c>
      <c r="K200" s="303">
        <f t="shared" si="5"/>
        <v>2</v>
      </c>
      <c r="L200" s="303">
        <f t="shared" si="4"/>
        <v>2</v>
      </c>
      <c r="M200" s="303"/>
      <c r="N200" s="303"/>
      <c r="O200" s="303"/>
    </row>
    <row r="201" spans="1:15">
      <c r="A201" s="298"/>
      <c r="B201" s="299"/>
      <c r="C201" s="299"/>
      <c r="D201" s="300"/>
      <c r="E201" s="299"/>
      <c r="F201" s="304"/>
      <c r="G201" s="299"/>
      <c r="H201" s="299"/>
      <c r="I201" s="299"/>
      <c r="J201" s="302" t="str">
        <f t="shared" si="6"/>
        <v xml:space="preserve">  </v>
      </c>
      <c r="K201" s="303">
        <f t="shared" si="5"/>
        <v>2</v>
      </c>
      <c r="L201" s="303">
        <f t="shared" si="4"/>
        <v>2</v>
      </c>
      <c r="M201" s="303"/>
      <c r="N201" s="303"/>
      <c r="O201" s="303"/>
    </row>
    <row r="202" spans="1:15">
      <c r="A202" s="298"/>
      <c r="B202" s="299"/>
      <c r="C202" s="299"/>
      <c r="D202" s="300"/>
      <c r="E202" s="299"/>
      <c r="F202" s="304"/>
      <c r="G202" s="299"/>
      <c r="H202" s="299"/>
      <c r="I202" s="299"/>
      <c r="J202" s="302" t="str">
        <f t="shared" si="6"/>
        <v xml:space="preserve">  </v>
      </c>
      <c r="K202" s="303">
        <f t="shared" si="5"/>
        <v>2</v>
      </c>
      <c r="L202" s="303">
        <f t="shared" si="4"/>
        <v>2</v>
      </c>
      <c r="M202" s="303"/>
      <c r="N202" s="303"/>
      <c r="O202" s="303"/>
    </row>
    <row r="203" spans="1:15">
      <c r="A203" s="298"/>
      <c r="B203" s="299"/>
      <c r="C203" s="299"/>
      <c r="D203" s="300"/>
      <c r="E203" s="299"/>
      <c r="F203" s="304"/>
      <c r="G203" s="299"/>
      <c r="H203" s="299"/>
      <c r="I203" s="299"/>
      <c r="J203" s="302" t="str">
        <f t="shared" si="6"/>
        <v xml:space="preserve">  </v>
      </c>
      <c r="K203" s="303">
        <f t="shared" si="5"/>
        <v>2</v>
      </c>
      <c r="L203" s="303">
        <f t="shared" si="4"/>
        <v>2</v>
      </c>
      <c r="M203" s="303"/>
      <c r="N203" s="303"/>
      <c r="O203" s="303"/>
    </row>
    <row r="204" spans="1:15">
      <c r="A204" s="298"/>
      <c r="B204" s="299"/>
      <c r="C204" s="299"/>
      <c r="D204" s="300"/>
      <c r="E204" s="299"/>
      <c r="F204" s="304"/>
      <c r="G204" s="299"/>
      <c r="H204" s="299"/>
      <c r="I204" s="299"/>
      <c r="J204" s="302" t="str">
        <f t="shared" si="6"/>
        <v xml:space="preserve">  </v>
      </c>
      <c r="K204" s="303">
        <f t="shared" si="5"/>
        <v>2</v>
      </c>
      <c r="L204" s="303">
        <f t="shared" si="4"/>
        <v>2</v>
      </c>
      <c r="M204" s="303"/>
      <c r="N204" s="303"/>
      <c r="O204" s="303"/>
    </row>
    <row r="205" spans="1:15">
      <c r="A205" s="298"/>
      <c r="B205" s="299"/>
      <c r="C205" s="299"/>
      <c r="D205" s="300"/>
      <c r="E205" s="299"/>
      <c r="F205" s="304"/>
      <c r="G205" s="299"/>
      <c r="H205" s="299"/>
      <c r="I205" s="299"/>
      <c r="J205" s="302" t="str">
        <f t="shared" si="6"/>
        <v xml:space="preserve">  </v>
      </c>
      <c r="K205" s="303">
        <f t="shared" si="5"/>
        <v>2</v>
      </c>
      <c r="L205" s="303">
        <f t="shared" si="4"/>
        <v>2</v>
      </c>
      <c r="M205" s="303"/>
      <c r="N205" s="303"/>
      <c r="O205" s="303"/>
    </row>
    <row r="206" spans="1:15">
      <c r="A206" s="298"/>
      <c r="B206" s="299"/>
      <c r="C206" s="299"/>
      <c r="D206" s="300"/>
      <c r="E206" s="299"/>
      <c r="F206" s="304"/>
      <c r="G206" s="299"/>
      <c r="H206" s="299"/>
      <c r="I206" s="299"/>
      <c r="J206" s="302" t="str">
        <f t="shared" si="6"/>
        <v xml:space="preserve">  </v>
      </c>
      <c r="K206" s="303">
        <f t="shared" si="5"/>
        <v>2</v>
      </c>
      <c r="L206" s="303">
        <f t="shared" si="4"/>
        <v>2</v>
      </c>
      <c r="M206" s="303"/>
      <c r="N206" s="303"/>
      <c r="O206" s="303"/>
    </row>
    <row r="207" spans="1:15">
      <c r="A207" s="298"/>
      <c r="B207" s="299"/>
      <c r="C207" s="299"/>
      <c r="D207" s="300"/>
      <c r="E207" s="299"/>
      <c r="F207" s="304"/>
      <c r="G207" s="299"/>
      <c r="H207" s="299"/>
      <c r="I207" s="299"/>
      <c r="J207" s="302" t="str">
        <f t="shared" si="6"/>
        <v xml:space="preserve">  </v>
      </c>
      <c r="K207" s="303">
        <f t="shared" si="5"/>
        <v>2</v>
      </c>
      <c r="L207" s="303">
        <f t="shared" si="4"/>
        <v>2</v>
      </c>
      <c r="M207" s="303"/>
      <c r="N207" s="303"/>
      <c r="O207" s="303"/>
    </row>
    <row r="208" spans="1:15">
      <c r="A208" s="298"/>
      <c r="B208" s="299"/>
      <c r="C208" s="299"/>
      <c r="D208" s="300"/>
      <c r="E208" s="299"/>
      <c r="F208" s="304"/>
      <c r="G208" s="299"/>
      <c r="H208" s="299"/>
      <c r="I208" s="299"/>
      <c r="J208" s="302" t="str">
        <f t="shared" si="6"/>
        <v xml:space="preserve">  </v>
      </c>
      <c r="K208" s="303">
        <f t="shared" si="5"/>
        <v>2</v>
      </c>
      <c r="L208" s="303">
        <f t="shared" si="4"/>
        <v>2</v>
      </c>
      <c r="M208" s="303"/>
      <c r="N208" s="303"/>
      <c r="O208" s="303"/>
    </row>
    <row r="209" spans="1:15">
      <c r="A209" s="298"/>
      <c r="B209" s="299"/>
      <c r="C209" s="299"/>
      <c r="D209" s="300"/>
      <c r="E209" s="299"/>
      <c r="F209" s="304"/>
      <c r="G209" s="299"/>
      <c r="H209" s="299"/>
      <c r="I209" s="299"/>
      <c r="J209" s="302" t="str">
        <f t="shared" si="6"/>
        <v xml:space="preserve">  </v>
      </c>
      <c r="K209" s="303">
        <f t="shared" si="5"/>
        <v>2</v>
      </c>
      <c r="L209" s="303">
        <f t="shared" si="4"/>
        <v>2</v>
      </c>
      <c r="M209" s="303"/>
      <c r="N209" s="303"/>
      <c r="O209" s="303"/>
    </row>
    <row r="210" spans="1:15">
      <c r="A210" s="298"/>
      <c r="B210" s="299"/>
      <c r="C210" s="299"/>
      <c r="D210" s="300"/>
      <c r="E210" s="299"/>
      <c r="F210" s="304"/>
      <c r="G210" s="299"/>
      <c r="H210" s="299"/>
      <c r="I210" s="299"/>
      <c r="J210" s="302" t="str">
        <f t="shared" si="6"/>
        <v xml:space="preserve">  </v>
      </c>
      <c r="K210" s="303">
        <f t="shared" si="5"/>
        <v>2</v>
      </c>
      <c r="L210" s="303">
        <f t="shared" si="4"/>
        <v>2</v>
      </c>
      <c r="M210" s="303"/>
      <c r="N210" s="303"/>
      <c r="O210" s="303"/>
    </row>
    <row r="211" spans="1:15">
      <c r="A211" s="298"/>
      <c r="B211" s="299"/>
      <c r="C211" s="299"/>
      <c r="D211" s="300"/>
      <c r="E211" s="299"/>
      <c r="F211" s="304"/>
      <c r="G211" s="299"/>
      <c r="H211" s="299"/>
      <c r="I211" s="299"/>
      <c r="J211" s="302" t="str">
        <f t="shared" si="6"/>
        <v xml:space="preserve">  </v>
      </c>
      <c r="K211" s="303">
        <f t="shared" si="5"/>
        <v>2</v>
      </c>
      <c r="L211" s="303">
        <f t="shared" si="4"/>
        <v>2</v>
      </c>
      <c r="M211" s="303"/>
      <c r="N211" s="303"/>
      <c r="O211" s="303"/>
    </row>
    <row r="212" spans="1:15">
      <c r="A212" s="298"/>
      <c r="B212" s="299"/>
      <c r="C212" s="299"/>
      <c r="D212" s="300"/>
      <c r="E212" s="299"/>
      <c r="F212" s="304"/>
      <c r="G212" s="299"/>
      <c r="H212" s="299"/>
      <c r="I212" s="299"/>
      <c r="J212" s="302" t="str">
        <f t="shared" si="6"/>
        <v xml:space="preserve">  </v>
      </c>
      <c r="K212" s="303">
        <f t="shared" si="5"/>
        <v>2</v>
      </c>
      <c r="L212" s="303">
        <f t="shared" si="4"/>
        <v>2</v>
      </c>
      <c r="M212" s="303"/>
      <c r="N212" s="303"/>
      <c r="O212" s="303"/>
    </row>
    <row r="213" spans="1:15">
      <c r="A213" s="298"/>
      <c r="B213" s="299"/>
      <c r="C213" s="299"/>
      <c r="D213" s="300"/>
      <c r="E213" s="299"/>
      <c r="F213" s="304"/>
      <c r="G213" s="299"/>
      <c r="H213" s="299"/>
      <c r="I213" s="299"/>
      <c r="J213" s="302" t="str">
        <f t="shared" si="6"/>
        <v xml:space="preserve">  </v>
      </c>
      <c r="K213" s="303">
        <f t="shared" si="5"/>
        <v>2</v>
      </c>
      <c r="L213" s="303">
        <f t="shared" si="4"/>
        <v>2</v>
      </c>
      <c r="M213" s="303"/>
      <c r="N213" s="303"/>
      <c r="O213" s="303"/>
    </row>
    <row r="214" spans="1:15">
      <c r="A214" s="298"/>
      <c r="B214" s="299"/>
      <c r="C214" s="299"/>
      <c r="D214" s="300"/>
      <c r="E214" s="299"/>
      <c r="F214" s="304"/>
      <c r="G214" s="299"/>
      <c r="H214" s="299"/>
      <c r="I214" s="299"/>
      <c r="J214" s="302" t="str">
        <f t="shared" si="6"/>
        <v xml:space="preserve">  </v>
      </c>
      <c r="K214" s="303">
        <f t="shared" si="5"/>
        <v>2</v>
      </c>
      <c r="L214" s="303">
        <f t="shared" si="4"/>
        <v>2</v>
      </c>
      <c r="M214" s="303"/>
      <c r="N214" s="303"/>
      <c r="O214" s="303"/>
    </row>
    <row r="215" spans="1:15">
      <c r="A215" s="298"/>
      <c r="B215" s="299"/>
      <c r="C215" s="299"/>
      <c r="D215" s="300"/>
      <c r="E215" s="299"/>
      <c r="F215" s="304"/>
      <c r="G215" s="299"/>
      <c r="H215" s="299"/>
      <c r="I215" s="299"/>
      <c r="J215" s="302" t="str">
        <f t="shared" si="6"/>
        <v xml:space="preserve">  </v>
      </c>
      <c r="K215" s="303">
        <f t="shared" si="5"/>
        <v>2</v>
      </c>
      <c r="L215" s="303">
        <f t="shared" si="4"/>
        <v>2</v>
      </c>
      <c r="M215" s="303"/>
      <c r="N215" s="303"/>
      <c r="O215" s="303"/>
    </row>
    <row r="216" spans="1:15">
      <c r="A216" s="298"/>
      <c r="B216" s="299"/>
      <c r="C216" s="299"/>
      <c r="D216" s="300"/>
      <c r="E216" s="299"/>
      <c r="F216" s="304"/>
      <c r="G216" s="299"/>
      <c r="H216" s="299"/>
      <c r="I216" s="299"/>
      <c r="J216" s="302" t="str">
        <f t="shared" si="6"/>
        <v xml:space="preserve">  </v>
      </c>
      <c r="K216" s="303">
        <f t="shared" si="5"/>
        <v>2</v>
      </c>
      <c r="L216" s="303">
        <f t="shared" si="4"/>
        <v>2</v>
      </c>
      <c r="M216" s="303"/>
      <c r="N216" s="303"/>
      <c r="O216" s="303"/>
    </row>
    <row r="217" spans="1:15">
      <c r="A217" s="298"/>
      <c r="B217" s="299"/>
      <c r="C217" s="299"/>
      <c r="D217" s="300"/>
      <c r="E217" s="299"/>
      <c r="F217" s="304"/>
      <c r="G217" s="299"/>
      <c r="H217" s="299"/>
      <c r="I217" s="299"/>
      <c r="J217" s="302" t="str">
        <f t="shared" si="6"/>
        <v xml:space="preserve">  </v>
      </c>
      <c r="K217" s="303">
        <f t="shared" si="5"/>
        <v>2</v>
      </c>
      <c r="L217" s="303">
        <f t="shared" si="4"/>
        <v>2</v>
      </c>
      <c r="M217" s="303"/>
      <c r="N217" s="303"/>
      <c r="O217" s="303"/>
    </row>
    <row r="218" spans="1:15">
      <c r="A218" s="298"/>
      <c r="B218" s="299"/>
      <c r="C218" s="299"/>
      <c r="D218" s="300"/>
      <c r="E218" s="299"/>
      <c r="F218" s="304"/>
      <c r="G218" s="299"/>
      <c r="H218" s="299"/>
      <c r="I218" s="299"/>
      <c r="J218" s="302" t="str">
        <f t="shared" si="6"/>
        <v xml:space="preserve">  </v>
      </c>
      <c r="K218" s="303">
        <f t="shared" si="5"/>
        <v>2</v>
      </c>
      <c r="L218" s="303">
        <f t="shared" si="4"/>
        <v>2</v>
      </c>
      <c r="M218" s="303"/>
      <c r="N218" s="303"/>
      <c r="O218" s="303"/>
    </row>
    <row r="219" spans="1:15">
      <c r="A219" s="298"/>
      <c r="B219" s="299"/>
      <c r="C219" s="299"/>
      <c r="D219" s="300"/>
      <c r="E219" s="299"/>
      <c r="F219" s="304"/>
      <c r="G219" s="299"/>
      <c r="H219" s="299"/>
      <c r="I219" s="299"/>
      <c r="J219" s="302" t="str">
        <f t="shared" si="6"/>
        <v xml:space="preserve">  </v>
      </c>
      <c r="K219" s="303">
        <f t="shared" si="5"/>
        <v>2</v>
      </c>
      <c r="L219" s="303">
        <f t="shared" si="4"/>
        <v>2</v>
      </c>
      <c r="M219" s="303"/>
      <c r="N219" s="303"/>
      <c r="O219" s="303"/>
    </row>
    <row r="220" spans="1:15">
      <c r="A220" s="298"/>
      <c r="B220" s="299"/>
      <c r="C220" s="299"/>
      <c r="D220" s="300"/>
      <c r="E220" s="299"/>
      <c r="F220" s="304"/>
      <c r="G220" s="299"/>
      <c r="H220" s="299"/>
      <c r="I220" s="299"/>
      <c r="J220" s="302" t="str">
        <f t="shared" si="6"/>
        <v xml:space="preserve">  </v>
      </c>
      <c r="K220" s="303">
        <f t="shared" si="5"/>
        <v>2</v>
      </c>
      <c r="L220" s="303">
        <f t="shared" si="4"/>
        <v>2</v>
      </c>
      <c r="M220" s="303"/>
      <c r="N220" s="303"/>
      <c r="O220" s="303"/>
    </row>
    <row r="221" spans="1:15">
      <c r="A221" s="298"/>
      <c r="B221" s="299"/>
      <c r="C221" s="299"/>
      <c r="D221" s="300"/>
      <c r="E221" s="299"/>
      <c r="F221" s="304"/>
      <c r="G221" s="299"/>
      <c r="H221" s="299"/>
      <c r="I221" s="299"/>
      <c r="J221" s="302" t="str">
        <f t="shared" si="6"/>
        <v xml:space="preserve">  </v>
      </c>
      <c r="K221" s="303">
        <f t="shared" si="5"/>
        <v>2</v>
      </c>
      <c r="L221" s="303">
        <f t="shared" si="4"/>
        <v>2</v>
      </c>
      <c r="M221" s="303"/>
      <c r="N221" s="303"/>
      <c r="O221" s="303"/>
    </row>
    <row r="222" spans="1:15">
      <c r="A222" s="298"/>
      <c r="B222" s="299"/>
      <c r="C222" s="299"/>
      <c r="D222" s="300"/>
      <c r="E222" s="299"/>
      <c r="F222" s="304"/>
      <c r="G222" s="299"/>
      <c r="H222" s="299"/>
      <c r="I222" s="299"/>
      <c r="J222" s="302" t="str">
        <f t="shared" si="6"/>
        <v xml:space="preserve">  </v>
      </c>
      <c r="K222" s="303">
        <f t="shared" si="5"/>
        <v>2</v>
      </c>
      <c r="L222" s="303">
        <f t="shared" si="4"/>
        <v>2</v>
      </c>
      <c r="M222" s="303"/>
      <c r="N222" s="303"/>
      <c r="O222" s="303"/>
    </row>
    <row r="223" spans="1:15">
      <c r="A223" s="298"/>
      <c r="B223" s="299"/>
      <c r="C223" s="299"/>
      <c r="D223" s="300"/>
      <c r="E223" s="299"/>
      <c r="F223" s="304"/>
      <c r="G223" s="299"/>
      <c r="H223" s="299"/>
      <c r="I223" s="299"/>
      <c r="J223" s="302" t="str">
        <f t="shared" si="6"/>
        <v xml:space="preserve">  </v>
      </c>
      <c r="K223" s="303">
        <f t="shared" si="5"/>
        <v>2</v>
      </c>
      <c r="L223" s="303">
        <f t="shared" si="4"/>
        <v>2</v>
      </c>
      <c r="M223" s="303"/>
      <c r="N223" s="303"/>
      <c r="O223" s="303"/>
    </row>
    <row r="224" spans="1:15">
      <c r="A224" s="298"/>
      <c r="B224" s="299"/>
      <c r="C224" s="299"/>
      <c r="D224" s="300"/>
      <c r="E224" s="299"/>
      <c r="F224" s="304"/>
      <c r="G224" s="299"/>
      <c r="H224" s="299"/>
      <c r="I224" s="299"/>
      <c r="J224" s="302" t="str">
        <f t="shared" si="6"/>
        <v xml:space="preserve">  </v>
      </c>
      <c r="K224" s="303">
        <f t="shared" si="5"/>
        <v>2</v>
      </c>
      <c r="L224" s="303">
        <f t="shared" si="4"/>
        <v>2</v>
      </c>
      <c r="M224" s="303"/>
      <c r="N224" s="303"/>
      <c r="O224" s="303"/>
    </row>
    <row r="225" spans="1:15">
      <c r="A225" s="298"/>
      <c r="B225" s="299"/>
      <c r="C225" s="299"/>
      <c r="D225" s="300"/>
      <c r="E225" s="299"/>
      <c r="F225" s="304"/>
      <c r="G225" s="299"/>
      <c r="H225" s="299"/>
      <c r="I225" s="299"/>
      <c r="J225" s="302" t="str">
        <f t="shared" si="6"/>
        <v xml:space="preserve">  </v>
      </c>
      <c r="K225" s="303">
        <f t="shared" si="5"/>
        <v>2</v>
      </c>
      <c r="L225" s="303">
        <f t="shared" si="4"/>
        <v>2</v>
      </c>
      <c r="M225" s="303"/>
      <c r="N225" s="303"/>
      <c r="O225" s="303"/>
    </row>
    <row r="226" spans="1:15">
      <c r="A226" s="298"/>
      <c r="B226" s="299"/>
      <c r="C226" s="299"/>
      <c r="D226" s="300"/>
      <c r="E226" s="299"/>
      <c r="F226" s="304"/>
      <c r="G226" s="299"/>
      <c r="H226" s="299"/>
      <c r="I226" s="299"/>
      <c r="J226" s="302" t="str">
        <f t="shared" si="6"/>
        <v xml:space="preserve">  </v>
      </c>
      <c r="K226" s="303">
        <f t="shared" si="5"/>
        <v>2</v>
      </c>
      <c r="L226" s="303">
        <f t="shared" si="4"/>
        <v>2</v>
      </c>
      <c r="M226" s="303"/>
      <c r="N226" s="303"/>
      <c r="O226" s="303"/>
    </row>
    <row r="227" spans="1:15">
      <c r="A227" s="298"/>
      <c r="B227" s="299"/>
      <c r="C227" s="299"/>
      <c r="D227" s="300"/>
      <c r="E227" s="299"/>
      <c r="F227" s="304"/>
      <c r="G227" s="299"/>
      <c r="H227" s="299"/>
      <c r="I227" s="299"/>
      <c r="J227" s="302" t="str">
        <f t="shared" si="6"/>
        <v xml:space="preserve">  </v>
      </c>
      <c r="K227" s="303">
        <f t="shared" si="5"/>
        <v>2</v>
      </c>
      <c r="L227" s="303">
        <f t="shared" si="4"/>
        <v>2</v>
      </c>
      <c r="M227" s="303"/>
      <c r="N227" s="303"/>
      <c r="O227" s="303"/>
    </row>
    <row r="228" spans="1:15">
      <c r="A228" s="298"/>
      <c r="B228" s="299"/>
      <c r="C228" s="299"/>
      <c r="D228" s="300"/>
      <c r="E228" s="299"/>
      <c r="F228" s="304"/>
      <c r="G228" s="299"/>
      <c r="H228" s="299"/>
      <c r="I228" s="299"/>
      <c r="J228" s="302" t="str">
        <f t="shared" si="6"/>
        <v xml:space="preserve">  </v>
      </c>
      <c r="K228" s="303">
        <f t="shared" si="5"/>
        <v>2</v>
      </c>
      <c r="L228" s="303">
        <f t="shared" si="4"/>
        <v>2</v>
      </c>
      <c r="M228" s="303"/>
      <c r="N228" s="303"/>
      <c r="O228" s="303"/>
    </row>
    <row r="229" spans="1:15">
      <c r="A229" s="298"/>
      <c r="B229" s="299"/>
      <c r="C229" s="299"/>
      <c r="D229" s="300"/>
      <c r="E229" s="299"/>
      <c r="F229" s="304"/>
      <c r="G229" s="299"/>
      <c r="H229" s="299"/>
      <c r="I229" s="299"/>
      <c r="J229" s="302" t="str">
        <f t="shared" si="6"/>
        <v xml:space="preserve">  </v>
      </c>
      <c r="K229" s="303">
        <f t="shared" si="5"/>
        <v>2</v>
      </c>
      <c r="L229" s="303">
        <f t="shared" si="4"/>
        <v>2</v>
      </c>
      <c r="M229" s="303"/>
      <c r="N229" s="303"/>
      <c r="O229" s="303"/>
    </row>
    <row r="230" spans="1:15">
      <c r="A230" s="298"/>
      <c r="B230" s="299"/>
      <c r="C230" s="299"/>
      <c r="D230" s="300"/>
      <c r="E230" s="299"/>
      <c r="F230" s="304"/>
      <c r="G230" s="299"/>
      <c r="H230" s="299"/>
      <c r="I230" s="299"/>
      <c r="J230" s="302" t="str">
        <f t="shared" ref="J230:J241" si="7">SUBSTITUTE(SUBSTITUTE(B230&amp;" "&amp;C230&amp;" "&amp;D230&amp;" "&amp;E230&amp;" "&amp;F230&amp;" "&amp;G230&amp;" "&amp;H230&amp;" "&amp;I230,"  "," "),"  "," ")</f>
        <v xml:space="preserve">  </v>
      </c>
      <c r="K230" s="303">
        <f t="shared" si="5"/>
        <v>2</v>
      </c>
      <c r="L230" s="303">
        <f t="shared" ref="L230:L241" si="8">LEN(J230)</f>
        <v>2</v>
      </c>
      <c r="M230" s="303"/>
      <c r="N230" s="303"/>
      <c r="O230" s="303"/>
    </row>
    <row r="231" spans="1:15">
      <c r="A231" s="298"/>
      <c r="B231" s="299"/>
      <c r="C231" s="299"/>
      <c r="D231" s="300"/>
      <c r="E231" s="299"/>
      <c r="F231" s="304"/>
      <c r="G231" s="299"/>
      <c r="H231" s="299"/>
      <c r="I231" s="299"/>
      <c r="J231" s="302" t="str">
        <f t="shared" si="7"/>
        <v xml:space="preserve">  </v>
      </c>
      <c r="K231" s="303">
        <f t="shared" si="5"/>
        <v>2</v>
      </c>
      <c r="L231" s="303">
        <f t="shared" si="8"/>
        <v>2</v>
      </c>
      <c r="M231" s="303"/>
      <c r="N231" s="303"/>
      <c r="O231" s="303"/>
    </row>
    <row r="232" spans="1:15">
      <c r="A232" s="298"/>
      <c r="B232" s="299"/>
      <c r="C232" s="299"/>
      <c r="D232" s="300"/>
      <c r="E232" s="299"/>
      <c r="F232" s="304"/>
      <c r="G232" s="299"/>
      <c r="H232" s="299"/>
      <c r="I232" s="299"/>
      <c r="J232" s="302" t="str">
        <f t="shared" si="7"/>
        <v xml:space="preserve">  </v>
      </c>
      <c r="K232" s="303">
        <f t="shared" si="5"/>
        <v>2</v>
      </c>
      <c r="L232" s="303">
        <f t="shared" si="8"/>
        <v>2</v>
      </c>
      <c r="M232" s="303"/>
      <c r="N232" s="303"/>
      <c r="O232" s="303"/>
    </row>
    <row r="233" spans="1:15">
      <c r="A233" s="298"/>
      <c r="B233" s="299"/>
      <c r="C233" s="299"/>
      <c r="D233" s="300"/>
      <c r="E233" s="299"/>
      <c r="F233" s="304"/>
      <c r="G233" s="299"/>
      <c r="H233" s="299"/>
      <c r="I233" s="299"/>
      <c r="J233" s="302" t="str">
        <f t="shared" si="7"/>
        <v xml:space="preserve">  </v>
      </c>
      <c r="K233" s="303">
        <f t="shared" si="5"/>
        <v>2</v>
      </c>
      <c r="L233" s="303">
        <f t="shared" si="8"/>
        <v>2</v>
      </c>
      <c r="M233" s="303"/>
      <c r="N233" s="303"/>
      <c r="O233" s="303"/>
    </row>
    <row r="234" spans="1:15">
      <c r="A234" s="298"/>
      <c r="B234" s="299"/>
      <c r="C234" s="299"/>
      <c r="D234" s="300"/>
      <c r="E234" s="299"/>
      <c r="F234" s="304"/>
      <c r="G234" s="299"/>
      <c r="H234" s="299"/>
      <c r="I234" s="299"/>
      <c r="J234" s="302" t="str">
        <f t="shared" si="7"/>
        <v xml:space="preserve">  </v>
      </c>
      <c r="K234" s="303">
        <f t="shared" si="5"/>
        <v>2</v>
      </c>
      <c r="L234" s="303">
        <f t="shared" si="8"/>
        <v>2</v>
      </c>
      <c r="M234" s="303"/>
      <c r="N234" s="303"/>
      <c r="O234" s="303"/>
    </row>
    <row r="235" spans="1:15">
      <c r="A235" s="298"/>
      <c r="B235" s="299"/>
      <c r="C235" s="299"/>
      <c r="D235" s="300"/>
      <c r="E235" s="299"/>
      <c r="F235" s="304"/>
      <c r="G235" s="299"/>
      <c r="H235" s="299"/>
      <c r="I235" s="299"/>
      <c r="J235" s="302" t="str">
        <f t="shared" si="7"/>
        <v xml:space="preserve">  </v>
      </c>
      <c r="K235" s="303">
        <f t="shared" si="5"/>
        <v>2</v>
      </c>
      <c r="L235" s="303">
        <f t="shared" si="8"/>
        <v>2</v>
      </c>
      <c r="M235" s="303"/>
      <c r="N235" s="303"/>
      <c r="O235" s="303"/>
    </row>
    <row r="236" spans="1:15">
      <c r="A236" s="298"/>
      <c r="B236" s="299"/>
      <c r="C236" s="299"/>
      <c r="D236" s="300"/>
      <c r="E236" s="299"/>
      <c r="F236" s="304"/>
      <c r="G236" s="299"/>
      <c r="H236" s="299"/>
      <c r="I236" s="299"/>
      <c r="J236" s="302" t="str">
        <f t="shared" si="7"/>
        <v xml:space="preserve">  </v>
      </c>
      <c r="K236" s="303">
        <f t="shared" si="5"/>
        <v>2</v>
      </c>
      <c r="L236" s="303">
        <f t="shared" si="8"/>
        <v>2</v>
      </c>
      <c r="M236" s="303"/>
      <c r="N236" s="303"/>
      <c r="O236" s="303"/>
    </row>
    <row r="237" spans="1:15">
      <c r="A237" s="298"/>
      <c r="B237" s="299"/>
      <c r="C237" s="299"/>
      <c r="D237" s="300"/>
      <c r="E237" s="299"/>
      <c r="F237" s="304"/>
      <c r="G237" s="299"/>
      <c r="H237" s="299"/>
      <c r="I237" s="299"/>
      <c r="J237" s="302" t="str">
        <f t="shared" si="7"/>
        <v xml:space="preserve">  </v>
      </c>
      <c r="K237" s="303">
        <f t="shared" si="5"/>
        <v>2</v>
      </c>
      <c r="L237" s="303">
        <f t="shared" si="8"/>
        <v>2</v>
      </c>
      <c r="M237" s="303"/>
      <c r="N237" s="303"/>
      <c r="O237" s="303"/>
    </row>
    <row r="238" spans="1:15">
      <c r="A238" s="298"/>
      <c r="B238" s="299"/>
      <c r="C238" s="299"/>
      <c r="D238" s="300"/>
      <c r="E238" s="299"/>
      <c r="F238" s="304"/>
      <c r="G238" s="299"/>
      <c r="H238" s="299"/>
      <c r="I238" s="299"/>
      <c r="J238" s="302" t="str">
        <f t="shared" si="7"/>
        <v xml:space="preserve">  </v>
      </c>
      <c r="K238" s="303">
        <f t="shared" si="5"/>
        <v>2</v>
      </c>
      <c r="L238" s="303">
        <f t="shared" si="8"/>
        <v>2</v>
      </c>
      <c r="M238" s="303"/>
      <c r="N238" s="303"/>
      <c r="O238" s="303"/>
    </row>
    <row r="239" spans="1:15">
      <c r="A239" s="298"/>
      <c r="B239" s="299"/>
      <c r="C239" s="299"/>
      <c r="D239" s="300"/>
      <c r="E239" s="299"/>
      <c r="F239" s="304"/>
      <c r="G239" s="299"/>
      <c r="H239" s="299"/>
      <c r="I239" s="299"/>
      <c r="J239" s="302" t="str">
        <f t="shared" si="7"/>
        <v xml:space="preserve">  </v>
      </c>
      <c r="K239" s="303">
        <f t="shared" si="5"/>
        <v>2</v>
      </c>
      <c r="L239" s="303">
        <f t="shared" si="8"/>
        <v>2</v>
      </c>
      <c r="M239" s="303"/>
      <c r="N239" s="303"/>
      <c r="O239" s="303"/>
    </row>
    <row r="240" spans="1:15">
      <c r="A240" s="298"/>
      <c r="B240" s="299"/>
      <c r="C240" s="299"/>
      <c r="D240" s="300"/>
      <c r="E240" s="299"/>
      <c r="F240" s="304"/>
      <c r="G240" s="299"/>
      <c r="H240" s="299"/>
      <c r="I240" s="299"/>
      <c r="J240" s="302" t="str">
        <f t="shared" si="7"/>
        <v xml:space="preserve">  </v>
      </c>
      <c r="K240" s="303">
        <f t="shared" si="5"/>
        <v>2</v>
      </c>
      <c r="L240" s="303">
        <f t="shared" si="8"/>
        <v>2</v>
      </c>
      <c r="M240" s="303"/>
      <c r="N240" s="303"/>
      <c r="O240" s="303"/>
    </row>
    <row r="241" spans="1:15">
      <c r="A241" s="298"/>
      <c r="B241" s="299"/>
      <c r="C241" s="299"/>
      <c r="D241" s="300"/>
      <c r="E241" s="299"/>
      <c r="F241" s="304"/>
      <c r="G241" s="299"/>
      <c r="H241" s="299"/>
      <c r="I241" s="299"/>
      <c r="J241" s="302" t="str">
        <f t="shared" si="7"/>
        <v xml:space="preserve">  </v>
      </c>
      <c r="K241" s="303">
        <f t="shared" si="5"/>
        <v>2</v>
      </c>
      <c r="L241" s="303">
        <f t="shared" si="8"/>
        <v>2</v>
      </c>
      <c r="M241" s="303"/>
      <c r="N241" s="303"/>
      <c r="O241" s="303"/>
    </row>
  </sheetData>
  <autoFilter ref="A1:O110"/>
  <phoneticPr fontId="15" type="noConversion"/>
  <conditionalFormatting sqref="K18:K120 K3:K9 K242:K1048576">
    <cfRule type="cellIs" dxfId="3" priority="4" operator="greaterThan">
      <formula>50</formula>
    </cfRule>
  </conditionalFormatting>
  <conditionalFormatting sqref="K2:K9">
    <cfRule type="cellIs" dxfId="2" priority="3" operator="greaterThan">
      <formula>50</formula>
    </cfRule>
  </conditionalFormatting>
  <conditionalFormatting sqref="K10:K17">
    <cfRule type="cellIs" dxfId="1" priority="2" operator="greaterThan">
      <formula>50</formula>
    </cfRule>
  </conditionalFormatting>
  <conditionalFormatting sqref="K121:K241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M222"/>
  <sheetViews>
    <sheetView zoomScaleNormal="100" workbookViewId="0">
      <pane xSplit="2" ySplit="7" topLeftCell="P8" activePane="bottomRight" state="frozen"/>
      <selection activeCell="J13" sqref="J13"/>
      <selection pane="topRight" activeCell="J13" sqref="J13"/>
      <selection pane="bottomLeft" activeCell="J13" sqref="J13"/>
      <selection pane="bottomRight"/>
    </sheetView>
  </sheetViews>
  <sheetFormatPr defaultColWidth="9.140625" defaultRowHeight="13.5"/>
  <cols>
    <col min="1" max="1" width="65.42578125" customWidth="1"/>
    <col min="2" max="2" width="17.5703125" style="3" customWidth="1"/>
    <col min="3" max="3" width="9.140625" customWidth="1"/>
    <col min="4" max="4" width="10.42578125" customWidth="1"/>
    <col min="5" max="6" width="9.5703125" customWidth="1"/>
    <col min="7" max="7" width="8.42578125" customWidth="1"/>
    <col min="8" max="8" width="9.85546875" customWidth="1"/>
    <col min="9" max="10" width="10.42578125" customWidth="1"/>
    <col min="11" max="11" width="9.85546875" customWidth="1"/>
    <col min="12" max="12" width="12.42578125" customWidth="1"/>
    <col min="13" max="13" width="13" customWidth="1"/>
    <col min="14" max="14" width="23.5703125" customWidth="1"/>
    <col min="15" max="15" width="32.42578125" customWidth="1"/>
    <col min="16" max="16" width="13.140625" customWidth="1"/>
    <col min="17" max="17" width="12" style="71" customWidth="1"/>
    <col min="18" max="18" width="11.28515625" customWidth="1"/>
    <col min="19" max="19" width="12.42578125" customWidth="1"/>
    <col min="20" max="20" width="11.5703125" customWidth="1"/>
    <col min="21" max="21" width="12.42578125" customWidth="1"/>
    <col min="22" max="22" width="12" customWidth="1"/>
    <col min="23" max="23" width="11.85546875" customWidth="1"/>
    <col min="24" max="24" width="12.5703125" customWidth="1"/>
    <col min="25" max="25" width="11.85546875" customWidth="1"/>
    <col min="26" max="26" width="11.42578125" customWidth="1"/>
    <col min="27" max="27" width="11" customWidth="1"/>
    <col min="28" max="28" width="11.42578125" customWidth="1"/>
    <col min="29" max="29" width="12.28515625" customWidth="1"/>
    <col min="30" max="30" width="13" customWidth="1"/>
    <col min="31" max="32" width="12.28515625" customWidth="1"/>
    <col min="33" max="33" width="11.5703125" customWidth="1"/>
    <col min="34" max="34" width="12.140625" customWidth="1"/>
    <col min="35" max="35" width="13.28515625" customWidth="1"/>
    <col min="36" max="36" width="11.85546875" customWidth="1"/>
    <col min="37" max="37" width="12.28515625" customWidth="1"/>
    <col min="38" max="38" width="10.5703125" customWidth="1"/>
    <col min="39" max="39" width="11" customWidth="1"/>
    <col min="40" max="40" width="10.5703125" customWidth="1"/>
    <col min="41" max="41" width="14.42578125" customWidth="1"/>
    <col min="42" max="43" width="13.28515625" customWidth="1"/>
    <col min="44" max="44" width="11.42578125" customWidth="1"/>
    <col min="45" max="45" width="12.42578125" customWidth="1"/>
    <col min="46" max="46" width="11.28515625" customWidth="1"/>
    <col min="47" max="47" width="13.140625" customWidth="1"/>
    <col min="48" max="49" width="10.5703125" style="3" customWidth="1"/>
    <col min="50" max="50" width="14.42578125" style="3" customWidth="1"/>
    <col min="51" max="51" width="13.5703125" customWidth="1"/>
    <col min="52" max="53" width="10.5703125" customWidth="1"/>
    <col min="54" max="54" width="13.42578125" customWidth="1"/>
    <col min="55" max="55" width="11.7109375" customWidth="1"/>
    <col min="56" max="56" width="14.42578125" customWidth="1"/>
    <col min="57" max="57" width="10.7109375" customWidth="1"/>
    <col min="58" max="58" width="10.5703125" customWidth="1"/>
    <col min="59" max="59" width="11.5703125" customWidth="1"/>
    <col min="60" max="60" width="9.28515625" customWidth="1"/>
    <col min="61" max="61" width="11.5703125" customWidth="1"/>
    <col min="62" max="62" width="9.28515625" customWidth="1"/>
    <col min="63" max="63" width="12.140625" customWidth="1"/>
    <col min="64" max="64" width="10.42578125" customWidth="1"/>
    <col min="65" max="65" width="9.28515625" customWidth="1"/>
    <col min="66" max="66" width="9.140625" style="81"/>
    <col min="67" max="67" width="11.85546875" style="81" bestFit="1" customWidth="1"/>
    <col min="68" max="16384" width="9.140625" style="81"/>
  </cols>
  <sheetData>
    <row r="1" spans="1:65">
      <c r="B1" s="3" t="s">
        <v>747</v>
      </c>
      <c r="P1" s="199" t="s">
        <v>600</v>
      </c>
      <c r="Q1" s="202" t="s">
        <v>601</v>
      </c>
      <c r="R1" s="200" t="s">
        <v>602</v>
      </c>
      <c r="S1" s="1" t="s">
        <v>603</v>
      </c>
      <c r="T1" s="213" t="s">
        <v>609</v>
      </c>
      <c r="U1" s="211" t="s">
        <v>605</v>
      </c>
    </row>
    <row r="2" spans="1:65" s="80" customFormat="1" ht="27">
      <c r="A2" s="326" t="s">
        <v>9</v>
      </c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29"/>
      <c r="M2" s="171" t="s">
        <v>285</v>
      </c>
      <c r="N2" s="176" t="s">
        <v>213</v>
      </c>
      <c r="O2" s="177" t="s">
        <v>273</v>
      </c>
      <c r="P2" s="198" t="s">
        <v>220</v>
      </c>
      <c r="Q2" s="203" t="s">
        <v>67</v>
      </c>
      <c r="R2" s="197" t="s">
        <v>4</v>
      </c>
      <c r="S2" s="342" t="s">
        <v>5</v>
      </c>
      <c r="T2" s="343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5"/>
      <c r="AG2" s="352" t="s">
        <v>7</v>
      </c>
      <c r="AH2" s="352"/>
      <c r="AI2" s="352"/>
      <c r="AJ2" s="352"/>
      <c r="AK2" s="344" t="s">
        <v>6</v>
      </c>
      <c r="AL2" s="344"/>
      <c r="AM2" s="344"/>
      <c r="AN2" s="344"/>
      <c r="AO2" s="344"/>
      <c r="AP2" s="344"/>
      <c r="AQ2" s="344"/>
      <c r="AR2" s="344"/>
      <c r="AS2" s="344"/>
      <c r="AT2" s="345"/>
      <c r="AU2" s="179" t="s">
        <v>121</v>
      </c>
      <c r="AV2" s="352" t="s">
        <v>11</v>
      </c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5" t="s">
        <v>162</v>
      </c>
      <c r="BH2" s="344"/>
      <c r="BI2" s="344"/>
      <c r="BJ2" s="344"/>
      <c r="BK2" s="344"/>
      <c r="BL2" s="345"/>
      <c r="BM2" s="175" t="s">
        <v>123</v>
      </c>
    </row>
    <row r="3" spans="1:65" s="80" customFormat="1" ht="13.5" customHeight="1">
      <c r="A3" s="339" t="s">
        <v>2</v>
      </c>
      <c r="B3" s="335" t="s">
        <v>91</v>
      </c>
      <c r="C3" s="338" t="s">
        <v>158</v>
      </c>
      <c r="D3" s="330" t="s">
        <v>683</v>
      </c>
      <c r="E3" s="338" t="s">
        <v>147</v>
      </c>
      <c r="F3" s="338" t="s">
        <v>73</v>
      </c>
      <c r="G3" s="330" t="s">
        <v>69</v>
      </c>
      <c r="H3" s="330" t="s">
        <v>8</v>
      </c>
      <c r="I3" s="330" t="s">
        <v>12</v>
      </c>
      <c r="J3" s="330" t="s">
        <v>725</v>
      </c>
      <c r="K3" s="330" t="s">
        <v>94</v>
      </c>
      <c r="L3" s="330" t="s">
        <v>70</v>
      </c>
      <c r="M3" s="320" t="s">
        <v>286</v>
      </c>
      <c r="N3" s="346"/>
      <c r="O3" s="348"/>
      <c r="P3" s="84" t="s">
        <v>221</v>
      </c>
      <c r="Q3" s="204" t="s">
        <v>119</v>
      </c>
      <c r="R3" s="87" t="s">
        <v>487</v>
      </c>
      <c r="S3" s="323" t="s">
        <v>488</v>
      </c>
      <c r="T3" s="324"/>
      <c r="U3" s="323" t="s">
        <v>489</v>
      </c>
      <c r="V3" s="324"/>
      <c r="W3" s="323" t="s">
        <v>113</v>
      </c>
      <c r="X3" s="325"/>
      <c r="Y3" s="88" t="s">
        <v>114</v>
      </c>
      <c r="Z3" s="323" t="s">
        <v>160</v>
      </c>
      <c r="AA3" s="325"/>
      <c r="AB3" s="324"/>
      <c r="AC3" s="89" t="s">
        <v>490</v>
      </c>
      <c r="AD3" s="178" t="s">
        <v>479</v>
      </c>
      <c r="AE3" s="194" t="s">
        <v>469</v>
      </c>
      <c r="AF3" s="195" t="s">
        <v>470</v>
      </c>
      <c r="AG3" s="88" t="s">
        <v>491</v>
      </c>
      <c r="AH3" s="88" t="s">
        <v>493</v>
      </c>
      <c r="AI3" s="88" t="s">
        <v>492</v>
      </c>
      <c r="AJ3" s="88" t="s">
        <v>115</v>
      </c>
      <c r="AK3" s="88" t="s">
        <v>118</v>
      </c>
      <c r="AL3" s="323" t="s">
        <v>117</v>
      </c>
      <c r="AM3" s="324"/>
      <c r="AN3" s="88" t="s">
        <v>116</v>
      </c>
      <c r="AO3" s="88" t="s">
        <v>494</v>
      </c>
      <c r="AP3" s="88" t="s">
        <v>495</v>
      </c>
      <c r="AQ3" s="88" t="s">
        <v>495</v>
      </c>
      <c r="AR3" s="88" t="s">
        <v>496</v>
      </c>
      <c r="AS3" s="323" t="s">
        <v>350</v>
      </c>
      <c r="AT3" s="324"/>
      <c r="AU3" s="88" t="s">
        <v>497</v>
      </c>
      <c r="AV3" s="88" t="s">
        <v>498</v>
      </c>
      <c r="AW3" s="270" t="s">
        <v>122</v>
      </c>
      <c r="AX3" s="88" t="s">
        <v>499</v>
      </c>
      <c r="AY3" s="88" t="s">
        <v>500</v>
      </c>
      <c r="AZ3" s="271" t="s">
        <v>120</v>
      </c>
      <c r="BA3" s="272" t="s">
        <v>501</v>
      </c>
      <c r="BB3" s="87" t="s">
        <v>502</v>
      </c>
      <c r="BC3" s="87" t="s">
        <v>247</v>
      </c>
      <c r="BD3" s="87" t="s">
        <v>503</v>
      </c>
      <c r="BE3" s="87" t="s">
        <v>483</v>
      </c>
      <c r="BF3" s="87" t="s">
        <v>347</v>
      </c>
      <c r="BG3" s="323" t="s">
        <v>504</v>
      </c>
      <c r="BH3" s="324"/>
      <c r="BI3" s="353" t="s">
        <v>268</v>
      </c>
      <c r="BJ3" s="354"/>
      <c r="BK3" s="90" t="s">
        <v>510</v>
      </c>
      <c r="BL3" s="90" t="s">
        <v>287</v>
      </c>
      <c r="BM3" s="350"/>
    </row>
    <row r="4" spans="1:65" s="80" customFormat="1">
      <c r="A4" s="340"/>
      <c r="B4" s="336"/>
      <c r="C4" s="331"/>
      <c r="D4" s="331"/>
      <c r="E4" s="331"/>
      <c r="F4" s="331"/>
      <c r="G4" s="331"/>
      <c r="H4" s="331"/>
      <c r="I4" s="333"/>
      <c r="J4" s="333"/>
      <c r="K4" s="333"/>
      <c r="L4" s="331"/>
      <c r="M4" s="321"/>
      <c r="N4" s="346"/>
      <c r="O4" s="348"/>
      <c r="P4" s="85" t="s">
        <v>218</v>
      </c>
      <c r="Q4" s="205"/>
      <c r="R4" s="87" t="s">
        <v>478</v>
      </c>
      <c r="S4" s="188" t="s">
        <v>164</v>
      </c>
      <c r="T4" s="188" t="s">
        <v>164</v>
      </c>
      <c r="U4" s="188" t="s">
        <v>165</v>
      </c>
      <c r="V4" s="188" t="s">
        <v>165</v>
      </c>
      <c r="W4" s="188" t="s">
        <v>779</v>
      </c>
      <c r="X4" s="188" t="s">
        <v>779</v>
      </c>
      <c r="Y4" s="88" t="s">
        <v>166</v>
      </c>
      <c r="Z4" s="188" t="s">
        <v>167</v>
      </c>
      <c r="AA4" s="188" t="s">
        <v>167</v>
      </c>
      <c r="AB4" s="196" t="s">
        <v>167</v>
      </c>
      <c r="AC4" s="88" t="s">
        <v>289</v>
      </c>
      <c r="AD4" s="88" t="s">
        <v>480</v>
      </c>
      <c r="AE4" s="88" t="s">
        <v>471</v>
      </c>
      <c r="AF4" s="88" t="s">
        <v>471</v>
      </c>
      <c r="AG4" s="88" t="s">
        <v>170</v>
      </c>
      <c r="AH4" s="88" t="s">
        <v>171</v>
      </c>
      <c r="AI4" s="88" t="s">
        <v>171</v>
      </c>
      <c r="AJ4" s="88" t="s">
        <v>172</v>
      </c>
      <c r="AK4" s="88" t="s">
        <v>173</v>
      </c>
      <c r="AL4" s="188" t="s">
        <v>174</v>
      </c>
      <c r="AM4" s="188" t="s">
        <v>174</v>
      </c>
      <c r="AN4" s="88" t="s">
        <v>175</v>
      </c>
      <c r="AO4" s="88" t="s">
        <v>465</v>
      </c>
      <c r="AP4" s="88" t="s">
        <v>176</v>
      </c>
      <c r="AQ4" s="88" t="s">
        <v>176</v>
      </c>
      <c r="AR4" s="88" t="s">
        <v>169</v>
      </c>
      <c r="AS4" s="88" t="s">
        <v>168</v>
      </c>
      <c r="AT4" s="88" t="s">
        <v>168</v>
      </c>
      <c r="AU4" s="88" t="s">
        <v>508</v>
      </c>
      <c r="AV4" s="88" t="s">
        <v>177</v>
      </c>
      <c r="AW4" s="88" t="s">
        <v>178</v>
      </c>
      <c r="AX4" s="88" t="s">
        <v>179</v>
      </c>
      <c r="AY4" s="88" t="s">
        <v>180</v>
      </c>
      <c r="AZ4" s="87" t="s">
        <v>181</v>
      </c>
      <c r="BA4" s="87" t="s">
        <v>182</v>
      </c>
      <c r="BB4" s="87" t="s">
        <v>183</v>
      </c>
      <c r="BC4" s="87" t="s">
        <v>248</v>
      </c>
      <c r="BD4" s="87" t="s">
        <v>484</v>
      </c>
      <c r="BE4" s="87" t="s">
        <v>514</v>
      </c>
      <c r="BF4" s="87" t="s">
        <v>348</v>
      </c>
      <c r="BG4" s="188" t="s">
        <v>214</v>
      </c>
      <c r="BH4" s="188" t="s">
        <v>214</v>
      </c>
      <c r="BI4" s="88" t="s">
        <v>509</v>
      </c>
      <c r="BJ4" s="88" t="s">
        <v>509</v>
      </c>
      <c r="BK4" s="88" t="s">
        <v>511</v>
      </c>
      <c r="BL4" s="88" t="s">
        <v>288</v>
      </c>
      <c r="BM4" s="350"/>
    </row>
    <row r="5" spans="1:65" s="80" customFormat="1">
      <c r="A5" s="340"/>
      <c r="B5" s="336"/>
      <c r="C5" s="331"/>
      <c r="D5" s="331"/>
      <c r="E5" s="331"/>
      <c r="F5" s="331"/>
      <c r="G5" s="331"/>
      <c r="H5" s="331"/>
      <c r="I5" s="333"/>
      <c r="J5" s="333"/>
      <c r="K5" s="333"/>
      <c r="L5" s="331"/>
      <c r="M5" s="321"/>
      <c r="N5" s="346"/>
      <c r="O5" s="348"/>
      <c r="P5" s="84" t="s">
        <v>219</v>
      </c>
      <c r="Q5" s="204"/>
      <c r="R5" s="87" t="s">
        <v>244</v>
      </c>
      <c r="S5" s="88" t="s">
        <v>223</v>
      </c>
      <c r="T5" s="88" t="s">
        <v>224</v>
      </c>
      <c r="U5" s="88" t="s">
        <v>225</v>
      </c>
      <c r="V5" s="88" t="s">
        <v>226</v>
      </c>
      <c r="W5" s="88" t="s">
        <v>246</v>
      </c>
      <c r="X5" s="88" t="s">
        <v>224</v>
      </c>
      <c r="Y5" s="88" t="s">
        <v>227</v>
      </c>
      <c r="Z5" s="88" t="s">
        <v>228</v>
      </c>
      <c r="AA5" s="88" t="s">
        <v>438</v>
      </c>
      <c r="AB5" s="88" t="s">
        <v>606</v>
      </c>
      <c r="AC5" s="88" t="s">
        <v>290</v>
      </c>
      <c r="AD5" s="91" t="s">
        <v>239</v>
      </c>
      <c r="AE5" s="88" t="s">
        <v>228</v>
      </c>
      <c r="AF5" s="88" t="s">
        <v>228</v>
      </c>
      <c r="AG5" s="88" t="s">
        <v>229</v>
      </c>
      <c r="AH5" s="88" t="s">
        <v>230</v>
      </c>
      <c r="AI5" s="88" t="s">
        <v>231</v>
      </c>
      <c r="AJ5" s="88" t="s">
        <v>232</v>
      </c>
      <c r="AK5" s="88" t="s">
        <v>223</v>
      </c>
      <c r="AL5" s="88" t="s">
        <v>217</v>
      </c>
      <c r="AM5" s="87" t="s">
        <v>291</v>
      </c>
      <c r="AN5" s="88" t="s">
        <v>222</v>
      </c>
      <c r="AO5" s="88" t="s">
        <v>233</v>
      </c>
      <c r="AP5" s="88" t="s">
        <v>222</v>
      </c>
      <c r="AQ5" s="88" t="s">
        <v>507</v>
      </c>
      <c r="AR5" s="88" t="s">
        <v>238</v>
      </c>
      <c r="AS5" s="88" t="s">
        <v>243</v>
      </c>
      <c r="AT5" s="88" t="s">
        <v>270</v>
      </c>
      <c r="AU5" s="92">
        <v>294636</v>
      </c>
      <c r="AV5" s="93">
        <v>1027685</v>
      </c>
      <c r="AW5" s="88" t="s">
        <v>228</v>
      </c>
      <c r="AX5" s="88" t="s">
        <v>240</v>
      </c>
      <c r="AY5" s="88" t="s">
        <v>241</v>
      </c>
      <c r="AZ5" s="87" t="s">
        <v>234</v>
      </c>
      <c r="BA5" s="87" t="s">
        <v>242</v>
      </c>
      <c r="BB5" s="94" t="s">
        <v>239</v>
      </c>
      <c r="BC5" s="94">
        <v>12254702</v>
      </c>
      <c r="BD5" s="94">
        <v>108089</v>
      </c>
      <c r="BE5" s="94" t="s">
        <v>485</v>
      </c>
      <c r="BF5" s="94" t="s">
        <v>349</v>
      </c>
      <c r="BG5" s="95" t="s">
        <v>235</v>
      </c>
      <c r="BH5" s="95" t="s">
        <v>236</v>
      </c>
      <c r="BI5" s="95" t="s">
        <v>237</v>
      </c>
      <c r="BJ5" s="96" t="s">
        <v>269</v>
      </c>
      <c r="BK5" s="96" t="s">
        <v>512</v>
      </c>
      <c r="BL5" s="95" t="s">
        <v>486</v>
      </c>
      <c r="BM5" s="350"/>
    </row>
    <row r="6" spans="1:65" s="80" customFormat="1" ht="27">
      <c r="A6" s="340"/>
      <c r="B6" s="336"/>
      <c r="C6" s="331"/>
      <c r="D6" s="331"/>
      <c r="E6" s="331"/>
      <c r="F6" s="331"/>
      <c r="G6" s="331"/>
      <c r="H6" s="331"/>
      <c r="I6" s="333"/>
      <c r="J6" s="333"/>
      <c r="K6" s="333"/>
      <c r="L6" s="331"/>
      <c r="M6" s="321"/>
      <c r="N6" s="346"/>
      <c r="O6" s="348"/>
      <c r="P6" s="86" t="s">
        <v>351</v>
      </c>
      <c r="Q6" s="206"/>
      <c r="R6" s="97">
        <v>7.0000000000000007E-2</v>
      </c>
      <c r="S6" s="97">
        <v>0.15</v>
      </c>
      <c r="T6" s="97">
        <v>0.15</v>
      </c>
      <c r="U6" s="97">
        <v>0.15</v>
      </c>
      <c r="V6" s="97">
        <v>0.15</v>
      </c>
      <c r="W6" s="97">
        <v>0.15</v>
      </c>
      <c r="X6" s="97">
        <v>0.15</v>
      </c>
      <c r="Y6" s="97">
        <v>0.15</v>
      </c>
      <c r="Z6" s="97">
        <v>7.0000000000000007E-2</v>
      </c>
      <c r="AA6" s="97">
        <v>7.0000000000000007E-2</v>
      </c>
      <c r="AB6" s="97">
        <v>7.0000000000000007E-2</v>
      </c>
      <c r="AC6" s="97">
        <v>0.2</v>
      </c>
      <c r="AD6" s="97">
        <v>0.11</v>
      </c>
      <c r="AE6" s="97">
        <v>0.25</v>
      </c>
      <c r="AF6" s="97">
        <v>0.25</v>
      </c>
      <c r="AG6" s="97" t="s">
        <v>159</v>
      </c>
      <c r="AH6" s="97" t="s">
        <v>161</v>
      </c>
      <c r="AI6" s="97" t="s">
        <v>159</v>
      </c>
      <c r="AJ6" s="97">
        <v>0.11</v>
      </c>
      <c r="AK6" s="97">
        <v>0.25</v>
      </c>
      <c r="AL6" s="97">
        <v>0.25</v>
      </c>
      <c r="AM6" s="97">
        <v>0.27</v>
      </c>
      <c r="AN6" s="97">
        <v>0.15</v>
      </c>
      <c r="AO6" s="97">
        <v>0.25</v>
      </c>
      <c r="AP6" s="97" t="s">
        <v>209</v>
      </c>
      <c r="AQ6" s="97" t="s">
        <v>209</v>
      </c>
      <c r="AR6" s="98">
        <v>0.2</v>
      </c>
      <c r="AS6" s="97">
        <v>0.15</v>
      </c>
      <c r="AT6" s="97">
        <v>0.2</v>
      </c>
      <c r="AU6" s="97">
        <v>0.15</v>
      </c>
      <c r="AV6" s="97" t="s">
        <v>210</v>
      </c>
      <c r="AW6" s="97">
        <v>0.1</v>
      </c>
      <c r="AX6" s="187" t="s">
        <v>505</v>
      </c>
      <c r="AY6" s="97">
        <v>0.25</v>
      </c>
      <c r="AZ6" s="99">
        <v>0.25</v>
      </c>
      <c r="BA6" s="99">
        <v>0.25</v>
      </c>
      <c r="BB6" s="97" t="s">
        <v>506</v>
      </c>
      <c r="BC6" s="99">
        <v>0.25</v>
      </c>
      <c r="BD6" s="99">
        <v>0.15</v>
      </c>
      <c r="BE6" s="99">
        <v>0.2</v>
      </c>
      <c r="BF6" s="99">
        <v>0.15</v>
      </c>
      <c r="BG6" s="97" t="s">
        <v>163</v>
      </c>
      <c r="BH6" s="97" t="s">
        <v>163</v>
      </c>
      <c r="BI6" s="97" t="s">
        <v>163</v>
      </c>
      <c r="BJ6" s="97">
        <v>0.2</v>
      </c>
      <c r="BK6" s="97" t="s">
        <v>513</v>
      </c>
      <c r="BL6" s="100">
        <v>0.16500000000000001</v>
      </c>
      <c r="BM6" s="350"/>
    </row>
    <row r="7" spans="1:65" s="80" customFormat="1" ht="27">
      <c r="A7" s="341"/>
      <c r="B7" s="337"/>
      <c r="C7" s="332"/>
      <c r="D7" s="332"/>
      <c r="E7" s="332"/>
      <c r="F7" s="332"/>
      <c r="G7" s="332"/>
      <c r="H7" s="332"/>
      <c r="I7" s="334"/>
      <c r="J7" s="334"/>
      <c r="K7" s="334"/>
      <c r="L7" s="332"/>
      <c r="M7" s="322"/>
      <c r="N7" s="347"/>
      <c r="O7" s="349"/>
      <c r="P7" s="86" t="s">
        <v>220</v>
      </c>
      <c r="Q7" s="206"/>
      <c r="R7" s="97" t="s">
        <v>271</v>
      </c>
      <c r="S7" s="97" t="s">
        <v>271</v>
      </c>
      <c r="T7" s="97" t="s">
        <v>95</v>
      </c>
      <c r="U7" s="97" t="s">
        <v>271</v>
      </c>
      <c r="V7" s="97" t="s">
        <v>95</v>
      </c>
      <c r="W7" s="97" t="s">
        <v>271</v>
      </c>
      <c r="X7" s="97" t="s">
        <v>434</v>
      </c>
      <c r="Y7" s="97" t="s">
        <v>608</v>
      </c>
      <c r="Z7" s="97" t="s">
        <v>294</v>
      </c>
      <c r="AA7" s="97" t="s">
        <v>439</v>
      </c>
      <c r="AB7" s="97" t="s">
        <v>607</v>
      </c>
      <c r="AC7" s="97" t="s">
        <v>608</v>
      </c>
      <c r="AD7" s="97"/>
      <c r="AE7" s="97"/>
      <c r="AF7" s="97"/>
      <c r="AG7" s="97"/>
      <c r="AH7" s="97" t="s">
        <v>516</v>
      </c>
      <c r="AI7" s="97"/>
      <c r="AJ7" s="97"/>
      <c r="AK7" s="97"/>
      <c r="AL7" s="97" t="s">
        <v>294</v>
      </c>
      <c r="AM7" s="97" t="s">
        <v>292</v>
      </c>
      <c r="AN7" s="97"/>
      <c r="AO7" s="97"/>
      <c r="AP7" s="97"/>
      <c r="AQ7" s="97"/>
      <c r="AR7" s="98"/>
      <c r="AS7" s="97" t="s">
        <v>294</v>
      </c>
      <c r="AT7" s="97" t="s">
        <v>95</v>
      </c>
      <c r="AU7" s="97"/>
      <c r="AV7" s="97"/>
      <c r="AW7" s="97"/>
      <c r="AX7" s="97"/>
      <c r="AY7" s="97"/>
      <c r="AZ7" s="99"/>
      <c r="BA7" s="99"/>
      <c r="BB7" s="99"/>
      <c r="BC7" s="99"/>
      <c r="BD7" s="99"/>
      <c r="BE7" s="99"/>
      <c r="BF7" s="99"/>
      <c r="BG7" s="97" t="s">
        <v>294</v>
      </c>
      <c r="BH7" s="97" t="s">
        <v>293</v>
      </c>
      <c r="BI7" s="97" t="s">
        <v>294</v>
      </c>
      <c r="BJ7" s="97" t="s">
        <v>293</v>
      </c>
      <c r="BK7" s="97"/>
      <c r="BL7" s="100"/>
      <c r="BM7" s="351"/>
    </row>
    <row r="8" spans="1:65" ht="13.5" customHeight="1">
      <c r="A8" s="51"/>
      <c r="B8" s="52"/>
      <c r="C8" s="36"/>
      <c r="D8" s="61"/>
      <c r="E8" s="49"/>
      <c r="F8" s="49"/>
      <c r="G8" s="50">
        <v>0.25</v>
      </c>
      <c r="H8" s="49"/>
      <c r="I8" s="49"/>
      <c r="J8" s="49"/>
      <c r="K8" s="182" t="e">
        <f t="shared" ref="K8:K44" si="0">IF(I8="유료배송",0,IF(I8="무료배송",J8,MIN(J8,J8/(I8/F8))))</f>
        <v>#DIV/0!</v>
      </c>
      <c r="L8" s="183" t="e">
        <f t="shared" ref="L8:L44" si="1">1-(H8+K8+F8*G8)/F8</f>
        <v>#DIV/0!</v>
      </c>
      <c r="M8" s="173" t="e">
        <f>INDEX(#REF!,MATCH(판매정보!$B8,#REF!,0))</f>
        <v>#REF!</v>
      </c>
      <c r="N8" s="75" t="s">
        <v>611</v>
      </c>
      <c r="O8" s="173" t="s">
        <v>554</v>
      </c>
      <c r="P8" s="201" t="s">
        <v>604</v>
      </c>
      <c r="Q8" s="209"/>
      <c r="R8" s="210"/>
      <c r="S8" s="210"/>
      <c r="T8" s="212"/>
      <c r="U8" s="210"/>
      <c r="V8" s="212"/>
      <c r="W8" s="210"/>
      <c r="X8" s="212"/>
      <c r="Y8" s="210"/>
      <c r="Z8" s="210"/>
      <c r="AA8" s="210"/>
      <c r="AB8" s="212"/>
      <c r="AC8" s="210"/>
      <c r="AD8" s="212"/>
      <c r="AE8" s="210"/>
      <c r="AF8" s="210"/>
      <c r="AG8" s="210"/>
      <c r="AH8" s="212"/>
      <c r="AI8" s="210"/>
      <c r="AJ8" s="210"/>
      <c r="AK8" s="210"/>
      <c r="AL8" s="210"/>
      <c r="AM8" s="212"/>
      <c r="AN8" s="210"/>
      <c r="AO8" s="210"/>
      <c r="AP8" s="210"/>
      <c r="AQ8" s="212"/>
      <c r="AR8" s="210"/>
      <c r="AS8" s="210"/>
      <c r="AT8" s="212"/>
      <c r="AU8" s="210"/>
      <c r="AV8" s="277"/>
      <c r="AW8" s="277"/>
      <c r="AX8" s="277"/>
      <c r="AY8" s="210"/>
      <c r="AZ8" s="210"/>
      <c r="BA8" s="210"/>
      <c r="BB8" s="210"/>
      <c r="BC8" s="212"/>
      <c r="BD8" s="210"/>
      <c r="BE8" s="212"/>
      <c r="BF8" s="210"/>
      <c r="BG8" s="210"/>
      <c r="BH8" s="212"/>
      <c r="BI8" s="214"/>
      <c r="BJ8" s="212"/>
      <c r="BK8" s="214"/>
      <c r="BL8" s="212"/>
      <c r="BM8" s="53" t="s">
        <v>748</v>
      </c>
    </row>
    <row r="9" spans="1:65" ht="13.5" customHeight="1">
      <c r="A9" s="51"/>
      <c r="B9" s="52"/>
      <c r="C9" s="36"/>
      <c r="D9" s="61"/>
      <c r="E9" s="49"/>
      <c r="F9" s="49"/>
      <c r="G9" s="50">
        <v>0.25</v>
      </c>
      <c r="H9" s="49"/>
      <c r="I9" s="49"/>
      <c r="J9" s="49"/>
      <c r="K9" s="182" t="e">
        <f t="shared" si="0"/>
        <v>#DIV/0!</v>
      </c>
      <c r="L9" s="183" t="e">
        <f t="shared" si="1"/>
        <v>#DIV/0!</v>
      </c>
      <c r="M9" s="173" t="e">
        <f>INDEX(#REF!,MATCH(판매정보!$B9,#REF!,0))</f>
        <v>#REF!</v>
      </c>
      <c r="N9" s="75" t="s">
        <v>611</v>
      </c>
      <c r="O9" s="173" t="s">
        <v>610</v>
      </c>
      <c r="P9" s="201" t="s">
        <v>604</v>
      </c>
      <c r="Q9" s="209"/>
      <c r="R9" s="210"/>
      <c r="S9" s="210"/>
      <c r="T9" s="212"/>
      <c r="U9" s="210"/>
      <c r="V9" s="212"/>
      <c r="W9" s="210"/>
      <c r="X9" s="212"/>
      <c r="Y9" s="210"/>
      <c r="Z9" s="210"/>
      <c r="AA9" s="210"/>
      <c r="AB9" s="212"/>
      <c r="AC9" s="210"/>
      <c r="AD9" s="212"/>
      <c r="AE9" s="210"/>
      <c r="AF9" s="210"/>
      <c r="AG9" s="210"/>
      <c r="AH9" s="212"/>
      <c r="AI9" s="210"/>
      <c r="AJ9" s="210"/>
      <c r="AK9" s="210"/>
      <c r="AL9" s="210"/>
      <c r="AM9" s="212"/>
      <c r="AN9" s="210"/>
      <c r="AO9" s="210"/>
      <c r="AP9" s="210"/>
      <c r="AQ9" s="212"/>
      <c r="AR9" s="210"/>
      <c r="AS9" s="210"/>
      <c r="AT9" s="212"/>
      <c r="AU9" s="210"/>
      <c r="AV9" s="277"/>
      <c r="AW9" s="277"/>
      <c r="AX9" s="277"/>
      <c r="AY9" s="210"/>
      <c r="AZ9" s="210"/>
      <c r="BA9" s="210"/>
      <c r="BB9" s="210"/>
      <c r="BC9" s="212"/>
      <c r="BD9" s="210"/>
      <c r="BE9" s="212"/>
      <c r="BF9" s="210"/>
      <c r="BG9" s="210"/>
      <c r="BH9" s="212"/>
      <c r="BI9" s="214"/>
      <c r="BJ9" s="212"/>
      <c r="BK9" s="214"/>
      <c r="BL9" s="212"/>
      <c r="BM9" s="53" t="s">
        <v>748</v>
      </c>
    </row>
    <row r="10" spans="1:65" ht="13.5" customHeight="1">
      <c r="A10" s="51"/>
      <c r="B10" s="52"/>
      <c r="C10" s="36"/>
      <c r="D10" s="61"/>
      <c r="E10" s="49"/>
      <c r="F10" s="49"/>
      <c r="G10" s="50">
        <v>0.25</v>
      </c>
      <c r="H10" s="49"/>
      <c r="I10" s="49"/>
      <c r="J10" s="49"/>
      <c r="K10" s="182" t="e">
        <f t="shared" si="0"/>
        <v>#DIV/0!</v>
      </c>
      <c r="L10" s="183" t="e">
        <f t="shared" si="1"/>
        <v>#DIV/0!</v>
      </c>
      <c r="M10" s="173" t="e">
        <f>INDEX(#REF!,MATCH(판매정보!$B10,#REF!,0))</f>
        <v>#REF!</v>
      </c>
      <c r="N10" s="75" t="s">
        <v>611</v>
      </c>
      <c r="O10" s="173" t="s">
        <v>553</v>
      </c>
      <c r="P10" s="201" t="s">
        <v>604</v>
      </c>
      <c r="Q10" s="209"/>
      <c r="R10" s="210"/>
      <c r="S10" s="210"/>
      <c r="T10" s="212"/>
      <c r="U10" s="210"/>
      <c r="V10" s="212"/>
      <c r="W10" s="210"/>
      <c r="X10" s="212"/>
      <c r="Y10" s="210"/>
      <c r="Z10" s="210"/>
      <c r="AA10" s="210"/>
      <c r="AB10" s="212"/>
      <c r="AC10" s="210"/>
      <c r="AD10" s="212"/>
      <c r="AE10" s="210"/>
      <c r="AF10" s="210"/>
      <c r="AG10" s="210"/>
      <c r="AH10" s="212"/>
      <c r="AI10" s="210"/>
      <c r="AJ10" s="210"/>
      <c r="AK10" s="210"/>
      <c r="AL10" s="210"/>
      <c r="AM10" s="212"/>
      <c r="AN10" s="210"/>
      <c r="AO10" s="210"/>
      <c r="AP10" s="210"/>
      <c r="AQ10" s="212"/>
      <c r="AR10" s="210"/>
      <c r="AS10" s="210"/>
      <c r="AT10" s="212"/>
      <c r="AU10" s="210"/>
      <c r="AV10" s="277"/>
      <c r="AW10" s="277"/>
      <c r="AX10" s="277"/>
      <c r="AY10" s="210"/>
      <c r="AZ10" s="210"/>
      <c r="BA10" s="210"/>
      <c r="BB10" s="210"/>
      <c r="BC10" s="212"/>
      <c r="BD10" s="210"/>
      <c r="BE10" s="212"/>
      <c r="BF10" s="210"/>
      <c r="BG10" s="210"/>
      <c r="BH10" s="212"/>
      <c r="BI10" s="214"/>
      <c r="BJ10" s="212"/>
      <c r="BK10" s="214"/>
      <c r="BL10" s="212"/>
      <c r="BM10" s="53" t="s">
        <v>748</v>
      </c>
    </row>
    <row r="11" spans="1:65" ht="13.5" customHeight="1">
      <c r="A11" s="51"/>
      <c r="B11" s="52"/>
      <c r="C11" s="36"/>
      <c r="D11" s="61"/>
      <c r="E11" s="49"/>
      <c r="F11" s="49"/>
      <c r="G11" s="50">
        <v>0.25</v>
      </c>
      <c r="H11" s="49"/>
      <c r="I11" s="49"/>
      <c r="J11" s="49"/>
      <c r="K11" s="182" t="e">
        <f t="shared" si="0"/>
        <v>#DIV/0!</v>
      </c>
      <c r="L11" s="183" t="e">
        <f t="shared" si="1"/>
        <v>#DIV/0!</v>
      </c>
      <c r="M11" s="173" t="e">
        <f>INDEX(#REF!,MATCH(판매정보!$B11,#REF!,0))</f>
        <v>#REF!</v>
      </c>
      <c r="N11" s="75" t="s">
        <v>611</v>
      </c>
      <c r="O11" s="173" t="s">
        <v>553</v>
      </c>
      <c r="P11" s="201" t="s">
        <v>604</v>
      </c>
      <c r="Q11" s="209"/>
      <c r="R11" s="210"/>
      <c r="S11" s="210"/>
      <c r="T11" s="212"/>
      <c r="U11" s="210"/>
      <c r="V11" s="212"/>
      <c r="W11" s="210"/>
      <c r="X11" s="212"/>
      <c r="Y11" s="210"/>
      <c r="Z11" s="210"/>
      <c r="AA11" s="210"/>
      <c r="AB11" s="212"/>
      <c r="AC11" s="210"/>
      <c r="AD11" s="212"/>
      <c r="AE11" s="210"/>
      <c r="AF11" s="210"/>
      <c r="AG11" s="210"/>
      <c r="AH11" s="212"/>
      <c r="AI11" s="210"/>
      <c r="AJ11" s="210"/>
      <c r="AK11" s="210"/>
      <c r="AL11" s="210"/>
      <c r="AM11" s="212"/>
      <c r="AN11" s="210"/>
      <c r="AO11" s="210"/>
      <c r="AP11" s="210"/>
      <c r="AQ11" s="212"/>
      <c r="AR11" s="210"/>
      <c r="AS11" s="210"/>
      <c r="AT11" s="212"/>
      <c r="AU11" s="210"/>
      <c r="AV11" s="277"/>
      <c r="AW11" s="277"/>
      <c r="AX11" s="277"/>
      <c r="AY11" s="210"/>
      <c r="AZ11" s="210"/>
      <c r="BA11" s="210"/>
      <c r="BB11" s="210"/>
      <c r="BC11" s="212"/>
      <c r="BD11" s="210"/>
      <c r="BE11" s="212"/>
      <c r="BF11" s="210"/>
      <c r="BG11" s="210"/>
      <c r="BH11" s="212"/>
      <c r="BI11" s="214"/>
      <c r="BJ11" s="212"/>
      <c r="BK11" s="214"/>
      <c r="BL11" s="212"/>
      <c r="BM11" s="53" t="s">
        <v>748</v>
      </c>
    </row>
    <row r="12" spans="1:65" ht="13.5" customHeight="1">
      <c r="A12" s="51"/>
      <c r="B12" s="52"/>
      <c r="C12" s="36"/>
      <c r="D12" s="61"/>
      <c r="E12" s="49"/>
      <c r="F12" s="49"/>
      <c r="G12" s="50">
        <v>0.25</v>
      </c>
      <c r="H12" s="49"/>
      <c r="I12" s="49"/>
      <c r="J12" s="49"/>
      <c r="K12" s="182" t="e">
        <f t="shared" si="0"/>
        <v>#DIV/0!</v>
      </c>
      <c r="L12" s="183" t="e">
        <f t="shared" si="1"/>
        <v>#DIV/0!</v>
      </c>
      <c r="M12" s="173" t="e">
        <f>INDEX(#REF!,MATCH(판매정보!$B12,#REF!,0))</f>
        <v>#REF!</v>
      </c>
      <c r="N12" s="75" t="s">
        <v>611</v>
      </c>
      <c r="O12" s="173" t="s">
        <v>553</v>
      </c>
      <c r="P12" s="201" t="s">
        <v>604</v>
      </c>
      <c r="Q12" s="209"/>
      <c r="R12" s="210"/>
      <c r="S12" s="210"/>
      <c r="T12" s="212"/>
      <c r="U12" s="210"/>
      <c r="V12" s="212"/>
      <c r="W12" s="210"/>
      <c r="X12" s="212"/>
      <c r="Y12" s="210"/>
      <c r="Z12" s="210"/>
      <c r="AA12" s="210"/>
      <c r="AB12" s="212"/>
      <c r="AC12" s="210"/>
      <c r="AD12" s="212"/>
      <c r="AE12" s="210"/>
      <c r="AF12" s="210"/>
      <c r="AG12" s="210"/>
      <c r="AH12" s="212"/>
      <c r="AI12" s="210"/>
      <c r="AJ12" s="210"/>
      <c r="AK12" s="210"/>
      <c r="AL12" s="212"/>
      <c r="AM12" s="212"/>
      <c r="AN12" s="212"/>
      <c r="AO12" s="210"/>
      <c r="AP12" s="210"/>
      <c r="AQ12" s="212"/>
      <c r="AR12" s="210"/>
      <c r="AS12" s="210"/>
      <c r="AT12" s="212"/>
      <c r="AU12" s="214"/>
      <c r="AV12" s="277"/>
      <c r="AW12" s="277"/>
      <c r="AX12" s="277"/>
      <c r="AY12" s="210"/>
      <c r="AZ12" s="210"/>
      <c r="BA12" s="210"/>
      <c r="BB12" s="212"/>
      <c r="BC12" s="212"/>
      <c r="BD12" s="212"/>
      <c r="BE12" s="212"/>
      <c r="BF12" s="210"/>
      <c r="BG12" s="210"/>
      <c r="BH12" s="212"/>
      <c r="BI12" s="214"/>
      <c r="BJ12" s="212"/>
      <c r="BK12" s="214"/>
      <c r="BL12" s="212"/>
      <c r="BM12" s="53" t="s">
        <v>748</v>
      </c>
    </row>
    <row r="13" spans="1:65" ht="13.5" customHeight="1">
      <c r="A13" s="51"/>
      <c r="B13" s="52"/>
      <c r="C13" s="36"/>
      <c r="D13" s="61"/>
      <c r="E13" s="289"/>
      <c r="F13" s="289"/>
      <c r="G13" s="50">
        <v>0.25</v>
      </c>
      <c r="H13" s="49"/>
      <c r="I13" s="49"/>
      <c r="J13" s="49"/>
      <c r="K13" s="182" t="e">
        <f t="shared" ref="K13:K14" si="2">IF(I13="유료배송",0,IF(I13="무료배송",J13,MIN(J13,J13/(I13/F13))))</f>
        <v>#DIV/0!</v>
      </c>
      <c r="L13" s="183" t="e">
        <f t="shared" ref="L13:L14" si="3">1-(H13+K13+F13*G13)/F13</f>
        <v>#DIV/0!</v>
      </c>
      <c r="M13" s="173" t="e">
        <f>INDEX(#REF!,MATCH(판매정보!$B13,#REF!,0))</f>
        <v>#REF!</v>
      </c>
      <c r="N13" s="75" t="s">
        <v>726</v>
      </c>
      <c r="O13" s="173" t="s">
        <v>728</v>
      </c>
      <c r="P13" s="201" t="s">
        <v>245</v>
      </c>
      <c r="Q13" s="284"/>
      <c r="R13" s="285"/>
      <c r="S13" s="210"/>
      <c r="T13" s="212"/>
      <c r="U13" s="210"/>
      <c r="V13" s="212"/>
      <c r="W13" s="210"/>
      <c r="X13" s="212"/>
      <c r="Y13" s="210"/>
      <c r="Z13" s="210"/>
      <c r="AA13" s="210"/>
      <c r="AB13" s="212"/>
      <c r="AC13" s="210"/>
      <c r="AD13" s="212"/>
      <c r="AE13" s="210"/>
      <c r="AF13" s="210"/>
      <c r="AG13" s="210"/>
      <c r="AH13" s="212"/>
      <c r="AI13" s="210"/>
      <c r="AJ13" s="210"/>
      <c r="AK13" s="210"/>
      <c r="AL13" s="210"/>
      <c r="AM13" s="212"/>
      <c r="AN13" s="210"/>
      <c r="AO13" s="210"/>
      <c r="AP13" s="210"/>
      <c r="AQ13" s="212"/>
      <c r="AR13" s="210"/>
      <c r="AS13" s="210"/>
      <c r="AT13" s="212"/>
      <c r="AU13" s="210"/>
      <c r="AV13" s="210"/>
      <c r="AW13" s="210"/>
      <c r="AX13" s="210"/>
      <c r="AY13" s="216"/>
      <c r="AZ13" s="210"/>
      <c r="BA13" s="210"/>
      <c r="BB13" s="290"/>
      <c r="BC13" s="212"/>
      <c r="BD13" s="210"/>
      <c r="BE13" s="212"/>
      <c r="BF13" s="210"/>
      <c r="BG13" s="210"/>
      <c r="BH13" s="212"/>
      <c r="BI13" s="292"/>
      <c r="BJ13" s="212"/>
      <c r="BK13" s="212"/>
      <c r="BL13" s="212"/>
      <c r="BM13" s="53" t="s">
        <v>748</v>
      </c>
    </row>
    <row r="14" spans="1:65" ht="13.5" customHeight="1">
      <c r="A14" s="51"/>
      <c r="B14" s="52"/>
      <c r="C14" s="36"/>
      <c r="D14" s="61"/>
      <c r="E14" s="289"/>
      <c r="F14" s="289"/>
      <c r="G14" s="50">
        <v>0.25</v>
      </c>
      <c r="H14" s="49"/>
      <c r="I14" s="49"/>
      <c r="J14" s="49"/>
      <c r="K14" s="182" t="e">
        <f t="shared" si="2"/>
        <v>#DIV/0!</v>
      </c>
      <c r="L14" s="183" t="e">
        <f t="shared" si="3"/>
        <v>#DIV/0!</v>
      </c>
      <c r="M14" s="173" t="e">
        <f>INDEX(#REF!,MATCH(판매정보!$B14,#REF!,0))</f>
        <v>#REF!</v>
      </c>
      <c r="N14" s="75" t="s">
        <v>726</v>
      </c>
      <c r="O14" s="173" t="s">
        <v>728</v>
      </c>
      <c r="P14" s="201" t="s">
        <v>245</v>
      </c>
      <c r="Q14" s="284"/>
      <c r="R14" s="285"/>
      <c r="S14" s="210"/>
      <c r="T14" s="212"/>
      <c r="U14" s="210"/>
      <c r="V14" s="212"/>
      <c r="W14" s="210"/>
      <c r="X14" s="212"/>
      <c r="Y14" s="210"/>
      <c r="Z14" s="210"/>
      <c r="AA14" s="210"/>
      <c r="AB14" s="212"/>
      <c r="AC14" s="210"/>
      <c r="AD14" s="212"/>
      <c r="AE14" s="210"/>
      <c r="AF14" s="210"/>
      <c r="AG14" s="210"/>
      <c r="AH14" s="212"/>
      <c r="AI14" s="210"/>
      <c r="AJ14" s="210"/>
      <c r="AK14" s="210"/>
      <c r="AL14" s="210"/>
      <c r="AM14" s="212"/>
      <c r="AN14" s="210"/>
      <c r="AO14" s="210"/>
      <c r="AP14" s="210"/>
      <c r="AQ14" s="212"/>
      <c r="AR14" s="210"/>
      <c r="AS14" s="210"/>
      <c r="AT14" s="212"/>
      <c r="AU14" s="210"/>
      <c r="AV14" s="210"/>
      <c r="AW14" s="210"/>
      <c r="AX14" s="210"/>
      <c r="AY14" s="216"/>
      <c r="AZ14" s="210"/>
      <c r="BA14" s="210"/>
      <c r="BB14" s="290"/>
      <c r="BC14" s="212"/>
      <c r="BD14" s="210"/>
      <c r="BE14" s="212"/>
      <c r="BF14" s="210"/>
      <c r="BG14" s="210"/>
      <c r="BH14" s="212"/>
      <c r="BI14" s="292"/>
      <c r="BJ14" s="212"/>
      <c r="BK14" s="212"/>
      <c r="BL14" s="212"/>
      <c r="BM14" s="53" t="s">
        <v>748</v>
      </c>
    </row>
    <row r="15" spans="1:65" ht="13.5" customHeight="1">
      <c r="A15" s="51"/>
      <c r="B15" s="52"/>
      <c r="C15" s="36"/>
      <c r="D15" s="61"/>
      <c r="E15" s="49"/>
      <c r="F15" s="49"/>
      <c r="G15" s="50">
        <v>0.25</v>
      </c>
      <c r="H15" s="49"/>
      <c r="I15" s="49"/>
      <c r="J15" s="49"/>
      <c r="K15" s="182" t="e">
        <f t="shared" ref="K15:K22" si="4">IF(I15="유료배송",0,IF(I15="무료배송",J15,MIN(J15,J15/(I15/F15))))</f>
        <v>#DIV/0!</v>
      </c>
      <c r="L15" s="183" t="e">
        <f t="shared" ref="L15:L22" si="5">1-(H15+K15+F15*G15)/F15</f>
        <v>#DIV/0!</v>
      </c>
      <c r="M15" s="173" t="e">
        <f>INDEX(#REF!,MATCH(판매정보!$B15,#REF!,0))</f>
        <v>#REF!</v>
      </c>
      <c r="N15" s="75" t="s">
        <v>726</v>
      </c>
      <c r="O15" s="173" t="s">
        <v>729</v>
      </c>
      <c r="P15" s="201" t="s">
        <v>604</v>
      </c>
      <c r="Q15" s="284"/>
      <c r="R15" s="284"/>
      <c r="S15" s="284"/>
      <c r="T15" s="212"/>
      <c r="U15" s="284"/>
      <c r="V15" s="212"/>
      <c r="W15" s="284"/>
      <c r="X15" s="212"/>
      <c r="Y15" s="284"/>
      <c r="Z15" s="284"/>
      <c r="AA15" s="284"/>
      <c r="AB15" s="212"/>
      <c r="AC15" s="284"/>
      <c r="AD15" s="212"/>
      <c r="AE15" s="284"/>
      <c r="AF15" s="284"/>
      <c r="AG15" s="284"/>
      <c r="AH15" s="212"/>
      <c r="AI15" s="284"/>
      <c r="AJ15" s="284"/>
      <c r="AK15" s="284"/>
      <c r="AL15" s="284"/>
      <c r="AM15" s="212"/>
      <c r="AN15" s="284"/>
      <c r="AO15" s="284"/>
      <c r="AP15" s="284"/>
      <c r="AQ15" s="212"/>
      <c r="AR15" s="284"/>
      <c r="AS15" s="284"/>
      <c r="AT15" s="212"/>
      <c r="AU15" s="284"/>
      <c r="AV15" s="291"/>
      <c r="AW15" s="284"/>
      <c r="AX15" s="284"/>
      <c r="AY15" s="288"/>
      <c r="AZ15" s="284"/>
      <c r="BA15" s="284"/>
      <c r="BB15" s="291"/>
      <c r="BC15" s="212"/>
      <c r="BD15" s="284"/>
      <c r="BE15" s="212"/>
      <c r="BF15" s="284"/>
      <c r="BG15" s="284"/>
      <c r="BH15" s="212"/>
      <c r="BI15" s="212"/>
      <c r="BJ15" s="212"/>
      <c r="BK15" s="212"/>
      <c r="BL15" s="212"/>
      <c r="BM15" s="53" t="s">
        <v>748</v>
      </c>
    </row>
    <row r="16" spans="1:65" ht="13.5" customHeight="1">
      <c r="A16" s="51"/>
      <c r="B16" s="52"/>
      <c r="C16" s="36"/>
      <c r="D16" s="61"/>
      <c r="E16" s="49"/>
      <c r="F16" s="49"/>
      <c r="G16" s="50">
        <v>0.25</v>
      </c>
      <c r="H16" s="49"/>
      <c r="I16" s="49"/>
      <c r="J16" s="49"/>
      <c r="K16" s="182" t="e">
        <f t="shared" si="4"/>
        <v>#DIV/0!</v>
      </c>
      <c r="L16" s="183" t="e">
        <f t="shared" si="5"/>
        <v>#DIV/0!</v>
      </c>
      <c r="M16" s="173" t="e">
        <f>INDEX(#REF!,MATCH(판매정보!$B16,#REF!,0))</f>
        <v>#REF!</v>
      </c>
      <c r="N16" s="75" t="s">
        <v>732</v>
      </c>
      <c r="O16" s="173" t="s">
        <v>729</v>
      </c>
      <c r="P16" s="201" t="s">
        <v>245</v>
      </c>
      <c r="Q16" s="284"/>
      <c r="R16" s="284"/>
      <c r="S16" s="284"/>
      <c r="T16" s="212"/>
      <c r="U16" s="284"/>
      <c r="V16" s="212"/>
      <c r="W16" s="284"/>
      <c r="X16" s="212"/>
      <c r="Y16" s="284"/>
      <c r="Z16" s="284"/>
      <c r="AA16" s="284"/>
      <c r="AB16" s="212"/>
      <c r="AC16" s="284"/>
      <c r="AD16" s="212"/>
      <c r="AE16" s="284"/>
      <c r="AF16" s="284"/>
      <c r="AG16" s="284"/>
      <c r="AH16" s="212"/>
      <c r="AI16" s="284"/>
      <c r="AJ16" s="284"/>
      <c r="AK16" s="284"/>
      <c r="AL16" s="284"/>
      <c r="AM16" s="212"/>
      <c r="AN16" s="284"/>
      <c r="AO16" s="284"/>
      <c r="AP16" s="284"/>
      <c r="AQ16" s="212"/>
      <c r="AR16" s="284"/>
      <c r="AS16" s="284"/>
      <c r="AT16" s="212"/>
      <c r="AU16" s="284"/>
      <c r="AV16" s="291"/>
      <c r="AW16" s="284"/>
      <c r="AX16" s="284"/>
      <c r="AY16" s="288"/>
      <c r="AZ16" s="284"/>
      <c r="BA16" s="284"/>
      <c r="BB16" s="291"/>
      <c r="BC16" s="212"/>
      <c r="BD16" s="284"/>
      <c r="BE16" s="212"/>
      <c r="BF16" s="284"/>
      <c r="BG16" s="284"/>
      <c r="BH16" s="212"/>
      <c r="BI16" s="293"/>
      <c r="BJ16" s="212"/>
      <c r="BK16" s="212"/>
      <c r="BL16" s="212"/>
      <c r="BM16" s="53" t="s">
        <v>748</v>
      </c>
    </row>
    <row r="17" spans="1:65" ht="13.5" customHeight="1">
      <c r="A17" s="51"/>
      <c r="B17" s="52"/>
      <c r="C17" s="36"/>
      <c r="D17" s="61"/>
      <c r="E17" s="49"/>
      <c r="F17" s="49"/>
      <c r="G17" s="50">
        <v>0.25</v>
      </c>
      <c r="H17" s="49"/>
      <c r="I17" s="49"/>
      <c r="J17" s="49"/>
      <c r="K17" s="182" t="e">
        <f t="shared" si="4"/>
        <v>#DIV/0!</v>
      </c>
      <c r="L17" s="183" t="e">
        <f t="shared" si="5"/>
        <v>#DIV/0!</v>
      </c>
      <c r="M17" s="173" t="e">
        <f>INDEX(#REF!,MATCH(판매정보!$B17,#REF!,0))</f>
        <v>#REF!</v>
      </c>
      <c r="N17" s="75" t="s">
        <v>726</v>
      </c>
      <c r="O17" s="173" t="s">
        <v>730</v>
      </c>
      <c r="P17" s="201" t="s">
        <v>604</v>
      </c>
      <c r="Q17" s="284"/>
      <c r="R17" s="284"/>
      <c r="S17" s="284"/>
      <c r="T17" s="212"/>
      <c r="U17" s="284"/>
      <c r="V17" s="212"/>
      <c r="W17" s="284"/>
      <c r="X17" s="212"/>
      <c r="Y17" s="284"/>
      <c r="Z17" s="284"/>
      <c r="AA17" s="284"/>
      <c r="AB17" s="212"/>
      <c r="AC17" s="284"/>
      <c r="AD17" s="212"/>
      <c r="AE17" s="284"/>
      <c r="AF17" s="284"/>
      <c r="AG17" s="284"/>
      <c r="AH17" s="212"/>
      <c r="AI17" s="284"/>
      <c r="AJ17" s="284"/>
      <c r="AK17" s="284"/>
      <c r="AL17" s="284"/>
      <c r="AM17" s="212"/>
      <c r="AN17" s="284"/>
      <c r="AO17" s="284"/>
      <c r="AP17" s="284"/>
      <c r="AQ17" s="212"/>
      <c r="AR17" s="284"/>
      <c r="AS17" s="284"/>
      <c r="AT17" s="212"/>
      <c r="AU17" s="284"/>
      <c r="AV17" s="284"/>
      <c r="AW17" s="284"/>
      <c r="AX17" s="284"/>
      <c r="AY17" s="288"/>
      <c r="AZ17" s="284"/>
      <c r="BA17" s="284"/>
      <c r="BB17" s="291"/>
      <c r="BC17" s="212"/>
      <c r="BD17" s="284"/>
      <c r="BE17" s="212"/>
      <c r="BF17" s="284"/>
      <c r="BG17" s="284"/>
      <c r="BH17" s="212"/>
      <c r="BI17" s="291"/>
      <c r="BJ17" s="212"/>
      <c r="BK17" s="212"/>
      <c r="BL17" s="212"/>
      <c r="BM17" s="53" t="s">
        <v>748</v>
      </c>
    </row>
    <row r="18" spans="1:65" ht="13.5" customHeight="1">
      <c r="A18" s="51"/>
      <c r="B18" s="52"/>
      <c r="C18" s="36"/>
      <c r="D18" s="61"/>
      <c r="E18" s="49"/>
      <c r="F18" s="49"/>
      <c r="G18" s="50">
        <v>0.25</v>
      </c>
      <c r="H18" s="49"/>
      <c r="I18" s="49"/>
      <c r="J18" s="49"/>
      <c r="K18" s="182" t="e">
        <f t="shared" si="4"/>
        <v>#DIV/0!</v>
      </c>
      <c r="L18" s="183" t="e">
        <f t="shared" si="5"/>
        <v>#DIV/0!</v>
      </c>
      <c r="M18" s="173" t="e">
        <f>INDEX(#REF!,MATCH(판매정보!$B18,#REF!,0))</f>
        <v>#REF!</v>
      </c>
      <c r="N18" s="75" t="s">
        <v>727</v>
      </c>
      <c r="O18" s="173" t="s">
        <v>745</v>
      </c>
      <c r="P18" s="201" t="s">
        <v>604</v>
      </c>
      <c r="Q18" s="209"/>
      <c r="R18" s="210"/>
      <c r="S18" s="210"/>
      <c r="T18" s="212"/>
      <c r="U18" s="210"/>
      <c r="V18" s="212"/>
      <c r="W18" s="212"/>
      <c r="X18" s="212"/>
      <c r="Y18" s="210"/>
      <c r="Z18" s="210"/>
      <c r="AA18" s="210"/>
      <c r="AB18" s="212"/>
      <c r="AC18" s="210"/>
      <c r="AD18" s="212"/>
      <c r="AE18" s="210"/>
      <c r="AF18" s="210"/>
      <c r="AG18" s="210"/>
      <c r="AH18" s="212"/>
      <c r="AI18" s="210"/>
      <c r="AJ18" s="210"/>
      <c r="AK18" s="284"/>
      <c r="AL18" s="284"/>
      <c r="AM18" s="212"/>
      <c r="AN18" s="284"/>
      <c r="AO18" s="284"/>
      <c r="AP18" s="216"/>
      <c r="AQ18" s="212"/>
      <c r="AR18" s="210"/>
      <c r="AS18" s="210"/>
      <c r="AT18" s="212"/>
      <c r="AU18" s="210"/>
      <c r="AV18" s="283"/>
      <c r="AW18" s="284"/>
      <c r="AX18" s="284"/>
      <c r="AY18" s="283"/>
      <c r="AZ18" s="284"/>
      <c r="BA18" s="216"/>
      <c r="BB18" s="216"/>
      <c r="BC18" s="212"/>
      <c r="BD18" s="284"/>
      <c r="BE18" s="212"/>
      <c r="BF18" s="284"/>
      <c r="BG18" s="210"/>
      <c r="BH18" s="212"/>
      <c r="BI18" s="283"/>
      <c r="BJ18" s="212"/>
      <c r="BK18" s="212"/>
      <c r="BL18" s="212"/>
      <c r="BM18" s="53"/>
    </row>
    <row r="19" spans="1:65" ht="13.5" customHeight="1">
      <c r="A19" s="51"/>
      <c r="B19" s="52"/>
      <c r="C19" s="36"/>
      <c r="D19" s="61"/>
      <c r="E19" s="49"/>
      <c r="F19" s="49"/>
      <c r="G19" s="50">
        <v>0.25</v>
      </c>
      <c r="H19" s="49"/>
      <c r="I19" s="49"/>
      <c r="J19" s="49"/>
      <c r="K19" s="182" t="e">
        <f t="shared" si="4"/>
        <v>#DIV/0!</v>
      </c>
      <c r="L19" s="183" t="e">
        <f t="shared" si="5"/>
        <v>#DIV/0!</v>
      </c>
      <c r="M19" s="173" t="e">
        <f>INDEX(#REF!,MATCH(판매정보!$B19,#REF!,0))</f>
        <v>#REF!</v>
      </c>
      <c r="N19" s="75" t="s">
        <v>727</v>
      </c>
      <c r="O19" s="173" t="s">
        <v>745</v>
      </c>
      <c r="P19" s="201" t="s">
        <v>245</v>
      </c>
      <c r="Q19" s="209"/>
      <c r="R19" s="210"/>
      <c r="S19" s="210"/>
      <c r="T19" s="212"/>
      <c r="U19" s="210"/>
      <c r="V19" s="212"/>
      <c r="W19" s="212"/>
      <c r="X19" s="212"/>
      <c r="Y19" s="210"/>
      <c r="Z19" s="210"/>
      <c r="AA19" s="210"/>
      <c r="AB19" s="212"/>
      <c r="AC19" s="210"/>
      <c r="AD19" s="212"/>
      <c r="AE19" s="210"/>
      <c r="AF19" s="210"/>
      <c r="AG19" s="210"/>
      <c r="AH19" s="212"/>
      <c r="AI19" s="210"/>
      <c r="AJ19" s="210"/>
      <c r="AK19" s="284"/>
      <c r="AL19" s="284"/>
      <c r="AM19" s="212"/>
      <c r="AN19" s="284"/>
      <c r="AO19" s="284"/>
      <c r="AP19" s="216"/>
      <c r="AQ19" s="212"/>
      <c r="AR19" s="210"/>
      <c r="AS19" s="210"/>
      <c r="AT19" s="212"/>
      <c r="AU19" s="210"/>
      <c r="AV19" s="283"/>
      <c r="AW19" s="284"/>
      <c r="AX19" s="284"/>
      <c r="AY19" s="283"/>
      <c r="AZ19" s="284"/>
      <c r="BA19" s="216"/>
      <c r="BB19" s="216"/>
      <c r="BC19" s="212"/>
      <c r="BD19" s="284"/>
      <c r="BE19" s="212"/>
      <c r="BF19" s="284"/>
      <c r="BG19" s="210"/>
      <c r="BH19" s="212"/>
      <c r="BI19" s="283"/>
      <c r="BJ19" s="212"/>
      <c r="BK19" s="212"/>
      <c r="BL19" s="212"/>
      <c r="BM19" s="53"/>
    </row>
    <row r="20" spans="1:65" ht="13.5" customHeight="1">
      <c r="A20" s="51"/>
      <c r="B20" s="52"/>
      <c r="C20" s="36"/>
      <c r="D20" s="61"/>
      <c r="E20" s="49"/>
      <c r="F20" s="49"/>
      <c r="G20" s="50">
        <v>0.25</v>
      </c>
      <c r="H20" s="49"/>
      <c r="I20" s="49"/>
      <c r="J20" s="49"/>
      <c r="K20" s="182" t="e">
        <f t="shared" si="4"/>
        <v>#DIV/0!</v>
      </c>
      <c r="L20" s="183" t="e">
        <f t="shared" si="5"/>
        <v>#DIV/0!</v>
      </c>
      <c r="M20" s="173" t="e">
        <f>INDEX(#REF!,MATCH(판매정보!$B20,#REF!,0))</f>
        <v>#REF!</v>
      </c>
      <c r="N20" s="75" t="s">
        <v>727</v>
      </c>
      <c r="O20" s="173" t="s">
        <v>745</v>
      </c>
      <c r="P20" s="201" t="s">
        <v>245</v>
      </c>
      <c r="Q20" s="209"/>
      <c r="R20" s="210"/>
      <c r="S20" s="210"/>
      <c r="T20" s="212"/>
      <c r="U20" s="210"/>
      <c r="V20" s="212"/>
      <c r="W20" s="212"/>
      <c r="X20" s="212"/>
      <c r="Y20" s="210"/>
      <c r="Z20" s="210"/>
      <c r="AA20" s="210"/>
      <c r="AB20" s="212"/>
      <c r="AC20" s="210"/>
      <c r="AD20" s="212"/>
      <c r="AE20" s="210"/>
      <c r="AF20" s="210"/>
      <c r="AG20" s="210"/>
      <c r="AH20" s="212"/>
      <c r="AI20" s="210"/>
      <c r="AJ20" s="210"/>
      <c r="AK20" s="284"/>
      <c r="AL20" s="284"/>
      <c r="AM20" s="212"/>
      <c r="AN20" s="284"/>
      <c r="AO20" s="284"/>
      <c r="AP20" s="216"/>
      <c r="AQ20" s="212"/>
      <c r="AR20" s="210"/>
      <c r="AS20" s="210"/>
      <c r="AT20" s="212"/>
      <c r="AU20" s="210"/>
      <c r="AV20" s="283"/>
      <c r="AW20" s="284"/>
      <c r="AX20" s="284"/>
      <c r="AY20" s="283"/>
      <c r="AZ20" s="284"/>
      <c r="BA20" s="216"/>
      <c r="BB20" s="216"/>
      <c r="BC20" s="212"/>
      <c r="BD20" s="284"/>
      <c r="BE20" s="212"/>
      <c r="BF20" s="284"/>
      <c r="BG20" s="210"/>
      <c r="BH20" s="212"/>
      <c r="BI20" s="283"/>
      <c r="BJ20" s="212"/>
      <c r="BK20" s="212"/>
      <c r="BL20" s="212"/>
      <c r="BM20" s="53"/>
    </row>
    <row r="21" spans="1:65" ht="13.5" customHeight="1">
      <c r="A21" s="51"/>
      <c r="B21" s="52"/>
      <c r="C21" s="36"/>
      <c r="D21" s="61"/>
      <c r="E21" s="49"/>
      <c r="F21" s="49"/>
      <c r="G21" s="50">
        <v>0.25</v>
      </c>
      <c r="H21" s="49"/>
      <c r="I21" s="49"/>
      <c r="J21" s="49"/>
      <c r="K21" s="182" t="e">
        <f t="shared" si="4"/>
        <v>#DIV/0!</v>
      </c>
      <c r="L21" s="183" t="e">
        <f t="shared" si="5"/>
        <v>#DIV/0!</v>
      </c>
      <c r="M21" s="173" t="e">
        <f>INDEX(#REF!,MATCH(판매정보!$B21,#REF!,0))</f>
        <v>#REF!</v>
      </c>
      <c r="N21" s="75" t="s">
        <v>727</v>
      </c>
      <c r="O21" s="173" t="s">
        <v>745</v>
      </c>
      <c r="P21" s="201" t="s">
        <v>245</v>
      </c>
      <c r="Q21" s="209"/>
      <c r="R21" s="210"/>
      <c r="S21" s="210"/>
      <c r="T21" s="212"/>
      <c r="U21" s="210"/>
      <c r="V21" s="212"/>
      <c r="W21" s="212"/>
      <c r="X21" s="212"/>
      <c r="Y21" s="210"/>
      <c r="Z21" s="210"/>
      <c r="AA21" s="210"/>
      <c r="AB21" s="212"/>
      <c r="AC21" s="210"/>
      <c r="AD21" s="212"/>
      <c r="AE21" s="210"/>
      <c r="AF21" s="210"/>
      <c r="AG21" s="210"/>
      <c r="AH21" s="212"/>
      <c r="AI21" s="210"/>
      <c r="AJ21" s="210"/>
      <c r="AK21" s="284"/>
      <c r="AL21" s="284"/>
      <c r="AM21" s="212"/>
      <c r="AN21" s="284"/>
      <c r="AO21" s="284"/>
      <c r="AP21" s="216"/>
      <c r="AQ21" s="212"/>
      <c r="AR21" s="210"/>
      <c r="AS21" s="210"/>
      <c r="AT21" s="212"/>
      <c r="AU21" s="210"/>
      <c r="AV21" s="283"/>
      <c r="AW21" s="284"/>
      <c r="AX21" s="284"/>
      <c r="AY21" s="283"/>
      <c r="AZ21" s="284"/>
      <c r="BA21" s="216"/>
      <c r="BB21" s="216"/>
      <c r="BC21" s="212"/>
      <c r="BD21" s="284"/>
      <c r="BE21" s="212"/>
      <c r="BF21" s="284"/>
      <c r="BG21" s="210"/>
      <c r="BH21" s="212"/>
      <c r="BI21" s="283"/>
      <c r="BJ21" s="212"/>
      <c r="BK21" s="212"/>
      <c r="BL21" s="212"/>
      <c r="BM21" s="53"/>
    </row>
    <row r="22" spans="1:65" ht="13.5" customHeight="1">
      <c r="A22" s="51"/>
      <c r="B22" s="52"/>
      <c r="C22" s="36"/>
      <c r="D22" s="61"/>
      <c r="E22" s="49"/>
      <c r="F22" s="49"/>
      <c r="G22" s="50">
        <v>0.25</v>
      </c>
      <c r="H22" s="49"/>
      <c r="I22" s="49"/>
      <c r="J22" s="49"/>
      <c r="K22" s="182" t="e">
        <f t="shared" si="4"/>
        <v>#DIV/0!</v>
      </c>
      <c r="L22" s="183" t="e">
        <f t="shared" si="5"/>
        <v>#DIV/0!</v>
      </c>
      <c r="M22" s="173" t="e">
        <f>INDEX(#REF!,MATCH(판매정보!$B22,#REF!,0))</f>
        <v>#REF!</v>
      </c>
      <c r="N22" s="75" t="s">
        <v>727</v>
      </c>
      <c r="O22" s="173" t="s">
        <v>745</v>
      </c>
      <c r="P22" s="201" t="s">
        <v>245</v>
      </c>
      <c r="Q22" s="209"/>
      <c r="R22" s="210"/>
      <c r="S22" s="210"/>
      <c r="T22" s="212"/>
      <c r="U22" s="210"/>
      <c r="V22" s="212"/>
      <c r="W22" s="212"/>
      <c r="X22" s="212"/>
      <c r="Y22" s="210"/>
      <c r="Z22" s="210"/>
      <c r="AA22" s="210"/>
      <c r="AB22" s="212"/>
      <c r="AC22" s="210"/>
      <c r="AD22" s="212"/>
      <c r="AE22" s="210"/>
      <c r="AF22" s="210"/>
      <c r="AG22" s="210"/>
      <c r="AH22" s="212"/>
      <c r="AI22" s="210"/>
      <c r="AJ22" s="210"/>
      <c r="AK22" s="284"/>
      <c r="AL22" s="284"/>
      <c r="AM22" s="212"/>
      <c r="AN22" s="284"/>
      <c r="AO22" s="284"/>
      <c r="AP22" s="216"/>
      <c r="AQ22" s="212"/>
      <c r="AR22" s="210"/>
      <c r="AS22" s="210"/>
      <c r="AT22" s="212"/>
      <c r="AU22" s="210"/>
      <c r="AV22" s="283"/>
      <c r="AW22" s="284"/>
      <c r="AX22" s="284"/>
      <c r="AY22" s="283"/>
      <c r="AZ22" s="284"/>
      <c r="BA22" s="216"/>
      <c r="BB22" s="216"/>
      <c r="BC22" s="212"/>
      <c r="BD22" s="284"/>
      <c r="BE22" s="212"/>
      <c r="BF22" s="284"/>
      <c r="BG22" s="210"/>
      <c r="BH22" s="212"/>
      <c r="BI22" s="283"/>
      <c r="BJ22" s="212"/>
      <c r="BK22" s="212"/>
      <c r="BL22" s="212"/>
      <c r="BM22" s="53"/>
    </row>
    <row r="23" spans="1:65" ht="13.5" customHeight="1">
      <c r="A23" s="51"/>
      <c r="B23" s="52"/>
      <c r="C23" s="36"/>
      <c r="D23" s="61"/>
      <c r="E23" s="49"/>
      <c r="F23" s="49"/>
      <c r="G23" s="50">
        <v>0.25</v>
      </c>
      <c r="H23" s="49"/>
      <c r="I23" s="49"/>
      <c r="J23" s="49"/>
      <c r="K23" s="182" t="e">
        <f t="shared" ref="K23" si="6">IF(I23="유료배송",0,IF(I23="무료배송",J23,MIN(J23,J23/(I23/F23))))</f>
        <v>#DIV/0!</v>
      </c>
      <c r="L23" s="183" t="e">
        <f t="shared" ref="L23" si="7">1-(H23+K23+F23*G23)/F23</f>
        <v>#DIV/0!</v>
      </c>
      <c r="M23" s="173" t="e">
        <f>INDEX(#REF!,MATCH(판매정보!$B23,#REF!,0))</f>
        <v>#REF!</v>
      </c>
      <c r="N23" s="75"/>
      <c r="O23" s="173" t="s">
        <v>745</v>
      </c>
      <c r="P23" s="201" t="s">
        <v>245</v>
      </c>
      <c r="Q23" s="209"/>
      <c r="R23" s="210"/>
      <c r="S23" s="210"/>
      <c r="T23" s="212"/>
      <c r="U23" s="210"/>
      <c r="V23" s="212"/>
      <c r="W23" s="212"/>
      <c r="X23" s="212"/>
      <c r="Y23" s="210"/>
      <c r="Z23" s="210"/>
      <c r="AA23" s="210"/>
      <c r="AB23" s="212"/>
      <c r="AC23" s="210"/>
      <c r="AD23" s="212"/>
      <c r="AE23" s="210"/>
      <c r="AF23" s="210"/>
      <c r="AG23" s="210"/>
      <c r="AH23" s="212"/>
      <c r="AI23" s="210"/>
      <c r="AJ23" s="210"/>
      <c r="AK23" s="284"/>
      <c r="AL23" s="284"/>
      <c r="AM23" s="212"/>
      <c r="AN23" s="284"/>
      <c r="AO23" s="284"/>
      <c r="AP23" s="216"/>
      <c r="AQ23" s="212"/>
      <c r="AR23" s="210"/>
      <c r="AS23" s="210"/>
      <c r="AT23" s="212"/>
      <c r="AU23" s="210"/>
      <c r="AV23" s="283"/>
      <c r="AW23" s="284"/>
      <c r="AX23" s="284"/>
      <c r="AY23" s="283"/>
      <c r="AZ23" s="284"/>
      <c r="BA23" s="216"/>
      <c r="BB23" s="216"/>
      <c r="BC23" s="212"/>
      <c r="BD23" s="284"/>
      <c r="BE23" s="212"/>
      <c r="BF23" s="284"/>
      <c r="BG23" s="210"/>
      <c r="BH23" s="212"/>
      <c r="BI23" s="283"/>
      <c r="BJ23" s="212"/>
      <c r="BK23" s="212"/>
      <c r="BL23" s="212"/>
      <c r="BM23" s="53"/>
    </row>
    <row r="24" spans="1:65" ht="13.5" customHeight="1">
      <c r="A24" s="316"/>
      <c r="B24" s="52"/>
      <c r="C24" s="36"/>
      <c r="D24" s="61"/>
      <c r="E24" s="49"/>
      <c r="F24" s="49"/>
      <c r="G24" s="50">
        <v>0.25</v>
      </c>
      <c r="H24" s="49"/>
      <c r="I24" s="49"/>
      <c r="J24" s="49"/>
      <c r="K24" s="182" t="e">
        <f t="shared" ref="K24:K43" si="8">IF(I24="유료배송",0,IF(I24="무료배송",J24,MIN(J24,J24/(I24/F24))))</f>
        <v>#DIV/0!</v>
      </c>
      <c r="L24" s="183" t="e">
        <f t="shared" ref="L24:L43" si="9">1-(H24+K24+F24*G24)/F24</f>
        <v>#DIV/0!</v>
      </c>
      <c r="M24" s="173" t="e">
        <f>INDEX(#REF!,MATCH(판매정보!$B24,#REF!,0))</f>
        <v>#REF!</v>
      </c>
      <c r="N24" s="75" t="s">
        <v>720</v>
      </c>
      <c r="O24" s="173" t="s">
        <v>721</v>
      </c>
      <c r="P24" s="201" t="s">
        <v>604</v>
      </c>
      <c r="Q24" s="285"/>
      <c r="R24" s="285"/>
      <c r="S24" s="285"/>
      <c r="T24" s="212"/>
      <c r="U24" s="285"/>
      <c r="V24" s="212"/>
      <c r="W24" s="285"/>
      <c r="X24" s="212"/>
      <c r="Y24" s="285"/>
      <c r="Z24" s="285"/>
      <c r="AA24" s="285"/>
      <c r="AB24" s="212"/>
      <c r="AC24" s="285"/>
      <c r="AD24" s="212"/>
      <c r="AE24" s="285"/>
      <c r="AF24" s="285"/>
      <c r="AG24" s="285"/>
      <c r="AH24" s="212"/>
      <c r="AI24" s="285"/>
      <c r="AJ24" s="285"/>
      <c r="AK24" s="284"/>
      <c r="AL24" s="284"/>
      <c r="AM24" s="212"/>
      <c r="AN24" s="210"/>
      <c r="AO24" s="285"/>
      <c r="AP24" s="210"/>
      <c r="AQ24" s="212"/>
      <c r="AR24" s="210"/>
      <c r="AS24" s="285"/>
      <c r="AT24" s="212"/>
      <c r="AU24" s="285"/>
      <c r="AV24" s="285"/>
      <c r="AW24" s="285"/>
      <c r="AX24" s="285"/>
      <c r="AY24" s="285"/>
      <c r="AZ24" s="285"/>
      <c r="BA24" s="285"/>
      <c r="BB24" s="285"/>
      <c r="BC24" s="212"/>
      <c r="BD24" s="285"/>
      <c r="BE24" s="212"/>
      <c r="BF24" s="285"/>
      <c r="BG24" s="285"/>
      <c r="BH24" s="212"/>
      <c r="BI24" s="286"/>
      <c r="BJ24" s="212"/>
      <c r="BK24" s="212"/>
      <c r="BL24" s="212"/>
      <c r="BM24" s="53"/>
    </row>
    <row r="25" spans="1:65" ht="13.5" customHeight="1">
      <c r="A25" s="316"/>
      <c r="B25" s="52"/>
      <c r="C25" s="36"/>
      <c r="D25" s="61"/>
      <c r="E25" s="49"/>
      <c r="F25" s="49"/>
      <c r="G25" s="50">
        <v>0.25</v>
      </c>
      <c r="H25" s="49"/>
      <c r="I25" s="49"/>
      <c r="J25" s="49"/>
      <c r="K25" s="182" t="e">
        <f t="shared" si="8"/>
        <v>#DIV/0!</v>
      </c>
      <c r="L25" s="183" t="e">
        <f t="shared" si="9"/>
        <v>#DIV/0!</v>
      </c>
      <c r="M25" s="173" t="e">
        <f>INDEX(#REF!,MATCH(판매정보!$B25,#REF!,0))</f>
        <v>#REF!</v>
      </c>
      <c r="N25" s="75" t="s">
        <v>720</v>
      </c>
      <c r="O25" s="173" t="s">
        <v>721</v>
      </c>
      <c r="P25" s="201" t="s">
        <v>604</v>
      </c>
      <c r="Q25" s="285"/>
      <c r="R25" s="285"/>
      <c r="S25" s="285"/>
      <c r="T25" s="212"/>
      <c r="U25" s="285"/>
      <c r="V25" s="212"/>
      <c r="W25" s="285"/>
      <c r="X25" s="212"/>
      <c r="Y25" s="285"/>
      <c r="Z25" s="285"/>
      <c r="AA25" s="285"/>
      <c r="AB25" s="212"/>
      <c r="AC25" s="285"/>
      <c r="AD25" s="212"/>
      <c r="AE25" s="285"/>
      <c r="AF25" s="285"/>
      <c r="AG25" s="285"/>
      <c r="AH25" s="212"/>
      <c r="AI25" s="285"/>
      <c r="AJ25" s="285"/>
      <c r="AK25" s="285"/>
      <c r="AL25" s="285"/>
      <c r="AM25" s="212"/>
      <c r="AN25" s="210"/>
      <c r="AO25" s="285"/>
      <c r="AP25" s="210"/>
      <c r="AQ25" s="212"/>
      <c r="AR25" s="210"/>
      <c r="AS25" s="285"/>
      <c r="AT25" s="212"/>
      <c r="AU25" s="285"/>
      <c r="AV25" s="285"/>
      <c r="AW25" s="285"/>
      <c r="AX25" s="285"/>
      <c r="AY25" s="285"/>
      <c r="AZ25" s="285"/>
      <c r="BA25" s="285"/>
      <c r="BB25" s="285"/>
      <c r="BC25" s="212"/>
      <c r="BD25" s="285"/>
      <c r="BE25" s="212"/>
      <c r="BF25" s="285"/>
      <c r="BG25" s="285"/>
      <c r="BH25" s="212"/>
      <c r="BI25" s="286"/>
      <c r="BJ25" s="212"/>
      <c r="BK25" s="212"/>
      <c r="BL25" s="212"/>
      <c r="BM25" s="53"/>
    </row>
    <row r="26" spans="1:65" ht="13.5" customHeight="1">
      <c r="A26" s="316"/>
      <c r="B26" s="52"/>
      <c r="C26" s="36"/>
      <c r="D26" s="61"/>
      <c r="E26" s="49"/>
      <c r="F26" s="49"/>
      <c r="G26" s="50">
        <v>0.25</v>
      </c>
      <c r="H26" s="49"/>
      <c r="I26" s="49"/>
      <c r="J26" s="49"/>
      <c r="K26" s="182" t="e">
        <f t="shared" si="8"/>
        <v>#DIV/0!</v>
      </c>
      <c r="L26" s="183" t="e">
        <f t="shared" si="9"/>
        <v>#DIV/0!</v>
      </c>
      <c r="M26" s="173" t="e">
        <f>INDEX(#REF!,MATCH(판매정보!$B26,#REF!,0))</f>
        <v>#REF!</v>
      </c>
      <c r="N26" s="75" t="s">
        <v>720</v>
      </c>
      <c r="O26" s="173" t="s">
        <v>721</v>
      </c>
      <c r="P26" s="201" t="s">
        <v>604</v>
      </c>
      <c r="Q26" s="285"/>
      <c r="R26" s="285"/>
      <c r="S26" s="285"/>
      <c r="T26" s="212"/>
      <c r="U26" s="285"/>
      <c r="V26" s="212"/>
      <c r="W26" s="285"/>
      <c r="X26" s="212"/>
      <c r="Y26" s="285"/>
      <c r="Z26" s="285"/>
      <c r="AA26" s="285"/>
      <c r="AB26" s="212"/>
      <c r="AC26" s="285"/>
      <c r="AD26" s="212"/>
      <c r="AE26" s="285"/>
      <c r="AF26" s="285"/>
      <c r="AG26" s="285"/>
      <c r="AH26" s="212"/>
      <c r="AI26" s="285"/>
      <c r="AJ26" s="285"/>
      <c r="AK26" s="285"/>
      <c r="AL26" s="285"/>
      <c r="AM26" s="212"/>
      <c r="AN26" s="210"/>
      <c r="AO26" s="285"/>
      <c r="AP26" s="210"/>
      <c r="AQ26" s="212"/>
      <c r="AR26" s="210"/>
      <c r="AS26" s="285"/>
      <c r="AT26" s="212"/>
      <c r="AU26" s="285"/>
      <c r="AV26" s="285"/>
      <c r="AW26" s="285"/>
      <c r="AX26" s="285"/>
      <c r="AY26" s="285"/>
      <c r="AZ26" s="285"/>
      <c r="BA26" s="285"/>
      <c r="BB26" s="285"/>
      <c r="BC26" s="212"/>
      <c r="BD26" s="285"/>
      <c r="BE26" s="212"/>
      <c r="BF26" s="285"/>
      <c r="BG26" s="285"/>
      <c r="BH26" s="212"/>
      <c r="BI26" s="286"/>
      <c r="BJ26" s="212"/>
      <c r="BK26" s="212"/>
      <c r="BL26" s="212"/>
      <c r="BM26" s="53"/>
    </row>
    <row r="27" spans="1:65" ht="13.5" customHeight="1">
      <c r="A27" s="316"/>
      <c r="B27" s="52"/>
      <c r="C27" s="36"/>
      <c r="D27" s="61"/>
      <c r="E27" s="49"/>
      <c r="F27" s="49"/>
      <c r="G27" s="50">
        <v>0.25</v>
      </c>
      <c r="H27" s="49"/>
      <c r="I27" s="49"/>
      <c r="J27" s="49"/>
      <c r="K27" s="182" t="e">
        <f t="shared" si="8"/>
        <v>#DIV/0!</v>
      </c>
      <c r="L27" s="183" t="e">
        <f t="shared" si="9"/>
        <v>#DIV/0!</v>
      </c>
      <c r="M27" s="173" t="e">
        <f>INDEX(#REF!,MATCH(판매정보!$B27,#REF!,0))</f>
        <v>#REF!</v>
      </c>
      <c r="N27" s="75" t="s">
        <v>720</v>
      </c>
      <c r="O27" s="173" t="s">
        <v>721</v>
      </c>
      <c r="P27" s="201" t="s">
        <v>604</v>
      </c>
      <c r="Q27" s="285"/>
      <c r="R27" s="285"/>
      <c r="S27" s="285"/>
      <c r="T27" s="212"/>
      <c r="U27" s="285"/>
      <c r="V27" s="212"/>
      <c r="W27" s="285"/>
      <c r="X27" s="212"/>
      <c r="Y27" s="285"/>
      <c r="Z27" s="285"/>
      <c r="AA27" s="285"/>
      <c r="AB27" s="212"/>
      <c r="AC27" s="285"/>
      <c r="AD27" s="212"/>
      <c r="AE27" s="285"/>
      <c r="AF27" s="285"/>
      <c r="AG27" s="285"/>
      <c r="AH27" s="212"/>
      <c r="AI27" s="285"/>
      <c r="AJ27" s="285"/>
      <c r="AK27" s="285"/>
      <c r="AL27" s="285"/>
      <c r="AM27" s="212"/>
      <c r="AN27" s="210"/>
      <c r="AO27" s="285"/>
      <c r="AP27" s="210"/>
      <c r="AQ27" s="212"/>
      <c r="AR27" s="210"/>
      <c r="AS27" s="285"/>
      <c r="AT27" s="212"/>
      <c r="AU27" s="285"/>
      <c r="AV27" s="285"/>
      <c r="AW27" s="285"/>
      <c r="AX27" s="285"/>
      <c r="AY27" s="285"/>
      <c r="AZ27" s="285"/>
      <c r="BA27" s="285"/>
      <c r="BB27" s="285"/>
      <c r="BC27" s="212"/>
      <c r="BD27" s="285"/>
      <c r="BE27" s="212"/>
      <c r="BF27" s="285"/>
      <c r="BG27" s="285"/>
      <c r="BH27" s="212"/>
      <c r="BI27" s="286"/>
      <c r="BJ27" s="212"/>
      <c r="BK27" s="212"/>
      <c r="BL27" s="212"/>
      <c r="BM27" s="53"/>
    </row>
    <row r="28" spans="1:65" ht="13.5" customHeight="1">
      <c r="A28" s="316"/>
      <c r="B28" s="52"/>
      <c r="C28" s="36"/>
      <c r="D28" s="61"/>
      <c r="E28" s="49"/>
      <c r="F28" s="49"/>
      <c r="G28" s="50">
        <v>0.25</v>
      </c>
      <c r="H28" s="49"/>
      <c r="I28" s="49"/>
      <c r="J28" s="49"/>
      <c r="K28" s="182" t="e">
        <f t="shared" si="8"/>
        <v>#DIV/0!</v>
      </c>
      <c r="L28" s="183" t="e">
        <f t="shared" si="9"/>
        <v>#DIV/0!</v>
      </c>
      <c r="M28" s="173" t="e">
        <f>INDEX(#REF!,MATCH(판매정보!$B28,#REF!,0))</f>
        <v>#REF!</v>
      </c>
      <c r="N28" s="75" t="s">
        <v>720</v>
      </c>
      <c r="O28" s="173" t="s">
        <v>721</v>
      </c>
      <c r="P28" s="201" t="s">
        <v>604</v>
      </c>
      <c r="Q28" s="285"/>
      <c r="R28" s="285"/>
      <c r="S28" s="285"/>
      <c r="T28" s="212"/>
      <c r="U28" s="285"/>
      <c r="V28" s="212"/>
      <c r="W28" s="285"/>
      <c r="X28" s="212"/>
      <c r="Y28" s="285"/>
      <c r="Z28" s="285"/>
      <c r="AA28" s="285"/>
      <c r="AB28" s="212"/>
      <c r="AC28" s="285"/>
      <c r="AD28" s="212"/>
      <c r="AE28" s="285"/>
      <c r="AF28" s="285"/>
      <c r="AG28" s="285"/>
      <c r="AH28" s="212"/>
      <c r="AI28" s="285"/>
      <c r="AJ28" s="285"/>
      <c r="AK28" s="285"/>
      <c r="AL28" s="285"/>
      <c r="AM28" s="212"/>
      <c r="AN28" s="210"/>
      <c r="AO28" s="285"/>
      <c r="AP28" s="210"/>
      <c r="AQ28" s="212"/>
      <c r="AR28" s="210"/>
      <c r="AS28" s="285"/>
      <c r="AT28" s="212"/>
      <c r="AU28" s="285"/>
      <c r="AV28" s="285"/>
      <c r="AW28" s="285"/>
      <c r="AX28" s="285"/>
      <c r="AY28" s="285"/>
      <c r="AZ28" s="285"/>
      <c r="BA28" s="285"/>
      <c r="BB28" s="285"/>
      <c r="BC28" s="212"/>
      <c r="BD28" s="285"/>
      <c r="BE28" s="212"/>
      <c r="BF28" s="285"/>
      <c r="BG28" s="285"/>
      <c r="BH28" s="212"/>
      <c r="BI28" s="286"/>
      <c r="BJ28" s="212"/>
      <c r="BK28" s="212"/>
      <c r="BL28" s="212"/>
      <c r="BM28" s="53"/>
    </row>
    <row r="29" spans="1:65" ht="13.5" customHeight="1">
      <c r="A29" s="316"/>
      <c r="B29" s="52"/>
      <c r="C29" s="36"/>
      <c r="D29" s="61"/>
      <c r="E29" s="49"/>
      <c r="F29" s="49"/>
      <c r="G29" s="50">
        <v>0.25</v>
      </c>
      <c r="H29" s="49"/>
      <c r="I29" s="49"/>
      <c r="J29" s="49"/>
      <c r="K29" s="182" t="e">
        <f t="shared" si="8"/>
        <v>#DIV/0!</v>
      </c>
      <c r="L29" s="183" t="e">
        <f t="shared" si="9"/>
        <v>#DIV/0!</v>
      </c>
      <c r="M29" s="173" t="e">
        <f>INDEX(#REF!,MATCH(판매정보!$B29,#REF!,0))</f>
        <v>#REF!</v>
      </c>
      <c r="N29" s="75" t="s">
        <v>720</v>
      </c>
      <c r="O29" s="173" t="s">
        <v>721</v>
      </c>
      <c r="P29" s="201" t="s">
        <v>604</v>
      </c>
      <c r="Q29" s="285"/>
      <c r="R29" s="285"/>
      <c r="S29" s="285"/>
      <c r="T29" s="212"/>
      <c r="U29" s="285"/>
      <c r="V29" s="212"/>
      <c r="W29" s="285"/>
      <c r="X29" s="212"/>
      <c r="Y29" s="285"/>
      <c r="Z29" s="285"/>
      <c r="AA29" s="285"/>
      <c r="AB29" s="212"/>
      <c r="AC29" s="285"/>
      <c r="AD29" s="212"/>
      <c r="AE29" s="285"/>
      <c r="AF29" s="285"/>
      <c r="AG29" s="285"/>
      <c r="AH29" s="212"/>
      <c r="AI29" s="285"/>
      <c r="AJ29" s="285"/>
      <c r="AK29" s="285"/>
      <c r="AL29" s="285"/>
      <c r="AM29" s="212"/>
      <c r="AN29" s="210"/>
      <c r="AO29" s="285"/>
      <c r="AP29" s="210"/>
      <c r="AQ29" s="212"/>
      <c r="AR29" s="210"/>
      <c r="AS29" s="285"/>
      <c r="AT29" s="212"/>
      <c r="AU29" s="285"/>
      <c r="AV29" s="285"/>
      <c r="AW29" s="285"/>
      <c r="AX29" s="285"/>
      <c r="AY29" s="285"/>
      <c r="AZ29" s="285"/>
      <c r="BA29" s="285"/>
      <c r="BB29" s="285"/>
      <c r="BC29" s="212"/>
      <c r="BD29" s="285"/>
      <c r="BE29" s="212"/>
      <c r="BF29" s="285"/>
      <c r="BG29" s="285"/>
      <c r="BH29" s="212"/>
      <c r="BI29" s="286"/>
      <c r="BJ29" s="212"/>
      <c r="BK29" s="212"/>
      <c r="BL29" s="212"/>
      <c r="BM29" s="53"/>
    </row>
    <row r="30" spans="1:65" ht="13.5" customHeight="1">
      <c r="A30" s="316"/>
      <c r="B30" s="52"/>
      <c r="C30" s="36"/>
      <c r="D30" s="61"/>
      <c r="E30" s="49"/>
      <c r="F30" s="49"/>
      <c r="G30" s="50">
        <v>0.25</v>
      </c>
      <c r="H30" s="49"/>
      <c r="I30" s="49"/>
      <c r="J30" s="49"/>
      <c r="K30" s="182" t="e">
        <f t="shared" si="8"/>
        <v>#DIV/0!</v>
      </c>
      <c r="L30" s="183" t="e">
        <f t="shared" si="9"/>
        <v>#DIV/0!</v>
      </c>
      <c r="M30" s="173" t="e">
        <f>INDEX(#REF!,MATCH(판매정보!$B30,#REF!,0))</f>
        <v>#REF!</v>
      </c>
      <c r="N30" s="75" t="s">
        <v>720</v>
      </c>
      <c r="O30" s="173" t="s">
        <v>721</v>
      </c>
      <c r="P30" s="201" t="s">
        <v>604</v>
      </c>
      <c r="Q30" s="285"/>
      <c r="R30" s="285"/>
      <c r="S30" s="285"/>
      <c r="T30" s="212"/>
      <c r="U30" s="285"/>
      <c r="V30" s="212"/>
      <c r="W30" s="285"/>
      <c r="X30" s="212"/>
      <c r="Y30" s="285"/>
      <c r="Z30" s="285"/>
      <c r="AA30" s="285"/>
      <c r="AB30" s="212"/>
      <c r="AC30" s="285"/>
      <c r="AD30" s="212"/>
      <c r="AE30" s="285"/>
      <c r="AF30" s="285"/>
      <c r="AG30" s="285"/>
      <c r="AH30" s="212"/>
      <c r="AI30" s="285"/>
      <c r="AJ30" s="285"/>
      <c r="AK30" s="285"/>
      <c r="AL30" s="285"/>
      <c r="AM30" s="212"/>
      <c r="AN30" s="210"/>
      <c r="AO30" s="285"/>
      <c r="AP30" s="210"/>
      <c r="AQ30" s="212"/>
      <c r="AR30" s="210"/>
      <c r="AS30" s="285"/>
      <c r="AT30" s="212"/>
      <c r="AU30" s="285"/>
      <c r="AV30" s="285"/>
      <c r="AW30" s="285"/>
      <c r="AX30" s="285"/>
      <c r="AY30" s="285"/>
      <c r="AZ30" s="285"/>
      <c r="BA30" s="285"/>
      <c r="BB30" s="285"/>
      <c r="BC30" s="212"/>
      <c r="BD30" s="285"/>
      <c r="BE30" s="212"/>
      <c r="BF30" s="285"/>
      <c r="BG30" s="285"/>
      <c r="BH30" s="212"/>
      <c r="BI30" s="286"/>
      <c r="BJ30" s="212"/>
      <c r="BK30" s="212"/>
      <c r="BL30" s="212"/>
      <c r="BM30" s="53"/>
    </row>
    <row r="31" spans="1:65" ht="13.5" customHeight="1">
      <c r="A31" s="316"/>
      <c r="B31" s="52"/>
      <c r="C31" s="36"/>
      <c r="D31" s="61"/>
      <c r="E31" s="49"/>
      <c r="F31" s="49"/>
      <c r="G31" s="50">
        <v>0.25</v>
      </c>
      <c r="H31" s="49"/>
      <c r="I31" s="49"/>
      <c r="J31" s="49"/>
      <c r="K31" s="182" t="e">
        <f t="shared" si="8"/>
        <v>#DIV/0!</v>
      </c>
      <c r="L31" s="183" t="e">
        <f t="shared" si="9"/>
        <v>#DIV/0!</v>
      </c>
      <c r="M31" s="173" t="e">
        <f>INDEX(#REF!,MATCH(판매정보!$B31,#REF!,0))</f>
        <v>#REF!</v>
      </c>
      <c r="N31" s="75" t="s">
        <v>720</v>
      </c>
      <c r="O31" s="173" t="s">
        <v>721</v>
      </c>
      <c r="P31" s="201" t="s">
        <v>604</v>
      </c>
      <c r="Q31" s="285"/>
      <c r="R31" s="285"/>
      <c r="S31" s="285"/>
      <c r="T31" s="212"/>
      <c r="U31" s="285"/>
      <c r="V31" s="212"/>
      <c r="W31" s="285"/>
      <c r="X31" s="212"/>
      <c r="Y31" s="285"/>
      <c r="Z31" s="285"/>
      <c r="AA31" s="285"/>
      <c r="AB31" s="212"/>
      <c r="AC31" s="285"/>
      <c r="AD31" s="212"/>
      <c r="AE31" s="285"/>
      <c r="AF31" s="285"/>
      <c r="AG31" s="285"/>
      <c r="AH31" s="212"/>
      <c r="AI31" s="285"/>
      <c r="AJ31" s="285"/>
      <c r="AK31" s="285"/>
      <c r="AL31" s="285"/>
      <c r="AM31" s="212"/>
      <c r="AN31" s="210"/>
      <c r="AO31" s="285"/>
      <c r="AP31" s="210"/>
      <c r="AQ31" s="212"/>
      <c r="AR31" s="210"/>
      <c r="AS31" s="285"/>
      <c r="AT31" s="212"/>
      <c r="AU31" s="285"/>
      <c r="AV31" s="285"/>
      <c r="AW31" s="285"/>
      <c r="AX31" s="285"/>
      <c r="AY31" s="285"/>
      <c r="AZ31" s="285"/>
      <c r="BA31" s="285"/>
      <c r="BB31" s="285"/>
      <c r="BC31" s="212"/>
      <c r="BD31" s="285"/>
      <c r="BE31" s="212"/>
      <c r="BF31" s="285"/>
      <c r="BG31" s="285"/>
      <c r="BH31" s="212"/>
      <c r="BI31" s="286"/>
      <c r="BJ31" s="212"/>
      <c r="BK31" s="212"/>
      <c r="BL31" s="212"/>
      <c r="BM31" s="53"/>
    </row>
    <row r="32" spans="1:65" ht="13.5" customHeight="1">
      <c r="A32" s="316"/>
      <c r="B32" s="52"/>
      <c r="C32" s="36"/>
      <c r="D32" s="61"/>
      <c r="E32" s="49"/>
      <c r="F32" s="49"/>
      <c r="G32" s="50">
        <v>0.25</v>
      </c>
      <c r="H32" s="49"/>
      <c r="I32" s="49"/>
      <c r="J32" s="49"/>
      <c r="K32" s="182" t="e">
        <f t="shared" si="8"/>
        <v>#DIV/0!</v>
      </c>
      <c r="L32" s="183" t="e">
        <f t="shared" si="9"/>
        <v>#DIV/0!</v>
      </c>
      <c r="M32" s="173" t="e">
        <f>INDEX(#REF!,MATCH(판매정보!$B32,#REF!,0))</f>
        <v>#REF!</v>
      </c>
      <c r="N32" s="75" t="s">
        <v>720</v>
      </c>
      <c r="O32" s="173" t="s">
        <v>731</v>
      </c>
      <c r="P32" s="201" t="s">
        <v>245</v>
      </c>
      <c r="Q32" s="285"/>
      <c r="R32" s="285"/>
      <c r="S32" s="285"/>
      <c r="T32" s="212"/>
      <c r="U32" s="285"/>
      <c r="V32" s="212"/>
      <c r="W32" s="285"/>
      <c r="X32" s="212"/>
      <c r="Y32" s="285"/>
      <c r="Z32" s="285"/>
      <c r="AA32" s="285"/>
      <c r="AB32" s="212"/>
      <c r="AC32" s="285"/>
      <c r="AD32" s="212"/>
      <c r="AE32" s="285"/>
      <c r="AF32" s="285"/>
      <c r="AG32" s="285"/>
      <c r="AH32" s="212"/>
      <c r="AI32" s="285"/>
      <c r="AJ32" s="285"/>
      <c r="AK32" s="285"/>
      <c r="AL32" s="285"/>
      <c r="AM32" s="212"/>
      <c r="AN32" s="210"/>
      <c r="AO32" s="285"/>
      <c r="AP32" s="210"/>
      <c r="AQ32" s="212"/>
      <c r="AR32" s="210"/>
      <c r="AS32" s="285"/>
      <c r="AT32" s="212"/>
      <c r="AU32" s="285"/>
      <c r="AV32" s="285"/>
      <c r="AW32" s="285"/>
      <c r="AX32" s="285"/>
      <c r="AY32" s="285"/>
      <c r="AZ32" s="285"/>
      <c r="BA32" s="285"/>
      <c r="BB32" s="285"/>
      <c r="BC32" s="212"/>
      <c r="BD32" s="285"/>
      <c r="BE32" s="212"/>
      <c r="BF32" s="285"/>
      <c r="BG32" s="285"/>
      <c r="BH32" s="212"/>
      <c r="BI32" s="286"/>
      <c r="BJ32" s="212"/>
      <c r="BK32" s="212"/>
      <c r="BL32" s="212"/>
      <c r="BM32" s="53"/>
    </row>
    <row r="33" spans="1:65" ht="13.5" customHeight="1">
      <c r="A33" s="316"/>
      <c r="B33" s="52"/>
      <c r="C33" s="36"/>
      <c r="D33" s="61"/>
      <c r="E33" s="49"/>
      <c r="F33" s="49"/>
      <c r="G33" s="50">
        <v>0.25</v>
      </c>
      <c r="H33" s="49"/>
      <c r="I33" s="49"/>
      <c r="J33" s="49"/>
      <c r="K33" s="182" t="e">
        <f t="shared" si="8"/>
        <v>#DIV/0!</v>
      </c>
      <c r="L33" s="183" t="e">
        <f t="shared" si="9"/>
        <v>#DIV/0!</v>
      </c>
      <c r="M33" s="173" t="e">
        <f>INDEX(#REF!,MATCH(판매정보!$B33,#REF!,0))</f>
        <v>#REF!</v>
      </c>
      <c r="N33" s="75" t="s">
        <v>720</v>
      </c>
      <c r="O33" s="173" t="s">
        <v>731</v>
      </c>
      <c r="P33" s="201" t="s">
        <v>245</v>
      </c>
      <c r="Q33" s="285"/>
      <c r="R33" s="285"/>
      <c r="S33" s="285"/>
      <c r="T33" s="212"/>
      <c r="U33" s="285"/>
      <c r="V33" s="212"/>
      <c r="W33" s="285"/>
      <c r="X33" s="212"/>
      <c r="Y33" s="285"/>
      <c r="Z33" s="285"/>
      <c r="AA33" s="285"/>
      <c r="AB33" s="212"/>
      <c r="AC33" s="285"/>
      <c r="AD33" s="212"/>
      <c r="AE33" s="285"/>
      <c r="AF33" s="285"/>
      <c r="AG33" s="285"/>
      <c r="AH33" s="212"/>
      <c r="AI33" s="285"/>
      <c r="AJ33" s="285"/>
      <c r="AK33" s="285"/>
      <c r="AL33" s="285"/>
      <c r="AM33" s="212"/>
      <c r="AN33" s="210"/>
      <c r="AO33" s="285"/>
      <c r="AP33" s="210"/>
      <c r="AQ33" s="212"/>
      <c r="AR33" s="210"/>
      <c r="AS33" s="285"/>
      <c r="AT33" s="212"/>
      <c r="AU33" s="285"/>
      <c r="AV33" s="285"/>
      <c r="AW33" s="285"/>
      <c r="AX33" s="285"/>
      <c r="AY33" s="285"/>
      <c r="AZ33" s="285"/>
      <c r="BA33" s="285"/>
      <c r="BB33" s="285"/>
      <c r="BC33" s="212"/>
      <c r="BD33" s="285"/>
      <c r="BE33" s="212"/>
      <c r="BF33" s="285"/>
      <c r="BG33" s="285"/>
      <c r="BH33" s="212"/>
      <c r="BI33" s="286"/>
      <c r="BJ33" s="212"/>
      <c r="BK33" s="212"/>
      <c r="BL33" s="212"/>
      <c r="BM33" s="53"/>
    </row>
    <row r="34" spans="1:65" ht="13.5" customHeight="1">
      <c r="A34" s="287"/>
      <c r="B34" s="52"/>
      <c r="C34" s="36"/>
      <c r="D34" s="61"/>
      <c r="E34" s="49"/>
      <c r="F34" s="49"/>
      <c r="G34" s="50">
        <v>0.25</v>
      </c>
      <c r="H34" s="49"/>
      <c r="I34" s="49"/>
      <c r="J34" s="49"/>
      <c r="K34" s="182" t="e">
        <f t="shared" si="8"/>
        <v>#DIV/0!</v>
      </c>
      <c r="L34" s="183" t="e">
        <f t="shared" si="9"/>
        <v>#DIV/0!</v>
      </c>
      <c r="M34" s="173" t="e">
        <f>INDEX(#REF!,MATCH(판매정보!$B34,#REF!,0))</f>
        <v>#REF!</v>
      </c>
      <c r="N34" s="75" t="s">
        <v>722</v>
      </c>
      <c r="O34" s="173" t="s">
        <v>723</v>
      </c>
      <c r="P34" s="201" t="s">
        <v>245</v>
      </c>
      <c r="Q34" s="284"/>
      <c r="R34" s="210"/>
      <c r="S34" s="210"/>
      <c r="T34" s="212"/>
      <c r="U34" s="210"/>
      <c r="V34" s="212"/>
      <c r="W34" s="210"/>
      <c r="X34" s="212"/>
      <c r="Y34" s="210"/>
      <c r="Z34" s="210"/>
      <c r="AA34" s="210"/>
      <c r="AB34" s="212"/>
      <c r="AC34" s="210"/>
      <c r="AD34" s="212"/>
      <c r="AE34" s="210"/>
      <c r="AF34" s="210"/>
      <c r="AG34" s="210"/>
      <c r="AH34" s="212"/>
      <c r="AI34" s="210"/>
      <c r="AJ34" s="210"/>
      <c r="AK34" s="210"/>
      <c r="AL34" s="210"/>
      <c r="AM34" s="212"/>
      <c r="AN34" s="210"/>
      <c r="AO34" s="210"/>
      <c r="AP34" s="210"/>
      <c r="AQ34" s="212"/>
      <c r="AR34" s="210"/>
      <c r="AS34" s="210"/>
      <c r="AT34" s="212"/>
      <c r="AU34" s="210"/>
      <c r="AV34" s="279"/>
      <c r="AW34" s="277"/>
      <c r="AX34" s="216"/>
      <c r="AY34" s="216"/>
      <c r="AZ34" s="210"/>
      <c r="BA34" s="216"/>
      <c r="BB34" s="216"/>
      <c r="BC34" s="212"/>
      <c r="BD34" s="210"/>
      <c r="BE34" s="212"/>
      <c r="BF34" s="210"/>
      <c r="BG34" s="210"/>
      <c r="BH34" s="212"/>
      <c r="BI34" s="286"/>
      <c r="BJ34" s="212"/>
      <c r="BK34" s="212"/>
      <c r="BL34" s="212"/>
      <c r="BM34" s="53"/>
    </row>
    <row r="35" spans="1:65" ht="13.5" customHeight="1">
      <c r="A35" s="287"/>
      <c r="B35" s="52"/>
      <c r="C35" s="36"/>
      <c r="D35" s="61"/>
      <c r="E35" s="49"/>
      <c r="F35" s="49"/>
      <c r="G35" s="50">
        <v>0.25</v>
      </c>
      <c r="H35" s="49"/>
      <c r="I35" s="49"/>
      <c r="J35" s="49"/>
      <c r="K35" s="182" t="e">
        <f t="shared" si="8"/>
        <v>#DIV/0!</v>
      </c>
      <c r="L35" s="183" t="e">
        <f t="shared" si="9"/>
        <v>#DIV/0!</v>
      </c>
      <c r="M35" s="173" t="e">
        <f>INDEX(#REF!,MATCH(판매정보!$B35,#REF!,0))</f>
        <v>#REF!</v>
      </c>
      <c r="N35" s="75" t="s">
        <v>722</v>
      </c>
      <c r="O35" s="173" t="s">
        <v>723</v>
      </c>
      <c r="P35" s="201" t="s">
        <v>245</v>
      </c>
      <c r="Q35" s="284"/>
      <c r="R35" s="210"/>
      <c r="S35" s="210"/>
      <c r="T35" s="212"/>
      <c r="U35" s="210"/>
      <c r="V35" s="212"/>
      <c r="W35" s="210"/>
      <c r="X35" s="212"/>
      <c r="Y35" s="210"/>
      <c r="Z35" s="210"/>
      <c r="AA35" s="210"/>
      <c r="AB35" s="212"/>
      <c r="AC35" s="210"/>
      <c r="AD35" s="212"/>
      <c r="AE35" s="210"/>
      <c r="AF35" s="210"/>
      <c r="AG35" s="210"/>
      <c r="AH35" s="212"/>
      <c r="AI35" s="210"/>
      <c r="AJ35" s="210"/>
      <c r="AK35" s="210"/>
      <c r="AL35" s="210"/>
      <c r="AM35" s="212"/>
      <c r="AN35" s="210"/>
      <c r="AO35" s="210"/>
      <c r="AP35" s="210"/>
      <c r="AQ35" s="212"/>
      <c r="AR35" s="210"/>
      <c r="AS35" s="210"/>
      <c r="AT35" s="212"/>
      <c r="AU35" s="210"/>
      <c r="AV35" s="279"/>
      <c r="AW35" s="277"/>
      <c r="AX35" s="216"/>
      <c r="AY35" s="216"/>
      <c r="AZ35" s="210"/>
      <c r="BA35" s="216"/>
      <c r="BB35" s="216"/>
      <c r="BC35" s="212"/>
      <c r="BD35" s="210"/>
      <c r="BE35" s="212"/>
      <c r="BF35" s="210"/>
      <c r="BG35" s="210"/>
      <c r="BH35" s="212"/>
      <c r="BI35" s="286"/>
      <c r="BJ35" s="212"/>
      <c r="BK35" s="212"/>
      <c r="BL35" s="212"/>
      <c r="BM35" s="53"/>
    </row>
    <row r="36" spans="1:65" ht="13.5" customHeight="1">
      <c r="A36" s="287"/>
      <c r="B36" s="52"/>
      <c r="C36" s="36"/>
      <c r="D36" s="61"/>
      <c r="E36" s="49"/>
      <c r="F36" s="49"/>
      <c r="G36" s="50">
        <v>0.25</v>
      </c>
      <c r="H36" s="49"/>
      <c r="I36" s="49"/>
      <c r="J36" s="49"/>
      <c r="K36" s="182" t="e">
        <f t="shared" si="8"/>
        <v>#DIV/0!</v>
      </c>
      <c r="L36" s="183" t="e">
        <f t="shared" si="9"/>
        <v>#DIV/0!</v>
      </c>
      <c r="M36" s="173" t="e">
        <f>INDEX(#REF!,MATCH(판매정보!$B36,#REF!,0))</f>
        <v>#REF!</v>
      </c>
      <c r="N36" s="75" t="s">
        <v>722</v>
      </c>
      <c r="O36" s="173" t="s">
        <v>723</v>
      </c>
      <c r="P36" s="201" t="s">
        <v>245</v>
      </c>
      <c r="Q36" s="284"/>
      <c r="R36" s="210"/>
      <c r="S36" s="210"/>
      <c r="T36" s="212"/>
      <c r="U36" s="210"/>
      <c r="V36" s="212"/>
      <c r="W36" s="210"/>
      <c r="X36" s="212"/>
      <c r="Y36" s="210"/>
      <c r="Z36" s="210"/>
      <c r="AA36" s="210"/>
      <c r="AB36" s="212"/>
      <c r="AC36" s="210"/>
      <c r="AD36" s="212"/>
      <c r="AE36" s="210"/>
      <c r="AF36" s="210"/>
      <c r="AG36" s="210"/>
      <c r="AH36" s="212"/>
      <c r="AI36" s="210"/>
      <c r="AJ36" s="210"/>
      <c r="AK36" s="210"/>
      <c r="AL36" s="210"/>
      <c r="AM36" s="212"/>
      <c r="AN36" s="210"/>
      <c r="AO36" s="210"/>
      <c r="AP36" s="210"/>
      <c r="AQ36" s="212"/>
      <c r="AR36" s="210"/>
      <c r="AS36" s="210"/>
      <c r="AT36" s="212"/>
      <c r="AU36" s="210"/>
      <c r="AV36" s="279"/>
      <c r="AW36" s="277"/>
      <c r="AX36" s="216"/>
      <c r="AY36" s="216"/>
      <c r="AZ36" s="210"/>
      <c r="BA36" s="216"/>
      <c r="BB36" s="216"/>
      <c r="BC36" s="212"/>
      <c r="BD36" s="210"/>
      <c r="BE36" s="212"/>
      <c r="BF36" s="210"/>
      <c r="BG36" s="210"/>
      <c r="BH36" s="212"/>
      <c r="BI36" s="286"/>
      <c r="BJ36" s="212"/>
      <c r="BK36" s="212"/>
      <c r="BL36" s="212"/>
      <c r="BM36" s="53"/>
    </row>
    <row r="37" spans="1:65" ht="13.5" customHeight="1">
      <c r="A37" s="287"/>
      <c r="B37" s="52"/>
      <c r="C37" s="36"/>
      <c r="D37" s="61"/>
      <c r="E37" s="49"/>
      <c r="F37" s="49"/>
      <c r="G37" s="50">
        <v>0.25</v>
      </c>
      <c r="H37" s="49"/>
      <c r="I37" s="49"/>
      <c r="J37" s="49"/>
      <c r="K37" s="182" t="e">
        <f t="shared" si="8"/>
        <v>#DIV/0!</v>
      </c>
      <c r="L37" s="183" t="e">
        <f t="shared" si="9"/>
        <v>#DIV/0!</v>
      </c>
      <c r="M37" s="173" t="e">
        <f>INDEX(#REF!,MATCH(판매정보!$B37,#REF!,0))</f>
        <v>#REF!</v>
      </c>
      <c r="N37" s="282" t="s">
        <v>724</v>
      </c>
      <c r="O37" s="173" t="s">
        <v>723</v>
      </c>
      <c r="P37" s="201" t="s">
        <v>245</v>
      </c>
      <c r="Q37" s="284"/>
      <c r="R37" s="210"/>
      <c r="S37" s="210"/>
      <c r="T37" s="212"/>
      <c r="U37" s="210"/>
      <c r="V37" s="212"/>
      <c r="W37" s="210"/>
      <c r="X37" s="212"/>
      <c r="Y37" s="210"/>
      <c r="Z37" s="210"/>
      <c r="AA37" s="210"/>
      <c r="AB37" s="212"/>
      <c r="AC37" s="210"/>
      <c r="AD37" s="212"/>
      <c r="AE37" s="210"/>
      <c r="AF37" s="210"/>
      <c r="AG37" s="210"/>
      <c r="AH37" s="212"/>
      <c r="AI37" s="210"/>
      <c r="AJ37" s="210"/>
      <c r="AK37" s="210"/>
      <c r="AL37" s="210"/>
      <c r="AM37" s="212"/>
      <c r="AN37" s="210"/>
      <c r="AO37" s="210"/>
      <c r="AP37" s="210"/>
      <c r="AQ37" s="212"/>
      <c r="AR37" s="210"/>
      <c r="AS37" s="210"/>
      <c r="AT37" s="212"/>
      <c r="AU37" s="210"/>
      <c r="AV37" s="279"/>
      <c r="AW37" s="277"/>
      <c r="AX37" s="216"/>
      <c r="AY37" s="216"/>
      <c r="AZ37" s="210"/>
      <c r="BA37" s="216"/>
      <c r="BB37" s="216"/>
      <c r="BC37" s="212"/>
      <c r="BD37" s="210"/>
      <c r="BE37" s="212"/>
      <c r="BF37" s="210"/>
      <c r="BG37" s="210"/>
      <c r="BH37" s="212"/>
      <c r="BI37" s="286"/>
      <c r="BJ37" s="212"/>
      <c r="BK37" s="212"/>
      <c r="BL37" s="212"/>
      <c r="BM37" s="53"/>
    </row>
    <row r="38" spans="1:65" ht="13.5" customHeight="1">
      <c r="A38" s="287"/>
      <c r="B38" s="52"/>
      <c r="C38" s="36"/>
      <c r="D38" s="61"/>
      <c r="E38" s="49"/>
      <c r="F38" s="49"/>
      <c r="G38" s="50">
        <v>0.25</v>
      </c>
      <c r="H38" s="49"/>
      <c r="I38" s="49"/>
      <c r="J38" s="49"/>
      <c r="K38" s="182" t="e">
        <f t="shared" si="8"/>
        <v>#DIV/0!</v>
      </c>
      <c r="L38" s="183" t="e">
        <f t="shared" si="9"/>
        <v>#DIV/0!</v>
      </c>
      <c r="M38" s="173" t="e">
        <f>INDEX(#REF!,MATCH(판매정보!$B38,#REF!,0))</f>
        <v>#REF!</v>
      </c>
      <c r="N38" s="282" t="s">
        <v>724</v>
      </c>
      <c r="O38" s="173" t="s">
        <v>723</v>
      </c>
      <c r="P38" s="201" t="s">
        <v>245</v>
      </c>
      <c r="Q38" s="284"/>
      <c r="R38" s="210"/>
      <c r="S38" s="210"/>
      <c r="T38" s="212"/>
      <c r="U38" s="210"/>
      <c r="V38" s="212"/>
      <c r="W38" s="210"/>
      <c r="X38" s="212"/>
      <c r="Y38" s="210"/>
      <c r="Z38" s="210"/>
      <c r="AA38" s="210"/>
      <c r="AB38" s="212"/>
      <c r="AC38" s="210"/>
      <c r="AD38" s="212"/>
      <c r="AE38" s="210"/>
      <c r="AF38" s="210"/>
      <c r="AG38" s="210"/>
      <c r="AH38" s="212"/>
      <c r="AI38" s="210"/>
      <c r="AJ38" s="210"/>
      <c r="AK38" s="210"/>
      <c r="AL38" s="210"/>
      <c r="AM38" s="212"/>
      <c r="AN38" s="210"/>
      <c r="AO38" s="210"/>
      <c r="AP38" s="210"/>
      <c r="AQ38" s="212"/>
      <c r="AR38" s="210"/>
      <c r="AS38" s="210"/>
      <c r="AT38" s="212"/>
      <c r="AU38" s="210"/>
      <c r="AV38" s="279"/>
      <c r="AW38" s="277"/>
      <c r="AX38" s="216"/>
      <c r="AY38" s="216"/>
      <c r="AZ38" s="210"/>
      <c r="BA38" s="216"/>
      <c r="BB38" s="216"/>
      <c r="BC38" s="212"/>
      <c r="BD38" s="210"/>
      <c r="BE38" s="212"/>
      <c r="BF38" s="210"/>
      <c r="BG38" s="210"/>
      <c r="BH38" s="212"/>
      <c r="BI38" s="286"/>
      <c r="BJ38" s="212"/>
      <c r="BK38" s="212"/>
      <c r="BL38" s="212"/>
      <c r="BM38" s="53"/>
    </row>
    <row r="39" spans="1:65" ht="13.5" customHeight="1">
      <c r="A39" s="287"/>
      <c r="B39" s="52"/>
      <c r="C39" s="36"/>
      <c r="D39" s="61"/>
      <c r="E39" s="49"/>
      <c r="F39" s="49"/>
      <c r="G39" s="50">
        <v>0.25</v>
      </c>
      <c r="H39" s="49"/>
      <c r="I39" s="49"/>
      <c r="J39" s="49"/>
      <c r="K39" s="182" t="e">
        <f t="shared" si="8"/>
        <v>#DIV/0!</v>
      </c>
      <c r="L39" s="183" t="e">
        <f t="shared" si="9"/>
        <v>#DIV/0!</v>
      </c>
      <c r="M39" s="173" t="e">
        <f>INDEX(#REF!,MATCH(판매정보!$B39,#REF!,0))</f>
        <v>#REF!</v>
      </c>
      <c r="N39" s="282" t="s">
        <v>724</v>
      </c>
      <c r="O39" s="173" t="s">
        <v>723</v>
      </c>
      <c r="P39" s="201" t="s">
        <v>245</v>
      </c>
      <c r="Q39" s="284"/>
      <c r="R39" s="210"/>
      <c r="S39" s="210"/>
      <c r="T39" s="212"/>
      <c r="U39" s="210"/>
      <c r="V39" s="212"/>
      <c r="W39" s="210"/>
      <c r="X39" s="212"/>
      <c r="Y39" s="210"/>
      <c r="Z39" s="210"/>
      <c r="AA39" s="210"/>
      <c r="AB39" s="212"/>
      <c r="AC39" s="210"/>
      <c r="AD39" s="212"/>
      <c r="AE39" s="210"/>
      <c r="AF39" s="210"/>
      <c r="AG39" s="210"/>
      <c r="AH39" s="212"/>
      <c r="AI39" s="210"/>
      <c r="AJ39" s="210"/>
      <c r="AK39" s="210"/>
      <c r="AL39" s="210"/>
      <c r="AM39" s="212"/>
      <c r="AN39" s="210"/>
      <c r="AO39" s="210"/>
      <c r="AP39" s="210"/>
      <c r="AQ39" s="212"/>
      <c r="AR39" s="210"/>
      <c r="AS39" s="210"/>
      <c r="AT39" s="212"/>
      <c r="AU39" s="210"/>
      <c r="AV39" s="279"/>
      <c r="AW39" s="277"/>
      <c r="AX39" s="216"/>
      <c r="AY39" s="216"/>
      <c r="AZ39" s="210"/>
      <c r="BA39" s="216"/>
      <c r="BB39" s="216"/>
      <c r="BC39" s="212"/>
      <c r="BD39" s="210"/>
      <c r="BE39" s="212"/>
      <c r="BF39" s="210"/>
      <c r="BG39" s="210"/>
      <c r="BH39" s="212"/>
      <c r="BI39" s="286"/>
      <c r="BJ39" s="212"/>
      <c r="BK39" s="212"/>
      <c r="BL39" s="212"/>
      <c r="BM39" s="53"/>
    </row>
    <row r="40" spans="1:65" ht="13.5" customHeight="1">
      <c r="A40" s="51"/>
      <c r="B40" s="52"/>
      <c r="C40" s="36"/>
      <c r="D40" s="61"/>
      <c r="E40" s="49"/>
      <c r="F40" s="49"/>
      <c r="G40" s="50">
        <v>0.25</v>
      </c>
      <c r="H40" s="49"/>
      <c r="I40" s="49"/>
      <c r="J40" s="49"/>
      <c r="K40" s="182" t="e">
        <f t="shared" si="8"/>
        <v>#DIV/0!</v>
      </c>
      <c r="L40" s="183" t="e">
        <f t="shared" si="9"/>
        <v>#DIV/0!</v>
      </c>
      <c r="M40" s="173" t="e">
        <f>INDEX(#REF!,MATCH(판매정보!$B40,#REF!,0))</f>
        <v>#REF!</v>
      </c>
      <c r="N40" s="75" t="s">
        <v>618</v>
      </c>
      <c r="O40" s="173" t="s">
        <v>616</v>
      </c>
      <c r="P40" s="201" t="s">
        <v>604</v>
      </c>
      <c r="Q40" s="209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79"/>
      <c r="AW40" s="280"/>
      <c r="AX40" s="276"/>
      <c r="AY40" s="216"/>
      <c r="AZ40" s="210"/>
      <c r="BA40" s="210"/>
      <c r="BB40" s="210"/>
      <c r="BC40" s="215"/>
      <c r="BD40" s="216"/>
      <c r="BE40" s="215"/>
      <c r="BF40" s="210"/>
      <c r="BG40" s="215"/>
      <c r="BH40" s="215"/>
      <c r="BI40" s="215"/>
      <c r="BJ40" s="215"/>
      <c r="BK40" s="215"/>
      <c r="BL40" s="215"/>
      <c r="BM40" s="53"/>
    </row>
    <row r="41" spans="1:65" ht="13.5" customHeight="1">
      <c r="A41" s="51"/>
      <c r="B41" s="52"/>
      <c r="C41" s="36"/>
      <c r="D41" s="61"/>
      <c r="E41" s="49"/>
      <c r="F41" s="49"/>
      <c r="G41" s="50">
        <v>0.25</v>
      </c>
      <c r="H41" s="49"/>
      <c r="I41" s="49"/>
      <c r="J41" s="49"/>
      <c r="K41" s="182" t="e">
        <f t="shared" si="8"/>
        <v>#DIV/0!</v>
      </c>
      <c r="L41" s="183" t="e">
        <f t="shared" si="9"/>
        <v>#DIV/0!</v>
      </c>
      <c r="M41" s="173" t="e">
        <f>INDEX(#REF!,MATCH(판매정보!$B41,#REF!,0))</f>
        <v>#REF!</v>
      </c>
      <c r="N41" s="75" t="s">
        <v>618</v>
      </c>
      <c r="O41" s="173" t="s">
        <v>620</v>
      </c>
      <c r="P41" s="201" t="s">
        <v>604</v>
      </c>
      <c r="Q41" s="209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79"/>
      <c r="AW41" s="280"/>
      <c r="AX41" s="276"/>
      <c r="AY41" s="216"/>
      <c r="AZ41" s="210"/>
      <c r="BA41" s="216"/>
      <c r="BB41" s="210"/>
      <c r="BC41" s="215"/>
      <c r="BD41" s="216"/>
      <c r="BE41" s="215"/>
      <c r="BF41" s="210"/>
      <c r="BG41" s="215"/>
      <c r="BH41" s="215"/>
      <c r="BI41" s="215"/>
      <c r="BJ41" s="215"/>
      <c r="BK41" s="215"/>
      <c r="BL41" s="215"/>
      <c r="BM41" s="53"/>
    </row>
    <row r="42" spans="1:65" ht="13.5" customHeight="1">
      <c r="A42" s="51"/>
      <c r="B42" s="52"/>
      <c r="C42" s="36"/>
      <c r="D42" s="61"/>
      <c r="E42" s="49"/>
      <c r="F42" s="49"/>
      <c r="G42" s="50">
        <v>0.25</v>
      </c>
      <c r="H42" s="49"/>
      <c r="I42" s="49"/>
      <c r="J42" s="49"/>
      <c r="K42" s="182" t="e">
        <f t="shared" si="8"/>
        <v>#DIV/0!</v>
      </c>
      <c r="L42" s="183" t="e">
        <f t="shared" si="9"/>
        <v>#DIV/0!</v>
      </c>
      <c r="M42" s="173" t="e">
        <f>INDEX(#REF!,MATCH(판매정보!$B42,#REF!,0))</f>
        <v>#REF!</v>
      </c>
      <c r="N42" s="75" t="s">
        <v>618</v>
      </c>
      <c r="O42" s="173" t="s">
        <v>617</v>
      </c>
      <c r="P42" s="201" t="s">
        <v>604</v>
      </c>
      <c r="Q42" s="209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79"/>
      <c r="AW42" s="280"/>
      <c r="AX42" s="276"/>
      <c r="AY42" s="216"/>
      <c r="AZ42" s="210"/>
      <c r="BA42" s="210"/>
      <c r="BB42" s="210"/>
      <c r="BC42" s="215"/>
      <c r="BD42" s="216"/>
      <c r="BE42" s="215"/>
      <c r="BF42" s="210"/>
      <c r="BG42" s="215"/>
      <c r="BH42" s="215"/>
      <c r="BI42" s="215"/>
      <c r="BJ42" s="215"/>
      <c r="BK42" s="215"/>
      <c r="BL42" s="215"/>
      <c r="BM42" s="53"/>
    </row>
    <row r="43" spans="1:65" ht="13.5" customHeight="1">
      <c r="A43" s="51"/>
      <c r="B43" s="52"/>
      <c r="C43" s="36"/>
      <c r="D43" s="61"/>
      <c r="E43" s="49"/>
      <c r="F43" s="49"/>
      <c r="G43" s="50">
        <v>0.25</v>
      </c>
      <c r="H43" s="49"/>
      <c r="I43" s="49"/>
      <c r="J43" s="49"/>
      <c r="K43" s="182" t="e">
        <f t="shared" si="8"/>
        <v>#DIV/0!</v>
      </c>
      <c r="L43" s="183" t="e">
        <f t="shared" si="9"/>
        <v>#DIV/0!</v>
      </c>
      <c r="M43" s="173" t="e">
        <f>INDEX(#REF!,MATCH(판매정보!$B43,#REF!,0))</f>
        <v>#REF!</v>
      </c>
      <c r="N43" s="75" t="s">
        <v>618</v>
      </c>
      <c r="O43" s="173" t="s">
        <v>619</v>
      </c>
      <c r="P43" s="201" t="s">
        <v>604</v>
      </c>
      <c r="Q43" s="209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79"/>
      <c r="AW43" s="280"/>
      <c r="AX43" s="276"/>
      <c r="AY43" s="216"/>
      <c r="AZ43" s="210"/>
      <c r="BA43" s="210"/>
      <c r="BB43" s="210"/>
      <c r="BC43" s="215"/>
      <c r="BD43" s="216"/>
      <c r="BE43" s="215"/>
      <c r="BF43" s="210"/>
      <c r="BG43" s="215"/>
      <c r="BH43" s="215"/>
      <c r="BI43" s="215"/>
      <c r="BJ43" s="215"/>
      <c r="BK43" s="215"/>
      <c r="BL43" s="215"/>
      <c r="BM43" s="53"/>
    </row>
    <row r="44" spans="1:65" ht="13.5" customHeight="1">
      <c r="A44" s="51"/>
      <c r="B44" s="52"/>
      <c r="C44" s="36"/>
      <c r="D44" s="61"/>
      <c r="E44" s="49"/>
      <c r="F44" s="49"/>
      <c r="G44" s="50">
        <v>0.25</v>
      </c>
      <c r="H44" s="49"/>
      <c r="I44" s="49"/>
      <c r="J44" s="49"/>
      <c r="K44" s="182" t="e">
        <f t="shared" si="0"/>
        <v>#DIV/0!</v>
      </c>
      <c r="L44" s="183" t="e">
        <f t="shared" si="1"/>
        <v>#DIV/0!</v>
      </c>
      <c r="M44" s="173" t="e">
        <f>INDEX(#REF!,MATCH(판매정보!$B44,#REF!,0))</f>
        <v>#REF!</v>
      </c>
      <c r="N44" s="75"/>
      <c r="O44" s="173"/>
      <c r="P44" s="201" t="s">
        <v>604</v>
      </c>
      <c r="Q44" s="208"/>
      <c r="R44" s="37"/>
      <c r="S44" s="37"/>
      <c r="T44" s="37"/>
      <c r="U44" s="37"/>
      <c r="V44" s="37"/>
      <c r="W44" s="37"/>
      <c r="X44" s="37"/>
      <c r="Y44" s="74"/>
      <c r="Z44" s="74"/>
      <c r="AA44" s="37"/>
      <c r="AB44" s="37"/>
      <c r="AC44" s="37"/>
      <c r="AD44" s="37"/>
      <c r="AE44" s="37"/>
      <c r="AF44" s="37"/>
      <c r="AG44" s="74"/>
      <c r="AH44" s="37"/>
      <c r="AI44" s="74"/>
      <c r="AJ44" s="74"/>
      <c r="AK44" s="74"/>
      <c r="AL44" s="74"/>
      <c r="AM44" s="37"/>
      <c r="AN44" s="74"/>
      <c r="AO44" s="74"/>
      <c r="AP44" s="74"/>
      <c r="AQ44" s="74"/>
      <c r="AR44" s="37"/>
      <c r="AS44" s="74"/>
      <c r="AT44" s="37"/>
      <c r="AU44" s="37"/>
      <c r="AV44" s="278"/>
      <c r="AW44" s="278"/>
      <c r="AX44" s="278"/>
      <c r="AY44" s="37"/>
      <c r="AZ44" s="37"/>
      <c r="BA44" s="37"/>
      <c r="BB44" s="37"/>
      <c r="BC44" s="37"/>
      <c r="BD44" s="37"/>
      <c r="BE44" s="37"/>
      <c r="BF44" s="37"/>
      <c r="BG44" s="74"/>
      <c r="BH44" s="37"/>
      <c r="BI44" s="37"/>
      <c r="BJ44" s="73"/>
      <c r="BK44" s="73"/>
      <c r="BL44" s="73"/>
      <c r="BM44" s="53"/>
    </row>
    <row r="45" spans="1:65" ht="13.5" customHeight="1">
      <c r="A45" s="174"/>
      <c r="B45" s="54"/>
      <c r="C45" s="55"/>
      <c r="D45" s="76"/>
      <c r="E45" s="56"/>
      <c r="F45" s="56"/>
      <c r="G45" s="57">
        <v>0.25</v>
      </c>
      <c r="H45" s="56"/>
      <c r="I45" s="56"/>
      <c r="J45" s="56"/>
      <c r="K45" s="180" t="e">
        <f t="shared" ref="K45" si="10">IF(I45="유료배송",0,IF(I45="무료배송",J45,MIN(J45,J45/(I45/F45))))</f>
        <v>#DIV/0!</v>
      </c>
      <c r="L45" s="181" t="e">
        <f t="shared" ref="L45" si="11">1-(H45+K45+F45*G45)/F45</f>
        <v>#DIV/0!</v>
      </c>
      <c r="M45" s="172" t="e">
        <f>INDEX(#REF!,MATCH(판매정보!$B45,#REF!,0))</f>
        <v>#REF!</v>
      </c>
      <c r="N45" s="77"/>
      <c r="O45" s="172"/>
      <c r="P45" s="59" t="s">
        <v>245</v>
      </c>
      <c r="Q45" s="207"/>
      <c r="R45" s="59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281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274"/>
      <c r="AW45" s="275"/>
      <c r="AX45" s="274"/>
      <c r="AY45" s="58"/>
      <c r="AZ45" s="58"/>
      <c r="BA45" s="58"/>
      <c r="BB45" s="57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60"/>
    </row>
    <row r="46" spans="1:65" ht="13.5" customHeight="1">
      <c r="A46" s="51"/>
      <c r="B46" s="52"/>
      <c r="C46" s="36"/>
      <c r="D46" s="61"/>
      <c r="E46" s="49"/>
      <c r="F46" s="49"/>
      <c r="G46" s="50">
        <v>0.25</v>
      </c>
      <c r="H46" s="49"/>
      <c r="I46" s="49"/>
      <c r="J46" s="49"/>
      <c r="K46" s="182" t="e">
        <f t="shared" ref="K46:K48" si="12">IF(I46="유료배송",0,IF(I46="무료배송",J46,MIN(J46,J46/(I46/F46))))</f>
        <v>#DIV/0!</v>
      </c>
      <c r="L46" s="183" t="e">
        <f t="shared" ref="L46:L48" si="13">1-(H46+K46+F46*G46)/F46</f>
        <v>#DIV/0!</v>
      </c>
      <c r="M46" s="173" t="e">
        <f>INDEX(#REF!,MATCH(판매정보!$B46,#REF!,0))</f>
        <v>#REF!</v>
      </c>
      <c r="N46" s="75" t="s">
        <v>726</v>
      </c>
      <c r="O46" s="173" t="s">
        <v>747</v>
      </c>
      <c r="P46" s="201" t="s">
        <v>245</v>
      </c>
      <c r="Q46" s="208"/>
      <c r="R46" s="210"/>
      <c r="S46" s="210"/>
      <c r="T46" s="212"/>
      <c r="U46" s="210"/>
      <c r="V46" s="212"/>
      <c r="W46" s="210"/>
      <c r="X46" s="212"/>
      <c r="Y46" s="210"/>
      <c r="Z46" s="210"/>
      <c r="AA46" s="210"/>
      <c r="AB46" s="212"/>
      <c r="AC46" s="210"/>
      <c r="AD46" s="212"/>
      <c r="AE46" s="278"/>
      <c r="AF46" s="278"/>
      <c r="AG46" s="210"/>
      <c r="AH46" s="212"/>
      <c r="AI46" s="210"/>
      <c r="AJ46" s="210"/>
      <c r="AK46" s="210"/>
      <c r="AL46" s="216"/>
      <c r="AM46" s="212"/>
      <c r="AN46" s="216"/>
      <c r="AO46" s="216"/>
      <c r="AP46" s="210"/>
      <c r="AQ46" s="212"/>
      <c r="AR46" s="216"/>
      <c r="AS46" s="210"/>
      <c r="AT46" s="212"/>
      <c r="AU46" s="315"/>
      <c r="AV46" s="278"/>
      <c r="AW46" s="278"/>
      <c r="AX46" s="278"/>
      <c r="AY46" s="278"/>
      <c r="AZ46" s="278"/>
      <c r="BA46" s="278"/>
      <c r="BB46" s="278"/>
      <c r="BC46" s="212"/>
      <c r="BD46" s="216"/>
      <c r="BE46" s="212"/>
      <c r="BF46" s="216"/>
      <c r="BG46" s="210"/>
      <c r="BH46" s="212"/>
      <c r="BI46" s="208"/>
      <c r="BJ46" s="212"/>
      <c r="BK46" s="212"/>
      <c r="BL46" s="212"/>
      <c r="BM46" s="53"/>
    </row>
    <row r="47" spans="1:65" ht="13.5" customHeight="1">
      <c r="A47" s="51"/>
      <c r="B47" s="52"/>
      <c r="C47" s="36"/>
      <c r="D47" s="61"/>
      <c r="E47" s="49"/>
      <c r="F47" s="49"/>
      <c r="G47" s="50">
        <v>0.25</v>
      </c>
      <c r="H47" s="49"/>
      <c r="I47" s="49"/>
      <c r="J47" s="49"/>
      <c r="K47" s="182" t="e">
        <f t="shared" si="12"/>
        <v>#DIV/0!</v>
      </c>
      <c r="L47" s="183" t="e">
        <f t="shared" si="13"/>
        <v>#DIV/0!</v>
      </c>
      <c r="M47" s="173" t="e">
        <f>INDEX(#REF!,MATCH(판매정보!$B47,#REF!,0))</f>
        <v>#REF!</v>
      </c>
      <c r="N47" s="75" t="s">
        <v>726</v>
      </c>
      <c r="O47" s="173" t="s">
        <v>747</v>
      </c>
      <c r="P47" s="201" t="s">
        <v>604</v>
      </c>
      <c r="Q47" s="208"/>
      <c r="R47" s="210"/>
      <c r="S47" s="210"/>
      <c r="T47" s="212"/>
      <c r="U47" s="210"/>
      <c r="V47" s="212"/>
      <c r="W47" s="210"/>
      <c r="X47" s="212"/>
      <c r="Y47" s="210"/>
      <c r="Z47" s="210"/>
      <c r="AA47" s="210"/>
      <c r="AB47" s="212"/>
      <c r="AC47" s="210"/>
      <c r="AD47" s="212"/>
      <c r="AE47" s="278"/>
      <c r="AF47" s="278"/>
      <c r="AG47" s="210"/>
      <c r="AH47" s="212"/>
      <c r="AI47" s="210"/>
      <c r="AJ47" s="210"/>
      <c r="AK47" s="210"/>
      <c r="AL47" s="216"/>
      <c r="AM47" s="212"/>
      <c r="AN47" s="216"/>
      <c r="AO47" s="216"/>
      <c r="AP47" s="210"/>
      <c r="AQ47" s="212"/>
      <c r="AR47" s="216"/>
      <c r="AS47" s="210"/>
      <c r="AT47" s="212"/>
      <c r="AU47" s="210"/>
      <c r="AV47" s="278"/>
      <c r="AW47" s="278"/>
      <c r="AX47" s="278"/>
      <c r="AY47" s="37"/>
      <c r="AZ47" s="37"/>
      <c r="BA47" s="37"/>
      <c r="BB47" s="37"/>
      <c r="BC47" s="212"/>
      <c r="BD47" s="216"/>
      <c r="BE47" s="212"/>
      <c r="BF47" s="216"/>
      <c r="BG47" s="210"/>
      <c r="BH47" s="212"/>
      <c r="BI47" s="208"/>
      <c r="BJ47" s="212"/>
      <c r="BK47" s="212"/>
      <c r="BL47" s="212"/>
      <c r="BM47" s="53"/>
    </row>
    <row r="48" spans="1:65" ht="13.5" customHeight="1">
      <c r="A48" s="51"/>
      <c r="B48" s="52"/>
      <c r="C48" s="36"/>
      <c r="D48" s="61"/>
      <c r="E48" s="49"/>
      <c r="F48" s="49"/>
      <c r="G48" s="50">
        <v>0.25</v>
      </c>
      <c r="H48" s="49"/>
      <c r="I48" s="49"/>
      <c r="J48" s="49"/>
      <c r="K48" s="182" t="e">
        <f t="shared" si="12"/>
        <v>#DIV/0!</v>
      </c>
      <c r="L48" s="183" t="e">
        <f t="shared" si="13"/>
        <v>#DIV/0!</v>
      </c>
      <c r="M48" s="173" t="e">
        <f>INDEX(#REF!,MATCH(판매정보!$B48,#REF!,0))</f>
        <v>#REF!</v>
      </c>
      <c r="N48" s="75" t="s">
        <v>726</v>
      </c>
      <c r="O48" s="173" t="s">
        <v>747</v>
      </c>
      <c r="P48" s="201" t="s">
        <v>604</v>
      </c>
      <c r="Q48" s="208"/>
      <c r="R48" s="210"/>
      <c r="S48" s="210"/>
      <c r="T48" s="212"/>
      <c r="U48" s="210"/>
      <c r="V48" s="212"/>
      <c r="W48" s="210"/>
      <c r="X48" s="212"/>
      <c r="Y48" s="210"/>
      <c r="Z48" s="210"/>
      <c r="AA48" s="210"/>
      <c r="AB48" s="212"/>
      <c r="AC48" s="210"/>
      <c r="AD48" s="212"/>
      <c r="AE48" s="278"/>
      <c r="AF48" s="278"/>
      <c r="AG48" s="210"/>
      <c r="AH48" s="212"/>
      <c r="AI48" s="210"/>
      <c r="AJ48" s="210"/>
      <c r="AK48" s="210"/>
      <c r="AL48" s="216"/>
      <c r="AM48" s="212"/>
      <c r="AN48" s="216"/>
      <c r="AO48" s="216"/>
      <c r="AP48" s="216"/>
      <c r="AQ48" s="212"/>
      <c r="AR48" s="216"/>
      <c r="AS48" s="210"/>
      <c r="AT48" s="212"/>
      <c r="AU48" s="210"/>
      <c r="AV48" s="278"/>
      <c r="AW48" s="278"/>
      <c r="AX48" s="278"/>
      <c r="AY48" s="37"/>
      <c r="AZ48" s="37"/>
      <c r="BA48" s="37"/>
      <c r="BB48" s="37"/>
      <c r="BC48" s="212"/>
      <c r="BD48" s="216"/>
      <c r="BE48" s="212"/>
      <c r="BF48" s="216"/>
      <c r="BG48" s="210"/>
      <c r="BH48" s="212"/>
      <c r="BI48" s="208"/>
      <c r="BJ48" s="212"/>
      <c r="BK48" s="212"/>
      <c r="BL48" s="212"/>
      <c r="BM48" s="53"/>
    </row>
    <row r="49" spans="1:65" ht="13.5" customHeight="1">
      <c r="A49" s="51"/>
      <c r="B49" s="52"/>
      <c r="C49" s="36"/>
      <c r="D49" s="61"/>
      <c r="E49" s="49"/>
      <c r="F49" s="49"/>
      <c r="G49" s="50">
        <v>0.25</v>
      </c>
      <c r="H49" s="49"/>
      <c r="I49" s="49"/>
      <c r="J49" s="49"/>
      <c r="K49" s="182" t="e">
        <f t="shared" ref="K49" si="14">IF(I49="유료배송",0,IF(I49="무료배송",J49,MIN(J49,J49/(I49/F49))))</f>
        <v>#DIV/0!</v>
      </c>
      <c r="L49" s="183" t="e">
        <f t="shared" ref="L49" si="15">1-(H49+K49+F49*G49)/F49</f>
        <v>#DIV/0!</v>
      </c>
      <c r="M49" s="173" t="e">
        <f>INDEX(#REF!,MATCH(판매정보!$B49,#REF!,0))</f>
        <v>#REF!</v>
      </c>
      <c r="N49" s="75" t="s">
        <v>726</v>
      </c>
      <c r="O49" s="173" t="s">
        <v>747</v>
      </c>
      <c r="P49" s="201" t="s">
        <v>604</v>
      </c>
      <c r="Q49" s="208"/>
      <c r="R49" s="210"/>
      <c r="S49" s="210"/>
      <c r="T49" s="212"/>
      <c r="U49" s="210"/>
      <c r="V49" s="212"/>
      <c r="W49" s="210"/>
      <c r="X49" s="212"/>
      <c r="Y49" s="210"/>
      <c r="Z49" s="210"/>
      <c r="AA49" s="210"/>
      <c r="AB49" s="212"/>
      <c r="AC49" s="210"/>
      <c r="AD49" s="212"/>
      <c r="AE49" s="278"/>
      <c r="AF49" s="278"/>
      <c r="AG49" s="210"/>
      <c r="AH49" s="212"/>
      <c r="AI49" s="210"/>
      <c r="AJ49" s="210"/>
      <c r="AK49" s="210"/>
      <c r="AL49" s="216"/>
      <c r="AM49" s="212"/>
      <c r="AN49" s="216"/>
      <c r="AO49" s="216"/>
      <c r="AP49" s="216"/>
      <c r="AQ49" s="212"/>
      <c r="AR49" s="216"/>
      <c r="AS49" s="210"/>
      <c r="AT49" s="212"/>
      <c r="AU49" s="210"/>
      <c r="AV49" s="278"/>
      <c r="AW49" s="278"/>
      <c r="AX49" s="278"/>
      <c r="AY49" s="37"/>
      <c r="AZ49" s="37"/>
      <c r="BA49" s="37"/>
      <c r="BB49" s="37"/>
      <c r="BC49" s="212"/>
      <c r="BD49" s="216"/>
      <c r="BE49" s="212"/>
      <c r="BF49" s="216"/>
      <c r="BG49" s="210"/>
      <c r="BH49" s="212"/>
      <c r="BI49" s="208"/>
      <c r="BJ49" s="212"/>
      <c r="BK49" s="212"/>
      <c r="BL49" s="212"/>
      <c r="BM49" s="53"/>
    </row>
    <row r="50" spans="1:65" ht="13.5" customHeight="1">
      <c r="A50" s="51"/>
      <c r="B50" s="52"/>
      <c r="C50" s="36"/>
      <c r="D50" s="61"/>
      <c r="E50" s="49"/>
      <c r="F50" s="49"/>
      <c r="G50" s="50">
        <v>0.25</v>
      </c>
      <c r="H50" s="49"/>
      <c r="I50" s="49"/>
      <c r="J50" s="49"/>
      <c r="K50" s="182" t="e">
        <f t="shared" ref="K50" si="16">IF(I50="유료배송",0,IF(I50="무료배송",J50,MIN(J50,J50/(I50/F50))))</f>
        <v>#DIV/0!</v>
      </c>
      <c r="L50" s="183" t="e">
        <f t="shared" ref="L50" si="17">1-(H50+K50+F50*G50)/F50</f>
        <v>#DIV/0!</v>
      </c>
      <c r="M50" s="173" t="e">
        <f>INDEX(#REF!,MATCH(판매정보!$B50,#REF!,0))</f>
        <v>#REF!</v>
      </c>
      <c r="N50" s="75"/>
      <c r="O50" s="173"/>
      <c r="P50" s="201" t="s">
        <v>245</v>
      </c>
      <c r="Q50" s="208"/>
      <c r="R50" s="37"/>
      <c r="S50" s="37"/>
      <c r="T50" s="37"/>
      <c r="U50" s="37"/>
      <c r="V50" s="37"/>
      <c r="W50" s="37"/>
      <c r="X50" s="37"/>
      <c r="Y50" s="74"/>
      <c r="Z50" s="74"/>
      <c r="AA50" s="37"/>
      <c r="AB50" s="37"/>
      <c r="AC50" s="37"/>
      <c r="AD50" s="37"/>
      <c r="AE50" s="37"/>
      <c r="AF50" s="37"/>
      <c r="AG50" s="74"/>
      <c r="AH50" s="37"/>
      <c r="AI50" s="74"/>
      <c r="AJ50" s="74"/>
      <c r="AK50" s="74"/>
      <c r="AL50" s="74"/>
      <c r="AM50" s="37"/>
      <c r="AN50" s="74"/>
      <c r="AO50" s="74"/>
      <c r="AP50" s="74"/>
      <c r="AQ50" s="74"/>
      <c r="AR50" s="37"/>
      <c r="AS50" s="283"/>
      <c r="AT50" s="37"/>
      <c r="AU50" s="37"/>
      <c r="AV50" s="278"/>
      <c r="AW50" s="278"/>
      <c r="AX50" s="278"/>
      <c r="AY50" s="37"/>
      <c r="AZ50" s="37"/>
      <c r="BA50" s="37"/>
      <c r="BB50" s="37"/>
      <c r="BC50" s="37"/>
      <c r="BD50" s="37"/>
      <c r="BE50" s="37"/>
      <c r="BF50" s="37"/>
      <c r="BG50" s="74"/>
      <c r="BH50" s="37"/>
      <c r="BI50" s="37"/>
      <c r="BJ50" s="73"/>
      <c r="BK50" s="73"/>
      <c r="BL50" s="73"/>
      <c r="BM50" s="53"/>
    </row>
    <row r="51" spans="1:65" ht="13.5" customHeight="1">
      <c r="A51" s="174"/>
      <c r="B51" s="54"/>
      <c r="C51" s="55"/>
      <c r="D51" s="76"/>
      <c r="E51" s="56"/>
      <c r="F51" s="56"/>
      <c r="G51" s="57">
        <v>0.25</v>
      </c>
      <c r="H51" s="56"/>
      <c r="I51" s="56"/>
      <c r="J51" s="56"/>
      <c r="K51" s="180" t="e">
        <f t="shared" ref="K51:K95" si="18">IF(I51="유료배송",0,IF(I51="무료배송",J51,MIN(J51,J51/(I51/F51))))</f>
        <v>#DIV/0!</v>
      </c>
      <c r="L51" s="181" t="e">
        <f t="shared" ref="L51:L95" si="19">1-(H51+K51+F51*G51)/F51</f>
        <v>#DIV/0!</v>
      </c>
      <c r="M51" s="172" t="e">
        <f>INDEX(#REF!,MATCH(판매정보!$B51,#REF!,0))</f>
        <v>#REF!</v>
      </c>
      <c r="N51" s="77"/>
      <c r="O51" s="172"/>
      <c r="P51" s="59" t="s">
        <v>245</v>
      </c>
      <c r="Q51" s="207"/>
      <c r="R51" s="59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281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274"/>
      <c r="AW51" s="275"/>
      <c r="AX51" s="274"/>
      <c r="AY51" s="58"/>
      <c r="AZ51" s="58"/>
      <c r="BA51" s="58"/>
      <c r="BB51" s="57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60"/>
    </row>
    <row r="52" spans="1:65" ht="13.5" customHeight="1">
      <c r="A52" s="51"/>
      <c r="B52" s="52"/>
      <c r="C52" s="36"/>
      <c r="D52" s="61"/>
      <c r="E52" s="49"/>
      <c r="F52" s="49"/>
      <c r="G52" s="50">
        <v>0.25</v>
      </c>
      <c r="H52" s="49"/>
      <c r="I52" s="49"/>
      <c r="J52" s="49"/>
      <c r="K52" s="182" t="e">
        <f t="shared" si="18"/>
        <v>#DIV/0!</v>
      </c>
      <c r="L52" s="183" t="e">
        <f t="shared" si="19"/>
        <v>#DIV/0!</v>
      </c>
      <c r="M52" s="173" t="e">
        <f>INDEX(#REF!,MATCH(판매정보!$B52,#REF!,0))</f>
        <v>#REF!</v>
      </c>
      <c r="N52" s="75"/>
      <c r="O52" s="173"/>
      <c r="P52" s="201" t="s">
        <v>245</v>
      </c>
      <c r="Q52" s="208"/>
      <c r="R52" s="37"/>
      <c r="S52" s="37"/>
      <c r="T52" s="37"/>
      <c r="U52" s="37"/>
      <c r="V52" s="37"/>
      <c r="W52" s="37"/>
      <c r="X52" s="37"/>
      <c r="Y52" s="74"/>
      <c r="Z52" s="74"/>
      <c r="AA52" s="37"/>
      <c r="AB52" s="37"/>
      <c r="AC52" s="37"/>
      <c r="AD52" s="37"/>
      <c r="AE52" s="37"/>
      <c r="AF52" s="37"/>
      <c r="AG52" s="74"/>
      <c r="AH52" s="37"/>
      <c r="AI52" s="74"/>
      <c r="AJ52" s="74"/>
      <c r="AK52" s="74"/>
      <c r="AL52" s="74"/>
      <c r="AM52" s="37"/>
      <c r="AN52" s="74"/>
      <c r="AO52" s="74"/>
      <c r="AP52" s="74"/>
      <c r="AQ52" s="74"/>
      <c r="AR52" s="37"/>
      <c r="AS52" s="74"/>
      <c r="AT52" s="37"/>
      <c r="AU52" s="37"/>
      <c r="AV52" s="278"/>
      <c r="AW52" s="278"/>
      <c r="AX52" s="278"/>
      <c r="AY52" s="37"/>
      <c r="AZ52" s="37"/>
      <c r="BA52" s="37"/>
      <c r="BB52" s="37"/>
      <c r="BC52" s="37"/>
      <c r="BD52" s="37"/>
      <c r="BE52" s="37"/>
      <c r="BF52" s="37"/>
      <c r="BG52" s="74"/>
      <c r="BH52" s="37"/>
      <c r="BI52" s="37"/>
      <c r="BJ52" s="73"/>
      <c r="BK52" s="73"/>
      <c r="BL52" s="73"/>
      <c r="BM52" s="53"/>
    </row>
    <row r="53" spans="1:65" ht="13.5" customHeight="1">
      <c r="A53" s="51"/>
      <c r="B53" s="52"/>
      <c r="C53" s="36"/>
      <c r="D53" s="61"/>
      <c r="E53" s="49"/>
      <c r="F53" s="49"/>
      <c r="G53" s="50">
        <v>0.25</v>
      </c>
      <c r="H53" s="49"/>
      <c r="I53" s="49"/>
      <c r="J53" s="49"/>
      <c r="K53" s="182" t="e">
        <f t="shared" si="18"/>
        <v>#DIV/0!</v>
      </c>
      <c r="L53" s="183" t="e">
        <f t="shared" si="19"/>
        <v>#DIV/0!</v>
      </c>
      <c r="M53" s="173" t="e">
        <f>INDEX(#REF!,MATCH(판매정보!$B53,#REF!,0))</f>
        <v>#REF!</v>
      </c>
      <c r="N53" s="75"/>
      <c r="O53" s="173"/>
      <c r="P53" s="201" t="s">
        <v>245</v>
      </c>
      <c r="Q53" s="208"/>
      <c r="R53" s="37"/>
      <c r="S53" s="37"/>
      <c r="T53" s="37"/>
      <c r="U53" s="37"/>
      <c r="V53" s="37"/>
      <c r="W53" s="37"/>
      <c r="X53" s="37"/>
      <c r="Y53" s="74"/>
      <c r="Z53" s="74"/>
      <c r="AA53" s="37"/>
      <c r="AB53" s="37"/>
      <c r="AC53" s="37"/>
      <c r="AD53" s="37"/>
      <c r="AE53" s="37"/>
      <c r="AF53" s="37"/>
      <c r="AG53" s="74"/>
      <c r="AH53" s="37"/>
      <c r="AI53" s="74"/>
      <c r="AJ53" s="74"/>
      <c r="AK53" s="74"/>
      <c r="AL53" s="74"/>
      <c r="AM53" s="37"/>
      <c r="AN53" s="74"/>
      <c r="AO53" s="74"/>
      <c r="AP53" s="74"/>
      <c r="AQ53" s="74"/>
      <c r="AR53" s="37"/>
      <c r="AS53" s="74"/>
      <c r="AT53" s="37"/>
      <c r="AU53" s="37"/>
      <c r="AV53" s="278"/>
      <c r="AW53" s="278"/>
      <c r="AX53" s="278"/>
      <c r="AY53" s="37"/>
      <c r="AZ53" s="37"/>
      <c r="BA53" s="37"/>
      <c r="BB53" s="37"/>
      <c r="BC53" s="37"/>
      <c r="BD53" s="37"/>
      <c r="BE53" s="37"/>
      <c r="BF53" s="37"/>
      <c r="BG53" s="74"/>
      <c r="BH53" s="37"/>
      <c r="BI53" s="37"/>
      <c r="BJ53" s="73"/>
      <c r="BK53" s="73"/>
      <c r="BL53" s="73"/>
      <c r="BM53" s="53"/>
    </row>
    <row r="54" spans="1:65" ht="13.5" customHeight="1">
      <c r="A54" s="51"/>
      <c r="B54" s="52"/>
      <c r="C54" s="36"/>
      <c r="D54" s="61"/>
      <c r="E54" s="49"/>
      <c r="F54" s="49"/>
      <c r="G54" s="50">
        <v>0.25</v>
      </c>
      <c r="H54" s="49"/>
      <c r="I54" s="49"/>
      <c r="J54" s="49"/>
      <c r="K54" s="182" t="e">
        <f t="shared" si="18"/>
        <v>#DIV/0!</v>
      </c>
      <c r="L54" s="183" t="e">
        <f t="shared" si="19"/>
        <v>#DIV/0!</v>
      </c>
      <c r="M54" s="173" t="e">
        <f>INDEX(#REF!,MATCH(판매정보!$B54,#REF!,0))</f>
        <v>#REF!</v>
      </c>
      <c r="N54" s="75"/>
      <c r="O54" s="173"/>
      <c r="P54" s="201" t="s">
        <v>245</v>
      </c>
      <c r="Q54" s="208"/>
      <c r="R54" s="37"/>
      <c r="S54" s="37"/>
      <c r="T54" s="37"/>
      <c r="U54" s="37"/>
      <c r="V54" s="37"/>
      <c r="W54" s="37"/>
      <c r="X54" s="37"/>
      <c r="Y54" s="74"/>
      <c r="Z54" s="74"/>
      <c r="AA54" s="37"/>
      <c r="AB54" s="37"/>
      <c r="AC54" s="37"/>
      <c r="AD54" s="37"/>
      <c r="AE54" s="37"/>
      <c r="AF54" s="37"/>
      <c r="AG54" s="74"/>
      <c r="AH54" s="37"/>
      <c r="AI54" s="74"/>
      <c r="AJ54" s="74"/>
      <c r="AK54" s="74"/>
      <c r="AL54" s="74"/>
      <c r="AM54" s="37"/>
      <c r="AN54" s="74"/>
      <c r="AO54" s="74"/>
      <c r="AP54" s="74"/>
      <c r="AQ54" s="74"/>
      <c r="AR54" s="37"/>
      <c r="AS54" s="74"/>
      <c r="AT54" s="37"/>
      <c r="AU54" s="37"/>
      <c r="AV54" s="278"/>
      <c r="AW54" s="278"/>
      <c r="AX54" s="278"/>
      <c r="AY54" s="37"/>
      <c r="AZ54" s="37"/>
      <c r="BA54" s="37"/>
      <c r="BB54" s="37"/>
      <c r="BC54" s="37"/>
      <c r="BD54" s="37"/>
      <c r="BE54" s="37"/>
      <c r="BF54" s="37"/>
      <c r="BG54" s="74"/>
      <c r="BH54" s="37"/>
      <c r="BI54" s="37"/>
      <c r="BJ54" s="73"/>
      <c r="BK54" s="73"/>
      <c r="BL54" s="73"/>
      <c r="BM54" s="53"/>
    </row>
    <row r="55" spans="1:65" ht="13.5" customHeight="1">
      <c r="A55" s="51"/>
      <c r="B55" s="52"/>
      <c r="C55" s="36"/>
      <c r="D55" s="61"/>
      <c r="E55" s="49"/>
      <c r="F55" s="49"/>
      <c r="G55" s="50">
        <v>0.25</v>
      </c>
      <c r="H55" s="49"/>
      <c r="I55" s="49"/>
      <c r="J55" s="49"/>
      <c r="K55" s="182" t="e">
        <f t="shared" si="18"/>
        <v>#DIV/0!</v>
      </c>
      <c r="L55" s="183" t="e">
        <f t="shared" si="19"/>
        <v>#DIV/0!</v>
      </c>
      <c r="M55" s="173" t="e">
        <f>INDEX(#REF!,MATCH(판매정보!$B55,#REF!,0))</f>
        <v>#REF!</v>
      </c>
      <c r="N55" s="75"/>
      <c r="O55" s="173"/>
      <c r="P55" s="201" t="s">
        <v>245</v>
      </c>
      <c r="Q55" s="208"/>
      <c r="R55" s="37"/>
      <c r="S55" s="37"/>
      <c r="T55" s="37"/>
      <c r="U55" s="37"/>
      <c r="V55" s="37"/>
      <c r="W55" s="37"/>
      <c r="X55" s="37"/>
      <c r="Y55" s="74"/>
      <c r="Z55" s="74"/>
      <c r="AA55" s="37"/>
      <c r="AB55" s="37"/>
      <c r="AC55" s="37"/>
      <c r="AD55" s="37"/>
      <c r="AE55" s="37"/>
      <c r="AF55" s="37"/>
      <c r="AG55" s="74"/>
      <c r="AH55" s="37"/>
      <c r="AI55" s="74"/>
      <c r="AJ55" s="74"/>
      <c r="AK55" s="74"/>
      <c r="AL55" s="74"/>
      <c r="AM55" s="37"/>
      <c r="AN55" s="74"/>
      <c r="AO55" s="74"/>
      <c r="AP55" s="74"/>
      <c r="AQ55" s="74"/>
      <c r="AR55" s="37"/>
      <c r="AS55" s="74"/>
      <c r="AT55" s="37"/>
      <c r="AU55" s="37"/>
      <c r="AV55" s="278"/>
      <c r="AW55" s="278"/>
      <c r="AX55" s="278"/>
      <c r="AY55" s="37"/>
      <c r="AZ55" s="37"/>
      <c r="BA55" s="37"/>
      <c r="BB55" s="37"/>
      <c r="BC55" s="37"/>
      <c r="BD55" s="37"/>
      <c r="BE55" s="37"/>
      <c r="BF55" s="37"/>
      <c r="BG55" s="74"/>
      <c r="BH55" s="37"/>
      <c r="BI55" s="37"/>
      <c r="BJ55" s="73"/>
      <c r="BK55" s="73"/>
      <c r="BL55" s="73"/>
      <c r="BM55" s="53"/>
    </row>
    <row r="56" spans="1:65" ht="13.5" customHeight="1">
      <c r="A56" s="51"/>
      <c r="B56" s="52"/>
      <c r="C56" s="36"/>
      <c r="D56" s="61"/>
      <c r="E56" s="49"/>
      <c r="F56" s="49"/>
      <c r="G56" s="50">
        <v>0.25</v>
      </c>
      <c r="H56" s="49"/>
      <c r="I56" s="49"/>
      <c r="J56" s="49"/>
      <c r="K56" s="182" t="e">
        <f t="shared" si="18"/>
        <v>#DIV/0!</v>
      </c>
      <c r="L56" s="183" t="e">
        <f t="shared" si="19"/>
        <v>#DIV/0!</v>
      </c>
      <c r="M56" s="173" t="e">
        <f>INDEX(#REF!,MATCH(판매정보!$B56,#REF!,0))</f>
        <v>#REF!</v>
      </c>
      <c r="N56" s="75"/>
      <c r="O56" s="173"/>
      <c r="P56" s="201" t="s">
        <v>245</v>
      </c>
      <c r="Q56" s="208"/>
      <c r="R56" s="37"/>
      <c r="S56" s="37"/>
      <c r="T56" s="37"/>
      <c r="U56" s="37"/>
      <c r="V56" s="37"/>
      <c r="W56" s="37"/>
      <c r="X56" s="37"/>
      <c r="Y56" s="74"/>
      <c r="Z56" s="74"/>
      <c r="AA56" s="37"/>
      <c r="AB56" s="37"/>
      <c r="AC56" s="37"/>
      <c r="AD56" s="37"/>
      <c r="AE56" s="37"/>
      <c r="AF56" s="37"/>
      <c r="AG56" s="74"/>
      <c r="AH56" s="37"/>
      <c r="AI56" s="74"/>
      <c r="AJ56" s="74"/>
      <c r="AK56" s="74"/>
      <c r="AL56" s="74"/>
      <c r="AM56" s="37"/>
      <c r="AN56" s="74"/>
      <c r="AO56" s="74"/>
      <c r="AP56" s="74"/>
      <c r="AQ56" s="74"/>
      <c r="AR56" s="37"/>
      <c r="AS56" s="74"/>
      <c r="AT56" s="37"/>
      <c r="AU56" s="37"/>
      <c r="AV56" s="278"/>
      <c r="AW56" s="278"/>
      <c r="AX56" s="278"/>
      <c r="AY56" s="37"/>
      <c r="AZ56" s="37"/>
      <c r="BA56" s="37"/>
      <c r="BB56" s="37"/>
      <c r="BC56" s="37"/>
      <c r="BD56" s="37"/>
      <c r="BE56" s="37"/>
      <c r="BF56" s="37"/>
      <c r="BG56" s="74"/>
      <c r="BH56" s="37"/>
      <c r="BI56" s="37"/>
      <c r="BJ56" s="73"/>
      <c r="BK56" s="73"/>
      <c r="BL56" s="73"/>
      <c r="BM56" s="53"/>
    </row>
    <row r="57" spans="1:65" ht="13.5" customHeight="1">
      <c r="A57" s="51"/>
      <c r="B57" s="52"/>
      <c r="C57" s="36"/>
      <c r="D57" s="61"/>
      <c r="E57" s="49"/>
      <c r="F57" s="49"/>
      <c r="G57" s="50">
        <v>0.25</v>
      </c>
      <c r="H57" s="49"/>
      <c r="I57" s="49"/>
      <c r="J57" s="49"/>
      <c r="K57" s="182" t="e">
        <f t="shared" si="18"/>
        <v>#DIV/0!</v>
      </c>
      <c r="L57" s="183" t="e">
        <f t="shared" si="19"/>
        <v>#DIV/0!</v>
      </c>
      <c r="M57" s="173" t="e">
        <f>INDEX(#REF!,MATCH(판매정보!$B57,#REF!,0))</f>
        <v>#REF!</v>
      </c>
      <c r="N57" s="75"/>
      <c r="O57" s="173"/>
      <c r="P57" s="201" t="s">
        <v>245</v>
      </c>
      <c r="Q57" s="208"/>
      <c r="R57" s="37"/>
      <c r="S57" s="37"/>
      <c r="T57" s="37"/>
      <c r="U57" s="37"/>
      <c r="V57" s="37"/>
      <c r="W57" s="37"/>
      <c r="X57" s="37"/>
      <c r="Y57" s="74"/>
      <c r="Z57" s="74"/>
      <c r="AA57" s="37"/>
      <c r="AB57" s="37"/>
      <c r="AC57" s="37"/>
      <c r="AD57" s="37"/>
      <c r="AE57" s="37"/>
      <c r="AF57" s="37"/>
      <c r="AG57" s="74"/>
      <c r="AH57" s="37"/>
      <c r="AI57" s="74"/>
      <c r="AJ57" s="74"/>
      <c r="AK57" s="74"/>
      <c r="AL57" s="74"/>
      <c r="AM57" s="37"/>
      <c r="AN57" s="74"/>
      <c r="AO57" s="74"/>
      <c r="AP57" s="74"/>
      <c r="AQ57" s="74"/>
      <c r="AR57" s="37"/>
      <c r="AS57" s="74"/>
      <c r="AT57" s="37"/>
      <c r="AU57" s="37"/>
      <c r="AV57" s="278"/>
      <c r="AW57" s="278"/>
      <c r="AX57" s="278"/>
      <c r="AY57" s="37"/>
      <c r="AZ57" s="37"/>
      <c r="BA57" s="37"/>
      <c r="BB57" s="37"/>
      <c r="BC57" s="37"/>
      <c r="BD57" s="37"/>
      <c r="BE57" s="37"/>
      <c r="BF57" s="37"/>
      <c r="BG57" s="74"/>
      <c r="BH57" s="37"/>
      <c r="BI57" s="37"/>
      <c r="BJ57" s="73"/>
      <c r="BK57" s="73"/>
      <c r="BL57" s="73"/>
      <c r="BM57" s="53"/>
    </row>
    <row r="58" spans="1:65" ht="13.5" customHeight="1">
      <c r="A58" s="51"/>
      <c r="B58" s="52"/>
      <c r="C58" s="36"/>
      <c r="D58" s="61"/>
      <c r="E58" s="49"/>
      <c r="F58" s="49"/>
      <c r="G58" s="50">
        <v>0.25</v>
      </c>
      <c r="H58" s="49"/>
      <c r="I58" s="49"/>
      <c r="J58" s="49"/>
      <c r="K58" s="182" t="e">
        <f t="shared" si="18"/>
        <v>#DIV/0!</v>
      </c>
      <c r="L58" s="183" t="e">
        <f t="shared" si="19"/>
        <v>#DIV/0!</v>
      </c>
      <c r="M58" s="173" t="e">
        <f>INDEX(#REF!,MATCH(판매정보!$B58,#REF!,0))</f>
        <v>#REF!</v>
      </c>
      <c r="N58" s="75"/>
      <c r="O58" s="173"/>
      <c r="P58" s="201" t="s">
        <v>245</v>
      </c>
      <c r="Q58" s="208"/>
      <c r="R58" s="37"/>
      <c r="S58" s="37"/>
      <c r="T58" s="37"/>
      <c r="U58" s="37"/>
      <c r="V58" s="37"/>
      <c r="W58" s="37"/>
      <c r="X58" s="37"/>
      <c r="Y58" s="74"/>
      <c r="Z58" s="74"/>
      <c r="AA58" s="37"/>
      <c r="AB58" s="37"/>
      <c r="AC58" s="37"/>
      <c r="AD58" s="37"/>
      <c r="AE58" s="37"/>
      <c r="AF58" s="37"/>
      <c r="AG58" s="74"/>
      <c r="AH58" s="37"/>
      <c r="AI58" s="74"/>
      <c r="AJ58" s="74"/>
      <c r="AK58" s="74"/>
      <c r="AL58" s="74"/>
      <c r="AM58" s="37"/>
      <c r="AN58" s="74"/>
      <c r="AO58" s="74"/>
      <c r="AP58" s="74"/>
      <c r="AQ58" s="74"/>
      <c r="AR58" s="37"/>
      <c r="AS58" s="74"/>
      <c r="AT58" s="37"/>
      <c r="AU58" s="37"/>
      <c r="AV58" s="278"/>
      <c r="AW58" s="278"/>
      <c r="AX58" s="278"/>
      <c r="AY58" s="37"/>
      <c r="AZ58" s="37"/>
      <c r="BA58" s="37"/>
      <c r="BB58" s="37"/>
      <c r="BC58" s="37"/>
      <c r="BD58" s="37"/>
      <c r="BE58" s="37"/>
      <c r="BF58" s="37"/>
      <c r="BG58" s="74"/>
      <c r="BH58" s="37"/>
      <c r="BI58" s="37"/>
      <c r="BJ58" s="73"/>
      <c r="BK58" s="73"/>
      <c r="BL58" s="73"/>
      <c r="BM58" s="53"/>
    </row>
    <row r="59" spans="1:65" ht="13.5" customHeight="1">
      <c r="A59" s="51"/>
      <c r="B59" s="52"/>
      <c r="C59" s="36"/>
      <c r="D59" s="61"/>
      <c r="E59" s="49"/>
      <c r="F59" s="49"/>
      <c r="G59" s="50">
        <v>0.25</v>
      </c>
      <c r="H59" s="49"/>
      <c r="I59" s="49"/>
      <c r="J59" s="49"/>
      <c r="K59" s="182" t="e">
        <f t="shared" si="18"/>
        <v>#DIV/0!</v>
      </c>
      <c r="L59" s="183" t="e">
        <f t="shared" si="19"/>
        <v>#DIV/0!</v>
      </c>
      <c r="M59" s="173" t="e">
        <f>INDEX(#REF!,MATCH(판매정보!$B59,#REF!,0))</f>
        <v>#REF!</v>
      </c>
      <c r="N59" s="75"/>
      <c r="O59" s="173"/>
      <c r="P59" s="201" t="s">
        <v>245</v>
      </c>
      <c r="Q59" s="208"/>
      <c r="R59" s="37"/>
      <c r="S59" s="37"/>
      <c r="T59" s="37"/>
      <c r="U59" s="37"/>
      <c r="V59" s="37"/>
      <c r="W59" s="37"/>
      <c r="X59" s="37"/>
      <c r="Y59" s="74"/>
      <c r="Z59" s="74"/>
      <c r="AA59" s="37"/>
      <c r="AB59" s="37"/>
      <c r="AC59" s="37"/>
      <c r="AD59" s="37"/>
      <c r="AE59" s="37"/>
      <c r="AF59" s="37"/>
      <c r="AG59" s="74"/>
      <c r="AH59" s="37"/>
      <c r="AI59" s="74"/>
      <c r="AJ59" s="74"/>
      <c r="AK59" s="74"/>
      <c r="AL59" s="74"/>
      <c r="AM59" s="37"/>
      <c r="AN59" s="74"/>
      <c r="AO59" s="74"/>
      <c r="AP59" s="74"/>
      <c r="AQ59" s="74"/>
      <c r="AR59" s="37"/>
      <c r="AS59" s="74"/>
      <c r="AT59" s="37"/>
      <c r="AU59" s="37"/>
      <c r="AV59" s="278"/>
      <c r="AW59" s="278"/>
      <c r="AX59" s="278"/>
      <c r="AY59" s="37"/>
      <c r="AZ59" s="37"/>
      <c r="BA59" s="37"/>
      <c r="BB59" s="37"/>
      <c r="BC59" s="37"/>
      <c r="BD59" s="37"/>
      <c r="BE59" s="37"/>
      <c r="BF59" s="37"/>
      <c r="BG59" s="74"/>
      <c r="BH59" s="37"/>
      <c r="BI59" s="37"/>
      <c r="BJ59" s="73"/>
      <c r="BK59" s="73"/>
      <c r="BL59" s="73"/>
      <c r="BM59" s="53"/>
    </row>
    <row r="60" spans="1:65" ht="13.5" customHeight="1">
      <c r="A60" s="51"/>
      <c r="B60" s="52"/>
      <c r="C60" s="36"/>
      <c r="D60" s="61"/>
      <c r="E60" s="49"/>
      <c r="F60" s="49"/>
      <c r="G60" s="50">
        <v>0.25</v>
      </c>
      <c r="H60" s="49"/>
      <c r="I60" s="49"/>
      <c r="J60" s="49"/>
      <c r="K60" s="182" t="e">
        <f t="shared" si="18"/>
        <v>#DIV/0!</v>
      </c>
      <c r="L60" s="183" t="e">
        <f t="shared" si="19"/>
        <v>#DIV/0!</v>
      </c>
      <c r="M60" s="173" t="e">
        <f>INDEX(#REF!,MATCH(판매정보!$B60,#REF!,0))</f>
        <v>#REF!</v>
      </c>
      <c r="N60" s="75"/>
      <c r="O60" s="173"/>
      <c r="P60" s="201" t="s">
        <v>245</v>
      </c>
      <c r="Q60" s="208"/>
      <c r="R60" s="37"/>
      <c r="S60" s="37"/>
      <c r="T60" s="37"/>
      <c r="U60" s="37"/>
      <c r="V60" s="37"/>
      <c r="W60" s="37"/>
      <c r="X60" s="37"/>
      <c r="Y60" s="74"/>
      <c r="Z60" s="74"/>
      <c r="AA60" s="37"/>
      <c r="AB60" s="37"/>
      <c r="AC60" s="37"/>
      <c r="AD60" s="37"/>
      <c r="AE60" s="37"/>
      <c r="AF60" s="37"/>
      <c r="AG60" s="74"/>
      <c r="AH60" s="37"/>
      <c r="AI60" s="74"/>
      <c r="AJ60" s="74"/>
      <c r="AK60" s="74"/>
      <c r="AL60" s="74"/>
      <c r="AM60" s="37"/>
      <c r="AN60" s="74"/>
      <c r="AO60" s="74"/>
      <c r="AP60" s="74"/>
      <c r="AQ60" s="74"/>
      <c r="AR60" s="37"/>
      <c r="AS60" s="74"/>
      <c r="AT60" s="37"/>
      <c r="AU60" s="37"/>
      <c r="AV60" s="278"/>
      <c r="AW60" s="278"/>
      <c r="AX60" s="278"/>
      <c r="AY60" s="37"/>
      <c r="AZ60" s="37"/>
      <c r="BA60" s="37"/>
      <c r="BB60" s="37"/>
      <c r="BC60" s="37"/>
      <c r="BD60" s="37"/>
      <c r="BE60" s="37"/>
      <c r="BF60" s="37"/>
      <c r="BG60" s="74"/>
      <c r="BH60" s="37"/>
      <c r="BI60" s="37"/>
      <c r="BJ60" s="73"/>
      <c r="BK60" s="73"/>
      <c r="BL60" s="73"/>
      <c r="BM60" s="53"/>
    </row>
    <row r="61" spans="1:65" ht="13.5" customHeight="1">
      <c r="A61" s="51"/>
      <c r="B61" s="52"/>
      <c r="C61" s="36"/>
      <c r="D61" s="61"/>
      <c r="E61" s="49"/>
      <c r="F61" s="49"/>
      <c r="G61" s="50">
        <v>0.25</v>
      </c>
      <c r="H61" s="49"/>
      <c r="I61" s="49"/>
      <c r="J61" s="49"/>
      <c r="K61" s="182" t="e">
        <f t="shared" si="18"/>
        <v>#DIV/0!</v>
      </c>
      <c r="L61" s="183" t="e">
        <f t="shared" si="19"/>
        <v>#DIV/0!</v>
      </c>
      <c r="M61" s="173" t="e">
        <f>INDEX(#REF!,MATCH(판매정보!$B61,#REF!,0))</f>
        <v>#REF!</v>
      </c>
      <c r="N61" s="75"/>
      <c r="O61" s="173"/>
      <c r="P61" s="201" t="s">
        <v>245</v>
      </c>
      <c r="Q61" s="208"/>
      <c r="R61" s="37"/>
      <c r="S61" s="37"/>
      <c r="T61" s="37"/>
      <c r="U61" s="37"/>
      <c r="V61" s="37"/>
      <c r="W61" s="37"/>
      <c r="X61" s="37"/>
      <c r="Y61" s="74"/>
      <c r="Z61" s="74"/>
      <c r="AA61" s="37"/>
      <c r="AB61" s="37"/>
      <c r="AC61" s="37"/>
      <c r="AD61" s="37"/>
      <c r="AE61" s="37"/>
      <c r="AF61" s="37"/>
      <c r="AG61" s="74"/>
      <c r="AH61" s="37"/>
      <c r="AI61" s="74"/>
      <c r="AJ61" s="74"/>
      <c r="AK61" s="74"/>
      <c r="AL61" s="74"/>
      <c r="AM61" s="37"/>
      <c r="AN61" s="74"/>
      <c r="AO61" s="74"/>
      <c r="AP61" s="74"/>
      <c r="AQ61" s="74"/>
      <c r="AR61" s="37"/>
      <c r="AS61" s="74"/>
      <c r="AT61" s="37"/>
      <c r="AU61" s="37"/>
      <c r="AV61" s="278"/>
      <c r="AW61" s="278"/>
      <c r="AX61" s="278"/>
      <c r="AY61" s="37"/>
      <c r="AZ61" s="37"/>
      <c r="BA61" s="37"/>
      <c r="BB61" s="37"/>
      <c r="BC61" s="37"/>
      <c r="BD61" s="37"/>
      <c r="BE61" s="37"/>
      <c r="BF61" s="37"/>
      <c r="BG61" s="74"/>
      <c r="BH61" s="37"/>
      <c r="BI61" s="37"/>
      <c r="BJ61" s="73"/>
      <c r="BK61" s="73"/>
      <c r="BL61" s="73"/>
      <c r="BM61" s="53"/>
    </row>
    <row r="62" spans="1:65" ht="13.5" customHeight="1">
      <c r="A62" s="51"/>
      <c r="B62" s="52"/>
      <c r="C62" s="36"/>
      <c r="D62" s="61"/>
      <c r="E62" s="49"/>
      <c r="F62" s="49"/>
      <c r="G62" s="50">
        <v>0.25</v>
      </c>
      <c r="H62" s="49"/>
      <c r="I62" s="49"/>
      <c r="J62" s="49"/>
      <c r="K62" s="182" t="e">
        <f t="shared" si="18"/>
        <v>#DIV/0!</v>
      </c>
      <c r="L62" s="183" t="e">
        <f t="shared" si="19"/>
        <v>#DIV/0!</v>
      </c>
      <c r="M62" s="173" t="e">
        <f>INDEX(#REF!,MATCH(판매정보!$B62,#REF!,0))</f>
        <v>#REF!</v>
      </c>
      <c r="N62" s="75"/>
      <c r="O62" s="173"/>
      <c r="P62" s="201" t="s">
        <v>245</v>
      </c>
      <c r="Q62" s="208"/>
      <c r="R62" s="37"/>
      <c r="S62" s="37"/>
      <c r="T62" s="37"/>
      <c r="U62" s="37"/>
      <c r="V62" s="37"/>
      <c r="W62" s="37"/>
      <c r="X62" s="37"/>
      <c r="Y62" s="74"/>
      <c r="Z62" s="74"/>
      <c r="AA62" s="37"/>
      <c r="AB62" s="37"/>
      <c r="AC62" s="37"/>
      <c r="AD62" s="37"/>
      <c r="AE62" s="37"/>
      <c r="AF62" s="37"/>
      <c r="AG62" s="74"/>
      <c r="AH62" s="37"/>
      <c r="AI62" s="74"/>
      <c r="AJ62" s="74"/>
      <c r="AK62" s="74"/>
      <c r="AL62" s="74"/>
      <c r="AM62" s="37"/>
      <c r="AN62" s="74"/>
      <c r="AO62" s="74"/>
      <c r="AP62" s="74"/>
      <c r="AQ62" s="74"/>
      <c r="AR62" s="37"/>
      <c r="AS62" s="74"/>
      <c r="AT62" s="37"/>
      <c r="AU62" s="37"/>
      <c r="AV62" s="278"/>
      <c r="AW62" s="278"/>
      <c r="AX62" s="278"/>
      <c r="AY62" s="37"/>
      <c r="AZ62" s="37"/>
      <c r="BA62" s="37"/>
      <c r="BB62" s="37"/>
      <c r="BC62" s="37"/>
      <c r="BD62" s="37"/>
      <c r="BE62" s="37"/>
      <c r="BF62" s="37"/>
      <c r="BG62" s="74"/>
      <c r="BH62" s="37"/>
      <c r="BI62" s="37"/>
      <c r="BJ62" s="73"/>
      <c r="BK62" s="73"/>
      <c r="BL62" s="73"/>
      <c r="BM62" s="53"/>
    </row>
    <row r="63" spans="1:65" ht="13.5" customHeight="1">
      <c r="A63" s="51"/>
      <c r="B63" s="52"/>
      <c r="C63" s="36"/>
      <c r="D63" s="61"/>
      <c r="E63" s="49"/>
      <c r="F63" s="49"/>
      <c r="G63" s="50">
        <v>0.25</v>
      </c>
      <c r="H63" s="49"/>
      <c r="I63" s="49"/>
      <c r="J63" s="49"/>
      <c r="K63" s="182" t="e">
        <f t="shared" si="18"/>
        <v>#DIV/0!</v>
      </c>
      <c r="L63" s="183" t="e">
        <f t="shared" si="19"/>
        <v>#DIV/0!</v>
      </c>
      <c r="M63" s="173" t="e">
        <f>INDEX(#REF!,MATCH(판매정보!$B63,#REF!,0))</f>
        <v>#REF!</v>
      </c>
      <c r="N63" s="75"/>
      <c r="O63" s="173"/>
      <c r="P63" s="201" t="s">
        <v>245</v>
      </c>
      <c r="Q63" s="208"/>
      <c r="R63" s="37"/>
      <c r="S63" s="37"/>
      <c r="T63" s="37"/>
      <c r="U63" s="37"/>
      <c r="V63" s="37"/>
      <c r="W63" s="37"/>
      <c r="X63" s="37"/>
      <c r="Y63" s="74"/>
      <c r="Z63" s="74"/>
      <c r="AA63" s="37"/>
      <c r="AB63" s="37"/>
      <c r="AC63" s="37"/>
      <c r="AD63" s="37"/>
      <c r="AE63" s="37"/>
      <c r="AF63" s="37"/>
      <c r="AG63" s="74"/>
      <c r="AH63" s="37"/>
      <c r="AI63" s="74"/>
      <c r="AJ63" s="74"/>
      <c r="AK63" s="74"/>
      <c r="AL63" s="74"/>
      <c r="AM63" s="37"/>
      <c r="AN63" s="74"/>
      <c r="AO63" s="74"/>
      <c r="AP63" s="74"/>
      <c r="AQ63" s="74"/>
      <c r="AR63" s="37"/>
      <c r="AS63" s="74"/>
      <c r="AT63" s="37"/>
      <c r="AU63" s="37"/>
      <c r="AV63" s="278"/>
      <c r="AW63" s="278"/>
      <c r="AX63" s="278"/>
      <c r="AY63" s="37"/>
      <c r="AZ63" s="37"/>
      <c r="BA63" s="37"/>
      <c r="BB63" s="37"/>
      <c r="BC63" s="37"/>
      <c r="BD63" s="37"/>
      <c r="BE63" s="37"/>
      <c r="BF63" s="37"/>
      <c r="BG63" s="74"/>
      <c r="BH63" s="37"/>
      <c r="BI63" s="37"/>
      <c r="BJ63" s="73"/>
      <c r="BK63" s="73"/>
      <c r="BL63" s="73"/>
      <c r="BM63" s="53"/>
    </row>
    <row r="64" spans="1:65" ht="13.5" customHeight="1">
      <c r="A64" s="51"/>
      <c r="B64" s="52"/>
      <c r="C64" s="36"/>
      <c r="D64" s="61"/>
      <c r="E64" s="49"/>
      <c r="F64" s="49"/>
      <c r="G64" s="50">
        <v>0.25</v>
      </c>
      <c r="H64" s="49"/>
      <c r="I64" s="49"/>
      <c r="J64" s="49"/>
      <c r="K64" s="182" t="e">
        <f t="shared" si="18"/>
        <v>#DIV/0!</v>
      </c>
      <c r="L64" s="183" t="e">
        <f t="shared" si="19"/>
        <v>#DIV/0!</v>
      </c>
      <c r="M64" s="173" t="e">
        <f>INDEX(#REF!,MATCH(판매정보!$B64,#REF!,0))</f>
        <v>#REF!</v>
      </c>
      <c r="N64" s="75"/>
      <c r="O64" s="173"/>
      <c r="P64" s="201" t="s">
        <v>245</v>
      </c>
      <c r="Q64" s="208"/>
      <c r="R64" s="37"/>
      <c r="S64" s="37"/>
      <c r="T64" s="37"/>
      <c r="U64" s="37"/>
      <c r="V64" s="37"/>
      <c r="W64" s="37"/>
      <c r="X64" s="37"/>
      <c r="Y64" s="74"/>
      <c r="Z64" s="74"/>
      <c r="AA64" s="37"/>
      <c r="AB64" s="37"/>
      <c r="AC64" s="37"/>
      <c r="AD64" s="37"/>
      <c r="AE64" s="37"/>
      <c r="AF64" s="37"/>
      <c r="AG64" s="74"/>
      <c r="AH64" s="37"/>
      <c r="AI64" s="74"/>
      <c r="AJ64" s="74"/>
      <c r="AK64" s="74"/>
      <c r="AL64" s="74"/>
      <c r="AM64" s="37"/>
      <c r="AN64" s="74"/>
      <c r="AO64" s="74"/>
      <c r="AP64" s="74"/>
      <c r="AQ64" s="74"/>
      <c r="AR64" s="37"/>
      <c r="AS64" s="74"/>
      <c r="AT64" s="37"/>
      <c r="AU64" s="37"/>
      <c r="AV64" s="278"/>
      <c r="AW64" s="278"/>
      <c r="AX64" s="278"/>
      <c r="AY64" s="37"/>
      <c r="AZ64" s="37"/>
      <c r="BA64" s="37"/>
      <c r="BB64" s="37"/>
      <c r="BC64" s="37"/>
      <c r="BD64" s="37"/>
      <c r="BE64" s="37"/>
      <c r="BF64" s="37"/>
      <c r="BG64" s="74"/>
      <c r="BH64" s="37"/>
      <c r="BI64" s="37"/>
      <c r="BJ64" s="73"/>
      <c r="BK64" s="73"/>
      <c r="BL64" s="73"/>
      <c r="BM64" s="53"/>
    </row>
    <row r="65" spans="1:65" ht="13.5" customHeight="1">
      <c r="A65" s="51"/>
      <c r="B65" s="52"/>
      <c r="C65" s="36"/>
      <c r="D65" s="61"/>
      <c r="E65" s="49"/>
      <c r="F65" s="49"/>
      <c r="G65" s="50">
        <v>0.25</v>
      </c>
      <c r="H65" s="49"/>
      <c r="I65" s="49"/>
      <c r="J65" s="49"/>
      <c r="K65" s="182" t="e">
        <f t="shared" si="18"/>
        <v>#DIV/0!</v>
      </c>
      <c r="L65" s="183" t="e">
        <f t="shared" si="19"/>
        <v>#DIV/0!</v>
      </c>
      <c r="M65" s="173" t="e">
        <f>INDEX(#REF!,MATCH(판매정보!$B65,#REF!,0))</f>
        <v>#REF!</v>
      </c>
      <c r="N65" s="75"/>
      <c r="O65" s="173"/>
      <c r="P65" s="201" t="s">
        <v>245</v>
      </c>
      <c r="Q65" s="208"/>
      <c r="R65" s="37"/>
      <c r="S65" s="37"/>
      <c r="T65" s="37"/>
      <c r="U65" s="37"/>
      <c r="V65" s="37"/>
      <c r="W65" s="37"/>
      <c r="X65" s="37"/>
      <c r="Y65" s="74"/>
      <c r="Z65" s="74"/>
      <c r="AA65" s="37"/>
      <c r="AB65" s="37"/>
      <c r="AC65" s="37"/>
      <c r="AD65" s="37"/>
      <c r="AE65" s="37"/>
      <c r="AF65" s="37"/>
      <c r="AG65" s="74"/>
      <c r="AH65" s="37"/>
      <c r="AI65" s="74"/>
      <c r="AJ65" s="74"/>
      <c r="AK65" s="74"/>
      <c r="AL65" s="74"/>
      <c r="AM65" s="37"/>
      <c r="AN65" s="74"/>
      <c r="AO65" s="74"/>
      <c r="AP65" s="74"/>
      <c r="AQ65" s="74"/>
      <c r="AR65" s="37"/>
      <c r="AS65" s="74"/>
      <c r="AT65" s="37"/>
      <c r="AU65" s="37"/>
      <c r="AV65" s="278"/>
      <c r="AW65" s="278"/>
      <c r="AX65" s="278"/>
      <c r="AY65" s="37"/>
      <c r="AZ65" s="37"/>
      <c r="BA65" s="37"/>
      <c r="BB65" s="37"/>
      <c r="BC65" s="37"/>
      <c r="BD65" s="37"/>
      <c r="BE65" s="37"/>
      <c r="BF65" s="37"/>
      <c r="BG65" s="74"/>
      <c r="BH65" s="37"/>
      <c r="BI65" s="37"/>
      <c r="BJ65" s="73"/>
      <c r="BK65" s="73"/>
      <c r="BL65" s="73"/>
      <c r="BM65" s="53"/>
    </row>
    <row r="66" spans="1:65" ht="13.5" customHeight="1">
      <c r="A66" s="51"/>
      <c r="B66" s="52"/>
      <c r="C66" s="36"/>
      <c r="D66" s="61"/>
      <c r="E66" s="49"/>
      <c r="F66" s="49"/>
      <c r="G66" s="50">
        <v>0.25</v>
      </c>
      <c r="H66" s="49"/>
      <c r="I66" s="49"/>
      <c r="J66" s="49"/>
      <c r="K66" s="182" t="e">
        <f t="shared" si="18"/>
        <v>#DIV/0!</v>
      </c>
      <c r="L66" s="183" t="e">
        <f t="shared" si="19"/>
        <v>#DIV/0!</v>
      </c>
      <c r="M66" s="173" t="e">
        <f>INDEX(#REF!,MATCH(판매정보!$B66,#REF!,0))</f>
        <v>#REF!</v>
      </c>
      <c r="N66" s="75"/>
      <c r="O66" s="173"/>
      <c r="P66" s="201" t="s">
        <v>245</v>
      </c>
      <c r="Q66" s="208"/>
      <c r="R66" s="37"/>
      <c r="S66" s="37"/>
      <c r="T66" s="37"/>
      <c r="U66" s="37"/>
      <c r="V66" s="37"/>
      <c r="W66" s="37"/>
      <c r="X66" s="37"/>
      <c r="Y66" s="74"/>
      <c r="Z66" s="74"/>
      <c r="AA66" s="37"/>
      <c r="AB66" s="37"/>
      <c r="AC66" s="37"/>
      <c r="AD66" s="37"/>
      <c r="AE66" s="37"/>
      <c r="AF66" s="37"/>
      <c r="AG66" s="74"/>
      <c r="AH66" s="37"/>
      <c r="AI66" s="74"/>
      <c r="AJ66" s="74"/>
      <c r="AK66" s="74"/>
      <c r="AL66" s="74"/>
      <c r="AM66" s="37"/>
      <c r="AN66" s="74"/>
      <c r="AO66" s="74"/>
      <c r="AP66" s="74"/>
      <c r="AQ66" s="74"/>
      <c r="AR66" s="37"/>
      <c r="AS66" s="74"/>
      <c r="AT66" s="37"/>
      <c r="AU66" s="37"/>
      <c r="AV66" s="278"/>
      <c r="AW66" s="278"/>
      <c r="AX66" s="278"/>
      <c r="AY66" s="37"/>
      <c r="AZ66" s="37"/>
      <c r="BA66" s="37"/>
      <c r="BB66" s="37"/>
      <c r="BC66" s="37"/>
      <c r="BD66" s="37"/>
      <c r="BE66" s="37"/>
      <c r="BF66" s="37"/>
      <c r="BG66" s="74"/>
      <c r="BH66" s="37"/>
      <c r="BI66" s="37"/>
      <c r="BJ66" s="73"/>
      <c r="BK66" s="73"/>
      <c r="BL66" s="73"/>
      <c r="BM66" s="53"/>
    </row>
    <row r="67" spans="1:65" ht="13.5" customHeight="1">
      <c r="A67" s="51"/>
      <c r="B67" s="52"/>
      <c r="C67" s="36"/>
      <c r="D67" s="61"/>
      <c r="E67" s="49"/>
      <c r="F67" s="49"/>
      <c r="G67" s="50">
        <v>0.25</v>
      </c>
      <c r="H67" s="49"/>
      <c r="I67" s="49"/>
      <c r="J67" s="49"/>
      <c r="K67" s="182" t="e">
        <f t="shared" si="18"/>
        <v>#DIV/0!</v>
      </c>
      <c r="L67" s="183" t="e">
        <f t="shared" si="19"/>
        <v>#DIV/0!</v>
      </c>
      <c r="M67" s="173" t="e">
        <f>INDEX(#REF!,MATCH(판매정보!$B67,#REF!,0))</f>
        <v>#REF!</v>
      </c>
      <c r="N67" s="75"/>
      <c r="O67" s="173"/>
      <c r="P67" s="201" t="s">
        <v>245</v>
      </c>
      <c r="Q67" s="208"/>
      <c r="R67" s="37"/>
      <c r="S67" s="37"/>
      <c r="T67" s="37"/>
      <c r="U67" s="37"/>
      <c r="V67" s="37"/>
      <c r="W67" s="37"/>
      <c r="X67" s="37"/>
      <c r="Y67" s="74"/>
      <c r="Z67" s="74"/>
      <c r="AA67" s="37"/>
      <c r="AB67" s="37"/>
      <c r="AC67" s="37"/>
      <c r="AD67" s="37"/>
      <c r="AE67" s="37"/>
      <c r="AF67" s="37"/>
      <c r="AG67" s="74"/>
      <c r="AH67" s="37"/>
      <c r="AI67" s="74"/>
      <c r="AJ67" s="74"/>
      <c r="AK67" s="74"/>
      <c r="AL67" s="74"/>
      <c r="AM67" s="37"/>
      <c r="AN67" s="74"/>
      <c r="AO67" s="74"/>
      <c r="AP67" s="74"/>
      <c r="AQ67" s="74"/>
      <c r="AR67" s="37"/>
      <c r="AS67" s="74"/>
      <c r="AT67" s="37"/>
      <c r="AU67" s="37"/>
      <c r="AV67" s="278"/>
      <c r="AW67" s="278"/>
      <c r="AX67" s="278"/>
      <c r="AY67" s="37"/>
      <c r="AZ67" s="37"/>
      <c r="BA67" s="37"/>
      <c r="BB67" s="37"/>
      <c r="BC67" s="37"/>
      <c r="BD67" s="37"/>
      <c r="BE67" s="37"/>
      <c r="BF67" s="37"/>
      <c r="BG67" s="74"/>
      <c r="BH67" s="37"/>
      <c r="BI67" s="37"/>
      <c r="BJ67" s="73"/>
      <c r="BK67" s="73"/>
      <c r="BL67" s="73"/>
      <c r="BM67" s="53"/>
    </row>
    <row r="68" spans="1:65" ht="13.5" customHeight="1">
      <c r="A68" s="51"/>
      <c r="B68" s="52"/>
      <c r="C68" s="36"/>
      <c r="D68" s="61"/>
      <c r="E68" s="49"/>
      <c r="F68" s="49"/>
      <c r="G68" s="50">
        <v>0.25</v>
      </c>
      <c r="H68" s="49"/>
      <c r="I68" s="49"/>
      <c r="J68" s="49"/>
      <c r="K68" s="182" t="e">
        <f t="shared" si="18"/>
        <v>#DIV/0!</v>
      </c>
      <c r="L68" s="183" t="e">
        <f t="shared" si="19"/>
        <v>#DIV/0!</v>
      </c>
      <c r="M68" s="173" t="e">
        <f>INDEX(#REF!,MATCH(판매정보!$B68,#REF!,0))</f>
        <v>#REF!</v>
      </c>
      <c r="N68" s="75"/>
      <c r="O68" s="173"/>
      <c r="P68" s="201" t="s">
        <v>245</v>
      </c>
      <c r="Q68" s="208"/>
      <c r="R68" s="37"/>
      <c r="S68" s="37"/>
      <c r="T68" s="37"/>
      <c r="U68" s="37"/>
      <c r="V68" s="37"/>
      <c r="W68" s="37"/>
      <c r="X68" s="37"/>
      <c r="Y68" s="74"/>
      <c r="Z68" s="74"/>
      <c r="AA68" s="37"/>
      <c r="AB68" s="37"/>
      <c r="AC68" s="37"/>
      <c r="AD68" s="37"/>
      <c r="AE68" s="37"/>
      <c r="AF68" s="37"/>
      <c r="AG68" s="74"/>
      <c r="AH68" s="37"/>
      <c r="AI68" s="74"/>
      <c r="AJ68" s="74"/>
      <c r="AK68" s="74"/>
      <c r="AL68" s="74"/>
      <c r="AM68" s="37"/>
      <c r="AN68" s="74"/>
      <c r="AO68" s="74"/>
      <c r="AP68" s="74"/>
      <c r="AQ68" s="74"/>
      <c r="AR68" s="37"/>
      <c r="AS68" s="74"/>
      <c r="AT68" s="37"/>
      <c r="AU68" s="37"/>
      <c r="AV68" s="278"/>
      <c r="AW68" s="278"/>
      <c r="AX68" s="278"/>
      <c r="AY68" s="37"/>
      <c r="AZ68" s="37"/>
      <c r="BA68" s="37"/>
      <c r="BB68" s="37"/>
      <c r="BC68" s="37"/>
      <c r="BD68" s="37"/>
      <c r="BE68" s="37"/>
      <c r="BF68" s="37"/>
      <c r="BG68" s="74"/>
      <c r="BH68" s="37"/>
      <c r="BI68" s="37"/>
      <c r="BJ68" s="73"/>
      <c r="BK68" s="73"/>
      <c r="BL68" s="73"/>
      <c r="BM68" s="53"/>
    </row>
    <row r="69" spans="1:65" ht="13.5" customHeight="1">
      <c r="A69" s="51"/>
      <c r="B69" s="52"/>
      <c r="C69" s="36"/>
      <c r="D69" s="61"/>
      <c r="E69" s="49"/>
      <c r="F69" s="49"/>
      <c r="G69" s="50">
        <v>0.25</v>
      </c>
      <c r="H69" s="49"/>
      <c r="I69" s="49"/>
      <c r="J69" s="49"/>
      <c r="K69" s="182" t="e">
        <f t="shared" si="18"/>
        <v>#DIV/0!</v>
      </c>
      <c r="L69" s="183" t="e">
        <f t="shared" si="19"/>
        <v>#DIV/0!</v>
      </c>
      <c r="M69" s="173" t="e">
        <f>INDEX(#REF!,MATCH(판매정보!$B69,#REF!,0))</f>
        <v>#REF!</v>
      </c>
      <c r="N69" s="75"/>
      <c r="O69" s="173"/>
      <c r="P69" s="201" t="s">
        <v>245</v>
      </c>
      <c r="Q69" s="208"/>
      <c r="R69" s="37"/>
      <c r="S69" s="37"/>
      <c r="T69" s="37"/>
      <c r="U69" s="37"/>
      <c r="V69" s="37"/>
      <c r="W69" s="37"/>
      <c r="X69" s="37"/>
      <c r="Y69" s="74"/>
      <c r="Z69" s="74"/>
      <c r="AA69" s="37"/>
      <c r="AB69" s="37"/>
      <c r="AC69" s="37"/>
      <c r="AD69" s="37"/>
      <c r="AE69" s="37"/>
      <c r="AF69" s="37"/>
      <c r="AG69" s="74"/>
      <c r="AH69" s="37"/>
      <c r="AI69" s="74"/>
      <c r="AJ69" s="74"/>
      <c r="AK69" s="74"/>
      <c r="AL69" s="74"/>
      <c r="AM69" s="37"/>
      <c r="AN69" s="74"/>
      <c r="AO69" s="74"/>
      <c r="AP69" s="74"/>
      <c r="AQ69" s="74"/>
      <c r="AR69" s="37"/>
      <c r="AS69" s="74"/>
      <c r="AT69" s="37"/>
      <c r="AU69" s="37"/>
      <c r="AV69" s="278"/>
      <c r="AW69" s="278"/>
      <c r="AX69" s="278"/>
      <c r="AY69" s="37"/>
      <c r="AZ69" s="37"/>
      <c r="BA69" s="37"/>
      <c r="BB69" s="37"/>
      <c r="BC69" s="37"/>
      <c r="BD69" s="37"/>
      <c r="BE69" s="37"/>
      <c r="BF69" s="37"/>
      <c r="BG69" s="74"/>
      <c r="BH69" s="37"/>
      <c r="BI69" s="37"/>
      <c r="BJ69" s="73"/>
      <c r="BK69" s="73"/>
      <c r="BL69" s="73"/>
      <c r="BM69" s="53"/>
    </row>
    <row r="70" spans="1:65" ht="13.5" customHeight="1">
      <c r="A70" s="51"/>
      <c r="B70" s="52"/>
      <c r="C70" s="36"/>
      <c r="D70" s="61"/>
      <c r="E70" s="49"/>
      <c r="F70" s="49"/>
      <c r="G70" s="50">
        <v>0.25</v>
      </c>
      <c r="H70" s="49"/>
      <c r="I70" s="49"/>
      <c r="J70" s="49"/>
      <c r="K70" s="182" t="e">
        <f t="shared" si="18"/>
        <v>#DIV/0!</v>
      </c>
      <c r="L70" s="183" t="e">
        <f t="shared" si="19"/>
        <v>#DIV/0!</v>
      </c>
      <c r="M70" s="173" t="e">
        <f>INDEX(#REF!,MATCH(판매정보!$B70,#REF!,0))</f>
        <v>#REF!</v>
      </c>
      <c r="N70" s="75"/>
      <c r="O70" s="173"/>
      <c r="P70" s="201" t="s">
        <v>245</v>
      </c>
      <c r="Q70" s="208"/>
      <c r="R70" s="37"/>
      <c r="S70" s="37"/>
      <c r="T70" s="37"/>
      <c r="U70" s="37"/>
      <c r="V70" s="37"/>
      <c r="W70" s="37"/>
      <c r="X70" s="37"/>
      <c r="Y70" s="74"/>
      <c r="Z70" s="74"/>
      <c r="AA70" s="37"/>
      <c r="AB70" s="37"/>
      <c r="AC70" s="37"/>
      <c r="AD70" s="37"/>
      <c r="AE70" s="37"/>
      <c r="AF70" s="37"/>
      <c r="AG70" s="74"/>
      <c r="AH70" s="37"/>
      <c r="AI70" s="74"/>
      <c r="AJ70" s="74"/>
      <c r="AK70" s="74"/>
      <c r="AL70" s="74"/>
      <c r="AM70" s="37"/>
      <c r="AN70" s="74"/>
      <c r="AO70" s="74"/>
      <c r="AP70" s="74"/>
      <c r="AQ70" s="74"/>
      <c r="AR70" s="37"/>
      <c r="AS70" s="74"/>
      <c r="AT70" s="37"/>
      <c r="AU70" s="37"/>
      <c r="AV70" s="278"/>
      <c r="AW70" s="278"/>
      <c r="AX70" s="278"/>
      <c r="AY70" s="37"/>
      <c r="AZ70" s="37"/>
      <c r="BA70" s="37"/>
      <c r="BB70" s="37"/>
      <c r="BC70" s="37"/>
      <c r="BD70" s="37"/>
      <c r="BE70" s="37"/>
      <c r="BF70" s="37"/>
      <c r="BG70" s="74"/>
      <c r="BH70" s="37"/>
      <c r="BI70" s="37"/>
      <c r="BJ70" s="73"/>
      <c r="BK70" s="73"/>
      <c r="BL70" s="73"/>
      <c r="BM70" s="53"/>
    </row>
    <row r="71" spans="1:65" ht="13.5" customHeight="1">
      <c r="A71" s="51"/>
      <c r="B71" s="52"/>
      <c r="C71" s="36"/>
      <c r="D71" s="61"/>
      <c r="E71" s="49"/>
      <c r="F71" s="49"/>
      <c r="G71" s="50">
        <v>0.25</v>
      </c>
      <c r="H71" s="49"/>
      <c r="I71" s="49"/>
      <c r="J71" s="49"/>
      <c r="K71" s="182" t="e">
        <f t="shared" si="18"/>
        <v>#DIV/0!</v>
      </c>
      <c r="L71" s="183" t="e">
        <f t="shared" si="19"/>
        <v>#DIV/0!</v>
      </c>
      <c r="M71" s="173" t="e">
        <f>INDEX(#REF!,MATCH(판매정보!$B71,#REF!,0))</f>
        <v>#REF!</v>
      </c>
      <c r="N71" s="75"/>
      <c r="O71" s="173"/>
      <c r="P71" s="201" t="s">
        <v>245</v>
      </c>
      <c r="Q71" s="208"/>
      <c r="R71" s="37"/>
      <c r="S71" s="37"/>
      <c r="T71" s="37"/>
      <c r="U71" s="37"/>
      <c r="V71" s="37"/>
      <c r="W71" s="37"/>
      <c r="X71" s="37"/>
      <c r="Y71" s="74"/>
      <c r="Z71" s="74"/>
      <c r="AA71" s="37"/>
      <c r="AB71" s="37"/>
      <c r="AC71" s="37"/>
      <c r="AD71" s="37"/>
      <c r="AE71" s="37"/>
      <c r="AF71" s="37"/>
      <c r="AG71" s="74"/>
      <c r="AH71" s="37"/>
      <c r="AI71" s="74"/>
      <c r="AJ71" s="74"/>
      <c r="AK71" s="74"/>
      <c r="AL71" s="74"/>
      <c r="AM71" s="37"/>
      <c r="AN71" s="74"/>
      <c r="AO71" s="74"/>
      <c r="AP71" s="74"/>
      <c r="AQ71" s="74"/>
      <c r="AR71" s="37"/>
      <c r="AS71" s="74"/>
      <c r="AT71" s="37"/>
      <c r="AU71" s="37"/>
      <c r="AV71" s="278"/>
      <c r="AW71" s="278"/>
      <c r="AX71" s="278"/>
      <c r="AY71" s="37"/>
      <c r="AZ71" s="37"/>
      <c r="BA71" s="37"/>
      <c r="BB71" s="37"/>
      <c r="BC71" s="37"/>
      <c r="BD71" s="37"/>
      <c r="BE71" s="37"/>
      <c r="BF71" s="37"/>
      <c r="BG71" s="74"/>
      <c r="BH71" s="37"/>
      <c r="BI71" s="37"/>
      <c r="BJ71" s="73"/>
      <c r="BK71" s="73"/>
      <c r="BL71" s="73"/>
      <c r="BM71" s="53"/>
    </row>
    <row r="72" spans="1:65" ht="13.5" customHeight="1">
      <c r="A72" s="51"/>
      <c r="B72" s="52"/>
      <c r="C72" s="36"/>
      <c r="D72" s="61"/>
      <c r="E72" s="49"/>
      <c r="F72" s="49"/>
      <c r="G72" s="50">
        <v>0.25</v>
      </c>
      <c r="H72" s="49"/>
      <c r="I72" s="49"/>
      <c r="J72" s="49"/>
      <c r="K72" s="182" t="e">
        <f t="shared" si="18"/>
        <v>#DIV/0!</v>
      </c>
      <c r="L72" s="183" t="e">
        <f t="shared" si="19"/>
        <v>#DIV/0!</v>
      </c>
      <c r="M72" s="173" t="e">
        <f>INDEX(#REF!,MATCH(판매정보!$B72,#REF!,0))</f>
        <v>#REF!</v>
      </c>
      <c r="N72" s="75"/>
      <c r="O72" s="173"/>
      <c r="P72" s="201" t="s">
        <v>245</v>
      </c>
      <c r="Q72" s="208"/>
      <c r="R72" s="37"/>
      <c r="S72" s="37"/>
      <c r="T72" s="37"/>
      <c r="U72" s="37"/>
      <c r="V72" s="37"/>
      <c r="W72" s="37"/>
      <c r="X72" s="37"/>
      <c r="Y72" s="74"/>
      <c r="Z72" s="74"/>
      <c r="AA72" s="37"/>
      <c r="AB72" s="37"/>
      <c r="AC72" s="37"/>
      <c r="AD72" s="37"/>
      <c r="AE72" s="37"/>
      <c r="AF72" s="37"/>
      <c r="AG72" s="74"/>
      <c r="AH72" s="37"/>
      <c r="AI72" s="74"/>
      <c r="AJ72" s="74"/>
      <c r="AK72" s="74"/>
      <c r="AL72" s="74"/>
      <c r="AM72" s="37"/>
      <c r="AN72" s="74"/>
      <c r="AO72" s="74"/>
      <c r="AP72" s="74"/>
      <c r="AQ72" s="74"/>
      <c r="AR72" s="37"/>
      <c r="AS72" s="74"/>
      <c r="AT72" s="37"/>
      <c r="AU72" s="37"/>
      <c r="AV72" s="278"/>
      <c r="AW72" s="278"/>
      <c r="AX72" s="278"/>
      <c r="AY72" s="37"/>
      <c r="AZ72" s="37"/>
      <c r="BA72" s="37"/>
      <c r="BB72" s="37"/>
      <c r="BC72" s="37"/>
      <c r="BD72" s="37"/>
      <c r="BE72" s="37"/>
      <c r="BF72" s="37"/>
      <c r="BG72" s="74"/>
      <c r="BH72" s="37"/>
      <c r="BI72" s="37"/>
      <c r="BJ72" s="73"/>
      <c r="BK72" s="73"/>
      <c r="BL72" s="73"/>
      <c r="BM72" s="53"/>
    </row>
    <row r="73" spans="1:65" ht="13.5" customHeight="1">
      <c r="A73" s="51"/>
      <c r="B73" s="52"/>
      <c r="C73" s="36"/>
      <c r="D73" s="61"/>
      <c r="E73" s="49"/>
      <c r="F73" s="49"/>
      <c r="G73" s="50">
        <v>0.25</v>
      </c>
      <c r="H73" s="49"/>
      <c r="I73" s="49"/>
      <c r="J73" s="49"/>
      <c r="K73" s="182" t="e">
        <f t="shared" si="18"/>
        <v>#DIV/0!</v>
      </c>
      <c r="L73" s="183" t="e">
        <f t="shared" si="19"/>
        <v>#DIV/0!</v>
      </c>
      <c r="M73" s="173" t="e">
        <f>INDEX(#REF!,MATCH(판매정보!$B73,#REF!,0))</f>
        <v>#REF!</v>
      </c>
      <c r="N73" s="75"/>
      <c r="O73" s="173"/>
      <c r="P73" s="201" t="s">
        <v>245</v>
      </c>
      <c r="Q73" s="208"/>
      <c r="R73" s="37"/>
      <c r="S73" s="37"/>
      <c r="T73" s="37"/>
      <c r="U73" s="37"/>
      <c r="V73" s="37"/>
      <c r="W73" s="37"/>
      <c r="X73" s="37"/>
      <c r="Y73" s="74"/>
      <c r="Z73" s="74"/>
      <c r="AA73" s="37"/>
      <c r="AB73" s="37"/>
      <c r="AC73" s="37"/>
      <c r="AD73" s="37"/>
      <c r="AE73" s="37"/>
      <c r="AF73" s="37"/>
      <c r="AG73" s="74"/>
      <c r="AH73" s="37"/>
      <c r="AI73" s="74"/>
      <c r="AJ73" s="74"/>
      <c r="AK73" s="74"/>
      <c r="AL73" s="74"/>
      <c r="AM73" s="37"/>
      <c r="AN73" s="74"/>
      <c r="AO73" s="74"/>
      <c r="AP73" s="74"/>
      <c r="AQ73" s="74"/>
      <c r="AR73" s="37"/>
      <c r="AS73" s="74"/>
      <c r="AT73" s="37"/>
      <c r="AU73" s="37"/>
      <c r="AV73" s="278"/>
      <c r="AW73" s="278"/>
      <c r="AX73" s="278"/>
      <c r="AY73" s="37"/>
      <c r="AZ73" s="37"/>
      <c r="BA73" s="37"/>
      <c r="BB73" s="37"/>
      <c r="BC73" s="37"/>
      <c r="BD73" s="37"/>
      <c r="BE73" s="37"/>
      <c r="BF73" s="37"/>
      <c r="BG73" s="74"/>
      <c r="BH73" s="37"/>
      <c r="BI73" s="37"/>
      <c r="BJ73" s="73"/>
      <c r="BK73" s="73"/>
      <c r="BL73" s="73"/>
      <c r="BM73" s="53"/>
    </row>
    <row r="74" spans="1:65" ht="13.5" customHeight="1">
      <c r="A74" s="51"/>
      <c r="B74" s="52"/>
      <c r="C74" s="36"/>
      <c r="D74" s="61"/>
      <c r="E74" s="49"/>
      <c r="F74" s="49"/>
      <c r="G74" s="50">
        <v>0.25</v>
      </c>
      <c r="H74" s="49"/>
      <c r="I74" s="49"/>
      <c r="J74" s="49"/>
      <c r="K74" s="182" t="e">
        <f t="shared" si="18"/>
        <v>#DIV/0!</v>
      </c>
      <c r="L74" s="183" t="e">
        <f t="shared" si="19"/>
        <v>#DIV/0!</v>
      </c>
      <c r="M74" s="173" t="e">
        <f>INDEX(#REF!,MATCH(판매정보!$B74,#REF!,0))</f>
        <v>#REF!</v>
      </c>
      <c r="N74" s="75"/>
      <c r="O74" s="173"/>
      <c r="P74" s="201" t="s">
        <v>245</v>
      </c>
      <c r="Q74" s="208"/>
      <c r="R74" s="37"/>
      <c r="S74" s="37"/>
      <c r="T74" s="37"/>
      <c r="U74" s="37"/>
      <c r="V74" s="37"/>
      <c r="W74" s="37"/>
      <c r="X74" s="37"/>
      <c r="Y74" s="74"/>
      <c r="Z74" s="74"/>
      <c r="AA74" s="37"/>
      <c r="AB74" s="37"/>
      <c r="AC74" s="37"/>
      <c r="AD74" s="37"/>
      <c r="AE74" s="37"/>
      <c r="AF74" s="37"/>
      <c r="AG74" s="74"/>
      <c r="AH74" s="37"/>
      <c r="AI74" s="74"/>
      <c r="AJ74" s="74"/>
      <c r="AK74" s="74"/>
      <c r="AL74" s="74"/>
      <c r="AM74" s="37"/>
      <c r="AN74" s="74"/>
      <c r="AO74" s="74"/>
      <c r="AP74" s="74"/>
      <c r="AQ74" s="74"/>
      <c r="AR74" s="37"/>
      <c r="AS74" s="74"/>
      <c r="AT74" s="37"/>
      <c r="AU74" s="37"/>
      <c r="AV74" s="278"/>
      <c r="AW74" s="278"/>
      <c r="AX74" s="278"/>
      <c r="AY74" s="37"/>
      <c r="AZ74" s="37"/>
      <c r="BA74" s="37"/>
      <c r="BB74" s="37"/>
      <c r="BC74" s="37"/>
      <c r="BD74" s="37"/>
      <c r="BE74" s="37"/>
      <c r="BF74" s="37"/>
      <c r="BG74" s="74"/>
      <c r="BH74" s="37"/>
      <c r="BI74" s="37"/>
      <c r="BJ74" s="73"/>
      <c r="BK74" s="73"/>
      <c r="BL74" s="73"/>
      <c r="BM74" s="53"/>
    </row>
    <row r="75" spans="1:65" ht="13.5" customHeight="1">
      <c r="A75" s="51"/>
      <c r="B75" s="52"/>
      <c r="C75" s="36"/>
      <c r="D75" s="61"/>
      <c r="E75" s="49"/>
      <c r="F75" s="49"/>
      <c r="G75" s="50">
        <v>0.25</v>
      </c>
      <c r="H75" s="49"/>
      <c r="I75" s="49"/>
      <c r="J75" s="49"/>
      <c r="K75" s="182" t="e">
        <f t="shared" si="18"/>
        <v>#DIV/0!</v>
      </c>
      <c r="L75" s="183" t="e">
        <f t="shared" si="19"/>
        <v>#DIV/0!</v>
      </c>
      <c r="M75" s="173" t="e">
        <f>INDEX(#REF!,MATCH(판매정보!$B75,#REF!,0))</f>
        <v>#REF!</v>
      </c>
      <c r="N75" s="75"/>
      <c r="O75" s="173"/>
      <c r="P75" s="201" t="s">
        <v>245</v>
      </c>
      <c r="Q75" s="208"/>
      <c r="R75" s="37"/>
      <c r="S75" s="37"/>
      <c r="T75" s="37"/>
      <c r="U75" s="37"/>
      <c r="V75" s="37"/>
      <c r="W75" s="37"/>
      <c r="X75" s="37"/>
      <c r="Y75" s="74"/>
      <c r="Z75" s="74"/>
      <c r="AA75" s="37"/>
      <c r="AB75" s="37"/>
      <c r="AC75" s="37"/>
      <c r="AD75" s="37"/>
      <c r="AE75" s="37"/>
      <c r="AF75" s="37"/>
      <c r="AG75" s="74"/>
      <c r="AH75" s="37"/>
      <c r="AI75" s="74"/>
      <c r="AJ75" s="74"/>
      <c r="AK75" s="74"/>
      <c r="AL75" s="74"/>
      <c r="AM75" s="37"/>
      <c r="AN75" s="74"/>
      <c r="AO75" s="74"/>
      <c r="AP75" s="74"/>
      <c r="AQ75" s="74"/>
      <c r="AR75" s="37"/>
      <c r="AS75" s="74"/>
      <c r="AT75" s="37"/>
      <c r="AU75" s="37"/>
      <c r="AV75" s="278"/>
      <c r="AW75" s="278"/>
      <c r="AX75" s="278"/>
      <c r="AY75" s="37"/>
      <c r="AZ75" s="37"/>
      <c r="BA75" s="37"/>
      <c r="BB75" s="37"/>
      <c r="BC75" s="37"/>
      <c r="BD75" s="37"/>
      <c r="BE75" s="37"/>
      <c r="BF75" s="37"/>
      <c r="BG75" s="74"/>
      <c r="BH75" s="37"/>
      <c r="BI75" s="37"/>
      <c r="BJ75" s="73"/>
      <c r="BK75" s="73"/>
      <c r="BL75" s="73"/>
      <c r="BM75" s="53"/>
    </row>
    <row r="76" spans="1:65" ht="13.5" customHeight="1">
      <c r="A76" s="51"/>
      <c r="B76" s="52"/>
      <c r="C76" s="36"/>
      <c r="D76" s="61"/>
      <c r="E76" s="49"/>
      <c r="F76" s="49"/>
      <c r="G76" s="50">
        <v>0.25</v>
      </c>
      <c r="H76" s="49"/>
      <c r="I76" s="49"/>
      <c r="J76" s="49"/>
      <c r="K76" s="182" t="e">
        <f t="shared" si="18"/>
        <v>#DIV/0!</v>
      </c>
      <c r="L76" s="183" t="e">
        <f t="shared" si="19"/>
        <v>#DIV/0!</v>
      </c>
      <c r="M76" s="173" t="e">
        <f>INDEX(#REF!,MATCH(판매정보!$B76,#REF!,0))</f>
        <v>#REF!</v>
      </c>
      <c r="N76" s="75"/>
      <c r="O76" s="173"/>
      <c r="P76" s="201" t="s">
        <v>245</v>
      </c>
      <c r="Q76" s="208"/>
      <c r="R76" s="37"/>
      <c r="S76" s="37"/>
      <c r="T76" s="37"/>
      <c r="U76" s="37"/>
      <c r="V76" s="37"/>
      <c r="W76" s="37"/>
      <c r="X76" s="37"/>
      <c r="Y76" s="74"/>
      <c r="Z76" s="74"/>
      <c r="AA76" s="37"/>
      <c r="AB76" s="37"/>
      <c r="AC76" s="37"/>
      <c r="AD76" s="37"/>
      <c r="AE76" s="37"/>
      <c r="AF76" s="37"/>
      <c r="AG76" s="74"/>
      <c r="AH76" s="37"/>
      <c r="AI76" s="74"/>
      <c r="AJ76" s="74"/>
      <c r="AK76" s="74"/>
      <c r="AL76" s="74"/>
      <c r="AM76" s="37"/>
      <c r="AN76" s="74"/>
      <c r="AO76" s="74"/>
      <c r="AP76" s="74"/>
      <c r="AQ76" s="74"/>
      <c r="AR76" s="37"/>
      <c r="AS76" s="74"/>
      <c r="AT76" s="37"/>
      <c r="AU76" s="37"/>
      <c r="AV76" s="278"/>
      <c r="AW76" s="278"/>
      <c r="AX76" s="278"/>
      <c r="AY76" s="37"/>
      <c r="AZ76" s="37"/>
      <c r="BA76" s="37"/>
      <c r="BB76" s="37"/>
      <c r="BC76" s="37"/>
      <c r="BD76" s="37"/>
      <c r="BE76" s="37"/>
      <c r="BF76" s="37"/>
      <c r="BG76" s="74"/>
      <c r="BH76" s="37"/>
      <c r="BI76" s="37"/>
      <c r="BJ76" s="73"/>
      <c r="BK76" s="73"/>
      <c r="BL76" s="73"/>
      <c r="BM76" s="53"/>
    </row>
    <row r="77" spans="1:65" ht="13.5" customHeight="1">
      <c r="A77" s="51"/>
      <c r="B77" s="52"/>
      <c r="C77" s="36"/>
      <c r="D77" s="61"/>
      <c r="E77" s="49"/>
      <c r="F77" s="49"/>
      <c r="G77" s="50">
        <v>0.25</v>
      </c>
      <c r="H77" s="49"/>
      <c r="I77" s="49"/>
      <c r="J77" s="49"/>
      <c r="K77" s="182" t="e">
        <f t="shared" si="18"/>
        <v>#DIV/0!</v>
      </c>
      <c r="L77" s="183" t="e">
        <f t="shared" si="19"/>
        <v>#DIV/0!</v>
      </c>
      <c r="M77" s="173" t="e">
        <f>INDEX(#REF!,MATCH(판매정보!$B77,#REF!,0))</f>
        <v>#REF!</v>
      </c>
      <c r="N77" s="75"/>
      <c r="O77" s="173"/>
      <c r="P77" s="201" t="s">
        <v>245</v>
      </c>
      <c r="Q77" s="208"/>
      <c r="R77" s="37"/>
      <c r="S77" s="37"/>
      <c r="T77" s="37"/>
      <c r="U77" s="37"/>
      <c r="V77" s="37"/>
      <c r="W77" s="37"/>
      <c r="X77" s="37"/>
      <c r="Y77" s="74"/>
      <c r="Z77" s="74"/>
      <c r="AA77" s="37"/>
      <c r="AB77" s="37"/>
      <c r="AC77" s="37"/>
      <c r="AD77" s="37"/>
      <c r="AE77" s="37"/>
      <c r="AF77" s="37"/>
      <c r="AG77" s="74"/>
      <c r="AH77" s="37"/>
      <c r="AI77" s="74"/>
      <c r="AJ77" s="74"/>
      <c r="AK77" s="74"/>
      <c r="AL77" s="74"/>
      <c r="AM77" s="37"/>
      <c r="AN77" s="74"/>
      <c r="AO77" s="74"/>
      <c r="AP77" s="74"/>
      <c r="AQ77" s="74"/>
      <c r="AR77" s="37"/>
      <c r="AS77" s="74"/>
      <c r="AT77" s="37"/>
      <c r="AU77" s="37"/>
      <c r="AV77" s="278"/>
      <c r="AW77" s="278"/>
      <c r="AX77" s="278"/>
      <c r="AY77" s="37"/>
      <c r="AZ77" s="37"/>
      <c r="BA77" s="37"/>
      <c r="BB77" s="37"/>
      <c r="BC77" s="37"/>
      <c r="BD77" s="37"/>
      <c r="BE77" s="37"/>
      <c r="BF77" s="37"/>
      <c r="BG77" s="74"/>
      <c r="BH77" s="37"/>
      <c r="BI77" s="37"/>
      <c r="BJ77" s="73"/>
      <c r="BK77" s="73"/>
      <c r="BL77" s="73"/>
      <c r="BM77" s="53"/>
    </row>
    <row r="78" spans="1:65" ht="13.5" customHeight="1">
      <c r="A78" s="51"/>
      <c r="B78" s="52"/>
      <c r="C78" s="36"/>
      <c r="D78" s="61"/>
      <c r="E78" s="49"/>
      <c r="F78" s="49"/>
      <c r="G78" s="50">
        <v>0.25</v>
      </c>
      <c r="H78" s="49"/>
      <c r="I78" s="49"/>
      <c r="J78" s="49"/>
      <c r="K78" s="182" t="e">
        <f t="shared" si="18"/>
        <v>#DIV/0!</v>
      </c>
      <c r="L78" s="183" t="e">
        <f t="shared" si="19"/>
        <v>#DIV/0!</v>
      </c>
      <c r="M78" s="173" t="e">
        <f>INDEX(#REF!,MATCH(판매정보!$B78,#REF!,0))</f>
        <v>#REF!</v>
      </c>
      <c r="N78" s="75"/>
      <c r="O78" s="173"/>
      <c r="P78" s="201" t="s">
        <v>245</v>
      </c>
      <c r="Q78" s="208"/>
      <c r="R78" s="37"/>
      <c r="S78" s="37"/>
      <c r="T78" s="37"/>
      <c r="U78" s="37"/>
      <c r="V78" s="37"/>
      <c r="W78" s="37"/>
      <c r="X78" s="37"/>
      <c r="Y78" s="74"/>
      <c r="Z78" s="74"/>
      <c r="AA78" s="37"/>
      <c r="AB78" s="37"/>
      <c r="AC78" s="37"/>
      <c r="AD78" s="37"/>
      <c r="AE78" s="37"/>
      <c r="AF78" s="37"/>
      <c r="AG78" s="74"/>
      <c r="AH78" s="37"/>
      <c r="AI78" s="74"/>
      <c r="AJ78" s="74"/>
      <c r="AK78" s="74"/>
      <c r="AL78" s="74"/>
      <c r="AM78" s="37"/>
      <c r="AN78" s="74"/>
      <c r="AO78" s="74"/>
      <c r="AP78" s="74"/>
      <c r="AQ78" s="74"/>
      <c r="AR78" s="37"/>
      <c r="AS78" s="74"/>
      <c r="AT78" s="37"/>
      <c r="AU78" s="37"/>
      <c r="AV78" s="278"/>
      <c r="AW78" s="278"/>
      <c r="AX78" s="278"/>
      <c r="AY78" s="37"/>
      <c r="AZ78" s="37"/>
      <c r="BA78" s="37"/>
      <c r="BB78" s="37"/>
      <c r="BC78" s="37"/>
      <c r="BD78" s="37"/>
      <c r="BE78" s="37"/>
      <c r="BF78" s="37"/>
      <c r="BG78" s="74"/>
      <c r="BH78" s="37"/>
      <c r="BI78" s="37"/>
      <c r="BJ78" s="73"/>
      <c r="BK78" s="73"/>
      <c r="BL78" s="73"/>
      <c r="BM78" s="53"/>
    </row>
    <row r="79" spans="1:65" ht="13.5" customHeight="1">
      <c r="A79" s="51"/>
      <c r="B79" s="52"/>
      <c r="C79" s="36"/>
      <c r="D79" s="61"/>
      <c r="E79" s="49"/>
      <c r="F79" s="49"/>
      <c r="G79" s="50">
        <v>0.25</v>
      </c>
      <c r="H79" s="49"/>
      <c r="I79" s="49"/>
      <c r="J79" s="49"/>
      <c r="K79" s="182" t="e">
        <f t="shared" si="18"/>
        <v>#DIV/0!</v>
      </c>
      <c r="L79" s="183" t="e">
        <f t="shared" si="19"/>
        <v>#DIV/0!</v>
      </c>
      <c r="M79" s="173" t="e">
        <f>INDEX(#REF!,MATCH(판매정보!$B79,#REF!,0))</f>
        <v>#REF!</v>
      </c>
      <c r="N79" s="75"/>
      <c r="O79" s="173"/>
      <c r="P79" s="201" t="s">
        <v>245</v>
      </c>
      <c r="Q79" s="208"/>
      <c r="R79" s="37"/>
      <c r="S79" s="37"/>
      <c r="T79" s="37"/>
      <c r="U79" s="37"/>
      <c r="V79" s="37"/>
      <c r="W79" s="37"/>
      <c r="X79" s="37"/>
      <c r="Y79" s="74"/>
      <c r="Z79" s="74"/>
      <c r="AA79" s="37"/>
      <c r="AB79" s="37"/>
      <c r="AC79" s="37"/>
      <c r="AD79" s="37"/>
      <c r="AE79" s="37"/>
      <c r="AF79" s="37"/>
      <c r="AG79" s="74"/>
      <c r="AH79" s="37"/>
      <c r="AI79" s="74"/>
      <c r="AJ79" s="74"/>
      <c r="AK79" s="74"/>
      <c r="AL79" s="74"/>
      <c r="AM79" s="37"/>
      <c r="AN79" s="74"/>
      <c r="AO79" s="74"/>
      <c r="AP79" s="74"/>
      <c r="AQ79" s="74"/>
      <c r="AR79" s="37"/>
      <c r="AS79" s="74"/>
      <c r="AT79" s="37"/>
      <c r="AU79" s="37"/>
      <c r="AV79" s="278"/>
      <c r="AW79" s="278"/>
      <c r="AX79" s="278"/>
      <c r="AY79" s="37"/>
      <c r="AZ79" s="37"/>
      <c r="BA79" s="37"/>
      <c r="BB79" s="37"/>
      <c r="BC79" s="37"/>
      <c r="BD79" s="37"/>
      <c r="BE79" s="37"/>
      <c r="BF79" s="37"/>
      <c r="BG79" s="74"/>
      <c r="BH79" s="37"/>
      <c r="BI79" s="37"/>
      <c r="BJ79" s="73"/>
      <c r="BK79" s="73"/>
      <c r="BL79" s="73"/>
      <c r="BM79" s="53"/>
    </row>
    <row r="80" spans="1:65" ht="13.5" customHeight="1">
      <c r="A80" s="51"/>
      <c r="B80" s="52"/>
      <c r="C80" s="36"/>
      <c r="D80" s="61"/>
      <c r="E80" s="49"/>
      <c r="F80" s="49"/>
      <c r="G80" s="50">
        <v>0.25</v>
      </c>
      <c r="H80" s="49"/>
      <c r="I80" s="49"/>
      <c r="J80" s="49"/>
      <c r="K80" s="182" t="e">
        <f t="shared" si="18"/>
        <v>#DIV/0!</v>
      </c>
      <c r="L80" s="183" t="e">
        <f t="shared" si="19"/>
        <v>#DIV/0!</v>
      </c>
      <c r="M80" s="173" t="e">
        <f>INDEX(#REF!,MATCH(판매정보!$B80,#REF!,0))</f>
        <v>#REF!</v>
      </c>
      <c r="N80" s="75"/>
      <c r="O80" s="173"/>
      <c r="P80" s="201" t="s">
        <v>245</v>
      </c>
      <c r="Q80" s="208"/>
      <c r="R80" s="37"/>
      <c r="S80" s="37"/>
      <c r="T80" s="37"/>
      <c r="U80" s="37"/>
      <c r="V80" s="37"/>
      <c r="W80" s="37"/>
      <c r="X80" s="37"/>
      <c r="Y80" s="74"/>
      <c r="Z80" s="74"/>
      <c r="AA80" s="37"/>
      <c r="AB80" s="37"/>
      <c r="AC80" s="37"/>
      <c r="AD80" s="37"/>
      <c r="AE80" s="37"/>
      <c r="AF80" s="37"/>
      <c r="AG80" s="74"/>
      <c r="AH80" s="37"/>
      <c r="AI80" s="74"/>
      <c r="AJ80" s="74"/>
      <c r="AK80" s="74"/>
      <c r="AL80" s="74"/>
      <c r="AM80" s="37"/>
      <c r="AN80" s="74"/>
      <c r="AO80" s="74"/>
      <c r="AP80" s="74"/>
      <c r="AQ80" s="74"/>
      <c r="AR80" s="37"/>
      <c r="AS80" s="74"/>
      <c r="AT80" s="37"/>
      <c r="AU80" s="37"/>
      <c r="AV80" s="278"/>
      <c r="AW80" s="278"/>
      <c r="AX80" s="278"/>
      <c r="AY80" s="37"/>
      <c r="AZ80" s="37"/>
      <c r="BA80" s="37"/>
      <c r="BB80" s="37"/>
      <c r="BC80" s="37"/>
      <c r="BD80" s="37"/>
      <c r="BE80" s="37"/>
      <c r="BF80" s="37"/>
      <c r="BG80" s="74"/>
      <c r="BH80" s="37"/>
      <c r="BI80" s="37"/>
      <c r="BJ80" s="73"/>
      <c r="BK80" s="73"/>
      <c r="BL80" s="73"/>
      <c r="BM80" s="53"/>
    </row>
    <row r="81" spans="1:65" ht="13.5" customHeight="1">
      <c r="A81" s="51"/>
      <c r="B81" s="52"/>
      <c r="C81" s="36"/>
      <c r="D81" s="61"/>
      <c r="E81" s="49"/>
      <c r="F81" s="49"/>
      <c r="G81" s="50">
        <v>0.25</v>
      </c>
      <c r="H81" s="49"/>
      <c r="I81" s="49"/>
      <c r="J81" s="49"/>
      <c r="K81" s="182" t="e">
        <f t="shared" si="18"/>
        <v>#DIV/0!</v>
      </c>
      <c r="L81" s="183" t="e">
        <f t="shared" si="19"/>
        <v>#DIV/0!</v>
      </c>
      <c r="M81" s="173" t="e">
        <f>INDEX(#REF!,MATCH(판매정보!$B81,#REF!,0))</f>
        <v>#REF!</v>
      </c>
      <c r="N81" s="75"/>
      <c r="O81" s="173"/>
      <c r="P81" s="201" t="s">
        <v>245</v>
      </c>
      <c r="Q81" s="208"/>
      <c r="R81" s="37"/>
      <c r="S81" s="37"/>
      <c r="T81" s="37"/>
      <c r="U81" s="37"/>
      <c r="V81" s="37"/>
      <c r="W81" s="37"/>
      <c r="X81" s="37"/>
      <c r="Y81" s="74"/>
      <c r="Z81" s="74"/>
      <c r="AA81" s="37"/>
      <c r="AB81" s="37"/>
      <c r="AC81" s="37"/>
      <c r="AD81" s="37"/>
      <c r="AE81" s="37"/>
      <c r="AF81" s="37"/>
      <c r="AG81" s="74"/>
      <c r="AH81" s="37"/>
      <c r="AI81" s="74"/>
      <c r="AJ81" s="74"/>
      <c r="AK81" s="74"/>
      <c r="AL81" s="74"/>
      <c r="AM81" s="37"/>
      <c r="AN81" s="74"/>
      <c r="AO81" s="74"/>
      <c r="AP81" s="74"/>
      <c r="AQ81" s="74"/>
      <c r="AR81" s="37"/>
      <c r="AS81" s="74"/>
      <c r="AT81" s="37"/>
      <c r="AU81" s="37"/>
      <c r="AV81" s="278"/>
      <c r="AW81" s="278"/>
      <c r="AX81" s="278"/>
      <c r="AY81" s="37"/>
      <c r="AZ81" s="37"/>
      <c r="BA81" s="37"/>
      <c r="BB81" s="37"/>
      <c r="BC81" s="37"/>
      <c r="BD81" s="37"/>
      <c r="BE81" s="37"/>
      <c r="BF81" s="37"/>
      <c r="BG81" s="74"/>
      <c r="BH81" s="37"/>
      <c r="BI81" s="37"/>
      <c r="BJ81" s="73"/>
      <c r="BK81" s="73"/>
      <c r="BL81" s="73"/>
      <c r="BM81" s="53"/>
    </row>
    <row r="82" spans="1:65" ht="13.5" customHeight="1">
      <c r="A82" s="51"/>
      <c r="B82" s="52"/>
      <c r="C82" s="36"/>
      <c r="D82" s="61"/>
      <c r="E82" s="49"/>
      <c r="F82" s="49"/>
      <c r="G82" s="50">
        <v>0.25</v>
      </c>
      <c r="H82" s="49"/>
      <c r="I82" s="49"/>
      <c r="J82" s="49"/>
      <c r="K82" s="182" t="e">
        <f t="shared" si="18"/>
        <v>#DIV/0!</v>
      </c>
      <c r="L82" s="183" t="e">
        <f t="shared" si="19"/>
        <v>#DIV/0!</v>
      </c>
      <c r="M82" s="173" t="e">
        <f>INDEX(#REF!,MATCH(판매정보!$B82,#REF!,0))</f>
        <v>#REF!</v>
      </c>
      <c r="N82" s="75"/>
      <c r="O82" s="173"/>
      <c r="P82" s="201" t="s">
        <v>245</v>
      </c>
      <c r="Q82" s="208"/>
      <c r="R82" s="37"/>
      <c r="S82" s="37"/>
      <c r="T82" s="37"/>
      <c r="U82" s="37"/>
      <c r="V82" s="37"/>
      <c r="W82" s="37"/>
      <c r="X82" s="37"/>
      <c r="Y82" s="74"/>
      <c r="Z82" s="74"/>
      <c r="AA82" s="37"/>
      <c r="AB82" s="37"/>
      <c r="AC82" s="37"/>
      <c r="AD82" s="37"/>
      <c r="AE82" s="37"/>
      <c r="AF82" s="37"/>
      <c r="AG82" s="74"/>
      <c r="AH82" s="37"/>
      <c r="AI82" s="74"/>
      <c r="AJ82" s="74"/>
      <c r="AK82" s="74"/>
      <c r="AL82" s="74"/>
      <c r="AM82" s="37"/>
      <c r="AN82" s="74"/>
      <c r="AO82" s="74"/>
      <c r="AP82" s="74"/>
      <c r="AQ82" s="74"/>
      <c r="AR82" s="37"/>
      <c r="AS82" s="74"/>
      <c r="AT82" s="37"/>
      <c r="AU82" s="37"/>
      <c r="AV82" s="278"/>
      <c r="AW82" s="278"/>
      <c r="AX82" s="278"/>
      <c r="AY82" s="37"/>
      <c r="AZ82" s="37"/>
      <c r="BA82" s="37"/>
      <c r="BB82" s="37"/>
      <c r="BC82" s="37"/>
      <c r="BD82" s="37"/>
      <c r="BE82" s="37"/>
      <c r="BF82" s="37"/>
      <c r="BG82" s="74"/>
      <c r="BH82" s="37"/>
      <c r="BI82" s="37"/>
      <c r="BJ82" s="73"/>
      <c r="BK82" s="73"/>
      <c r="BL82" s="73"/>
      <c r="BM82" s="53"/>
    </row>
    <row r="83" spans="1:65" ht="13.5" customHeight="1">
      <c r="A83" s="51"/>
      <c r="B83" s="52"/>
      <c r="C83" s="36"/>
      <c r="D83" s="61"/>
      <c r="E83" s="49"/>
      <c r="F83" s="49"/>
      <c r="G83" s="50">
        <v>0.25</v>
      </c>
      <c r="H83" s="49"/>
      <c r="I83" s="49"/>
      <c r="J83" s="49"/>
      <c r="K83" s="182" t="e">
        <f t="shared" si="18"/>
        <v>#DIV/0!</v>
      </c>
      <c r="L83" s="183" t="e">
        <f t="shared" si="19"/>
        <v>#DIV/0!</v>
      </c>
      <c r="M83" s="173" t="e">
        <f>INDEX(#REF!,MATCH(판매정보!$B83,#REF!,0))</f>
        <v>#REF!</v>
      </c>
      <c r="N83" s="75"/>
      <c r="O83" s="173"/>
      <c r="P83" s="201" t="s">
        <v>245</v>
      </c>
      <c r="Q83" s="208"/>
      <c r="R83" s="37"/>
      <c r="S83" s="37"/>
      <c r="T83" s="37"/>
      <c r="U83" s="37"/>
      <c r="V83" s="37"/>
      <c r="W83" s="37"/>
      <c r="X83" s="37"/>
      <c r="Y83" s="74"/>
      <c r="Z83" s="74"/>
      <c r="AA83" s="37"/>
      <c r="AB83" s="37"/>
      <c r="AC83" s="37"/>
      <c r="AD83" s="37"/>
      <c r="AE83" s="37"/>
      <c r="AF83" s="37"/>
      <c r="AG83" s="74"/>
      <c r="AH83" s="37"/>
      <c r="AI83" s="74"/>
      <c r="AJ83" s="74"/>
      <c r="AK83" s="74"/>
      <c r="AL83" s="74"/>
      <c r="AM83" s="37"/>
      <c r="AN83" s="74"/>
      <c r="AO83" s="74"/>
      <c r="AP83" s="74"/>
      <c r="AQ83" s="74"/>
      <c r="AR83" s="37"/>
      <c r="AS83" s="74"/>
      <c r="AT83" s="37"/>
      <c r="AU83" s="37"/>
      <c r="AV83" s="278"/>
      <c r="AW83" s="278"/>
      <c r="AX83" s="278"/>
      <c r="AY83" s="37"/>
      <c r="AZ83" s="37"/>
      <c r="BA83" s="37"/>
      <c r="BB83" s="37"/>
      <c r="BC83" s="37"/>
      <c r="BD83" s="37"/>
      <c r="BE83" s="37"/>
      <c r="BF83" s="37"/>
      <c r="BG83" s="74"/>
      <c r="BH83" s="37"/>
      <c r="BI83" s="37"/>
      <c r="BJ83" s="73"/>
      <c r="BK83" s="73"/>
      <c r="BL83" s="73"/>
      <c r="BM83" s="53"/>
    </row>
    <row r="84" spans="1:65" ht="13.5" customHeight="1">
      <c r="A84" s="51"/>
      <c r="B84" s="52"/>
      <c r="C84" s="36"/>
      <c r="D84" s="61"/>
      <c r="E84" s="49"/>
      <c r="F84" s="49"/>
      <c r="G84" s="50">
        <v>0.25</v>
      </c>
      <c r="H84" s="49"/>
      <c r="I84" s="49"/>
      <c r="J84" s="49"/>
      <c r="K84" s="182" t="e">
        <f t="shared" si="18"/>
        <v>#DIV/0!</v>
      </c>
      <c r="L84" s="183" t="e">
        <f t="shared" si="19"/>
        <v>#DIV/0!</v>
      </c>
      <c r="M84" s="173" t="e">
        <f>INDEX(#REF!,MATCH(판매정보!$B84,#REF!,0))</f>
        <v>#REF!</v>
      </c>
      <c r="N84" s="75"/>
      <c r="O84" s="173"/>
      <c r="P84" s="201" t="s">
        <v>245</v>
      </c>
      <c r="Q84" s="208"/>
      <c r="R84" s="37"/>
      <c r="S84" s="37"/>
      <c r="T84" s="37"/>
      <c r="U84" s="37"/>
      <c r="V84" s="37"/>
      <c r="W84" s="37"/>
      <c r="X84" s="37"/>
      <c r="Y84" s="74"/>
      <c r="Z84" s="74"/>
      <c r="AA84" s="37"/>
      <c r="AB84" s="37"/>
      <c r="AC84" s="37"/>
      <c r="AD84" s="37"/>
      <c r="AE84" s="37"/>
      <c r="AF84" s="37"/>
      <c r="AG84" s="74"/>
      <c r="AH84" s="37"/>
      <c r="AI84" s="74"/>
      <c r="AJ84" s="74"/>
      <c r="AK84" s="74"/>
      <c r="AL84" s="74"/>
      <c r="AM84" s="37"/>
      <c r="AN84" s="74"/>
      <c r="AO84" s="74"/>
      <c r="AP84" s="74"/>
      <c r="AQ84" s="74"/>
      <c r="AR84" s="37"/>
      <c r="AS84" s="74"/>
      <c r="AT84" s="37"/>
      <c r="AU84" s="37"/>
      <c r="AV84" s="278"/>
      <c r="AW84" s="278"/>
      <c r="AX84" s="278"/>
      <c r="AY84" s="37"/>
      <c r="AZ84" s="37"/>
      <c r="BA84" s="37"/>
      <c r="BB84" s="37"/>
      <c r="BC84" s="37"/>
      <c r="BD84" s="37"/>
      <c r="BE84" s="37"/>
      <c r="BF84" s="37"/>
      <c r="BG84" s="74"/>
      <c r="BH84" s="37"/>
      <c r="BI84" s="37"/>
      <c r="BJ84" s="73"/>
      <c r="BK84" s="73"/>
      <c r="BL84" s="73"/>
      <c r="BM84" s="53"/>
    </row>
    <row r="85" spans="1:65" ht="13.5" customHeight="1">
      <c r="A85" s="51"/>
      <c r="B85" s="52"/>
      <c r="C85" s="36"/>
      <c r="D85" s="61"/>
      <c r="E85" s="49"/>
      <c r="F85" s="49"/>
      <c r="G85" s="50">
        <v>0.25</v>
      </c>
      <c r="H85" s="49"/>
      <c r="I85" s="49"/>
      <c r="J85" s="49"/>
      <c r="K85" s="182" t="e">
        <f t="shared" si="18"/>
        <v>#DIV/0!</v>
      </c>
      <c r="L85" s="183" t="e">
        <f t="shared" si="19"/>
        <v>#DIV/0!</v>
      </c>
      <c r="M85" s="173" t="e">
        <f>INDEX(#REF!,MATCH(판매정보!$B85,#REF!,0))</f>
        <v>#REF!</v>
      </c>
      <c r="N85" s="75"/>
      <c r="O85" s="173"/>
      <c r="P85" s="201" t="s">
        <v>245</v>
      </c>
      <c r="Q85" s="208"/>
      <c r="R85" s="37"/>
      <c r="S85" s="37"/>
      <c r="T85" s="37"/>
      <c r="U85" s="37"/>
      <c r="V85" s="37"/>
      <c r="W85" s="37"/>
      <c r="X85" s="37"/>
      <c r="Y85" s="74"/>
      <c r="Z85" s="74"/>
      <c r="AA85" s="37"/>
      <c r="AB85" s="37"/>
      <c r="AC85" s="37"/>
      <c r="AD85" s="37"/>
      <c r="AE85" s="37"/>
      <c r="AF85" s="37"/>
      <c r="AG85" s="74"/>
      <c r="AH85" s="37"/>
      <c r="AI85" s="74"/>
      <c r="AJ85" s="74"/>
      <c r="AK85" s="74"/>
      <c r="AL85" s="74"/>
      <c r="AM85" s="37"/>
      <c r="AN85" s="74"/>
      <c r="AO85" s="74"/>
      <c r="AP85" s="74"/>
      <c r="AQ85" s="74"/>
      <c r="AR85" s="37"/>
      <c r="AS85" s="74"/>
      <c r="AT85" s="37"/>
      <c r="AU85" s="37"/>
      <c r="AV85" s="278"/>
      <c r="AW85" s="278"/>
      <c r="AX85" s="278"/>
      <c r="AY85" s="37"/>
      <c r="AZ85" s="37"/>
      <c r="BA85" s="37"/>
      <c r="BB85" s="37"/>
      <c r="BC85" s="37"/>
      <c r="BD85" s="37"/>
      <c r="BE85" s="37"/>
      <c r="BF85" s="37"/>
      <c r="BG85" s="74"/>
      <c r="BH85" s="37"/>
      <c r="BI85" s="37"/>
      <c r="BJ85" s="73"/>
      <c r="BK85" s="73"/>
      <c r="BL85" s="73"/>
      <c r="BM85" s="53"/>
    </row>
    <row r="86" spans="1:65" ht="13.5" customHeight="1">
      <c r="A86" s="51"/>
      <c r="B86" s="52"/>
      <c r="C86" s="36"/>
      <c r="D86" s="61"/>
      <c r="E86" s="49"/>
      <c r="F86" s="49"/>
      <c r="G86" s="50">
        <v>0.25</v>
      </c>
      <c r="H86" s="49"/>
      <c r="I86" s="49"/>
      <c r="J86" s="49"/>
      <c r="K86" s="182" t="e">
        <f t="shared" si="18"/>
        <v>#DIV/0!</v>
      </c>
      <c r="L86" s="183" t="e">
        <f t="shared" si="19"/>
        <v>#DIV/0!</v>
      </c>
      <c r="M86" s="173" t="e">
        <f>INDEX(#REF!,MATCH(판매정보!$B86,#REF!,0))</f>
        <v>#REF!</v>
      </c>
      <c r="N86" s="75"/>
      <c r="O86" s="173"/>
      <c r="P86" s="201" t="s">
        <v>245</v>
      </c>
      <c r="Q86" s="208"/>
      <c r="R86" s="37"/>
      <c r="S86" s="37"/>
      <c r="T86" s="37"/>
      <c r="U86" s="37"/>
      <c r="V86" s="37"/>
      <c r="W86" s="37"/>
      <c r="X86" s="37"/>
      <c r="Y86" s="74"/>
      <c r="Z86" s="74"/>
      <c r="AA86" s="37"/>
      <c r="AB86" s="37"/>
      <c r="AC86" s="37"/>
      <c r="AD86" s="37"/>
      <c r="AE86" s="37"/>
      <c r="AF86" s="37"/>
      <c r="AG86" s="74"/>
      <c r="AH86" s="37"/>
      <c r="AI86" s="74"/>
      <c r="AJ86" s="74"/>
      <c r="AK86" s="74"/>
      <c r="AL86" s="74"/>
      <c r="AM86" s="37"/>
      <c r="AN86" s="74"/>
      <c r="AO86" s="74"/>
      <c r="AP86" s="74"/>
      <c r="AQ86" s="74"/>
      <c r="AR86" s="37"/>
      <c r="AS86" s="74"/>
      <c r="AT86" s="37"/>
      <c r="AU86" s="37"/>
      <c r="AV86" s="278"/>
      <c r="AW86" s="278"/>
      <c r="AX86" s="278"/>
      <c r="AY86" s="37"/>
      <c r="AZ86" s="37"/>
      <c r="BA86" s="37"/>
      <c r="BB86" s="37"/>
      <c r="BC86" s="37"/>
      <c r="BD86" s="37"/>
      <c r="BE86" s="37"/>
      <c r="BF86" s="37"/>
      <c r="BG86" s="74"/>
      <c r="BH86" s="37"/>
      <c r="BI86" s="37"/>
      <c r="BJ86" s="73"/>
      <c r="BK86" s="73"/>
      <c r="BL86" s="73"/>
      <c r="BM86" s="53"/>
    </row>
    <row r="87" spans="1:65" ht="13.5" customHeight="1">
      <c r="A87" s="51"/>
      <c r="B87" s="52"/>
      <c r="C87" s="36"/>
      <c r="D87" s="61"/>
      <c r="E87" s="49"/>
      <c r="F87" s="49"/>
      <c r="G87" s="50">
        <v>0.25</v>
      </c>
      <c r="H87" s="49"/>
      <c r="I87" s="49"/>
      <c r="J87" s="49"/>
      <c r="K87" s="182" t="e">
        <f t="shared" si="18"/>
        <v>#DIV/0!</v>
      </c>
      <c r="L87" s="183" t="e">
        <f t="shared" si="19"/>
        <v>#DIV/0!</v>
      </c>
      <c r="M87" s="173" t="e">
        <f>INDEX(#REF!,MATCH(판매정보!$B87,#REF!,0))</f>
        <v>#REF!</v>
      </c>
      <c r="N87" s="75"/>
      <c r="O87" s="173"/>
      <c r="P87" s="201" t="s">
        <v>245</v>
      </c>
      <c r="Q87" s="208"/>
      <c r="R87" s="37"/>
      <c r="S87" s="37"/>
      <c r="T87" s="37"/>
      <c r="U87" s="37"/>
      <c r="V87" s="37"/>
      <c r="W87" s="37"/>
      <c r="X87" s="37"/>
      <c r="Y87" s="74"/>
      <c r="Z87" s="74"/>
      <c r="AA87" s="37"/>
      <c r="AB87" s="37"/>
      <c r="AC87" s="37"/>
      <c r="AD87" s="37"/>
      <c r="AE87" s="37"/>
      <c r="AF87" s="37"/>
      <c r="AG87" s="74"/>
      <c r="AH87" s="37"/>
      <c r="AI87" s="74"/>
      <c r="AJ87" s="74"/>
      <c r="AK87" s="74"/>
      <c r="AL87" s="74"/>
      <c r="AM87" s="37"/>
      <c r="AN87" s="74"/>
      <c r="AO87" s="74"/>
      <c r="AP87" s="74"/>
      <c r="AQ87" s="74"/>
      <c r="AR87" s="37"/>
      <c r="AS87" s="74"/>
      <c r="AT87" s="37"/>
      <c r="AU87" s="37"/>
      <c r="AV87" s="278"/>
      <c r="AW87" s="278"/>
      <c r="AX87" s="278"/>
      <c r="AY87" s="37"/>
      <c r="AZ87" s="37"/>
      <c r="BA87" s="37"/>
      <c r="BB87" s="37"/>
      <c r="BC87" s="37"/>
      <c r="BD87" s="37"/>
      <c r="BE87" s="37"/>
      <c r="BF87" s="37"/>
      <c r="BG87" s="74"/>
      <c r="BH87" s="37"/>
      <c r="BI87" s="37"/>
      <c r="BJ87" s="73"/>
      <c r="BK87" s="73"/>
      <c r="BL87" s="73"/>
      <c r="BM87" s="53"/>
    </row>
    <row r="88" spans="1:65" ht="13.5" customHeight="1">
      <c r="A88" s="51"/>
      <c r="B88" s="52"/>
      <c r="C88" s="36"/>
      <c r="D88" s="61"/>
      <c r="E88" s="49"/>
      <c r="F88" s="49"/>
      <c r="G88" s="50">
        <v>0.25</v>
      </c>
      <c r="H88" s="49"/>
      <c r="I88" s="49"/>
      <c r="J88" s="49"/>
      <c r="K88" s="182" t="e">
        <f t="shared" si="18"/>
        <v>#DIV/0!</v>
      </c>
      <c r="L88" s="183" t="e">
        <f t="shared" si="19"/>
        <v>#DIV/0!</v>
      </c>
      <c r="M88" s="173" t="e">
        <f>INDEX(#REF!,MATCH(판매정보!$B88,#REF!,0))</f>
        <v>#REF!</v>
      </c>
      <c r="N88" s="75"/>
      <c r="O88" s="173"/>
      <c r="P88" s="201" t="s">
        <v>245</v>
      </c>
      <c r="Q88" s="208"/>
      <c r="R88" s="37"/>
      <c r="S88" s="37"/>
      <c r="T88" s="37"/>
      <c r="U88" s="37"/>
      <c r="V88" s="37"/>
      <c r="W88" s="37"/>
      <c r="X88" s="37"/>
      <c r="Y88" s="74"/>
      <c r="Z88" s="74"/>
      <c r="AA88" s="37"/>
      <c r="AB88" s="37"/>
      <c r="AC88" s="37"/>
      <c r="AD88" s="37"/>
      <c r="AE88" s="37"/>
      <c r="AF88" s="37"/>
      <c r="AG88" s="74"/>
      <c r="AH88" s="37"/>
      <c r="AI88" s="74"/>
      <c r="AJ88" s="74"/>
      <c r="AK88" s="74"/>
      <c r="AL88" s="74"/>
      <c r="AM88" s="37"/>
      <c r="AN88" s="74"/>
      <c r="AO88" s="74"/>
      <c r="AP88" s="74"/>
      <c r="AQ88" s="74"/>
      <c r="AR88" s="37"/>
      <c r="AS88" s="74"/>
      <c r="AT88" s="37"/>
      <c r="AU88" s="37"/>
      <c r="AV88" s="278"/>
      <c r="AW88" s="278"/>
      <c r="AX88" s="278"/>
      <c r="AY88" s="37"/>
      <c r="AZ88" s="37"/>
      <c r="BA88" s="37"/>
      <c r="BB88" s="37"/>
      <c r="BC88" s="37"/>
      <c r="BD88" s="37"/>
      <c r="BE88" s="37"/>
      <c r="BF88" s="37"/>
      <c r="BG88" s="74"/>
      <c r="BH88" s="37"/>
      <c r="BI88" s="37"/>
      <c r="BJ88" s="73"/>
      <c r="BK88" s="73"/>
      <c r="BL88" s="73"/>
      <c r="BM88" s="53"/>
    </row>
    <row r="89" spans="1:65" ht="13.5" customHeight="1">
      <c r="A89" s="51"/>
      <c r="B89" s="52"/>
      <c r="C89" s="36"/>
      <c r="D89" s="61"/>
      <c r="E89" s="49"/>
      <c r="F89" s="49"/>
      <c r="G89" s="50">
        <v>0.25</v>
      </c>
      <c r="H89" s="49"/>
      <c r="I89" s="49"/>
      <c r="J89" s="49"/>
      <c r="K89" s="182" t="e">
        <f t="shared" si="18"/>
        <v>#DIV/0!</v>
      </c>
      <c r="L89" s="183" t="e">
        <f t="shared" si="19"/>
        <v>#DIV/0!</v>
      </c>
      <c r="M89" s="173" t="e">
        <f>INDEX(#REF!,MATCH(판매정보!$B89,#REF!,0))</f>
        <v>#REF!</v>
      </c>
      <c r="N89" s="75"/>
      <c r="O89" s="173"/>
      <c r="P89" s="201" t="s">
        <v>245</v>
      </c>
      <c r="Q89" s="208"/>
      <c r="R89" s="37"/>
      <c r="S89" s="37"/>
      <c r="T89" s="37"/>
      <c r="U89" s="37"/>
      <c r="V89" s="37"/>
      <c r="W89" s="37"/>
      <c r="X89" s="37"/>
      <c r="Y89" s="74"/>
      <c r="Z89" s="74"/>
      <c r="AA89" s="37"/>
      <c r="AB89" s="37"/>
      <c r="AC89" s="37"/>
      <c r="AD89" s="37"/>
      <c r="AE89" s="37"/>
      <c r="AF89" s="37"/>
      <c r="AG89" s="74"/>
      <c r="AH89" s="37"/>
      <c r="AI89" s="74"/>
      <c r="AJ89" s="74"/>
      <c r="AK89" s="74"/>
      <c r="AL89" s="74"/>
      <c r="AM89" s="37"/>
      <c r="AN89" s="74"/>
      <c r="AO89" s="74"/>
      <c r="AP89" s="74"/>
      <c r="AQ89" s="74"/>
      <c r="AR89" s="37"/>
      <c r="AS89" s="74"/>
      <c r="AT89" s="37"/>
      <c r="AU89" s="37"/>
      <c r="AV89" s="278"/>
      <c r="AW89" s="278"/>
      <c r="AX89" s="278"/>
      <c r="AY89" s="37"/>
      <c r="AZ89" s="37"/>
      <c r="BA89" s="37"/>
      <c r="BB89" s="37"/>
      <c r="BC89" s="37"/>
      <c r="BD89" s="37"/>
      <c r="BE89" s="37"/>
      <c r="BF89" s="37"/>
      <c r="BG89" s="74"/>
      <c r="BH89" s="37"/>
      <c r="BI89" s="37"/>
      <c r="BJ89" s="73"/>
      <c r="BK89" s="73"/>
      <c r="BL89" s="73"/>
      <c r="BM89" s="53"/>
    </row>
    <row r="90" spans="1:65" ht="13.5" customHeight="1">
      <c r="A90" s="51"/>
      <c r="B90" s="52"/>
      <c r="C90" s="36"/>
      <c r="D90" s="61"/>
      <c r="E90" s="49"/>
      <c r="F90" s="49"/>
      <c r="G90" s="50">
        <v>0.25</v>
      </c>
      <c r="H90" s="49"/>
      <c r="I90" s="49"/>
      <c r="J90" s="49"/>
      <c r="K90" s="182" t="e">
        <f t="shared" si="18"/>
        <v>#DIV/0!</v>
      </c>
      <c r="L90" s="183" t="e">
        <f t="shared" si="19"/>
        <v>#DIV/0!</v>
      </c>
      <c r="M90" s="173" t="e">
        <f>INDEX(#REF!,MATCH(판매정보!$B90,#REF!,0))</f>
        <v>#REF!</v>
      </c>
      <c r="N90" s="75"/>
      <c r="O90" s="173"/>
      <c r="P90" s="201" t="s">
        <v>245</v>
      </c>
      <c r="Q90" s="208"/>
      <c r="R90" s="37"/>
      <c r="S90" s="37"/>
      <c r="T90" s="37"/>
      <c r="U90" s="37"/>
      <c r="V90" s="37"/>
      <c r="W90" s="37"/>
      <c r="X90" s="37"/>
      <c r="Y90" s="74"/>
      <c r="Z90" s="74"/>
      <c r="AA90" s="37"/>
      <c r="AB90" s="37"/>
      <c r="AC90" s="37"/>
      <c r="AD90" s="37"/>
      <c r="AE90" s="37"/>
      <c r="AF90" s="37"/>
      <c r="AG90" s="74"/>
      <c r="AH90" s="37"/>
      <c r="AI90" s="74"/>
      <c r="AJ90" s="74"/>
      <c r="AK90" s="74"/>
      <c r="AL90" s="74"/>
      <c r="AM90" s="37"/>
      <c r="AN90" s="74"/>
      <c r="AO90" s="74"/>
      <c r="AP90" s="74"/>
      <c r="AQ90" s="74"/>
      <c r="AR90" s="37"/>
      <c r="AS90" s="74"/>
      <c r="AT90" s="37"/>
      <c r="AU90" s="37"/>
      <c r="AV90" s="278"/>
      <c r="AW90" s="278"/>
      <c r="AX90" s="278"/>
      <c r="AY90" s="37"/>
      <c r="AZ90" s="37"/>
      <c r="BA90" s="37"/>
      <c r="BB90" s="37"/>
      <c r="BC90" s="37"/>
      <c r="BD90" s="37"/>
      <c r="BE90" s="37"/>
      <c r="BF90" s="37"/>
      <c r="BG90" s="74"/>
      <c r="BH90" s="37"/>
      <c r="BI90" s="37"/>
      <c r="BJ90" s="73"/>
      <c r="BK90" s="73"/>
      <c r="BL90" s="73"/>
      <c r="BM90" s="53"/>
    </row>
    <row r="91" spans="1:65" ht="13.5" customHeight="1">
      <c r="A91" s="51"/>
      <c r="B91" s="52"/>
      <c r="C91" s="36"/>
      <c r="D91" s="61"/>
      <c r="E91" s="49"/>
      <c r="F91" s="49"/>
      <c r="G91" s="50">
        <v>0.25</v>
      </c>
      <c r="H91" s="49"/>
      <c r="I91" s="49"/>
      <c r="J91" s="49"/>
      <c r="K91" s="182" t="e">
        <f t="shared" si="18"/>
        <v>#DIV/0!</v>
      </c>
      <c r="L91" s="183" t="e">
        <f t="shared" si="19"/>
        <v>#DIV/0!</v>
      </c>
      <c r="M91" s="173" t="e">
        <f>INDEX(#REF!,MATCH(판매정보!$B91,#REF!,0))</f>
        <v>#REF!</v>
      </c>
      <c r="N91" s="75"/>
      <c r="O91" s="173"/>
      <c r="P91" s="201" t="s">
        <v>245</v>
      </c>
      <c r="Q91" s="208"/>
      <c r="R91" s="37"/>
      <c r="S91" s="37"/>
      <c r="T91" s="37"/>
      <c r="U91" s="37"/>
      <c r="V91" s="37"/>
      <c r="W91" s="37"/>
      <c r="X91" s="37"/>
      <c r="Y91" s="74"/>
      <c r="Z91" s="74"/>
      <c r="AA91" s="37"/>
      <c r="AB91" s="37"/>
      <c r="AC91" s="37"/>
      <c r="AD91" s="37"/>
      <c r="AE91" s="37"/>
      <c r="AF91" s="37"/>
      <c r="AG91" s="74"/>
      <c r="AH91" s="37"/>
      <c r="AI91" s="74"/>
      <c r="AJ91" s="74"/>
      <c r="AK91" s="74"/>
      <c r="AL91" s="74"/>
      <c r="AM91" s="37"/>
      <c r="AN91" s="74"/>
      <c r="AO91" s="74"/>
      <c r="AP91" s="74"/>
      <c r="AQ91" s="74"/>
      <c r="AR91" s="37"/>
      <c r="AS91" s="74"/>
      <c r="AT91" s="37"/>
      <c r="AU91" s="37"/>
      <c r="AV91" s="278"/>
      <c r="AW91" s="278"/>
      <c r="AX91" s="278"/>
      <c r="AY91" s="37"/>
      <c r="AZ91" s="37"/>
      <c r="BA91" s="37"/>
      <c r="BB91" s="37"/>
      <c r="BC91" s="37"/>
      <c r="BD91" s="37"/>
      <c r="BE91" s="37"/>
      <c r="BF91" s="37"/>
      <c r="BG91" s="74"/>
      <c r="BH91" s="37"/>
      <c r="BI91" s="37"/>
      <c r="BJ91" s="73"/>
      <c r="BK91" s="73"/>
      <c r="BL91" s="73"/>
      <c r="BM91" s="53"/>
    </row>
    <row r="92" spans="1:65" ht="13.5" customHeight="1">
      <c r="A92" s="51"/>
      <c r="B92" s="52"/>
      <c r="C92" s="36"/>
      <c r="D92" s="61"/>
      <c r="E92" s="49"/>
      <c r="F92" s="49"/>
      <c r="G92" s="50">
        <v>0.25</v>
      </c>
      <c r="H92" s="49"/>
      <c r="I92" s="49"/>
      <c r="J92" s="49"/>
      <c r="K92" s="182" t="e">
        <f t="shared" si="18"/>
        <v>#DIV/0!</v>
      </c>
      <c r="L92" s="183" t="e">
        <f t="shared" si="19"/>
        <v>#DIV/0!</v>
      </c>
      <c r="M92" s="173" t="e">
        <f>INDEX(#REF!,MATCH(판매정보!$B92,#REF!,0))</f>
        <v>#REF!</v>
      </c>
      <c r="N92" s="75"/>
      <c r="O92" s="173"/>
      <c r="P92" s="201" t="s">
        <v>245</v>
      </c>
      <c r="Q92" s="208"/>
      <c r="R92" s="37"/>
      <c r="S92" s="37"/>
      <c r="T92" s="37"/>
      <c r="U92" s="37"/>
      <c r="V92" s="37"/>
      <c r="W92" s="37"/>
      <c r="X92" s="37"/>
      <c r="Y92" s="74"/>
      <c r="Z92" s="74"/>
      <c r="AA92" s="37"/>
      <c r="AB92" s="37"/>
      <c r="AC92" s="37"/>
      <c r="AD92" s="37"/>
      <c r="AE92" s="37"/>
      <c r="AF92" s="37"/>
      <c r="AG92" s="74"/>
      <c r="AH92" s="37"/>
      <c r="AI92" s="74"/>
      <c r="AJ92" s="74"/>
      <c r="AK92" s="74"/>
      <c r="AL92" s="74"/>
      <c r="AM92" s="37"/>
      <c r="AN92" s="74"/>
      <c r="AO92" s="74"/>
      <c r="AP92" s="74"/>
      <c r="AQ92" s="74"/>
      <c r="AR92" s="37"/>
      <c r="AS92" s="74"/>
      <c r="AT92" s="37"/>
      <c r="AU92" s="37"/>
      <c r="AV92" s="278"/>
      <c r="AW92" s="278"/>
      <c r="AX92" s="278"/>
      <c r="AY92" s="37"/>
      <c r="AZ92" s="37"/>
      <c r="BA92" s="37"/>
      <c r="BB92" s="37"/>
      <c r="BC92" s="37"/>
      <c r="BD92" s="37"/>
      <c r="BE92" s="37"/>
      <c r="BF92" s="37"/>
      <c r="BG92" s="74"/>
      <c r="BH92" s="37"/>
      <c r="BI92" s="37"/>
      <c r="BJ92" s="73"/>
      <c r="BK92" s="73"/>
      <c r="BL92" s="73"/>
      <c r="BM92" s="53"/>
    </row>
    <row r="93" spans="1:65" ht="13.5" customHeight="1">
      <c r="A93" s="51"/>
      <c r="B93" s="52"/>
      <c r="C93" s="36"/>
      <c r="D93" s="61"/>
      <c r="E93" s="49"/>
      <c r="F93" s="49"/>
      <c r="G93" s="50">
        <v>0.25</v>
      </c>
      <c r="H93" s="49"/>
      <c r="I93" s="49"/>
      <c r="J93" s="49"/>
      <c r="K93" s="182" t="e">
        <f t="shared" si="18"/>
        <v>#DIV/0!</v>
      </c>
      <c r="L93" s="183" t="e">
        <f t="shared" si="19"/>
        <v>#DIV/0!</v>
      </c>
      <c r="M93" s="173" t="e">
        <f>INDEX(#REF!,MATCH(판매정보!$B93,#REF!,0))</f>
        <v>#REF!</v>
      </c>
      <c r="N93" s="75"/>
      <c r="O93" s="173"/>
      <c r="P93" s="201" t="s">
        <v>245</v>
      </c>
      <c r="Q93" s="208"/>
      <c r="R93" s="37"/>
      <c r="S93" s="37"/>
      <c r="T93" s="37"/>
      <c r="U93" s="37"/>
      <c r="V93" s="37"/>
      <c r="W93" s="37"/>
      <c r="X93" s="37"/>
      <c r="Y93" s="74"/>
      <c r="Z93" s="74"/>
      <c r="AA93" s="37"/>
      <c r="AB93" s="37"/>
      <c r="AC93" s="37"/>
      <c r="AD93" s="37"/>
      <c r="AE93" s="37"/>
      <c r="AF93" s="37"/>
      <c r="AG93" s="74"/>
      <c r="AH93" s="37"/>
      <c r="AI93" s="74"/>
      <c r="AJ93" s="74"/>
      <c r="AK93" s="74"/>
      <c r="AL93" s="74"/>
      <c r="AM93" s="37"/>
      <c r="AN93" s="74"/>
      <c r="AO93" s="74"/>
      <c r="AP93" s="74"/>
      <c r="AQ93" s="74"/>
      <c r="AR93" s="37"/>
      <c r="AS93" s="74"/>
      <c r="AT93" s="37"/>
      <c r="AU93" s="37"/>
      <c r="AV93" s="278"/>
      <c r="AW93" s="278"/>
      <c r="AX93" s="278"/>
      <c r="AY93" s="37"/>
      <c r="AZ93" s="37"/>
      <c r="BA93" s="37"/>
      <c r="BB93" s="37"/>
      <c r="BC93" s="37"/>
      <c r="BD93" s="37"/>
      <c r="BE93" s="37"/>
      <c r="BF93" s="37"/>
      <c r="BG93" s="74"/>
      <c r="BH93" s="37"/>
      <c r="BI93" s="37"/>
      <c r="BJ93" s="73"/>
      <c r="BK93" s="73"/>
      <c r="BL93" s="73"/>
      <c r="BM93" s="53"/>
    </row>
    <row r="94" spans="1:65" ht="13.5" customHeight="1">
      <c r="A94" s="51"/>
      <c r="B94" s="52"/>
      <c r="C94" s="36"/>
      <c r="D94" s="61"/>
      <c r="E94" s="49"/>
      <c r="F94" s="49"/>
      <c r="G94" s="50">
        <v>0.25</v>
      </c>
      <c r="H94" s="49"/>
      <c r="I94" s="49"/>
      <c r="J94" s="49"/>
      <c r="K94" s="182" t="e">
        <f t="shared" si="18"/>
        <v>#DIV/0!</v>
      </c>
      <c r="L94" s="183" t="e">
        <f t="shared" si="19"/>
        <v>#DIV/0!</v>
      </c>
      <c r="M94" s="173" t="e">
        <f>INDEX(#REF!,MATCH(판매정보!$B94,#REF!,0))</f>
        <v>#REF!</v>
      </c>
      <c r="N94" s="75"/>
      <c r="O94" s="173"/>
      <c r="P94" s="201" t="s">
        <v>245</v>
      </c>
      <c r="Q94" s="208"/>
      <c r="R94" s="37"/>
      <c r="S94" s="37"/>
      <c r="T94" s="37"/>
      <c r="U94" s="37"/>
      <c r="V94" s="37"/>
      <c r="W94" s="37"/>
      <c r="X94" s="37"/>
      <c r="Y94" s="74"/>
      <c r="Z94" s="74"/>
      <c r="AA94" s="37"/>
      <c r="AB94" s="37"/>
      <c r="AC94" s="37"/>
      <c r="AD94" s="37"/>
      <c r="AE94" s="37"/>
      <c r="AF94" s="37"/>
      <c r="AG94" s="74"/>
      <c r="AH94" s="37"/>
      <c r="AI94" s="74"/>
      <c r="AJ94" s="74"/>
      <c r="AK94" s="74"/>
      <c r="AL94" s="74"/>
      <c r="AM94" s="37"/>
      <c r="AN94" s="74"/>
      <c r="AO94" s="74"/>
      <c r="AP94" s="74"/>
      <c r="AQ94" s="74"/>
      <c r="AR94" s="37"/>
      <c r="AS94" s="74"/>
      <c r="AT94" s="37"/>
      <c r="AU94" s="37"/>
      <c r="AV94" s="278"/>
      <c r="AW94" s="278"/>
      <c r="AX94" s="278"/>
      <c r="AY94" s="37"/>
      <c r="AZ94" s="37"/>
      <c r="BA94" s="37"/>
      <c r="BB94" s="37"/>
      <c r="BC94" s="37"/>
      <c r="BD94" s="37"/>
      <c r="BE94" s="37"/>
      <c r="BF94" s="37"/>
      <c r="BG94" s="74"/>
      <c r="BH94" s="37"/>
      <c r="BI94" s="37"/>
      <c r="BJ94" s="73"/>
      <c r="BK94" s="73"/>
      <c r="BL94" s="73"/>
      <c r="BM94" s="53"/>
    </row>
    <row r="95" spans="1:65" ht="13.5" customHeight="1">
      <c r="A95" s="51"/>
      <c r="B95" s="52"/>
      <c r="C95" s="36"/>
      <c r="D95" s="61"/>
      <c r="E95" s="49"/>
      <c r="F95" s="49"/>
      <c r="G95" s="50">
        <v>0.25</v>
      </c>
      <c r="H95" s="49"/>
      <c r="I95" s="49"/>
      <c r="J95" s="49"/>
      <c r="K95" s="182" t="e">
        <f t="shared" si="18"/>
        <v>#DIV/0!</v>
      </c>
      <c r="L95" s="183" t="e">
        <f t="shared" si="19"/>
        <v>#DIV/0!</v>
      </c>
      <c r="M95" s="173" t="e">
        <f>INDEX(#REF!,MATCH(판매정보!$B95,#REF!,0))</f>
        <v>#REF!</v>
      </c>
      <c r="N95" s="75"/>
      <c r="O95" s="173"/>
      <c r="P95" s="201" t="s">
        <v>245</v>
      </c>
      <c r="Q95" s="208"/>
      <c r="R95" s="37"/>
      <c r="S95" s="37"/>
      <c r="T95" s="37"/>
      <c r="U95" s="37"/>
      <c r="V95" s="37"/>
      <c r="W95" s="37"/>
      <c r="X95" s="37"/>
      <c r="Y95" s="74"/>
      <c r="Z95" s="74"/>
      <c r="AA95" s="37"/>
      <c r="AB95" s="37"/>
      <c r="AC95" s="37"/>
      <c r="AD95" s="37"/>
      <c r="AE95" s="37"/>
      <c r="AF95" s="37"/>
      <c r="AG95" s="74"/>
      <c r="AH95" s="37"/>
      <c r="AI95" s="74"/>
      <c r="AJ95" s="74"/>
      <c r="AK95" s="74"/>
      <c r="AL95" s="74"/>
      <c r="AM95" s="37"/>
      <c r="AN95" s="74"/>
      <c r="AO95" s="74"/>
      <c r="AP95" s="74"/>
      <c r="AQ95" s="74"/>
      <c r="AR95" s="37"/>
      <c r="AS95" s="74"/>
      <c r="AT95" s="37"/>
      <c r="AU95" s="37"/>
      <c r="AV95" s="278"/>
      <c r="AW95" s="278"/>
      <c r="AX95" s="278"/>
      <c r="AY95" s="37"/>
      <c r="AZ95" s="37"/>
      <c r="BA95" s="37"/>
      <c r="BB95" s="37"/>
      <c r="BC95" s="37"/>
      <c r="BD95" s="37"/>
      <c r="BE95" s="37"/>
      <c r="BF95" s="37"/>
      <c r="BG95" s="74"/>
      <c r="BH95" s="37"/>
      <c r="BI95" s="37"/>
      <c r="BJ95" s="73"/>
      <c r="BK95" s="73"/>
      <c r="BL95" s="73"/>
      <c r="BM95" s="53"/>
    </row>
    <row r="96" spans="1:65" ht="13.5" customHeight="1">
      <c r="A96" s="51"/>
      <c r="B96" s="52"/>
      <c r="C96" s="36"/>
      <c r="D96" s="61"/>
      <c r="E96" s="49"/>
      <c r="F96" s="49"/>
      <c r="G96" s="50">
        <v>0.25</v>
      </c>
      <c r="H96" s="49"/>
      <c r="I96" s="49"/>
      <c r="J96" s="49"/>
      <c r="K96" s="182" t="e">
        <f t="shared" ref="K96:K159" si="20">IF(I96="유료배송",0,IF(I96="무료배송",J96,MIN(J96,J96/(I96/F96))))</f>
        <v>#DIV/0!</v>
      </c>
      <c r="L96" s="183" t="e">
        <f t="shared" ref="L96:L159" si="21">1-(H96+K96+F96*G96)/F96</f>
        <v>#DIV/0!</v>
      </c>
      <c r="M96" s="173" t="e">
        <f>INDEX(#REF!,MATCH(판매정보!$B96,#REF!,0))</f>
        <v>#REF!</v>
      </c>
      <c r="N96" s="75"/>
      <c r="O96" s="173"/>
      <c r="P96" s="201" t="s">
        <v>245</v>
      </c>
      <c r="Q96" s="208"/>
      <c r="R96" s="37"/>
      <c r="S96" s="37"/>
      <c r="T96" s="37"/>
      <c r="U96" s="37"/>
      <c r="V96" s="37"/>
      <c r="W96" s="37"/>
      <c r="X96" s="37"/>
      <c r="Y96" s="74"/>
      <c r="Z96" s="74"/>
      <c r="AA96" s="37"/>
      <c r="AB96" s="37"/>
      <c r="AC96" s="37"/>
      <c r="AD96" s="37"/>
      <c r="AE96" s="37"/>
      <c r="AF96" s="37"/>
      <c r="AG96" s="74"/>
      <c r="AH96" s="37"/>
      <c r="AI96" s="74"/>
      <c r="AJ96" s="74"/>
      <c r="AK96" s="74"/>
      <c r="AL96" s="74"/>
      <c r="AM96" s="37"/>
      <c r="AN96" s="74"/>
      <c r="AO96" s="74"/>
      <c r="AP96" s="74"/>
      <c r="AQ96" s="74"/>
      <c r="AR96" s="37"/>
      <c r="AS96" s="74"/>
      <c r="AT96" s="37"/>
      <c r="AU96" s="37"/>
      <c r="AV96" s="278"/>
      <c r="AW96" s="278"/>
      <c r="AX96" s="278"/>
      <c r="AY96" s="37"/>
      <c r="AZ96" s="37"/>
      <c r="BA96" s="37"/>
      <c r="BB96" s="37"/>
      <c r="BC96" s="37"/>
      <c r="BD96" s="37"/>
      <c r="BE96" s="37"/>
      <c r="BF96" s="37"/>
      <c r="BG96" s="74"/>
      <c r="BH96" s="37"/>
      <c r="BI96" s="37"/>
      <c r="BJ96" s="73"/>
      <c r="BK96" s="73"/>
      <c r="BL96" s="73"/>
      <c r="BM96" s="53"/>
    </row>
    <row r="97" spans="1:65" ht="13.5" customHeight="1">
      <c r="A97" s="51"/>
      <c r="B97" s="52"/>
      <c r="C97" s="36"/>
      <c r="D97" s="61"/>
      <c r="E97" s="49"/>
      <c r="F97" s="49"/>
      <c r="G97" s="50">
        <v>0.25</v>
      </c>
      <c r="H97" s="49"/>
      <c r="I97" s="49"/>
      <c r="J97" s="49"/>
      <c r="K97" s="182" t="e">
        <f t="shared" si="20"/>
        <v>#DIV/0!</v>
      </c>
      <c r="L97" s="183" t="e">
        <f t="shared" si="21"/>
        <v>#DIV/0!</v>
      </c>
      <c r="M97" s="173" t="e">
        <f>INDEX(#REF!,MATCH(판매정보!$B97,#REF!,0))</f>
        <v>#REF!</v>
      </c>
      <c r="N97" s="75"/>
      <c r="O97" s="173"/>
      <c r="P97" s="201" t="s">
        <v>245</v>
      </c>
      <c r="Q97" s="208"/>
      <c r="R97" s="37"/>
      <c r="S97" s="37"/>
      <c r="T97" s="37"/>
      <c r="U97" s="37"/>
      <c r="V97" s="37"/>
      <c r="W97" s="37"/>
      <c r="X97" s="37"/>
      <c r="Y97" s="74"/>
      <c r="Z97" s="74"/>
      <c r="AA97" s="37"/>
      <c r="AB97" s="37"/>
      <c r="AC97" s="37"/>
      <c r="AD97" s="37"/>
      <c r="AE97" s="37"/>
      <c r="AF97" s="37"/>
      <c r="AG97" s="74"/>
      <c r="AH97" s="37"/>
      <c r="AI97" s="74"/>
      <c r="AJ97" s="74"/>
      <c r="AK97" s="74"/>
      <c r="AL97" s="74"/>
      <c r="AM97" s="37"/>
      <c r="AN97" s="74"/>
      <c r="AO97" s="74"/>
      <c r="AP97" s="74"/>
      <c r="AQ97" s="74"/>
      <c r="AR97" s="37"/>
      <c r="AS97" s="74"/>
      <c r="AT97" s="37"/>
      <c r="AU97" s="37"/>
      <c r="AV97" s="278"/>
      <c r="AW97" s="278"/>
      <c r="AX97" s="278"/>
      <c r="AY97" s="37"/>
      <c r="AZ97" s="37"/>
      <c r="BA97" s="37"/>
      <c r="BB97" s="37"/>
      <c r="BC97" s="37"/>
      <c r="BD97" s="37"/>
      <c r="BE97" s="37"/>
      <c r="BF97" s="37"/>
      <c r="BG97" s="74"/>
      <c r="BH97" s="37"/>
      <c r="BI97" s="37"/>
      <c r="BJ97" s="73"/>
      <c r="BK97" s="73"/>
      <c r="BL97" s="73"/>
      <c r="BM97" s="53"/>
    </row>
    <row r="98" spans="1:65" ht="13.5" customHeight="1">
      <c r="A98" s="51"/>
      <c r="B98" s="52"/>
      <c r="C98" s="36"/>
      <c r="D98" s="61"/>
      <c r="E98" s="49"/>
      <c r="F98" s="49"/>
      <c r="G98" s="50">
        <v>0.25</v>
      </c>
      <c r="H98" s="49"/>
      <c r="I98" s="49"/>
      <c r="J98" s="49"/>
      <c r="K98" s="182" t="e">
        <f t="shared" si="20"/>
        <v>#DIV/0!</v>
      </c>
      <c r="L98" s="183" t="e">
        <f t="shared" si="21"/>
        <v>#DIV/0!</v>
      </c>
      <c r="M98" s="173" t="e">
        <f>INDEX(#REF!,MATCH(판매정보!$B98,#REF!,0))</f>
        <v>#REF!</v>
      </c>
      <c r="N98" s="75"/>
      <c r="O98" s="173"/>
      <c r="P98" s="201" t="s">
        <v>245</v>
      </c>
      <c r="Q98" s="208"/>
      <c r="R98" s="37"/>
      <c r="S98" s="37"/>
      <c r="T98" s="37"/>
      <c r="U98" s="37"/>
      <c r="V98" s="37"/>
      <c r="W98" s="37"/>
      <c r="X98" s="37"/>
      <c r="Y98" s="74"/>
      <c r="Z98" s="74"/>
      <c r="AA98" s="37"/>
      <c r="AB98" s="37"/>
      <c r="AC98" s="37"/>
      <c r="AD98" s="37"/>
      <c r="AE98" s="37"/>
      <c r="AF98" s="37"/>
      <c r="AG98" s="74"/>
      <c r="AH98" s="37"/>
      <c r="AI98" s="74"/>
      <c r="AJ98" s="74"/>
      <c r="AK98" s="74"/>
      <c r="AL98" s="74"/>
      <c r="AM98" s="37"/>
      <c r="AN98" s="74"/>
      <c r="AO98" s="74"/>
      <c r="AP98" s="74"/>
      <c r="AQ98" s="74"/>
      <c r="AR98" s="37"/>
      <c r="AS98" s="74"/>
      <c r="AT98" s="37"/>
      <c r="AU98" s="37"/>
      <c r="AV98" s="278"/>
      <c r="AW98" s="278"/>
      <c r="AX98" s="278"/>
      <c r="AY98" s="37"/>
      <c r="AZ98" s="37"/>
      <c r="BA98" s="37"/>
      <c r="BB98" s="37"/>
      <c r="BC98" s="37"/>
      <c r="BD98" s="37"/>
      <c r="BE98" s="37"/>
      <c r="BF98" s="37"/>
      <c r="BG98" s="74"/>
      <c r="BH98" s="37"/>
      <c r="BI98" s="37"/>
      <c r="BJ98" s="73"/>
      <c r="BK98" s="73"/>
      <c r="BL98" s="73"/>
      <c r="BM98" s="53"/>
    </row>
    <row r="99" spans="1:65" ht="13.5" customHeight="1">
      <c r="A99" s="51"/>
      <c r="B99" s="52"/>
      <c r="C99" s="36"/>
      <c r="D99" s="61"/>
      <c r="E99" s="49"/>
      <c r="F99" s="49"/>
      <c r="G99" s="50">
        <v>0.25</v>
      </c>
      <c r="H99" s="49"/>
      <c r="I99" s="49"/>
      <c r="J99" s="49"/>
      <c r="K99" s="182" t="e">
        <f t="shared" si="20"/>
        <v>#DIV/0!</v>
      </c>
      <c r="L99" s="183" t="e">
        <f t="shared" si="21"/>
        <v>#DIV/0!</v>
      </c>
      <c r="M99" s="173" t="e">
        <f>INDEX(#REF!,MATCH(판매정보!$B99,#REF!,0))</f>
        <v>#REF!</v>
      </c>
      <c r="N99" s="75"/>
      <c r="O99" s="173"/>
      <c r="P99" s="201" t="s">
        <v>245</v>
      </c>
      <c r="Q99" s="208"/>
      <c r="R99" s="37"/>
      <c r="S99" s="37"/>
      <c r="T99" s="37"/>
      <c r="U99" s="37"/>
      <c r="V99" s="37"/>
      <c r="W99" s="37"/>
      <c r="X99" s="37"/>
      <c r="Y99" s="74"/>
      <c r="Z99" s="74"/>
      <c r="AA99" s="37"/>
      <c r="AB99" s="37"/>
      <c r="AC99" s="37"/>
      <c r="AD99" s="37"/>
      <c r="AE99" s="37"/>
      <c r="AF99" s="37"/>
      <c r="AG99" s="74"/>
      <c r="AH99" s="37"/>
      <c r="AI99" s="74"/>
      <c r="AJ99" s="74"/>
      <c r="AK99" s="74"/>
      <c r="AL99" s="74"/>
      <c r="AM99" s="37"/>
      <c r="AN99" s="74"/>
      <c r="AO99" s="74"/>
      <c r="AP99" s="74"/>
      <c r="AQ99" s="74"/>
      <c r="AR99" s="37"/>
      <c r="AS99" s="74"/>
      <c r="AT99" s="37"/>
      <c r="AU99" s="37"/>
      <c r="AV99" s="278"/>
      <c r="AW99" s="278"/>
      <c r="AX99" s="278"/>
      <c r="AY99" s="37"/>
      <c r="AZ99" s="37"/>
      <c r="BA99" s="37"/>
      <c r="BB99" s="37"/>
      <c r="BC99" s="37"/>
      <c r="BD99" s="37"/>
      <c r="BE99" s="37"/>
      <c r="BF99" s="37"/>
      <c r="BG99" s="74"/>
      <c r="BH99" s="37"/>
      <c r="BI99" s="37"/>
      <c r="BJ99" s="73"/>
      <c r="BK99" s="73"/>
      <c r="BL99" s="73"/>
      <c r="BM99" s="53"/>
    </row>
    <row r="100" spans="1:65" ht="13.5" customHeight="1">
      <c r="A100" s="51"/>
      <c r="B100" s="52"/>
      <c r="C100" s="36"/>
      <c r="D100" s="61"/>
      <c r="E100" s="49"/>
      <c r="F100" s="49"/>
      <c r="G100" s="50">
        <v>0.25</v>
      </c>
      <c r="H100" s="49"/>
      <c r="I100" s="49"/>
      <c r="J100" s="49"/>
      <c r="K100" s="182" t="e">
        <f t="shared" si="20"/>
        <v>#DIV/0!</v>
      </c>
      <c r="L100" s="183" t="e">
        <f t="shared" si="21"/>
        <v>#DIV/0!</v>
      </c>
      <c r="M100" s="173" t="e">
        <f>INDEX(#REF!,MATCH(판매정보!$B100,#REF!,0))</f>
        <v>#REF!</v>
      </c>
      <c r="N100" s="75"/>
      <c r="O100" s="173"/>
      <c r="P100" s="201" t="s">
        <v>245</v>
      </c>
      <c r="Q100" s="208"/>
      <c r="R100" s="37"/>
      <c r="S100" s="37"/>
      <c r="T100" s="37"/>
      <c r="U100" s="37"/>
      <c r="V100" s="37"/>
      <c r="W100" s="37"/>
      <c r="X100" s="37"/>
      <c r="Y100" s="74"/>
      <c r="Z100" s="74"/>
      <c r="AA100" s="37"/>
      <c r="AB100" s="37"/>
      <c r="AC100" s="37"/>
      <c r="AD100" s="37"/>
      <c r="AE100" s="37"/>
      <c r="AF100" s="37"/>
      <c r="AG100" s="74"/>
      <c r="AH100" s="37"/>
      <c r="AI100" s="74"/>
      <c r="AJ100" s="74"/>
      <c r="AK100" s="74"/>
      <c r="AL100" s="74"/>
      <c r="AM100" s="37"/>
      <c r="AN100" s="74"/>
      <c r="AO100" s="74"/>
      <c r="AP100" s="74"/>
      <c r="AQ100" s="74"/>
      <c r="AR100" s="37"/>
      <c r="AS100" s="74"/>
      <c r="AT100" s="37"/>
      <c r="AU100" s="37"/>
      <c r="AV100" s="278"/>
      <c r="AW100" s="278"/>
      <c r="AX100" s="278"/>
      <c r="AY100" s="37"/>
      <c r="AZ100" s="37"/>
      <c r="BA100" s="37"/>
      <c r="BB100" s="37"/>
      <c r="BC100" s="37"/>
      <c r="BD100" s="37"/>
      <c r="BE100" s="37"/>
      <c r="BF100" s="37"/>
      <c r="BG100" s="74"/>
      <c r="BH100" s="37"/>
      <c r="BI100" s="37"/>
      <c r="BJ100" s="73"/>
      <c r="BK100" s="73"/>
      <c r="BL100" s="73"/>
      <c r="BM100" s="53"/>
    </row>
    <row r="101" spans="1:65" ht="13.5" customHeight="1">
      <c r="A101" s="51"/>
      <c r="B101" s="52"/>
      <c r="C101" s="36"/>
      <c r="D101" s="61"/>
      <c r="E101" s="49"/>
      <c r="F101" s="49"/>
      <c r="G101" s="50">
        <v>0.25</v>
      </c>
      <c r="H101" s="49"/>
      <c r="I101" s="49"/>
      <c r="J101" s="49"/>
      <c r="K101" s="182" t="e">
        <f t="shared" si="20"/>
        <v>#DIV/0!</v>
      </c>
      <c r="L101" s="183" t="e">
        <f t="shared" si="21"/>
        <v>#DIV/0!</v>
      </c>
      <c r="M101" s="173" t="e">
        <f>INDEX(#REF!,MATCH(판매정보!$B101,#REF!,0))</f>
        <v>#REF!</v>
      </c>
      <c r="N101" s="75"/>
      <c r="O101" s="173"/>
      <c r="P101" s="201" t="s">
        <v>245</v>
      </c>
      <c r="Q101" s="208"/>
      <c r="R101" s="37"/>
      <c r="S101" s="37"/>
      <c r="T101" s="37"/>
      <c r="U101" s="37"/>
      <c r="V101" s="37"/>
      <c r="W101" s="37"/>
      <c r="X101" s="37"/>
      <c r="Y101" s="74"/>
      <c r="Z101" s="74"/>
      <c r="AA101" s="37"/>
      <c r="AB101" s="37"/>
      <c r="AC101" s="37"/>
      <c r="AD101" s="37"/>
      <c r="AE101" s="37"/>
      <c r="AF101" s="37"/>
      <c r="AG101" s="74"/>
      <c r="AH101" s="37"/>
      <c r="AI101" s="74"/>
      <c r="AJ101" s="74"/>
      <c r="AK101" s="74"/>
      <c r="AL101" s="74"/>
      <c r="AM101" s="37"/>
      <c r="AN101" s="74"/>
      <c r="AO101" s="74"/>
      <c r="AP101" s="74"/>
      <c r="AQ101" s="74"/>
      <c r="AR101" s="37"/>
      <c r="AS101" s="74"/>
      <c r="AT101" s="37"/>
      <c r="AU101" s="37"/>
      <c r="AV101" s="278"/>
      <c r="AW101" s="278"/>
      <c r="AX101" s="278"/>
      <c r="AY101" s="37"/>
      <c r="AZ101" s="37"/>
      <c r="BA101" s="37"/>
      <c r="BB101" s="37"/>
      <c r="BC101" s="37"/>
      <c r="BD101" s="37"/>
      <c r="BE101" s="37"/>
      <c r="BF101" s="37"/>
      <c r="BG101" s="74"/>
      <c r="BH101" s="37"/>
      <c r="BI101" s="37"/>
      <c r="BJ101" s="73"/>
      <c r="BK101" s="73"/>
      <c r="BL101" s="73"/>
      <c r="BM101" s="53"/>
    </row>
    <row r="102" spans="1:65" ht="13.5" customHeight="1">
      <c r="A102" s="51"/>
      <c r="B102" s="52"/>
      <c r="C102" s="36"/>
      <c r="D102" s="61"/>
      <c r="E102" s="49"/>
      <c r="F102" s="49"/>
      <c r="G102" s="50">
        <v>0.25</v>
      </c>
      <c r="H102" s="49"/>
      <c r="I102" s="49"/>
      <c r="J102" s="49"/>
      <c r="K102" s="182" t="e">
        <f t="shared" si="20"/>
        <v>#DIV/0!</v>
      </c>
      <c r="L102" s="183" t="e">
        <f t="shared" si="21"/>
        <v>#DIV/0!</v>
      </c>
      <c r="M102" s="173" t="e">
        <f>INDEX(#REF!,MATCH(판매정보!$B102,#REF!,0))</f>
        <v>#REF!</v>
      </c>
      <c r="N102" s="75"/>
      <c r="O102" s="173"/>
      <c r="P102" s="201" t="s">
        <v>245</v>
      </c>
      <c r="Q102" s="208"/>
      <c r="R102" s="37"/>
      <c r="S102" s="37"/>
      <c r="T102" s="37"/>
      <c r="U102" s="37"/>
      <c r="V102" s="37"/>
      <c r="W102" s="37"/>
      <c r="X102" s="37"/>
      <c r="Y102" s="74"/>
      <c r="Z102" s="74"/>
      <c r="AA102" s="37"/>
      <c r="AB102" s="37"/>
      <c r="AC102" s="37"/>
      <c r="AD102" s="37"/>
      <c r="AE102" s="37"/>
      <c r="AF102" s="37"/>
      <c r="AG102" s="74"/>
      <c r="AH102" s="37"/>
      <c r="AI102" s="74"/>
      <c r="AJ102" s="74"/>
      <c r="AK102" s="74"/>
      <c r="AL102" s="74"/>
      <c r="AM102" s="37"/>
      <c r="AN102" s="74"/>
      <c r="AO102" s="74"/>
      <c r="AP102" s="74"/>
      <c r="AQ102" s="74"/>
      <c r="AR102" s="37"/>
      <c r="AS102" s="74"/>
      <c r="AT102" s="37"/>
      <c r="AU102" s="37"/>
      <c r="AV102" s="278"/>
      <c r="AW102" s="278"/>
      <c r="AX102" s="278"/>
      <c r="AY102" s="37"/>
      <c r="AZ102" s="37"/>
      <c r="BA102" s="37"/>
      <c r="BB102" s="37"/>
      <c r="BC102" s="37"/>
      <c r="BD102" s="37"/>
      <c r="BE102" s="37"/>
      <c r="BF102" s="37"/>
      <c r="BG102" s="74"/>
      <c r="BH102" s="37"/>
      <c r="BI102" s="37"/>
      <c r="BJ102" s="73"/>
      <c r="BK102" s="73"/>
      <c r="BL102" s="73"/>
      <c r="BM102" s="53"/>
    </row>
    <row r="103" spans="1:65" ht="13.5" customHeight="1">
      <c r="A103" s="51"/>
      <c r="B103" s="52"/>
      <c r="C103" s="36"/>
      <c r="D103" s="61"/>
      <c r="E103" s="49"/>
      <c r="F103" s="49"/>
      <c r="G103" s="50">
        <v>0.25</v>
      </c>
      <c r="H103" s="49"/>
      <c r="I103" s="49"/>
      <c r="J103" s="49"/>
      <c r="K103" s="182" t="e">
        <f t="shared" si="20"/>
        <v>#DIV/0!</v>
      </c>
      <c r="L103" s="183" t="e">
        <f t="shared" si="21"/>
        <v>#DIV/0!</v>
      </c>
      <c r="M103" s="173" t="e">
        <f>INDEX(#REF!,MATCH(판매정보!$B103,#REF!,0))</f>
        <v>#REF!</v>
      </c>
      <c r="N103" s="75"/>
      <c r="O103" s="173"/>
      <c r="P103" s="201" t="s">
        <v>245</v>
      </c>
      <c r="Q103" s="208"/>
      <c r="R103" s="37"/>
      <c r="S103" s="37"/>
      <c r="T103" s="37"/>
      <c r="U103" s="37"/>
      <c r="V103" s="37"/>
      <c r="W103" s="37"/>
      <c r="X103" s="37"/>
      <c r="Y103" s="74"/>
      <c r="Z103" s="74"/>
      <c r="AA103" s="37"/>
      <c r="AB103" s="37"/>
      <c r="AC103" s="37"/>
      <c r="AD103" s="37"/>
      <c r="AE103" s="37"/>
      <c r="AF103" s="37"/>
      <c r="AG103" s="74"/>
      <c r="AH103" s="37"/>
      <c r="AI103" s="74"/>
      <c r="AJ103" s="74"/>
      <c r="AK103" s="74"/>
      <c r="AL103" s="74"/>
      <c r="AM103" s="37"/>
      <c r="AN103" s="74"/>
      <c r="AO103" s="74"/>
      <c r="AP103" s="74"/>
      <c r="AQ103" s="74"/>
      <c r="AR103" s="37"/>
      <c r="AS103" s="74"/>
      <c r="AT103" s="37"/>
      <c r="AU103" s="37"/>
      <c r="AV103" s="278"/>
      <c r="AW103" s="278"/>
      <c r="AX103" s="278"/>
      <c r="AY103" s="37"/>
      <c r="AZ103" s="37"/>
      <c r="BA103" s="37"/>
      <c r="BB103" s="37"/>
      <c r="BC103" s="37"/>
      <c r="BD103" s="37"/>
      <c r="BE103" s="37"/>
      <c r="BF103" s="37"/>
      <c r="BG103" s="74"/>
      <c r="BH103" s="37"/>
      <c r="BI103" s="37"/>
      <c r="BJ103" s="73"/>
      <c r="BK103" s="73"/>
      <c r="BL103" s="73"/>
      <c r="BM103" s="53"/>
    </row>
    <row r="104" spans="1:65" ht="13.5" customHeight="1">
      <c r="A104" s="51"/>
      <c r="B104" s="52"/>
      <c r="C104" s="36"/>
      <c r="D104" s="61"/>
      <c r="E104" s="49"/>
      <c r="F104" s="49"/>
      <c r="G104" s="50">
        <v>0.25</v>
      </c>
      <c r="H104" s="49"/>
      <c r="I104" s="49"/>
      <c r="J104" s="49"/>
      <c r="K104" s="182" t="e">
        <f t="shared" si="20"/>
        <v>#DIV/0!</v>
      </c>
      <c r="L104" s="183" t="e">
        <f t="shared" si="21"/>
        <v>#DIV/0!</v>
      </c>
      <c r="M104" s="173" t="e">
        <f>INDEX(#REF!,MATCH(판매정보!$B104,#REF!,0))</f>
        <v>#REF!</v>
      </c>
      <c r="N104" s="75"/>
      <c r="O104" s="173"/>
      <c r="P104" s="201" t="s">
        <v>245</v>
      </c>
      <c r="Q104" s="208"/>
      <c r="R104" s="37"/>
      <c r="S104" s="37"/>
      <c r="T104" s="37"/>
      <c r="U104" s="37"/>
      <c r="V104" s="37"/>
      <c r="W104" s="37"/>
      <c r="X104" s="37"/>
      <c r="Y104" s="74"/>
      <c r="Z104" s="74"/>
      <c r="AA104" s="37"/>
      <c r="AB104" s="37"/>
      <c r="AC104" s="37"/>
      <c r="AD104" s="37"/>
      <c r="AE104" s="37"/>
      <c r="AF104" s="37"/>
      <c r="AG104" s="74"/>
      <c r="AH104" s="37"/>
      <c r="AI104" s="74"/>
      <c r="AJ104" s="74"/>
      <c r="AK104" s="74"/>
      <c r="AL104" s="74"/>
      <c r="AM104" s="37"/>
      <c r="AN104" s="74"/>
      <c r="AO104" s="74"/>
      <c r="AP104" s="74"/>
      <c r="AQ104" s="74"/>
      <c r="AR104" s="37"/>
      <c r="AS104" s="74"/>
      <c r="AT104" s="37"/>
      <c r="AU104" s="37"/>
      <c r="AV104" s="278"/>
      <c r="AW104" s="278"/>
      <c r="AX104" s="278"/>
      <c r="AY104" s="37"/>
      <c r="AZ104" s="37"/>
      <c r="BA104" s="37"/>
      <c r="BB104" s="37"/>
      <c r="BC104" s="37"/>
      <c r="BD104" s="37"/>
      <c r="BE104" s="37"/>
      <c r="BF104" s="37"/>
      <c r="BG104" s="74"/>
      <c r="BH104" s="37"/>
      <c r="BI104" s="37"/>
      <c r="BJ104" s="73"/>
      <c r="BK104" s="73"/>
      <c r="BL104" s="73"/>
      <c r="BM104" s="53"/>
    </row>
    <row r="105" spans="1:65" ht="13.5" customHeight="1">
      <c r="A105" s="51"/>
      <c r="B105" s="52"/>
      <c r="C105" s="36"/>
      <c r="D105" s="61"/>
      <c r="E105" s="49"/>
      <c r="F105" s="49"/>
      <c r="G105" s="50">
        <v>0.25</v>
      </c>
      <c r="H105" s="49"/>
      <c r="I105" s="49"/>
      <c r="J105" s="49"/>
      <c r="K105" s="182" t="e">
        <f t="shared" si="20"/>
        <v>#DIV/0!</v>
      </c>
      <c r="L105" s="183" t="e">
        <f t="shared" si="21"/>
        <v>#DIV/0!</v>
      </c>
      <c r="M105" s="173" t="e">
        <f>INDEX(#REF!,MATCH(판매정보!$B105,#REF!,0))</f>
        <v>#REF!</v>
      </c>
      <c r="N105" s="75"/>
      <c r="O105" s="173"/>
      <c r="P105" s="201" t="s">
        <v>245</v>
      </c>
      <c r="Q105" s="208"/>
      <c r="R105" s="37"/>
      <c r="S105" s="37"/>
      <c r="T105" s="37"/>
      <c r="U105" s="37"/>
      <c r="V105" s="37"/>
      <c r="W105" s="37"/>
      <c r="X105" s="37"/>
      <c r="Y105" s="74"/>
      <c r="Z105" s="74"/>
      <c r="AA105" s="37"/>
      <c r="AB105" s="37"/>
      <c r="AC105" s="37"/>
      <c r="AD105" s="37"/>
      <c r="AE105" s="37"/>
      <c r="AF105" s="37"/>
      <c r="AG105" s="74"/>
      <c r="AH105" s="37"/>
      <c r="AI105" s="74"/>
      <c r="AJ105" s="74"/>
      <c r="AK105" s="74"/>
      <c r="AL105" s="74"/>
      <c r="AM105" s="37"/>
      <c r="AN105" s="74"/>
      <c r="AO105" s="74"/>
      <c r="AP105" s="74"/>
      <c r="AQ105" s="74"/>
      <c r="AR105" s="37"/>
      <c r="AS105" s="74"/>
      <c r="AT105" s="37"/>
      <c r="AU105" s="37"/>
      <c r="AV105" s="278"/>
      <c r="AW105" s="278"/>
      <c r="AX105" s="278"/>
      <c r="AY105" s="37"/>
      <c r="AZ105" s="37"/>
      <c r="BA105" s="37"/>
      <c r="BB105" s="37"/>
      <c r="BC105" s="37"/>
      <c r="BD105" s="37"/>
      <c r="BE105" s="37"/>
      <c r="BF105" s="37"/>
      <c r="BG105" s="74"/>
      <c r="BH105" s="37"/>
      <c r="BI105" s="37"/>
      <c r="BJ105" s="73"/>
      <c r="BK105" s="73"/>
      <c r="BL105" s="73"/>
      <c r="BM105" s="53"/>
    </row>
    <row r="106" spans="1:65" ht="13.5" customHeight="1">
      <c r="A106" s="51"/>
      <c r="B106" s="52"/>
      <c r="C106" s="36"/>
      <c r="D106" s="61"/>
      <c r="E106" s="49"/>
      <c r="F106" s="49"/>
      <c r="G106" s="50">
        <v>0.25</v>
      </c>
      <c r="H106" s="49"/>
      <c r="I106" s="49"/>
      <c r="J106" s="49"/>
      <c r="K106" s="182" t="e">
        <f t="shared" si="20"/>
        <v>#DIV/0!</v>
      </c>
      <c r="L106" s="183" t="e">
        <f t="shared" si="21"/>
        <v>#DIV/0!</v>
      </c>
      <c r="M106" s="173" t="e">
        <f>INDEX(#REF!,MATCH(판매정보!$B106,#REF!,0))</f>
        <v>#REF!</v>
      </c>
      <c r="N106" s="75"/>
      <c r="O106" s="173"/>
      <c r="P106" s="201" t="s">
        <v>245</v>
      </c>
      <c r="Q106" s="208"/>
      <c r="R106" s="37"/>
      <c r="S106" s="37"/>
      <c r="T106" s="37"/>
      <c r="U106" s="37"/>
      <c r="V106" s="37"/>
      <c r="W106" s="37"/>
      <c r="X106" s="37"/>
      <c r="Y106" s="74"/>
      <c r="Z106" s="74"/>
      <c r="AA106" s="37"/>
      <c r="AB106" s="37"/>
      <c r="AC106" s="37"/>
      <c r="AD106" s="37"/>
      <c r="AE106" s="37"/>
      <c r="AF106" s="37"/>
      <c r="AG106" s="74"/>
      <c r="AH106" s="37"/>
      <c r="AI106" s="74"/>
      <c r="AJ106" s="74"/>
      <c r="AK106" s="74"/>
      <c r="AL106" s="74"/>
      <c r="AM106" s="37"/>
      <c r="AN106" s="74"/>
      <c r="AO106" s="74"/>
      <c r="AP106" s="74"/>
      <c r="AQ106" s="74"/>
      <c r="AR106" s="37"/>
      <c r="AS106" s="74"/>
      <c r="AT106" s="37"/>
      <c r="AU106" s="37"/>
      <c r="AV106" s="278"/>
      <c r="AW106" s="278"/>
      <c r="AX106" s="278"/>
      <c r="AY106" s="37"/>
      <c r="AZ106" s="37"/>
      <c r="BA106" s="37"/>
      <c r="BB106" s="37"/>
      <c r="BC106" s="37"/>
      <c r="BD106" s="37"/>
      <c r="BE106" s="37"/>
      <c r="BF106" s="37"/>
      <c r="BG106" s="74"/>
      <c r="BH106" s="37"/>
      <c r="BI106" s="37"/>
      <c r="BJ106" s="73"/>
      <c r="BK106" s="73"/>
      <c r="BL106" s="73"/>
      <c r="BM106" s="53"/>
    </row>
    <row r="107" spans="1:65" ht="13.5" customHeight="1">
      <c r="A107" s="51"/>
      <c r="B107" s="52"/>
      <c r="C107" s="36"/>
      <c r="D107" s="61"/>
      <c r="E107" s="49"/>
      <c r="F107" s="49"/>
      <c r="G107" s="50">
        <v>0.25</v>
      </c>
      <c r="H107" s="49"/>
      <c r="I107" s="49"/>
      <c r="J107" s="49"/>
      <c r="K107" s="182" t="e">
        <f t="shared" si="20"/>
        <v>#DIV/0!</v>
      </c>
      <c r="L107" s="183" t="e">
        <f t="shared" si="21"/>
        <v>#DIV/0!</v>
      </c>
      <c r="M107" s="173" t="e">
        <f>INDEX(#REF!,MATCH(판매정보!$B107,#REF!,0))</f>
        <v>#REF!</v>
      </c>
      <c r="N107" s="75"/>
      <c r="O107" s="173"/>
      <c r="P107" s="201" t="s">
        <v>245</v>
      </c>
      <c r="Q107" s="208"/>
      <c r="R107" s="37"/>
      <c r="S107" s="37"/>
      <c r="T107" s="37"/>
      <c r="U107" s="37"/>
      <c r="V107" s="37"/>
      <c r="W107" s="37"/>
      <c r="X107" s="37"/>
      <c r="Y107" s="74"/>
      <c r="Z107" s="74"/>
      <c r="AA107" s="37"/>
      <c r="AB107" s="37"/>
      <c r="AC107" s="37"/>
      <c r="AD107" s="37"/>
      <c r="AE107" s="37"/>
      <c r="AF107" s="37"/>
      <c r="AG107" s="74"/>
      <c r="AH107" s="37"/>
      <c r="AI107" s="74"/>
      <c r="AJ107" s="74"/>
      <c r="AK107" s="74"/>
      <c r="AL107" s="74"/>
      <c r="AM107" s="37"/>
      <c r="AN107" s="74"/>
      <c r="AO107" s="74"/>
      <c r="AP107" s="74"/>
      <c r="AQ107" s="74"/>
      <c r="AR107" s="37"/>
      <c r="AS107" s="74"/>
      <c r="AT107" s="37"/>
      <c r="AU107" s="37"/>
      <c r="AV107" s="278"/>
      <c r="AW107" s="278"/>
      <c r="AX107" s="278"/>
      <c r="AY107" s="37"/>
      <c r="AZ107" s="37"/>
      <c r="BA107" s="37"/>
      <c r="BB107" s="37"/>
      <c r="BC107" s="37"/>
      <c r="BD107" s="37"/>
      <c r="BE107" s="37"/>
      <c r="BF107" s="37"/>
      <c r="BG107" s="74"/>
      <c r="BH107" s="37"/>
      <c r="BI107" s="37"/>
      <c r="BJ107" s="73"/>
      <c r="BK107" s="73"/>
      <c r="BL107" s="73"/>
      <c r="BM107" s="53"/>
    </row>
    <row r="108" spans="1:65" ht="13.5" customHeight="1">
      <c r="A108" s="51"/>
      <c r="B108" s="52"/>
      <c r="C108" s="36"/>
      <c r="D108" s="61"/>
      <c r="E108" s="49"/>
      <c r="F108" s="49"/>
      <c r="G108" s="50">
        <v>0.25</v>
      </c>
      <c r="H108" s="49"/>
      <c r="I108" s="49"/>
      <c r="J108" s="49"/>
      <c r="K108" s="182" t="e">
        <f t="shared" si="20"/>
        <v>#DIV/0!</v>
      </c>
      <c r="L108" s="183" t="e">
        <f t="shared" si="21"/>
        <v>#DIV/0!</v>
      </c>
      <c r="M108" s="173" t="e">
        <f>INDEX(#REF!,MATCH(판매정보!$B108,#REF!,0))</f>
        <v>#REF!</v>
      </c>
      <c r="N108" s="75"/>
      <c r="O108" s="173"/>
      <c r="P108" s="201" t="s">
        <v>245</v>
      </c>
      <c r="Q108" s="208"/>
      <c r="R108" s="37"/>
      <c r="S108" s="37"/>
      <c r="T108" s="37"/>
      <c r="U108" s="37"/>
      <c r="V108" s="37"/>
      <c r="W108" s="37"/>
      <c r="X108" s="37"/>
      <c r="Y108" s="74"/>
      <c r="Z108" s="74"/>
      <c r="AA108" s="37"/>
      <c r="AB108" s="37"/>
      <c r="AC108" s="37"/>
      <c r="AD108" s="37"/>
      <c r="AE108" s="37"/>
      <c r="AF108" s="37"/>
      <c r="AG108" s="74"/>
      <c r="AH108" s="37"/>
      <c r="AI108" s="74"/>
      <c r="AJ108" s="74"/>
      <c r="AK108" s="74"/>
      <c r="AL108" s="74"/>
      <c r="AM108" s="37"/>
      <c r="AN108" s="74"/>
      <c r="AO108" s="74"/>
      <c r="AP108" s="74"/>
      <c r="AQ108" s="74"/>
      <c r="AR108" s="37"/>
      <c r="AS108" s="74"/>
      <c r="AT108" s="37"/>
      <c r="AU108" s="37"/>
      <c r="AV108" s="278"/>
      <c r="AW108" s="278"/>
      <c r="AX108" s="278"/>
      <c r="AY108" s="37"/>
      <c r="AZ108" s="37"/>
      <c r="BA108" s="37"/>
      <c r="BB108" s="37"/>
      <c r="BC108" s="37"/>
      <c r="BD108" s="37"/>
      <c r="BE108" s="37"/>
      <c r="BF108" s="37"/>
      <c r="BG108" s="74"/>
      <c r="BH108" s="37"/>
      <c r="BI108" s="37"/>
      <c r="BJ108" s="73"/>
      <c r="BK108" s="73"/>
      <c r="BL108" s="73"/>
      <c r="BM108" s="53"/>
    </row>
    <row r="109" spans="1:65" ht="13.5" customHeight="1">
      <c r="A109" s="51"/>
      <c r="B109" s="52"/>
      <c r="C109" s="36"/>
      <c r="D109" s="61"/>
      <c r="E109" s="49"/>
      <c r="F109" s="49"/>
      <c r="G109" s="50">
        <v>0.25</v>
      </c>
      <c r="H109" s="49"/>
      <c r="I109" s="49"/>
      <c r="J109" s="49"/>
      <c r="K109" s="182" t="e">
        <f t="shared" si="20"/>
        <v>#DIV/0!</v>
      </c>
      <c r="L109" s="183" t="e">
        <f t="shared" si="21"/>
        <v>#DIV/0!</v>
      </c>
      <c r="M109" s="173" t="e">
        <f>INDEX(#REF!,MATCH(판매정보!$B109,#REF!,0))</f>
        <v>#REF!</v>
      </c>
      <c r="N109" s="75"/>
      <c r="O109" s="173"/>
      <c r="P109" s="201" t="s">
        <v>245</v>
      </c>
      <c r="Q109" s="208"/>
      <c r="R109" s="37"/>
      <c r="S109" s="37"/>
      <c r="T109" s="37"/>
      <c r="U109" s="37"/>
      <c r="V109" s="37"/>
      <c r="W109" s="37"/>
      <c r="X109" s="37"/>
      <c r="Y109" s="74"/>
      <c r="Z109" s="74"/>
      <c r="AA109" s="37"/>
      <c r="AB109" s="37"/>
      <c r="AC109" s="37"/>
      <c r="AD109" s="37"/>
      <c r="AE109" s="37"/>
      <c r="AF109" s="37"/>
      <c r="AG109" s="74"/>
      <c r="AH109" s="37"/>
      <c r="AI109" s="74"/>
      <c r="AJ109" s="74"/>
      <c r="AK109" s="74"/>
      <c r="AL109" s="74"/>
      <c r="AM109" s="37"/>
      <c r="AN109" s="74"/>
      <c r="AO109" s="74"/>
      <c r="AP109" s="74"/>
      <c r="AQ109" s="74"/>
      <c r="AR109" s="37"/>
      <c r="AS109" s="74"/>
      <c r="AT109" s="37"/>
      <c r="AU109" s="37"/>
      <c r="AV109" s="278"/>
      <c r="AW109" s="278"/>
      <c r="AX109" s="278"/>
      <c r="AY109" s="37"/>
      <c r="AZ109" s="37"/>
      <c r="BA109" s="37"/>
      <c r="BB109" s="37"/>
      <c r="BC109" s="37"/>
      <c r="BD109" s="37"/>
      <c r="BE109" s="37"/>
      <c r="BF109" s="37"/>
      <c r="BG109" s="74"/>
      <c r="BH109" s="37"/>
      <c r="BI109" s="37"/>
      <c r="BJ109" s="73"/>
      <c r="BK109" s="73"/>
      <c r="BL109" s="73"/>
      <c r="BM109" s="53"/>
    </row>
    <row r="110" spans="1:65" ht="13.5" customHeight="1">
      <c r="A110" s="51"/>
      <c r="B110" s="52"/>
      <c r="C110" s="36"/>
      <c r="D110" s="61"/>
      <c r="E110" s="49"/>
      <c r="F110" s="49"/>
      <c r="G110" s="50">
        <v>0.25</v>
      </c>
      <c r="H110" s="49"/>
      <c r="I110" s="49"/>
      <c r="J110" s="49"/>
      <c r="K110" s="182" t="e">
        <f t="shared" si="20"/>
        <v>#DIV/0!</v>
      </c>
      <c r="L110" s="183" t="e">
        <f t="shared" si="21"/>
        <v>#DIV/0!</v>
      </c>
      <c r="M110" s="173" t="e">
        <f>INDEX(#REF!,MATCH(판매정보!$B110,#REF!,0))</f>
        <v>#REF!</v>
      </c>
      <c r="N110" s="75"/>
      <c r="O110" s="173"/>
      <c r="P110" s="201" t="s">
        <v>245</v>
      </c>
      <c r="Q110" s="208"/>
      <c r="R110" s="37"/>
      <c r="S110" s="37"/>
      <c r="T110" s="37"/>
      <c r="U110" s="37"/>
      <c r="V110" s="37"/>
      <c r="W110" s="37"/>
      <c r="X110" s="37"/>
      <c r="Y110" s="74"/>
      <c r="Z110" s="74"/>
      <c r="AA110" s="37"/>
      <c r="AB110" s="37"/>
      <c r="AC110" s="37"/>
      <c r="AD110" s="37"/>
      <c r="AE110" s="37"/>
      <c r="AF110" s="37"/>
      <c r="AG110" s="74"/>
      <c r="AH110" s="37"/>
      <c r="AI110" s="74"/>
      <c r="AJ110" s="74"/>
      <c r="AK110" s="74"/>
      <c r="AL110" s="74"/>
      <c r="AM110" s="37"/>
      <c r="AN110" s="74"/>
      <c r="AO110" s="74"/>
      <c r="AP110" s="74"/>
      <c r="AQ110" s="74"/>
      <c r="AR110" s="37"/>
      <c r="AS110" s="74"/>
      <c r="AT110" s="37"/>
      <c r="AU110" s="37"/>
      <c r="AV110" s="278"/>
      <c r="AW110" s="278"/>
      <c r="AX110" s="278"/>
      <c r="AY110" s="37"/>
      <c r="AZ110" s="37"/>
      <c r="BA110" s="37"/>
      <c r="BB110" s="37"/>
      <c r="BC110" s="37"/>
      <c r="BD110" s="37"/>
      <c r="BE110" s="37"/>
      <c r="BF110" s="37"/>
      <c r="BG110" s="74"/>
      <c r="BH110" s="37"/>
      <c r="BI110" s="37"/>
      <c r="BJ110" s="73"/>
      <c r="BK110" s="73"/>
      <c r="BL110" s="73"/>
      <c r="BM110" s="53"/>
    </row>
    <row r="111" spans="1:65" ht="13.5" customHeight="1">
      <c r="A111" s="51"/>
      <c r="B111" s="52"/>
      <c r="C111" s="36"/>
      <c r="D111" s="61"/>
      <c r="E111" s="49"/>
      <c r="F111" s="49"/>
      <c r="G111" s="50">
        <v>0.25</v>
      </c>
      <c r="H111" s="49"/>
      <c r="I111" s="49"/>
      <c r="J111" s="49"/>
      <c r="K111" s="182" t="e">
        <f t="shared" si="20"/>
        <v>#DIV/0!</v>
      </c>
      <c r="L111" s="183" t="e">
        <f t="shared" si="21"/>
        <v>#DIV/0!</v>
      </c>
      <c r="M111" s="173" t="e">
        <f>INDEX(#REF!,MATCH(판매정보!$B111,#REF!,0))</f>
        <v>#REF!</v>
      </c>
      <c r="N111" s="75"/>
      <c r="O111" s="173"/>
      <c r="P111" s="201" t="s">
        <v>245</v>
      </c>
      <c r="Q111" s="208"/>
      <c r="R111" s="37"/>
      <c r="S111" s="37"/>
      <c r="T111" s="37"/>
      <c r="U111" s="37"/>
      <c r="V111" s="37"/>
      <c r="W111" s="37"/>
      <c r="X111" s="37"/>
      <c r="Y111" s="74"/>
      <c r="Z111" s="74"/>
      <c r="AA111" s="37"/>
      <c r="AB111" s="37"/>
      <c r="AC111" s="37"/>
      <c r="AD111" s="37"/>
      <c r="AE111" s="37"/>
      <c r="AF111" s="37"/>
      <c r="AG111" s="74"/>
      <c r="AH111" s="37"/>
      <c r="AI111" s="74"/>
      <c r="AJ111" s="74"/>
      <c r="AK111" s="74"/>
      <c r="AL111" s="74"/>
      <c r="AM111" s="37"/>
      <c r="AN111" s="74"/>
      <c r="AO111" s="74"/>
      <c r="AP111" s="74"/>
      <c r="AQ111" s="74"/>
      <c r="AR111" s="37"/>
      <c r="AS111" s="74"/>
      <c r="AT111" s="37"/>
      <c r="AU111" s="37"/>
      <c r="AV111" s="278"/>
      <c r="AW111" s="278"/>
      <c r="AX111" s="278"/>
      <c r="AY111" s="37"/>
      <c r="AZ111" s="37"/>
      <c r="BA111" s="37"/>
      <c r="BB111" s="37"/>
      <c r="BC111" s="37"/>
      <c r="BD111" s="37"/>
      <c r="BE111" s="37"/>
      <c r="BF111" s="37"/>
      <c r="BG111" s="74"/>
      <c r="BH111" s="37"/>
      <c r="BI111" s="37"/>
      <c r="BJ111" s="73"/>
      <c r="BK111" s="73"/>
      <c r="BL111" s="73"/>
      <c r="BM111" s="53"/>
    </row>
    <row r="112" spans="1:65" ht="13.5" customHeight="1">
      <c r="A112" s="51"/>
      <c r="B112" s="52"/>
      <c r="C112" s="36"/>
      <c r="D112" s="61"/>
      <c r="E112" s="49"/>
      <c r="F112" s="49"/>
      <c r="G112" s="50">
        <v>0.25</v>
      </c>
      <c r="H112" s="49"/>
      <c r="I112" s="49"/>
      <c r="J112" s="49"/>
      <c r="K112" s="182" t="e">
        <f t="shared" si="20"/>
        <v>#DIV/0!</v>
      </c>
      <c r="L112" s="183" t="e">
        <f t="shared" si="21"/>
        <v>#DIV/0!</v>
      </c>
      <c r="M112" s="173" t="e">
        <f>INDEX(#REF!,MATCH(판매정보!$B112,#REF!,0))</f>
        <v>#REF!</v>
      </c>
      <c r="N112" s="75"/>
      <c r="O112" s="173"/>
      <c r="P112" s="201" t="s">
        <v>245</v>
      </c>
      <c r="Q112" s="208"/>
      <c r="R112" s="37"/>
      <c r="S112" s="37"/>
      <c r="T112" s="37"/>
      <c r="U112" s="37"/>
      <c r="V112" s="37"/>
      <c r="W112" s="37"/>
      <c r="X112" s="37"/>
      <c r="Y112" s="74"/>
      <c r="Z112" s="74"/>
      <c r="AA112" s="37"/>
      <c r="AB112" s="37"/>
      <c r="AC112" s="37"/>
      <c r="AD112" s="37"/>
      <c r="AE112" s="37"/>
      <c r="AF112" s="37"/>
      <c r="AG112" s="74"/>
      <c r="AH112" s="37"/>
      <c r="AI112" s="74"/>
      <c r="AJ112" s="74"/>
      <c r="AK112" s="74"/>
      <c r="AL112" s="74"/>
      <c r="AM112" s="37"/>
      <c r="AN112" s="74"/>
      <c r="AO112" s="74"/>
      <c r="AP112" s="74"/>
      <c r="AQ112" s="74"/>
      <c r="AR112" s="37"/>
      <c r="AS112" s="74"/>
      <c r="AT112" s="37"/>
      <c r="AU112" s="37"/>
      <c r="AV112" s="278"/>
      <c r="AW112" s="278"/>
      <c r="AX112" s="278"/>
      <c r="AY112" s="37"/>
      <c r="AZ112" s="37"/>
      <c r="BA112" s="37"/>
      <c r="BB112" s="37"/>
      <c r="BC112" s="37"/>
      <c r="BD112" s="37"/>
      <c r="BE112" s="37"/>
      <c r="BF112" s="37"/>
      <c r="BG112" s="74"/>
      <c r="BH112" s="37"/>
      <c r="BI112" s="37"/>
      <c r="BJ112" s="73"/>
      <c r="BK112" s="73"/>
      <c r="BL112" s="73"/>
      <c r="BM112" s="53"/>
    </row>
    <row r="113" spans="1:65" ht="13.5" customHeight="1">
      <c r="A113" s="51"/>
      <c r="B113" s="52"/>
      <c r="C113" s="36"/>
      <c r="D113" s="61"/>
      <c r="E113" s="49"/>
      <c r="F113" s="49"/>
      <c r="G113" s="50">
        <v>0.25</v>
      </c>
      <c r="H113" s="49"/>
      <c r="I113" s="49"/>
      <c r="J113" s="49"/>
      <c r="K113" s="182" t="e">
        <f t="shared" si="20"/>
        <v>#DIV/0!</v>
      </c>
      <c r="L113" s="183" t="e">
        <f t="shared" si="21"/>
        <v>#DIV/0!</v>
      </c>
      <c r="M113" s="173" t="e">
        <f>INDEX(#REF!,MATCH(판매정보!$B113,#REF!,0))</f>
        <v>#REF!</v>
      </c>
      <c r="N113" s="75"/>
      <c r="O113" s="173"/>
      <c r="P113" s="201" t="s">
        <v>245</v>
      </c>
      <c r="Q113" s="208"/>
      <c r="R113" s="37"/>
      <c r="S113" s="37"/>
      <c r="T113" s="37"/>
      <c r="U113" s="37"/>
      <c r="V113" s="37"/>
      <c r="W113" s="37"/>
      <c r="X113" s="37"/>
      <c r="Y113" s="74"/>
      <c r="Z113" s="74"/>
      <c r="AA113" s="37"/>
      <c r="AB113" s="37"/>
      <c r="AC113" s="37"/>
      <c r="AD113" s="37"/>
      <c r="AE113" s="37"/>
      <c r="AF113" s="37"/>
      <c r="AG113" s="74"/>
      <c r="AH113" s="37"/>
      <c r="AI113" s="74"/>
      <c r="AJ113" s="74"/>
      <c r="AK113" s="74"/>
      <c r="AL113" s="74"/>
      <c r="AM113" s="37"/>
      <c r="AN113" s="74"/>
      <c r="AO113" s="74"/>
      <c r="AP113" s="74"/>
      <c r="AQ113" s="74"/>
      <c r="AR113" s="37"/>
      <c r="AS113" s="74"/>
      <c r="AT113" s="37"/>
      <c r="AU113" s="37"/>
      <c r="AV113" s="278"/>
      <c r="AW113" s="278"/>
      <c r="AX113" s="278"/>
      <c r="AY113" s="37"/>
      <c r="AZ113" s="37"/>
      <c r="BA113" s="37"/>
      <c r="BB113" s="37"/>
      <c r="BC113" s="37"/>
      <c r="BD113" s="37"/>
      <c r="BE113" s="37"/>
      <c r="BF113" s="37"/>
      <c r="BG113" s="74"/>
      <c r="BH113" s="37"/>
      <c r="BI113" s="37"/>
      <c r="BJ113" s="73"/>
      <c r="BK113" s="73"/>
      <c r="BL113" s="73"/>
      <c r="BM113" s="53"/>
    </row>
    <row r="114" spans="1:65" ht="13.5" customHeight="1">
      <c r="A114" s="51"/>
      <c r="B114" s="52"/>
      <c r="C114" s="36"/>
      <c r="D114" s="61"/>
      <c r="E114" s="49"/>
      <c r="F114" s="49"/>
      <c r="G114" s="50">
        <v>0.25</v>
      </c>
      <c r="H114" s="49"/>
      <c r="I114" s="49"/>
      <c r="J114" s="49"/>
      <c r="K114" s="182" t="e">
        <f t="shared" si="20"/>
        <v>#DIV/0!</v>
      </c>
      <c r="L114" s="183" t="e">
        <f t="shared" si="21"/>
        <v>#DIV/0!</v>
      </c>
      <c r="M114" s="173" t="e">
        <f>INDEX(#REF!,MATCH(판매정보!$B114,#REF!,0))</f>
        <v>#REF!</v>
      </c>
      <c r="N114" s="75"/>
      <c r="O114" s="173"/>
      <c r="P114" s="201" t="s">
        <v>245</v>
      </c>
      <c r="Q114" s="208"/>
      <c r="R114" s="37"/>
      <c r="S114" s="37"/>
      <c r="T114" s="37"/>
      <c r="U114" s="37"/>
      <c r="V114" s="37"/>
      <c r="W114" s="37"/>
      <c r="X114" s="37"/>
      <c r="Y114" s="74"/>
      <c r="Z114" s="74"/>
      <c r="AA114" s="37"/>
      <c r="AB114" s="37"/>
      <c r="AC114" s="37"/>
      <c r="AD114" s="37"/>
      <c r="AE114" s="37"/>
      <c r="AF114" s="37"/>
      <c r="AG114" s="74"/>
      <c r="AH114" s="37"/>
      <c r="AI114" s="74"/>
      <c r="AJ114" s="74"/>
      <c r="AK114" s="74"/>
      <c r="AL114" s="74"/>
      <c r="AM114" s="37"/>
      <c r="AN114" s="74"/>
      <c r="AO114" s="74"/>
      <c r="AP114" s="74"/>
      <c r="AQ114" s="74"/>
      <c r="AR114" s="37"/>
      <c r="AS114" s="74"/>
      <c r="AT114" s="37"/>
      <c r="AU114" s="37"/>
      <c r="AV114" s="278"/>
      <c r="AW114" s="278"/>
      <c r="AX114" s="278"/>
      <c r="AY114" s="37"/>
      <c r="AZ114" s="37"/>
      <c r="BA114" s="37"/>
      <c r="BB114" s="37"/>
      <c r="BC114" s="37"/>
      <c r="BD114" s="37"/>
      <c r="BE114" s="37"/>
      <c r="BF114" s="37"/>
      <c r="BG114" s="74"/>
      <c r="BH114" s="37"/>
      <c r="BI114" s="37"/>
      <c r="BJ114" s="73"/>
      <c r="BK114" s="73"/>
      <c r="BL114" s="73"/>
      <c r="BM114" s="53"/>
    </row>
    <row r="115" spans="1:65" ht="13.5" customHeight="1">
      <c r="A115" s="51"/>
      <c r="B115" s="52"/>
      <c r="C115" s="36"/>
      <c r="D115" s="61"/>
      <c r="E115" s="49"/>
      <c r="F115" s="49"/>
      <c r="G115" s="50">
        <v>0.25</v>
      </c>
      <c r="H115" s="49"/>
      <c r="I115" s="49"/>
      <c r="J115" s="49"/>
      <c r="K115" s="182" t="e">
        <f t="shared" si="20"/>
        <v>#DIV/0!</v>
      </c>
      <c r="L115" s="183" t="e">
        <f t="shared" si="21"/>
        <v>#DIV/0!</v>
      </c>
      <c r="M115" s="173" t="e">
        <f>INDEX(#REF!,MATCH(판매정보!$B115,#REF!,0))</f>
        <v>#REF!</v>
      </c>
      <c r="N115" s="75"/>
      <c r="O115" s="173"/>
      <c r="P115" s="201" t="s">
        <v>245</v>
      </c>
      <c r="Q115" s="208"/>
      <c r="R115" s="37"/>
      <c r="S115" s="37"/>
      <c r="T115" s="37"/>
      <c r="U115" s="37"/>
      <c r="V115" s="37"/>
      <c r="W115" s="37"/>
      <c r="X115" s="37"/>
      <c r="Y115" s="74"/>
      <c r="Z115" s="74"/>
      <c r="AA115" s="37"/>
      <c r="AB115" s="37"/>
      <c r="AC115" s="37"/>
      <c r="AD115" s="37"/>
      <c r="AE115" s="37"/>
      <c r="AF115" s="37"/>
      <c r="AG115" s="74"/>
      <c r="AH115" s="37"/>
      <c r="AI115" s="74"/>
      <c r="AJ115" s="74"/>
      <c r="AK115" s="74"/>
      <c r="AL115" s="74"/>
      <c r="AM115" s="37"/>
      <c r="AN115" s="74"/>
      <c r="AO115" s="74"/>
      <c r="AP115" s="74"/>
      <c r="AQ115" s="74"/>
      <c r="AR115" s="37"/>
      <c r="AS115" s="74"/>
      <c r="AT115" s="37"/>
      <c r="AU115" s="37"/>
      <c r="AV115" s="278"/>
      <c r="AW115" s="278"/>
      <c r="AX115" s="278"/>
      <c r="AY115" s="37"/>
      <c r="AZ115" s="37"/>
      <c r="BA115" s="37"/>
      <c r="BB115" s="37"/>
      <c r="BC115" s="37"/>
      <c r="BD115" s="37"/>
      <c r="BE115" s="37"/>
      <c r="BF115" s="37"/>
      <c r="BG115" s="74"/>
      <c r="BH115" s="37"/>
      <c r="BI115" s="37"/>
      <c r="BJ115" s="73"/>
      <c r="BK115" s="73"/>
      <c r="BL115" s="73"/>
      <c r="BM115" s="53"/>
    </row>
    <row r="116" spans="1:65" ht="13.5" customHeight="1">
      <c r="A116" s="51"/>
      <c r="B116" s="52"/>
      <c r="C116" s="36"/>
      <c r="D116" s="61"/>
      <c r="E116" s="49"/>
      <c r="F116" s="49"/>
      <c r="G116" s="50">
        <v>0.25</v>
      </c>
      <c r="H116" s="49"/>
      <c r="I116" s="49"/>
      <c r="J116" s="49"/>
      <c r="K116" s="182" t="e">
        <f t="shared" si="20"/>
        <v>#DIV/0!</v>
      </c>
      <c r="L116" s="183" t="e">
        <f t="shared" si="21"/>
        <v>#DIV/0!</v>
      </c>
      <c r="M116" s="173" t="e">
        <f>INDEX(#REF!,MATCH(판매정보!$B116,#REF!,0))</f>
        <v>#REF!</v>
      </c>
      <c r="N116" s="75"/>
      <c r="O116" s="173"/>
      <c r="P116" s="201" t="s">
        <v>245</v>
      </c>
      <c r="Q116" s="208"/>
      <c r="R116" s="37"/>
      <c r="S116" s="37"/>
      <c r="T116" s="37"/>
      <c r="U116" s="37"/>
      <c r="V116" s="37"/>
      <c r="W116" s="37"/>
      <c r="X116" s="37"/>
      <c r="Y116" s="74"/>
      <c r="Z116" s="74"/>
      <c r="AA116" s="37"/>
      <c r="AB116" s="37"/>
      <c r="AC116" s="37"/>
      <c r="AD116" s="37"/>
      <c r="AE116" s="37"/>
      <c r="AF116" s="37"/>
      <c r="AG116" s="74"/>
      <c r="AH116" s="37"/>
      <c r="AI116" s="74"/>
      <c r="AJ116" s="74"/>
      <c r="AK116" s="74"/>
      <c r="AL116" s="74"/>
      <c r="AM116" s="37"/>
      <c r="AN116" s="74"/>
      <c r="AO116" s="74"/>
      <c r="AP116" s="74"/>
      <c r="AQ116" s="74"/>
      <c r="AR116" s="37"/>
      <c r="AS116" s="74"/>
      <c r="AT116" s="37"/>
      <c r="AU116" s="37"/>
      <c r="AV116" s="278"/>
      <c r="AW116" s="278"/>
      <c r="AX116" s="278"/>
      <c r="AY116" s="37"/>
      <c r="AZ116" s="37"/>
      <c r="BA116" s="37"/>
      <c r="BB116" s="37"/>
      <c r="BC116" s="37"/>
      <c r="BD116" s="37"/>
      <c r="BE116" s="37"/>
      <c r="BF116" s="37"/>
      <c r="BG116" s="74"/>
      <c r="BH116" s="37"/>
      <c r="BI116" s="37"/>
      <c r="BJ116" s="73"/>
      <c r="BK116" s="73"/>
      <c r="BL116" s="73"/>
      <c r="BM116" s="53"/>
    </row>
    <row r="117" spans="1:65" ht="13.5" customHeight="1">
      <c r="A117" s="51"/>
      <c r="B117" s="52"/>
      <c r="C117" s="36"/>
      <c r="D117" s="61"/>
      <c r="E117" s="49"/>
      <c r="F117" s="49"/>
      <c r="G117" s="50">
        <v>0.25</v>
      </c>
      <c r="H117" s="49"/>
      <c r="I117" s="49"/>
      <c r="J117" s="49"/>
      <c r="K117" s="182" t="e">
        <f t="shared" si="20"/>
        <v>#DIV/0!</v>
      </c>
      <c r="L117" s="183" t="e">
        <f t="shared" si="21"/>
        <v>#DIV/0!</v>
      </c>
      <c r="M117" s="173" t="e">
        <f>INDEX(#REF!,MATCH(판매정보!$B117,#REF!,0))</f>
        <v>#REF!</v>
      </c>
      <c r="N117" s="75"/>
      <c r="O117" s="173"/>
      <c r="P117" s="201" t="s">
        <v>245</v>
      </c>
      <c r="Q117" s="208"/>
      <c r="R117" s="37"/>
      <c r="S117" s="37"/>
      <c r="T117" s="37"/>
      <c r="U117" s="37"/>
      <c r="V117" s="37"/>
      <c r="W117" s="37"/>
      <c r="X117" s="37"/>
      <c r="Y117" s="74"/>
      <c r="Z117" s="74"/>
      <c r="AA117" s="37"/>
      <c r="AB117" s="37"/>
      <c r="AC117" s="37"/>
      <c r="AD117" s="37"/>
      <c r="AE117" s="37"/>
      <c r="AF117" s="37"/>
      <c r="AG117" s="74"/>
      <c r="AH117" s="37"/>
      <c r="AI117" s="74"/>
      <c r="AJ117" s="74"/>
      <c r="AK117" s="74"/>
      <c r="AL117" s="74"/>
      <c r="AM117" s="37"/>
      <c r="AN117" s="74"/>
      <c r="AO117" s="74"/>
      <c r="AP117" s="74"/>
      <c r="AQ117" s="74"/>
      <c r="AR117" s="37"/>
      <c r="AS117" s="74"/>
      <c r="AT117" s="37"/>
      <c r="AU117" s="37"/>
      <c r="AV117" s="278"/>
      <c r="AW117" s="278"/>
      <c r="AX117" s="278"/>
      <c r="AY117" s="37"/>
      <c r="AZ117" s="37"/>
      <c r="BA117" s="37"/>
      <c r="BB117" s="37"/>
      <c r="BC117" s="37"/>
      <c r="BD117" s="37"/>
      <c r="BE117" s="37"/>
      <c r="BF117" s="37"/>
      <c r="BG117" s="74"/>
      <c r="BH117" s="37"/>
      <c r="BI117" s="37"/>
      <c r="BJ117" s="73"/>
      <c r="BK117" s="73"/>
      <c r="BL117" s="73"/>
      <c r="BM117" s="53"/>
    </row>
    <row r="118" spans="1:65" ht="13.5" customHeight="1">
      <c r="A118" s="51"/>
      <c r="B118" s="52"/>
      <c r="C118" s="36"/>
      <c r="D118" s="61"/>
      <c r="E118" s="49"/>
      <c r="F118" s="49"/>
      <c r="G118" s="50">
        <v>0.25</v>
      </c>
      <c r="H118" s="49"/>
      <c r="I118" s="49"/>
      <c r="J118" s="49"/>
      <c r="K118" s="182" t="e">
        <f t="shared" si="20"/>
        <v>#DIV/0!</v>
      </c>
      <c r="L118" s="183" t="e">
        <f t="shared" si="21"/>
        <v>#DIV/0!</v>
      </c>
      <c r="M118" s="173" t="e">
        <f>INDEX(#REF!,MATCH(판매정보!$B118,#REF!,0))</f>
        <v>#REF!</v>
      </c>
      <c r="N118" s="75"/>
      <c r="O118" s="173"/>
      <c r="P118" s="201" t="s">
        <v>245</v>
      </c>
      <c r="Q118" s="208"/>
      <c r="R118" s="37"/>
      <c r="S118" s="37"/>
      <c r="T118" s="37"/>
      <c r="U118" s="37"/>
      <c r="V118" s="37"/>
      <c r="W118" s="37"/>
      <c r="X118" s="37"/>
      <c r="Y118" s="74"/>
      <c r="Z118" s="74"/>
      <c r="AA118" s="37"/>
      <c r="AB118" s="37"/>
      <c r="AC118" s="37"/>
      <c r="AD118" s="37"/>
      <c r="AE118" s="37"/>
      <c r="AF118" s="37"/>
      <c r="AG118" s="74"/>
      <c r="AH118" s="37"/>
      <c r="AI118" s="74"/>
      <c r="AJ118" s="74"/>
      <c r="AK118" s="74"/>
      <c r="AL118" s="74"/>
      <c r="AM118" s="37"/>
      <c r="AN118" s="74"/>
      <c r="AO118" s="74"/>
      <c r="AP118" s="74"/>
      <c r="AQ118" s="74"/>
      <c r="AR118" s="37"/>
      <c r="AS118" s="74"/>
      <c r="AT118" s="37"/>
      <c r="AU118" s="37"/>
      <c r="AV118" s="278"/>
      <c r="AW118" s="278"/>
      <c r="AX118" s="278"/>
      <c r="AY118" s="37"/>
      <c r="AZ118" s="37"/>
      <c r="BA118" s="37"/>
      <c r="BB118" s="37"/>
      <c r="BC118" s="37"/>
      <c r="BD118" s="37"/>
      <c r="BE118" s="37"/>
      <c r="BF118" s="37"/>
      <c r="BG118" s="74"/>
      <c r="BH118" s="37"/>
      <c r="BI118" s="37"/>
      <c r="BJ118" s="73"/>
      <c r="BK118" s="73"/>
      <c r="BL118" s="73"/>
      <c r="BM118" s="53"/>
    </row>
    <row r="119" spans="1:65" ht="13.5" customHeight="1">
      <c r="A119" s="51"/>
      <c r="B119" s="52"/>
      <c r="C119" s="36"/>
      <c r="D119" s="61"/>
      <c r="E119" s="49"/>
      <c r="F119" s="49"/>
      <c r="G119" s="50">
        <v>0.25</v>
      </c>
      <c r="H119" s="49"/>
      <c r="I119" s="49"/>
      <c r="J119" s="49"/>
      <c r="K119" s="182" t="e">
        <f t="shared" si="20"/>
        <v>#DIV/0!</v>
      </c>
      <c r="L119" s="183" t="e">
        <f t="shared" si="21"/>
        <v>#DIV/0!</v>
      </c>
      <c r="M119" s="173" t="e">
        <f>INDEX(#REF!,MATCH(판매정보!$B119,#REF!,0))</f>
        <v>#REF!</v>
      </c>
      <c r="N119" s="75"/>
      <c r="O119" s="173"/>
      <c r="P119" s="201" t="s">
        <v>245</v>
      </c>
      <c r="Q119" s="208"/>
      <c r="R119" s="37"/>
      <c r="S119" s="37"/>
      <c r="T119" s="37"/>
      <c r="U119" s="37"/>
      <c r="V119" s="37"/>
      <c r="W119" s="37"/>
      <c r="X119" s="37"/>
      <c r="Y119" s="74"/>
      <c r="Z119" s="74"/>
      <c r="AA119" s="37"/>
      <c r="AB119" s="37"/>
      <c r="AC119" s="37"/>
      <c r="AD119" s="37"/>
      <c r="AE119" s="37"/>
      <c r="AF119" s="37"/>
      <c r="AG119" s="74"/>
      <c r="AH119" s="37"/>
      <c r="AI119" s="74"/>
      <c r="AJ119" s="74"/>
      <c r="AK119" s="74"/>
      <c r="AL119" s="74"/>
      <c r="AM119" s="37"/>
      <c r="AN119" s="74"/>
      <c r="AO119" s="74"/>
      <c r="AP119" s="74"/>
      <c r="AQ119" s="74"/>
      <c r="AR119" s="37"/>
      <c r="AS119" s="74"/>
      <c r="AT119" s="37"/>
      <c r="AU119" s="37"/>
      <c r="AV119" s="278"/>
      <c r="AW119" s="278"/>
      <c r="AX119" s="278"/>
      <c r="AY119" s="37"/>
      <c r="AZ119" s="37"/>
      <c r="BA119" s="37"/>
      <c r="BB119" s="37"/>
      <c r="BC119" s="37"/>
      <c r="BD119" s="37"/>
      <c r="BE119" s="37"/>
      <c r="BF119" s="37"/>
      <c r="BG119" s="74"/>
      <c r="BH119" s="37"/>
      <c r="BI119" s="37"/>
      <c r="BJ119" s="73"/>
      <c r="BK119" s="73"/>
      <c r="BL119" s="73"/>
      <c r="BM119" s="53"/>
    </row>
    <row r="120" spans="1:65" ht="13.5" customHeight="1">
      <c r="A120" s="51"/>
      <c r="B120" s="52"/>
      <c r="C120" s="36"/>
      <c r="D120" s="61"/>
      <c r="E120" s="49"/>
      <c r="F120" s="49"/>
      <c r="G120" s="50">
        <v>0.25</v>
      </c>
      <c r="H120" s="49"/>
      <c r="I120" s="49"/>
      <c r="J120" s="49"/>
      <c r="K120" s="182" t="e">
        <f t="shared" si="20"/>
        <v>#DIV/0!</v>
      </c>
      <c r="L120" s="183" t="e">
        <f t="shared" si="21"/>
        <v>#DIV/0!</v>
      </c>
      <c r="M120" s="173" t="e">
        <f>INDEX(#REF!,MATCH(판매정보!$B120,#REF!,0))</f>
        <v>#REF!</v>
      </c>
      <c r="N120" s="75"/>
      <c r="O120" s="173"/>
      <c r="P120" s="201" t="s">
        <v>245</v>
      </c>
      <c r="Q120" s="208"/>
      <c r="R120" s="37"/>
      <c r="S120" s="37"/>
      <c r="T120" s="37"/>
      <c r="U120" s="37"/>
      <c r="V120" s="37"/>
      <c r="W120" s="37"/>
      <c r="X120" s="37"/>
      <c r="Y120" s="74"/>
      <c r="Z120" s="74"/>
      <c r="AA120" s="37"/>
      <c r="AB120" s="37"/>
      <c r="AC120" s="37"/>
      <c r="AD120" s="37"/>
      <c r="AE120" s="37"/>
      <c r="AF120" s="37"/>
      <c r="AG120" s="74"/>
      <c r="AH120" s="37"/>
      <c r="AI120" s="74"/>
      <c r="AJ120" s="74"/>
      <c r="AK120" s="74"/>
      <c r="AL120" s="74"/>
      <c r="AM120" s="37"/>
      <c r="AN120" s="74"/>
      <c r="AO120" s="74"/>
      <c r="AP120" s="74"/>
      <c r="AQ120" s="74"/>
      <c r="AR120" s="37"/>
      <c r="AS120" s="74"/>
      <c r="AT120" s="37"/>
      <c r="AU120" s="37"/>
      <c r="AV120" s="278"/>
      <c r="AW120" s="278"/>
      <c r="AX120" s="278"/>
      <c r="AY120" s="37"/>
      <c r="AZ120" s="37"/>
      <c r="BA120" s="37"/>
      <c r="BB120" s="37"/>
      <c r="BC120" s="37"/>
      <c r="BD120" s="37"/>
      <c r="BE120" s="37"/>
      <c r="BF120" s="37"/>
      <c r="BG120" s="74"/>
      <c r="BH120" s="37"/>
      <c r="BI120" s="37"/>
      <c r="BJ120" s="73"/>
      <c r="BK120" s="73"/>
      <c r="BL120" s="73"/>
      <c r="BM120" s="53"/>
    </row>
    <row r="121" spans="1:65" ht="13.5" customHeight="1">
      <c r="A121" s="51"/>
      <c r="B121" s="52"/>
      <c r="C121" s="36"/>
      <c r="D121" s="61"/>
      <c r="E121" s="49"/>
      <c r="F121" s="49"/>
      <c r="G121" s="50">
        <v>0.25</v>
      </c>
      <c r="H121" s="49"/>
      <c r="I121" s="49"/>
      <c r="J121" s="49"/>
      <c r="K121" s="182" t="e">
        <f t="shared" si="20"/>
        <v>#DIV/0!</v>
      </c>
      <c r="L121" s="183" t="e">
        <f t="shared" si="21"/>
        <v>#DIV/0!</v>
      </c>
      <c r="M121" s="173" t="e">
        <f>INDEX(#REF!,MATCH(판매정보!$B121,#REF!,0))</f>
        <v>#REF!</v>
      </c>
      <c r="N121" s="75"/>
      <c r="O121" s="173"/>
      <c r="P121" s="201" t="s">
        <v>245</v>
      </c>
      <c r="Q121" s="208"/>
      <c r="R121" s="37"/>
      <c r="S121" s="37"/>
      <c r="T121" s="37"/>
      <c r="U121" s="37"/>
      <c r="V121" s="37"/>
      <c r="W121" s="37"/>
      <c r="X121" s="37"/>
      <c r="Y121" s="74"/>
      <c r="Z121" s="74"/>
      <c r="AA121" s="37"/>
      <c r="AB121" s="37"/>
      <c r="AC121" s="37"/>
      <c r="AD121" s="37"/>
      <c r="AE121" s="37"/>
      <c r="AF121" s="37"/>
      <c r="AG121" s="74"/>
      <c r="AH121" s="37"/>
      <c r="AI121" s="74"/>
      <c r="AJ121" s="74"/>
      <c r="AK121" s="74"/>
      <c r="AL121" s="74"/>
      <c r="AM121" s="37"/>
      <c r="AN121" s="74"/>
      <c r="AO121" s="74"/>
      <c r="AP121" s="74"/>
      <c r="AQ121" s="74"/>
      <c r="AR121" s="37"/>
      <c r="AS121" s="74"/>
      <c r="AT121" s="37"/>
      <c r="AU121" s="37"/>
      <c r="AV121" s="278"/>
      <c r="AW121" s="278"/>
      <c r="AX121" s="278"/>
      <c r="AY121" s="37"/>
      <c r="AZ121" s="37"/>
      <c r="BA121" s="37"/>
      <c r="BB121" s="37"/>
      <c r="BC121" s="37"/>
      <c r="BD121" s="37"/>
      <c r="BE121" s="37"/>
      <c r="BF121" s="37"/>
      <c r="BG121" s="74"/>
      <c r="BH121" s="37"/>
      <c r="BI121" s="37"/>
      <c r="BJ121" s="73"/>
      <c r="BK121" s="73"/>
      <c r="BL121" s="73"/>
      <c r="BM121" s="53"/>
    </row>
    <row r="122" spans="1:65" ht="13.5" customHeight="1">
      <c r="A122" s="51"/>
      <c r="B122" s="52"/>
      <c r="C122" s="36"/>
      <c r="D122" s="61"/>
      <c r="E122" s="49"/>
      <c r="F122" s="49"/>
      <c r="G122" s="50">
        <v>0.25</v>
      </c>
      <c r="H122" s="49"/>
      <c r="I122" s="49"/>
      <c r="J122" s="49"/>
      <c r="K122" s="182" t="e">
        <f t="shared" si="20"/>
        <v>#DIV/0!</v>
      </c>
      <c r="L122" s="183" t="e">
        <f t="shared" si="21"/>
        <v>#DIV/0!</v>
      </c>
      <c r="M122" s="173" t="e">
        <f>INDEX(#REF!,MATCH(판매정보!$B122,#REF!,0))</f>
        <v>#REF!</v>
      </c>
      <c r="N122" s="75"/>
      <c r="O122" s="173"/>
      <c r="P122" s="201" t="s">
        <v>245</v>
      </c>
      <c r="Q122" s="208"/>
      <c r="R122" s="37"/>
      <c r="S122" s="37"/>
      <c r="T122" s="37"/>
      <c r="U122" s="37"/>
      <c r="V122" s="37"/>
      <c r="W122" s="37"/>
      <c r="X122" s="37"/>
      <c r="Y122" s="74"/>
      <c r="Z122" s="74"/>
      <c r="AA122" s="37"/>
      <c r="AB122" s="37"/>
      <c r="AC122" s="37"/>
      <c r="AD122" s="37"/>
      <c r="AE122" s="37"/>
      <c r="AF122" s="37"/>
      <c r="AG122" s="74"/>
      <c r="AH122" s="37"/>
      <c r="AI122" s="74"/>
      <c r="AJ122" s="74"/>
      <c r="AK122" s="74"/>
      <c r="AL122" s="74"/>
      <c r="AM122" s="37"/>
      <c r="AN122" s="74"/>
      <c r="AO122" s="74"/>
      <c r="AP122" s="74"/>
      <c r="AQ122" s="74"/>
      <c r="AR122" s="37"/>
      <c r="AS122" s="74"/>
      <c r="AT122" s="37"/>
      <c r="AU122" s="37"/>
      <c r="AV122" s="278"/>
      <c r="AW122" s="278"/>
      <c r="AX122" s="278"/>
      <c r="AY122" s="37"/>
      <c r="AZ122" s="37"/>
      <c r="BA122" s="37"/>
      <c r="BB122" s="37"/>
      <c r="BC122" s="37"/>
      <c r="BD122" s="37"/>
      <c r="BE122" s="37"/>
      <c r="BF122" s="37"/>
      <c r="BG122" s="74"/>
      <c r="BH122" s="37"/>
      <c r="BI122" s="37"/>
      <c r="BJ122" s="73"/>
      <c r="BK122" s="73"/>
      <c r="BL122" s="73"/>
      <c r="BM122" s="53"/>
    </row>
    <row r="123" spans="1:65" ht="13.5" customHeight="1">
      <c r="A123" s="51"/>
      <c r="B123" s="52"/>
      <c r="C123" s="36"/>
      <c r="D123" s="61"/>
      <c r="E123" s="49"/>
      <c r="F123" s="49"/>
      <c r="G123" s="50">
        <v>0.25</v>
      </c>
      <c r="H123" s="49"/>
      <c r="I123" s="49"/>
      <c r="J123" s="49"/>
      <c r="K123" s="182" t="e">
        <f t="shared" si="20"/>
        <v>#DIV/0!</v>
      </c>
      <c r="L123" s="183" t="e">
        <f t="shared" si="21"/>
        <v>#DIV/0!</v>
      </c>
      <c r="M123" s="173" t="e">
        <f>INDEX(#REF!,MATCH(판매정보!$B123,#REF!,0))</f>
        <v>#REF!</v>
      </c>
      <c r="N123" s="75"/>
      <c r="O123" s="173"/>
      <c r="P123" s="201" t="s">
        <v>245</v>
      </c>
      <c r="Q123" s="208"/>
      <c r="R123" s="37"/>
      <c r="S123" s="37"/>
      <c r="T123" s="37"/>
      <c r="U123" s="37"/>
      <c r="V123" s="37"/>
      <c r="W123" s="37"/>
      <c r="X123" s="37"/>
      <c r="Y123" s="74"/>
      <c r="Z123" s="74"/>
      <c r="AA123" s="37"/>
      <c r="AB123" s="37"/>
      <c r="AC123" s="37"/>
      <c r="AD123" s="37"/>
      <c r="AE123" s="37"/>
      <c r="AF123" s="37"/>
      <c r="AG123" s="74"/>
      <c r="AH123" s="37"/>
      <c r="AI123" s="74"/>
      <c r="AJ123" s="74"/>
      <c r="AK123" s="74"/>
      <c r="AL123" s="74"/>
      <c r="AM123" s="37"/>
      <c r="AN123" s="74"/>
      <c r="AO123" s="74"/>
      <c r="AP123" s="74"/>
      <c r="AQ123" s="74"/>
      <c r="AR123" s="37"/>
      <c r="AS123" s="74"/>
      <c r="AT123" s="37"/>
      <c r="AU123" s="37"/>
      <c r="AV123" s="278"/>
      <c r="AW123" s="278"/>
      <c r="AX123" s="278"/>
      <c r="AY123" s="37"/>
      <c r="AZ123" s="37"/>
      <c r="BA123" s="37"/>
      <c r="BB123" s="37"/>
      <c r="BC123" s="37"/>
      <c r="BD123" s="37"/>
      <c r="BE123" s="37"/>
      <c r="BF123" s="37"/>
      <c r="BG123" s="74"/>
      <c r="BH123" s="37"/>
      <c r="BI123" s="37"/>
      <c r="BJ123" s="73"/>
      <c r="BK123" s="73"/>
      <c r="BL123" s="73"/>
      <c r="BM123" s="53"/>
    </row>
    <row r="124" spans="1:65" ht="13.5" customHeight="1">
      <c r="A124" s="51"/>
      <c r="B124" s="52"/>
      <c r="C124" s="36"/>
      <c r="D124" s="61"/>
      <c r="E124" s="49"/>
      <c r="F124" s="49"/>
      <c r="G124" s="50">
        <v>0.25</v>
      </c>
      <c r="H124" s="49"/>
      <c r="I124" s="49"/>
      <c r="J124" s="49"/>
      <c r="K124" s="182" t="e">
        <f t="shared" si="20"/>
        <v>#DIV/0!</v>
      </c>
      <c r="L124" s="183" t="e">
        <f t="shared" si="21"/>
        <v>#DIV/0!</v>
      </c>
      <c r="M124" s="173" t="e">
        <f>INDEX(#REF!,MATCH(판매정보!$B124,#REF!,0))</f>
        <v>#REF!</v>
      </c>
      <c r="N124" s="75"/>
      <c r="O124" s="173"/>
      <c r="P124" s="201" t="s">
        <v>245</v>
      </c>
      <c r="Q124" s="208"/>
      <c r="R124" s="37"/>
      <c r="S124" s="37"/>
      <c r="T124" s="37"/>
      <c r="U124" s="37"/>
      <c r="V124" s="37"/>
      <c r="W124" s="37"/>
      <c r="X124" s="37"/>
      <c r="Y124" s="74"/>
      <c r="Z124" s="74"/>
      <c r="AA124" s="37"/>
      <c r="AB124" s="37"/>
      <c r="AC124" s="37"/>
      <c r="AD124" s="37"/>
      <c r="AE124" s="37"/>
      <c r="AF124" s="37"/>
      <c r="AG124" s="74"/>
      <c r="AH124" s="37"/>
      <c r="AI124" s="74"/>
      <c r="AJ124" s="74"/>
      <c r="AK124" s="74"/>
      <c r="AL124" s="74"/>
      <c r="AM124" s="37"/>
      <c r="AN124" s="74"/>
      <c r="AO124" s="74"/>
      <c r="AP124" s="74"/>
      <c r="AQ124" s="74"/>
      <c r="AR124" s="37"/>
      <c r="AS124" s="74"/>
      <c r="AT124" s="37"/>
      <c r="AU124" s="37"/>
      <c r="AV124" s="278"/>
      <c r="AW124" s="278"/>
      <c r="AX124" s="278"/>
      <c r="AY124" s="37"/>
      <c r="AZ124" s="37"/>
      <c r="BA124" s="37"/>
      <c r="BB124" s="37"/>
      <c r="BC124" s="37"/>
      <c r="BD124" s="37"/>
      <c r="BE124" s="37"/>
      <c r="BF124" s="37"/>
      <c r="BG124" s="74"/>
      <c r="BH124" s="37"/>
      <c r="BI124" s="37"/>
      <c r="BJ124" s="73"/>
      <c r="BK124" s="73"/>
      <c r="BL124" s="73"/>
      <c r="BM124" s="53"/>
    </row>
    <row r="125" spans="1:65" ht="13.5" customHeight="1">
      <c r="A125" s="51"/>
      <c r="B125" s="52"/>
      <c r="C125" s="36"/>
      <c r="D125" s="61"/>
      <c r="E125" s="49"/>
      <c r="F125" s="49"/>
      <c r="G125" s="50">
        <v>0.25</v>
      </c>
      <c r="H125" s="49"/>
      <c r="I125" s="49"/>
      <c r="J125" s="49"/>
      <c r="K125" s="182" t="e">
        <f t="shared" si="20"/>
        <v>#DIV/0!</v>
      </c>
      <c r="L125" s="183" t="e">
        <f t="shared" si="21"/>
        <v>#DIV/0!</v>
      </c>
      <c r="M125" s="173" t="e">
        <f>INDEX(#REF!,MATCH(판매정보!$B125,#REF!,0))</f>
        <v>#REF!</v>
      </c>
      <c r="N125" s="75"/>
      <c r="O125" s="173"/>
      <c r="P125" s="201" t="s">
        <v>245</v>
      </c>
      <c r="Q125" s="208"/>
      <c r="R125" s="37"/>
      <c r="S125" s="37"/>
      <c r="T125" s="37"/>
      <c r="U125" s="37"/>
      <c r="V125" s="37"/>
      <c r="W125" s="37"/>
      <c r="X125" s="37"/>
      <c r="Y125" s="74"/>
      <c r="Z125" s="74"/>
      <c r="AA125" s="37"/>
      <c r="AB125" s="37"/>
      <c r="AC125" s="37"/>
      <c r="AD125" s="37"/>
      <c r="AE125" s="37"/>
      <c r="AF125" s="37"/>
      <c r="AG125" s="74"/>
      <c r="AH125" s="37"/>
      <c r="AI125" s="74"/>
      <c r="AJ125" s="74"/>
      <c r="AK125" s="74"/>
      <c r="AL125" s="74"/>
      <c r="AM125" s="37"/>
      <c r="AN125" s="74"/>
      <c r="AO125" s="74"/>
      <c r="AP125" s="74"/>
      <c r="AQ125" s="74"/>
      <c r="AR125" s="37"/>
      <c r="AS125" s="74"/>
      <c r="AT125" s="37"/>
      <c r="AU125" s="37"/>
      <c r="AV125" s="278"/>
      <c r="AW125" s="278"/>
      <c r="AX125" s="278"/>
      <c r="AY125" s="37"/>
      <c r="AZ125" s="37"/>
      <c r="BA125" s="37"/>
      <c r="BB125" s="37"/>
      <c r="BC125" s="37"/>
      <c r="BD125" s="37"/>
      <c r="BE125" s="37"/>
      <c r="BF125" s="37"/>
      <c r="BG125" s="74"/>
      <c r="BH125" s="37"/>
      <c r="BI125" s="37"/>
      <c r="BJ125" s="73"/>
      <c r="BK125" s="73"/>
      <c r="BL125" s="73"/>
      <c r="BM125" s="53"/>
    </row>
    <row r="126" spans="1:65" ht="13.5" customHeight="1">
      <c r="A126" s="51"/>
      <c r="B126" s="52"/>
      <c r="C126" s="36"/>
      <c r="D126" s="61"/>
      <c r="E126" s="49"/>
      <c r="F126" s="49"/>
      <c r="G126" s="50">
        <v>0.25</v>
      </c>
      <c r="H126" s="49"/>
      <c r="I126" s="49"/>
      <c r="J126" s="49"/>
      <c r="K126" s="182" t="e">
        <f t="shared" si="20"/>
        <v>#DIV/0!</v>
      </c>
      <c r="L126" s="183" t="e">
        <f t="shared" si="21"/>
        <v>#DIV/0!</v>
      </c>
      <c r="M126" s="173" t="e">
        <f>INDEX(#REF!,MATCH(판매정보!$B126,#REF!,0))</f>
        <v>#REF!</v>
      </c>
      <c r="N126" s="75"/>
      <c r="O126" s="173"/>
      <c r="P126" s="201" t="s">
        <v>245</v>
      </c>
      <c r="Q126" s="208"/>
      <c r="R126" s="37"/>
      <c r="S126" s="37"/>
      <c r="T126" s="37"/>
      <c r="U126" s="37"/>
      <c r="V126" s="37"/>
      <c r="W126" s="37"/>
      <c r="X126" s="37"/>
      <c r="Y126" s="74"/>
      <c r="Z126" s="74"/>
      <c r="AA126" s="37"/>
      <c r="AB126" s="37"/>
      <c r="AC126" s="37"/>
      <c r="AD126" s="37"/>
      <c r="AE126" s="37"/>
      <c r="AF126" s="37"/>
      <c r="AG126" s="74"/>
      <c r="AH126" s="37"/>
      <c r="AI126" s="74"/>
      <c r="AJ126" s="74"/>
      <c r="AK126" s="74"/>
      <c r="AL126" s="74"/>
      <c r="AM126" s="37"/>
      <c r="AN126" s="74"/>
      <c r="AO126" s="74"/>
      <c r="AP126" s="74"/>
      <c r="AQ126" s="74"/>
      <c r="AR126" s="37"/>
      <c r="AS126" s="74"/>
      <c r="AT126" s="37"/>
      <c r="AU126" s="37"/>
      <c r="AV126" s="278"/>
      <c r="AW126" s="278"/>
      <c r="AX126" s="278"/>
      <c r="AY126" s="37"/>
      <c r="AZ126" s="37"/>
      <c r="BA126" s="37"/>
      <c r="BB126" s="37"/>
      <c r="BC126" s="37"/>
      <c r="BD126" s="37"/>
      <c r="BE126" s="37"/>
      <c r="BF126" s="37"/>
      <c r="BG126" s="74"/>
      <c r="BH126" s="37"/>
      <c r="BI126" s="37"/>
      <c r="BJ126" s="73"/>
      <c r="BK126" s="73"/>
      <c r="BL126" s="73"/>
      <c r="BM126" s="53"/>
    </row>
    <row r="127" spans="1:65" ht="13.5" customHeight="1">
      <c r="A127" s="51"/>
      <c r="B127" s="52"/>
      <c r="C127" s="36"/>
      <c r="D127" s="61"/>
      <c r="E127" s="49"/>
      <c r="F127" s="49"/>
      <c r="G127" s="50">
        <v>0.25</v>
      </c>
      <c r="H127" s="49"/>
      <c r="I127" s="49"/>
      <c r="J127" s="49"/>
      <c r="K127" s="182" t="e">
        <f t="shared" si="20"/>
        <v>#DIV/0!</v>
      </c>
      <c r="L127" s="183" t="e">
        <f t="shared" si="21"/>
        <v>#DIV/0!</v>
      </c>
      <c r="M127" s="173" t="e">
        <f>INDEX(#REF!,MATCH(판매정보!$B127,#REF!,0))</f>
        <v>#REF!</v>
      </c>
      <c r="N127" s="75"/>
      <c r="O127" s="173"/>
      <c r="P127" s="201" t="s">
        <v>245</v>
      </c>
      <c r="Q127" s="208"/>
      <c r="R127" s="37"/>
      <c r="S127" s="37"/>
      <c r="T127" s="37"/>
      <c r="U127" s="37"/>
      <c r="V127" s="37"/>
      <c r="W127" s="37"/>
      <c r="X127" s="37"/>
      <c r="Y127" s="74"/>
      <c r="Z127" s="74"/>
      <c r="AA127" s="37"/>
      <c r="AB127" s="37"/>
      <c r="AC127" s="37"/>
      <c r="AD127" s="37"/>
      <c r="AE127" s="37"/>
      <c r="AF127" s="37"/>
      <c r="AG127" s="74"/>
      <c r="AH127" s="37"/>
      <c r="AI127" s="74"/>
      <c r="AJ127" s="74"/>
      <c r="AK127" s="74"/>
      <c r="AL127" s="74"/>
      <c r="AM127" s="37"/>
      <c r="AN127" s="74"/>
      <c r="AO127" s="74"/>
      <c r="AP127" s="74"/>
      <c r="AQ127" s="74"/>
      <c r="AR127" s="37"/>
      <c r="AS127" s="74"/>
      <c r="AT127" s="37"/>
      <c r="AU127" s="37"/>
      <c r="AV127" s="278"/>
      <c r="AW127" s="278"/>
      <c r="AX127" s="278"/>
      <c r="AY127" s="37"/>
      <c r="AZ127" s="37"/>
      <c r="BA127" s="37"/>
      <c r="BB127" s="37"/>
      <c r="BC127" s="37"/>
      <c r="BD127" s="37"/>
      <c r="BE127" s="37"/>
      <c r="BF127" s="37"/>
      <c r="BG127" s="74"/>
      <c r="BH127" s="37"/>
      <c r="BI127" s="37"/>
      <c r="BJ127" s="73"/>
      <c r="BK127" s="73"/>
      <c r="BL127" s="73"/>
      <c r="BM127" s="53"/>
    </row>
    <row r="128" spans="1:65" ht="13.5" customHeight="1">
      <c r="A128" s="51"/>
      <c r="B128" s="52"/>
      <c r="C128" s="36"/>
      <c r="D128" s="61"/>
      <c r="E128" s="49"/>
      <c r="F128" s="49"/>
      <c r="G128" s="50">
        <v>0.25</v>
      </c>
      <c r="H128" s="49"/>
      <c r="I128" s="49"/>
      <c r="J128" s="49"/>
      <c r="K128" s="182" t="e">
        <f t="shared" si="20"/>
        <v>#DIV/0!</v>
      </c>
      <c r="L128" s="183" t="e">
        <f t="shared" si="21"/>
        <v>#DIV/0!</v>
      </c>
      <c r="M128" s="173" t="e">
        <f>INDEX(#REF!,MATCH(판매정보!$B128,#REF!,0))</f>
        <v>#REF!</v>
      </c>
      <c r="N128" s="75"/>
      <c r="O128" s="173"/>
      <c r="P128" s="201" t="s">
        <v>245</v>
      </c>
      <c r="Q128" s="208"/>
      <c r="R128" s="37"/>
      <c r="S128" s="37"/>
      <c r="T128" s="37"/>
      <c r="U128" s="37"/>
      <c r="V128" s="37"/>
      <c r="W128" s="37"/>
      <c r="X128" s="37"/>
      <c r="Y128" s="74"/>
      <c r="Z128" s="74"/>
      <c r="AA128" s="37"/>
      <c r="AB128" s="37"/>
      <c r="AC128" s="37"/>
      <c r="AD128" s="37"/>
      <c r="AE128" s="37"/>
      <c r="AF128" s="37"/>
      <c r="AG128" s="74"/>
      <c r="AH128" s="37"/>
      <c r="AI128" s="74"/>
      <c r="AJ128" s="74"/>
      <c r="AK128" s="74"/>
      <c r="AL128" s="74"/>
      <c r="AM128" s="37"/>
      <c r="AN128" s="74"/>
      <c r="AO128" s="74"/>
      <c r="AP128" s="74"/>
      <c r="AQ128" s="74"/>
      <c r="AR128" s="37"/>
      <c r="AS128" s="74"/>
      <c r="AT128" s="37"/>
      <c r="AU128" s="37"/>
      <c r="AV128" s="278"/>
      <c r="AW128" s="278"/>
      <c r="AX128" s="278"/>
      <c r="AY128" s="37"/>
      <c r="AZ128" s="37"/>
      <c r="BA128" s="37"/>
      <c r="BB128" s="37"/>
      <c r="BC128" s="37"/>
      <c r="BD128" s="37"/>
      <c r="BE128" s="37"/>
      <c r="BF128" s="37"/>
      <c r="BG128" s="74"/>
      <c r="BH128" s="37"/>
      <c r="BI128" s="37"/>
      <c r="BJ128" s="73"/>
      <c r="BK128" s="73"/>
      <c r="BL128" s="73"/>
      <c r="BM128" s="53"/>
    </row>
    <row r="129" spans="1:65" ht="13.5" customHeight="1">
      <c r="A129" s="51"/>
      <c r="B129" s="52"/>
      <c r="C129" s="36"/>
      <c r="D129" s="61"/>
      <c r="E129" s="49"/>
      <c r="F129" s="49"/>
      <c r="G129" s="50">
        <v>0.25</v>
      </c>
      <c r="H129" s="49"/>
      <c r="I129" s="49"/>
      <c r="J129" s="49"/>
      <c r="K129" s="182" t="e">
        <f t="shared" si="20"/>
        <v>#DIV/0!</v>
      </c>
      <c r="L129" s="183" t="e">
        <f t="shared" si="21"/>
        <v>#DIV/0!</v>
      </c>
      <c r="M129" s="173" t="e">
        <f>INDEX(#REF!,MATCH(판매정보!$B129,#REF!,0))</f>
        <v>#REF!</v>
      </c>
      <c r="N129" s="75"/>
      <c r="O129" s="173"/>
      <c r="P129" s="201" t="s">
        <v>245</v>
      </c>
      <c r="Q129" s="208"/>
      <c r="R129" s="37"/>
      <c r="S129" s="37"/>
      <c r="T129" s="37"/>
      <c r="U129" s="37"/>
      <c r="V129" s="37"/>
      <c r="W129" s="37"/>
      <c r="X129" s="37"/>
      <c r="Y129" s="74"/>
      <c r="Z129" s="74"/>
      <c r="AA129" s="37"/>
      <c r="AB129" s="37"/>
      <c r="AC129" s="37"/>
      <c r="AD129" s="37"/>
      <c r="AE129" s="37"/>
      <c r="AF129" s="37"/>
      <c r="AG129" s="74"/>
      <c r="AH129" s="37"/>
      <c r="AI129" s="74"/>
      <c r="AJ129" s="74"/>
      <c r="AK129" s="74"/>
      <c r="AL129" s="74"/>
      <c r="AM129" s="37"/>
      <c r="AN129" s="74"/>
      <c r="AO129" s="74"/>
      <c r="AP129" s="74"/>
      <c r="AQ129" s="74"/>
      <c r="AR129" s="37"/>
      <c r="AS129" s="74"/>
      <c r="AT129" s="37"/>
      <c r="AU129" s="37"/>
      <c r="AV129" s="278"/>
      <c r="AW129" s="278"/>
      <c r="AX129" s="278"/>
      <c r="AY129" s="37"/>
      <c r="AZ129" s="37"/>
      <c r="BA129" s="37"/>
      <c r="BB129" s="37"/>
      <c r="BC129" s="37"/>
      <c r="BD129" s="37"/>
      <c r="BE129" s="37"/>
      <c r="BF129" s="37"/>
      <c r="BG129" s="74"/>
      <c r="BH129" s="37"/>
      <c r="BI129" s="37"/>
      <c r="BJ129" s="73"/>
      <c r="BK129" s="73"/>
      <c r="BL129" s="73"/>
      <c r="BM129" s="53"/>
    </row>
    <row r="130" spans="1:65" ht="13.5" customHeight="1">
      <c r="A130" s="51"/>
      <c r="B130" s="52"/>
      <c r="C130" s="36"/>
      <c r="D130" s="61"/>
      <c r="E130" s="49"/>
      <c r="F130" s="49"/>
      <c r="G130" s="50">
        <v>0.25</v>
      </c>
      <c r="H130" s="49"/>
      <c r="I130" s="49"/>
      <c r="J130" s="49"/>
      <c r="K130" s="182" t="e">
        <f t="shared" si="20"/>
        <v>#DIV/0!</v>
      </c>
      <c r="L130" s="183" t="e">
        <f t="shared" si="21"/>
        <v>#DIV/0!</v>
      </c>
      <c r="M130" s="173" t="e">
        <f>INDEX(#REF!,MATCH(판매정보!$B130,#REF!,0))</f>
        <v>#REF!</v>
      </c>
      <c r="N130" s="75"/>
      <c r="O130" s="173"/>
      <c r="P130" s="201" t="s">
        <v>245</v>
      </c>
      <c r="Q130" s="208"/>
      <c r="R130" s="37"/>
      <c r="S130" s="37"/>
      <c r="T130" s="37"/>
      <c r="U130" s="37"/>
      <c r="V130" s="37"/>
      <c r="W130" s="37"/>
      <c r="X130" s="37"/>
      <c r="Y130" s="74"/>
      <c r="Z130" s="74"/>
      <c r="AA130" s="37"/>
      <c r="AB130" s="37"/>
      <c r="AC130" s="37"/>
      <c r="AD130" s="37"/>
      <c r="AE130" s="37"/>
      <c r="AF130" s="37"/>
      <c r="AG130" s="74"/>
      <c r="AH130" s="37"/>
      <c r="AI130" s="74"/>
      <c r="AJ130" s="74"/>
      <c r="AK130" s="74"/>
      <c r="AL130" s="74"/>
      <c r="AM130" s="37"/>
      <c r="AN130" s="74"/>
      <c r="AO130" s="74"/>
      <c r="AP130" s="74"/>
      <c r="AQ130" s="74"/>
      <c r="AR130" s="37"/>
      <c r="AS130" s="74"/>
      <c r="AT130" s="37"/>
      <c r="AU130" s="37"/>
      <c r="AV130" s="278"/>
      <c r="AW130" s="278"/>
      <c r="AX130" s="278"/>
      <c r="AY130" s="37"/>
      <c r="AZ130" s="37"/>
      <c r="BA130" s="37"/>
      <c r="BB130" s="37"/>
      <c r="BC130" s="37"/>
      <c r="BD130" s="37"/>
      <c r="BE130" s="37"/>
      <c r="BF130" s="37"/>
      <c r="BG130" s="74"/>
      <c r="BH130" s="37"/>
      <c r="BI130" s="37"/>
      <c r="BJ130" s="73"/>
      <c r="BK130" s="73"/>
      <c r="BL130" s="73"/>
      <c r="BM130" s="53"/>
    </row>
    <row r="131" spans="1:65" ht="13.5" customHeight="1">
      <c r="A131" s="51"/>
      <c r="B131" s="52"/>
      <c r="C131" s="36"/>
      <c r="D131" s="61"/>
      <c r="E131" s="49"/>
      <c r="F131" s="49"/>
      <c r="G131" s="50">
        <v>0.25</v>
      </c>
      <c r="H131" s="49"/>
      <c r="I131" s="49"/>
      <c r="J131" s="49"/>
      <c r="K131" s="182" t="e">
        <f t="shared" si="20"/>
        <v>#DIV/0!</v>
      </c>
      <c r="L131" s="183" t="e">
        <f t="shared" si="21"/>
        <v>#DIV/0!</v>
      </c>
      <c r="M131" s="173" t="e">
        <f>INDEX(#REF!,MATCH(판매정보!$B131,#REF!,0))</f>
        <v>#REF!</v>
      </c>
      <c r="N131" s="75"/>
      <c r="O131" s="173"/>
      <c r="P131" s="201" t="s">
        <v>245</v>
      </c>
      <c r="Q131" s="208"/>
      <c r="R131" s="37"/>
      <c r="S131" s="37"/>
      <c r="T131" s="37"/>
      <c r="U131" s="37"/>
      <c r="V131" s="37"/>
      <c r="W131" s="37"/>
      <c r="X131" s="37"/>
      <c r="Y131" s="74"/>
      <c r="Z131" s="74"/>
      <c r="AA131" s="37"/>
      <c r="AB131" s="37"/>
      <c r="AC131" s="37"/>
      <c r="AD131" s="37"/>
      <c r="AE131" s="37"/>
      <c r="AF131" s="37"/>
      <c r="AG131" s="74"/>
      <c r="AH131" s="37"/>
      <c r="AI131" s="74"/>
      <c r="AJ131" s="74"/>
      <c r="AK131" s="74"/>
      <c r="AL131" s="74"/>
      <c r="AM131" s="37"/>
      <c r="AN131" s="74"/>
      <c r="AO131" s="74"/>
      <c r="AP131" s="74"/>
      <c r="AQ131" s="74"/>
      <c r="AR131" s="37"/>
      <c r="AS131" s="74"/>
      <c r="AT131" s="37"/>
      <c r="AU131" s="37"/>
      <c r="AV131" s="278"/>
      <c r="AW131" s="278"/>
      <c r="AX131" s="278"/>
      <c r="AY131" s="37"/>
      <c r="AZ131" s="37"/>
      <c r="BA131" s="37"/>
      <c r="BB131" s="37"/>
      <c r="BC131" s="37"/>
      <c r="BD131" s="37"/>
      <c r="BE131" s="37"/>
      <c r="BF131" s="37"/>
      <c r="BG131" s="74"/>
      <c r="BH131" s="37"/>
      <c r="BI131" s="37"/>
      <c r="BJ131" s="73"/>
      <c r="BK131" s="73"/>
      <c r="BL131" s="73"/>
      <c r="BM131" s="53"/>
    </row>
    <row r="132" spans="1:65" ht="13.5" customHeight="1">
      <c r="A132" s="51"/>
      <c r="B132" s="52"/>
      <c r="C132" s="36"/>
      <c r="D132" s="61"/>
      <c r="E132" s="49"/>
      <c r="F132" s="49"/>
      <c r="G132" s="50">
        <v>0.25</v>
      </c>
      <c r="H132" s="49"/>
      <c r="I132" s="49"/>
      <c r="J132" s="49"/>
      <c r="K132" s="182" t="e">
        <f t="shared" si="20"/>
        <v>#DIV/0!</v>
      </c>
      <c r="L132" s="183" t="e">
        <f t="shared" si="21"/>
        <v>#DIV/0!</v>
      </c>
      <c r="M132" s="173" t="e">
        <f>INDEX(#REF!,MATCH(판매정보!$B132,#REF!,0))</f>
        <v>#REF!</v>
      </c>
      <c r="N132" s="75"/>
      <c r="O132" s="173"/>
      <c r="P132" s="201" t="s">
        <v>245</v>
      </c>
      <c r="Q132" s="208"/>
      <c r="R132" s="37"/>
      <c r="S132" s="37"/>
      <c r="T132" s="37"/>
      <c r="U132" s="37"/>
      <c r="V132" s="37"/>
      <c r="W132" s="37"/>
      <c r="X132" s="37"/>
      <c r="Y132" s="74"/>
      <c r="Z132" s="74"/>
      <c r="AA132" s="37"/>
      <c r="AB132" s="37"/>
      <c r="AC132" s="37"/>
      <c r="AD132" s="37"/>
      <c r="AE132" s="37"/>
      <c r="AF132" s="37"/>
      <c r="AG132" s="74"/>
      <c r="AH132" s="37"/>
      <c r="AI132" s="74"/>
      <c r="AJ132" s="74"/>
      <c r="AK132" s="74"/>
      <c r="AL132" s="74"/>
      <c r="AM132" s="37"/>
      <c r="AN132" s="74"/>
      <c r="AO132" s="74"/>
      <c r="AP132" s="74"/>
      <c r="AQ132" s="74"/>
      <c r="AR132" s="37"/>
      <c r="AS132" s="74"/>
      <c r="AT132" s="37"/>
      <c r="AU132" s="37"/>
      <c r="AV132" s="278"/>
      <c r="AW132" s="278"/>
      <c r="AX132" s="278"/>
      <c r="AY132" s="37"/>
      <c r="AZ132" s="37"/>
      <c r="BA132" s="37"/>
      <c r="BB132" s="37"/>
      <c r="BC132" s="37"/>
      <c r="BD132" s="37"/>
      <c r="BE132" s="37"/>
      <c r="BF132" s="37"/>
      <c r="BG132" s="74"/>
      <c r="BH132" s="37"/>
      <c r="BI132" s="37"/>
      <c r="BJ132" s="73"/>
      <c r="BK132" s="73"/>
      <c r="BL132" s="73"/>
      <c r="BM132" s="53"/>
    </row>
    <row r="133" spans="1:65" ht="13.5" customHeight="1">
      <c r="A133" s="51"/>
      <c r="B133" s="52"/>
      <c r="C133" s="36"/>
      <c r="D133" s="61"/>
      <c r="E133" s="49"/>
      <c r="F133" s="49"/>
      <c r="G133" s="50">
        <v>0.25</v>
      </c>
      <c r="H133" s="49"/>
      <c r="I133" s="49"/>
      <c r="J133" s="49"/>
      <c r="K133" s="182" t="e">
        <f t="shared" si="20"/>
        <v>#DIV/0!</v>
      </c>
      <c r="L133" s="183" t="e">
        <f t="shared" si="21"/>
        <v>#DIV/0!</v>
      </c>
      <c r="M133" s="173" t="e">
        <f>INDEX(#REF!,MATCH(판매정보!$B133,#REF!,0))</f>
        <v>#REF!</v>
      </c>
      <c r="N133" s="75"/>
      <c r="O133" s="173"/>
      <c r="P133" s="201" t="s">
        <v>245</v>
      </c>
      <c r="Q133" s="208"/>
      <c r="R133" s="37"/>
      <c r="S133" s="37"/>
      <c r="T133" s="37"/>
      <c r="U133" s="37"/>
      <c r="V133" s="37"/>
      <c r="W133" s="37"/>
      <c r="X133" s="37"/>
      <c r="Y133" s="74"/>
      <c r="Z133" s="74"/>
      <c r="AA133" s="37"/>
      <c r="AB133" s="37"/>
      <c r="AC133" s="37"/>
      <c r="AD133" s="37"/>
      <c r="AE133" s="37"/>
      <c r="AF133" s="37"/>
      <c r="AG133" s="74"/>
      <c r="AH133" s="37"/>
      <c r="AI133" s="74"/>
      <c r="AJ133" s="74"/>
      <c r="AK133" s="74"/>
      <c r="AL133" s="74"/>
      <c r="AM133" s="37"/>
      <c r="AN133" s="74"/>
      <c r="AO133" s="74"/>
      <c r="AP133" s="74"/>
      <c r="AQ133" s="74"/>
      <c r="AR133" s="37"/>
      <c r="AS133" s="74"/>
      <c r="AT133" s="37"/>
      <c r="AU133" s="37"/>
      <c r="AV133" s="278"/>
      <c r="AW133" s="278"/>
      <c r="AX133" s="278"/>
      <c r="AY133" s="37"/>
      <c r="AZ133" s="37"/>
      <c r="BA133" s="37"/>
      <c r="BB133" s="37"/>
      <c r="BC133" s="37"/>
      <c r="BD133" s="37"/>
      <c r="BE133" s="37"/>
      <c r="BF133" s="37"/>
      <c r="BG133" s="74"/>
      <c r="BH133" s="37"/>
      <c r="BI133" s="37"/>
      <c r="BJ133" s="73"/>
      <c r="BK133" s="73"/>
      <c r="BL133" s="73"/>
      <c r="BM133" s="53"/>
    </row>
    <row r="134" spans="1:65" ht="13.5" customHeight="1">
      <c r="A134" s="51"/>
      <c r="B134" s="52"/>
      <c r="C134" s="36"/>
      <c r="D134" s="61"/>
      <c r="E134" s="49"/>
      <c r="F134" s="49"/>
      <c r="G134" s="50">
        <v>0.25</v>
      </c>
      <c r="H134" s="49"/>
      <c r="I134" s="49"/>
      <c r="J134" s="49"/>
      <c r="K134" s="182" t="e">
        <f t="shared" si="20"/>
        <v>#DIV/0!</v>
      </c>
      <c r="L134" s="183" t="e">
        <f t="shared" si="21"/>
        <v>#DIV/0!</v>
      </c>
      <c r="M134" s="173" t="e">
        <f>INDEX(#REF!,MATCH(판매정보!$B134,#REF!,0))</f>
        <v>#REF!</v>
      </c>
      <c r="N134" s="75"/>
      <c r="O134" s="173"/>
      <c r="P134" s="201" t="s">
        <v>245</v>
      </c>
      <c r="Q134" s="208"/>
      <c r="R134" s="37"/>
      <c r="S134" s="37"/>
      <c r="T134" s="37"/>
      <c r="U134" s="37"/>
      <c r="V134" s="37"/>
      <c r="W134" s="37"/>
      <c r="X134" s="37"/>
      <c r="Y134" s="74"/>
      <c r="Z134" s="74"/>
      <c r="AA134" s="37"/>
      <c r="AB134" s="37"/>
      <c r="AC134" s="37"/>
      <c r="AD134" s="37"/>
      <c r="AE134" s="37"/>
      <c r="AF134" s="37"/>
      <c r="AG134" s="74"/>
      <c r="AH134" s="37"/>
      <c r="AI134" s="74"/>
      <c r="AJ134" s="74"/>
      <c r="AK134" s="74"/>
      <c r="AL134" s="74"/>
      <c r="AM134" s="37"/>
      <c r="AN134" s="74"/>
      <c r="AO134" s="74"/>
      <c r="AP134" s="74"/>
      <c r="AQ134" s="74"/>
      <c r="AR134" s="37"/>
      <c r="AS134" s="74"/>
      <c r="AT134" s="37"/>
      <c r="AU134" s="37"/>
      <c r="AV134" s="278"/>
      <c r="AW134" s="278"/>
      <c r="AX134" s="278"/>
      <c r="AY134" s="37"/>
      <c r="AZ134" s="37"/>
      <c r="BA134" s="37"/>
      <c r="BB134" s="37"/>
      <c r="BC134" s="37"/>
      <c r="BD134" s="37"/>
      <c r="BE134" s="37"/>
      <c r="BF134" s="37"/>
      <c r="BG134" s="74"/>
      <c r="BH134" s="37"/>
      <c r="BI134" s="37"/>
      <c r="BJ134" s="73"/>
      <c r="BK134" s="73"/>
      <c r="BL134" s="73"/>
      <c r="BM134" s="53"/>
    </row>
    <row r="135" spans="1:65" ht="13.5" customHeight="1">
      <c r="A135" s="51"/>
      <c r="B135" s="52"/>
      <c r="C135" s="36"/>
      <c r="D135" s="61"/>
      <c r="E135" s="49"/>
      <c r="F135" s="49"/>
      <c r="G135" s="50">
        <v>0.25</v>
      </c>
      <c r="H135" s="49"/>
      <c r="I135" s="49"/>
      <c r="J135" s="49"/>
      <c r="K135" s="182" t="e">
        <f t="shared" si="20"/>
        <v>#DIV/0!</v>
      </c>
      <c r="L135" s="183" t="e">
        <f t="shared" si="21"/>
        <v>#DIV/0!</v>
      </c>
      <c r="M135" s="173" t="e">
        <f>INDEX(#REF!,MATCH(판매정보!$B135,#REF!,0))</f>
        <v>#REF!</v>
      </c>
      <c r="N135" s="75"/>
      <c r="O135" s="173"/>
      <c r="P135" s="201" t="s">
        <v>245</v>
      </c>
      <c r="Q135" s="208"/>
      <c r="R135" s="37"/>
      <c r="S135" s="37"/>
      <c r="T135" s="37"/>
      <c r="U135" s="37"/>
      <c r="V135" s="37"/>
      <c r="W135" s="37"/>
      <c r="X135" s="37"/>
      <c r="Y135" s="74"/>
      <c r="Z135" s="74"/>
      <c r="AA135" s="37"/>
      <c r="AB135" s="37"/>
      <c r="AC135" s="37"/>
      <c r="AD135" s="37"/>
      <c r="AE135" s="37"/>
      <c r="AF135" s="37"/>
      <c r="AG135" s="74"/>
      <c r="AH135" s="37"/>
      <c r="AI135" s="74"/>
      <c r="AJ135" s="74"/>
      <c r="AK135" s="74"/>
      <c r="AL135" s="74"/>
      <c r="AM135" s="37"/>
      <c r="AN135" s="74"/>
      <c r="AO135" s="74"/>
      <c r="AP135" s="74"/>
      <c r="AQ135" s="74"/>
      <c r="AR135" s="37"/>
      <c r="AS135" s="74"/>
      <c r="AT135" s="37"/>
      <c r="AU135" s="37"/>
      <c r="AV135" s="278"/>
      <c r="AW135" s="278"/>
      <c r="AX135" s="278"/>
      <c r="AY135" s="37"/>
      <c r="AZ135" s="37"/>
      <c r="BA135" s="37"/>
      <c r="BB135" s="37"/>
      <c r="BC135" s="37"/>
      <c r="BD135" s="37"/>
      <c r="BE135" s="37"/>
      <c r="BF135" s="37"/>
      <c r="BG135" s="74"/>
      <c r="BH135" s="37"/>
      <c r="BI135" s="37"/>
      <c r="BJ135" s="73"/>
      <c r="BK135" s="73"/>
      <c r="BL135" s="73"/>
      <c r="BM135" s="53"/>
    </row>
    <row r="136" spans="1:65" ht="13.5" customHeight="1">
      <c r="A136" s="51"/>
      <c r="B136" s="52"/>
      <c r="C136" s="36"/>
      <c r="D136" s="61"/>
      <c r="E136" s="49"/>
      <c r="F136" s="49"/>
      <c r="G136" s="50">
        <v>0.25</v>
      </c>
      <c r="H136" s="49"/>
      <c r="I136" s="49"/>
      <c r="J136" s="49"/>
      <c r="K136" s="182" t="e">
        <f t="shared" si="20"/>
        <v>#DIV/0!</v>
      </c>
      <c r="L136" s="183" t="e">
        <f t="shared" si="21"/>
        <v>#DIV/0!</v>
      </c>
      <c r="M136" s="173" t="e">
        <f>INDEX(#REF!,MATCH(판매정보!$B136,#REF!,0))</f>
        <v>#REF!</v>
      </c>
      <c r="N136" s="75"/>
      <c r="O136" s="173"/>
      <c r="P136" s="201" t="s">
        <v>245</v>
      </c>
      <c r="Q136" s="208"/>
      <c r="R136" s="37"/>
      <c r="S136" s="37"/>
      <c r="T136" s="37"/>
      <c r="U136" s="37"/>
      <c r="V136" s="37"/>
      <c r="W136" s="37"/>
      <c r="X136" s="37"/>
      <c r="Y136" s="74"/>
      <c r="Z136" s="74"/>
      <c r="AA136" s="37"/>
      <c r="AB136" s="37"/>
      <c r="AC136" s="37"/>
      <c r="AD136" s="37"/>
      <c r="AE136" s="37"/>
      <c r="AF136" s="37"/>
      <c r="AG136" s="74"/>
      <c r="AH136" s="37"/>
      <c r="AI136" s="74"/>
      <c r="AJ136" s="74"/>
      <c r="AK136" s="74"/>
      <c r="AL136" s="74"/>
      <c r="AM136" s="37"/>
      <c r="AN136" s="74"/>
      <c r="AO136" s="74"/>
      <c r="AP136" s="74"/>
      <c r="AQ136" s="74"/>
      <c r="AR136" s="37"/>
      <c r="AS136" s="74"/>
      <c r="AT136" s="37"/>
      <c r="AU136" s="37"/>
      <c r="AV136" s="278"/>
      <c r="AW136" s="278"/>
      <c r="AX136" s="278"/>
      <c r="AY136" s="37"/>
      <c r="AZ136" s="37"/>
      <c r="BA136" s="37"/>
      <c r="BB136" s="37"/>
      <c r="BC136" s="37"/>
      <c r="BD136" s="37"/>
      <c r="BE136" s="37"/>
      <c r="BF136" s="37"/>
      <c r="BG136" s="74"/>
      <c r="BH136" s="37"/>
      <c r="BI136" s="37"/>
      <c r="BJ136" s="73"/>
      <c r="BK136" s="73"/>
      <c r="BL136" s="73"/>
      <c r="BM136" s="53"/>
    </row>
    <row r="137" spans="1:65" ht="13.5" customHeight="1">
      <c r="A137" s="51"/>
      <c r="B137" s="52"/>
      <c r="C137" s="36"/>
      <c r="D137" s="61"/>
      <c r="E137" s="49"/>
      <c r="F137" s="49"/>
      <c r="G137" s="50">
        <v>0.25</v>
      </c>
      <c r="H137" s="49"/>
      <c r="I137" s="49"/>
      <c r="J137" s="49"/>
      <c r="K137" s="182" t="e">
        <f t="shared" si="20"/>
        <v>#DIV/0!</v>
      </c>
      <c r="L137" s="183" t="e">
        <f t="shared" si="21"/>
        <v>#DIV/0!</v>
      </c>
      <c r="M137" s="173" t="e">
        <f>INDEX(#REF!,MATCH(판매정보!$B137,#REF!,0))</f>
        <v>#REF!</v>
      </c>
      <c r="N137" s="75"/>
      <c r="O137" s="173"/>
      <c r="P137" s="201" t="s">
        <v>245</v>
      </c>
      <c r="Q137" s="208"/>
      <c r="R137" s="37"/>
      <c r="S137" s="37"/>
      <c r="T137" s="37"/>
      <c r="U137" s="37"/>
      <c r="V137" s="37"/>
      <c r="W137" s="37"/>
      <c r="X137" s="37"/>
      <c r="Y137" s="74"/>
      <c r="Z137" s="74"/>
      <c r="AA137" s="37"/>
      <c r="AB137" s="37"/>
      <c r="AC137" s="37"/>
      <c r="AD137" s="37"/>
      <c r="AE137" s="37"/>
      <c r="AF137" s="37"/>
      <c r="AG137" s="74"/>
      <c r="AH137" s="37"/>
      <c r="AI137" s="74"/>
      <c r="AJ137" s="74"/>
      <c r="AK137" s="74"/>
      <c r="AL137" s="74"/>
      <c r="AM137" s="37"/>
      <c r="AN137" s="74"/>
      <c r="AO137" s="74"/>
      <c r="AP137" s="74"/>
      <c r="AQ137" s="74"/>
      <c r="AR137" s="37"/>
      <c r="AS137" s="74"/>
      <c r="AT137" s="37"/>
      <c r="AU137" s="37"/>
      <c r="AV137" s="278"/>
      <c r="AW137" s="278"/>
      <c r="AX137" s="278"/>
      <c r="AY137" s="37"/>
      <c r="AZ137" s="37"/>
      <c r="BA137" s="37"/>
      <c r="BB137" s="37"/>
      <c r="BC137" s="37"/>
      <c r="BD137" s="37"/>
      <c r="BE137" s="37"/>
      <c r="BF137" s="37"/>
      <c r="BG137" s="74"/>
      <c r="BH137" s="37"/>
      <c r="BI137" s="37"/>
      <c r="BJ137" s="73"/>
      <c r="BK137" s="73"/>
      <c r="BL137" s="73"/>
      <c r="BM137" s="53"/>
    </row>
    <row r="138" spans="1:65" ht="13.5" customHeight="1">
      <c r="A138" s="51"/>
      <c r="B138" s="52"/>
      <c r="C138" s="36"/>
      <c r="D138" s="61"/>
      <c r="E138" s="49"/>
      <c r="F138" s="49"/>
      <c r="G138" s="50">
        <v>0.25</v>
      </c>
      <c r="H138" s="49"/>
      <c r="I138" s="49"/>
      <c r="J138" s="49"/>
      <c r="K138" s="182" t="e">
        <f t="shared" si="20"/>
        <v>#DIV/0!</v>
      </c>
      <c r="L138" s="183" t="e">
        <f t="shared" si="21"/>
        <v>#DIV/0!</v>
      </c>
      <c r="M138" s="173" t="e">
        <f>INDEX(#REF!,MATCH(판매정보!$B138,#REF!,0))</f>
        <v>#REF!</v>
      </c>
      <c r="N138" s="75"/>
      <c r="O138" s="173"/>
      <c r="P138" s="201" t="s">
        <v>245</v>
      </c>
      <c r="Q138" s="208"/>
      <c r="R138" s="37"/>
      <c r="S138" s="37"/>
      <c r="T138" s="37"/>
      <c r="U138" s="37"/>
      <c r="V138" s="37"/>
      <c r="W138" s="37"/>
      <c r="X138" s="37"/>
      <c r="Y138" s="74"/>
      <c r="Z138" s="74"/>
      <c r="AA138" s="37"/>
      <c r="AB138" s="37"/>
      <c r="AC138" s="37"/>
      <c r="AD138" s="37"/>
      <c r="AE138" s="37"/>
      <c r="AF138" s="37"/>
      <c r="AG138" s="74"/>
      <c r="AH138" s="37"/>
      <c r="AI138" s="74"/>
      <c r="AJ138" s="74"/>
      <c r="AK138" s="74"/>
      <c r="AL138" s="74"/>
      <c r="AM138" s="37"/>
      <c r="AN138" s="74"/>
      <c r="AO138" s="74"/>
      <c r="AP138" s="74"/>
      <c r="AQ138" s="74"/>
      <c r="AR138" s="37"/>
      <c r="AS138" s="74"/>
      <c r="AT138" s="37"/>
      <c r="AU138" s="37"/>
      <c r="AV138" s="278"/>
      <c r="AW138" s="278"/>
      <c r="AX138" s="278"/>
      <c r="AY138" s="37"/>
      <c r="AZ138" s="37"/>
      <c r="BA138" s="37"/>
      <c r="BB138" s="37"/>
      <c r="BC138" s="37"/>
      <c r="BD138" s="37"/>
      <c r="BE138" s="37"/>
      <c r="BF138" s="37"/>
      <c r="BG138" s="74"/>
      <c r="BH138" s="37"/>
      <c r="BI138" s="37"/>
      <c r="BJ138" s="73"/>
      <c r="BK138" s="73"/>
      <c r="BL138" s="73"/>
      <c r="BM138" s="53"/>
    </row>
    <row r="139" spans="1:65" ht="13.5" customHeight="1">
      <c r="A139" s="51"/>
      <c r="B139" s="52"/>
      <c r="C139" s="36"/>
      <c r="D139" s="61"/>
      <c r="E139" s="49"/>
      <c r="F139" s="49"/>
      <c r="G139" s="50">
        <v>0.25</v>
      </c>
      <c r="H139" s="49"/>
      <c r="I139" s="49"/>
      <c r="J139" s="49"/>
      <c r="K139" s="182" t="e">
        <f t="shared" si="20"/>
        <v>#DIV/0!</v>
      </c>
      <c r="L139" s="183" t="e">
        <f t="shared" si="21"/>
        <v>#DIV/0!</v>
      </c>
      <c r="M139" s="173" t="e">
        <f>INDEX(#REF!,MATCH(판매정보!$B139,#REF!,0))</f>
        <v>#REF!</v>
      </c>
      <c r="N139" s="75"/>
      <c r="O139" s="173"/>
      <c r="P139" s="201" t="s">
        <v>245</v>
      </c>
      <c r="Q139" s="208"/>
      <c r="R139" s="37"/>
      <c r="S139" s="37"/>
      <c r="T139" s="37"/>
      <c r="U139" s="37"/>
      <c r="V139" s="37"/>
      <c r="W139" s="37"/>
      <c r="X139" s="37"/>
      <c r="Y139" s="74"/>
      <c r="Z139" s="74"/>
      <c r="AA139" s="37"/>
      <c r="AB139" s="37"/>
      <c r="AC139" s="37"/>
      <c r="AD139" s="37"/>
      <c r="AE139" s="37"/>
      <c r="AF139" s="37"/>
      <c r="AG139" s="74"/>
      <c r="AH139" s="37"/>
      <c r="AI139" s="74"/>
      <c r="AJ139" s="74"/>
      <c r="AK139" s="74"/>
      <c r="AL139" s="74"/>
      <c r="AM139" s="37"/>
      <c r="AN139" s="74"/>
      <c r="AO139" s="74"/>
      <c r="AP139" s="74"/>
      <c r="AQ139" s="74"/>
      <c r="AR139" s="37"/>
      <c r="AS139" s="74"/>
      <c r="AT139" s="37"/>
      <c r="AU139" s="37"/>
      <c r="AV139" s="278"/>
      <c r="AW139" s="278"/>
      <c r="AX139" s="278"/>
      <c r="AY139" s="37"/>
      <c r="AZ139" s="37"/>
      <c r="BA139" s="37"/>
      <c r="BB139" s="37"/>
      <c r="BC139" s="37"/>
      <c r="BD139" s="37"/>
      <c r="BE139" s="37"/>
      <c r="BF139" s="37"/>
      <c r="BG139" s="74"/>
      <c r="BH139" s="37"/>
      <c r="BI139" s="37"/>
      <c r="BJ139" s="73"/>
      <c r="BK139" s="73"/>
      <c r="BL139" s="73"/>
      <c r="BM139" s="53"/>
    </row>
    <row r="140" spans="1:65" ht="13.5" customHeight="1">
      <c r="A140" s="51"/>
      <c r="B140" s="52"/>
      <c r="C140" s="36"/>
      <c r="D140" s="61"/>
      <c r="E140" s="49"/>
      <c r="F140" s="49"/>
      <c r="G140" s="50">
        <v>0.25</v>
      </c>
      <c r="H140" s="49"/>
      <c r="I140" s="49"/>
      <c r="J140" s="49"/>
      <c r="K140" s="182" t="e">
        <f t="shared" si="20"/>
        <v>#DIV/0!</v>
      </c>
      <c r="L140" s="183" t="e">
        <f t="shared" si="21"/>
        <v>#DIV/0!</v>
      </c>
      <c r="M140" s="173" t="e">
        <f>INDEX(#REF!,MATCH(판매정보!$B140,#REF!,0))</f>
        <v>#REF!</v>
      </c>
      <c r="N140" s="75"/>
      <c r="O140" s="173"/>
      <c r="P140" s="201" t="s">
        <v>245</v>
      </c>
      <c r="Q140" s="208"/>
      <c r="R140" s="37"/>
      <c r="S140" s="37"/>
      <c r="T140" s="37"/>
      <c r="U140" s="37"/>
      <c r="V140" s="37"/>
      <c r="W140" s="37"/>
      <c r="X140" s="37"/>
      <c r="Y140" s="74"/>
      <c r="Z140" s="74"/>
      <c r="AA140" s="37"/>
      <c r="AB140" s="37"/>
      <c r="AC140" s="37"/>
      <c r="AD140" s="37"/>
      <c r="AE140" s="37"/>
      <c r="AF140" s="37"/>
      <c r="AG140" s="74"/>
      <c r="AH140" s="37"/>
      <c r="AI140" s="74"/>
      <c r="AJ140" s="74"/>
      <c r="AK140" s="74"/>
      <c r="AL140" s="74"/>
      <c r="AM140" s="37"/>
      <c r="AN140" s="74"/>
      <c r="AO140" s="74"/>
      <c r="AP140" s="74"/>
      <c r="AQ140" s="74"/>
      <c r="AR140" s="37"/>
      <c r="AS140" s="74"/>
      <c r="AT140" s="37"/>
      <c r="AU140" s="37"/>
      <c r="AV140" s="278"/>
      <c r="AW140" s="278"/>
      <c r="AX140" s="278"/>
      <c r="AY140" s="37"/>
      <c r="AZ140" s="37"/>
      <c r="BA140" s="37"/>
      <c r="BB140" s="37"/>
      <c r="BC140" s="37"/>
      <c r="BD140" s="37"/>
      <c r="BE140" s="37"/>
      <c r="BF140" s="37"/>
      <c r="BG140" s="74"/>
      <c r="BH140" s="37"/>
      <c r="BI140" s="37"/>
      <c r="BJ140" s="73"/>
      <c r="BK140" s="73"/>
      <c r="BL140" s="73"/>
      <c r="BM140" s="53"/>
    </row>
    <row r="141" spans="1:65" ht="13.5" customHeight="1">
      <c r="A141" s="51"/>
      <c r="B141" s="52"/>
      <c r="C141" s="36"/>
      <c r="D141" s="61"/>
      <c r="E141" s="49"/>
      <c r="F141" s="49"/>
      <c r="G141" s="50">
        <v>0.25</v>
      </c>
      <c r="H141" s="49"/>
      <c r="I141" s="49"/>
      <c r="J141" s="49"/>
      <c r="K141" s="182" t="e">
        <f t="shared" si="20"/>
        <v>#DIV/0!</v>
      </c>
      <c r="L141" s="183" t="e">
        <f t="shared" si="21"/>
        <v>#DIV/0!</v>
      </c>
      <c r="M141" s="173" t="e">
        <f>INDEX(#REF!,MATCH(판매정보!$B141,#REF!,0))</f>
        <v>#REF!</v>
      </c>
      <c r="N141" s="75"/>
      <c r="O141" s="173"/>
      <c r="P141" s="201" t="s">
        <v>245</v>
      </c>
      <c r="Q141" s="208"/>
      <c r="R141" s="37"/>
      <c r="S141" s="37"/>
      <c r="T141" s="37"/>
      <c r="U141" s="37"/>
      <c r="V141" s="37"/>
      <c r="W141" s="37"/>
      <c r="X141" s="37"/>
      <c r="Y141" s="74"/>
      <c r="Z141" s="74"/>
      <c r="AA141" s="37"/>
      <c r="AB141" s="37"/>
      <c r="AC141" s="37"/>
      <c r="AD141" s="37"/>
      <c r="AE141" s="37"/>
      <c r="AF141" s="37"/>
      <c r="AG141" s="74"/>
      <c r="AH141" s="37"/>
      <c r="AI141" s="74"/>
      <c r="AJ141" s="74"/>
      <c r="AK141" s="74"/>
      <c r="AL141" s="74"/>
      <c r="AM141" s="37"/>
      <c r="AN141" s="74"/>
      <c r="AO141" s="74"/>
      <c r="AP141" s="74"/>
      <c r="AQ141" s="74"/>
      <c r="AR141" s="37"/>
      <c r="AS141" s="74"/>
      <c r="AT141" s="37"/>
      <c r="AU141" s="37"/>
      <c r="AV141" s="278"/>
      <c r="AW141" s="278"/>
      <c r="AX141" s="278"/>
      <c r="AY141" s="37"/>
      <c r="AZ141" s="37"/>
      <c r="BA141" s="37"/>
      <c r="BB141" s="37"/>
      <c r="BC141" s="37"/>
      <c r="BD141" s="37"/>
      <c r="BE141" s="37"/>
      <c r="BF141" s="37"/>
      <c r="BG141" s="74"/>
      <c r="BH141" s="37"/>
      <c r="BI141" s="37"/>
      <c r="BJ141" s="73"/>
      <c r="BK141" s="73"/>
      <c r="BL141" s="73"/>
      <c r="BM141" s="53"/>
    </row>
    <row r="142" spans="1:65" ht="13.5" customHeight="1">
      <c r="A142" s="51"/>
      <c r="B142" s="52"/>
      <c r="C142" s="36"/>
      <c r="D142" s="61"/>
      <c r="E142" s="49"/>
      <c r="F142" s="49"/>
      <c r="G142" s="50">
        <v>0.25</v>
      </c>
      <c r="H142" s="49"/>
      <c r="I142" s="49"/>
      <c r="J142" s="49"/>
      <c r="K142" s="182" t="e">
        <f t="shared" si="20"/>
        <v>#DIV/0!</v>
      </c>
      <c r="L142" s="183" t="e">
        <f t="shared" si="21"/>
        <v>#DIV/0!</v>
      </c>
      <c r="M142" s="173" t="e">
        <f>INDEX(#REF!,MATCH(판매정보!$B142,#REF!,0))</f>
        <v>#REF!</v>
      </c>
      <c r="N142" s="75"/>
      <c r="O142" s="173"/>
      <c r="P142" s="201" t="s">
        <v>245</v>
      </c>
      <c r="Q142" s="208"/>
      <c r="R142" s="37"/>
      <c r="S142" s="37"/>
      <c r="T142" s="37"/>
      <c r="U142" s="37"/>
      <c r="V142" s="37"/>
      <c r="W142" s="37"/>
      <c r="X142" s="37"/>
      <c r="Y142" s="74"/>
      <c r="Z142" s="74"/>
      <c r="AA142" s="37"/>
      <c r="AB142" s="37"/>
      <c r="AC142" s="37"/>
      <c r="AD142" s="37"/>
      <c r="AE142" s="37"/>
      <c r="AF142" s="37"/>
      <c r="AG142" s="74"/>
      <c r="AH142" s="37"/>
      <c r="AI142" s="74"/>
      <c r="AJ142" s="74"/>
      <c r="AK142" s="74"/>
      <c r="AL142" s="74"/>
      <c r="AM142" s="37"/>
      <c r="AN142" s="74"/>
      <c r="AO142" s="74"/>
      <c r="AP142" s="74"/>
      <c r="AQ142" s="74"/>
      <c r="AR142" s="37"/>
      <c r="AS142" s="74"/>
      <c r="AT142" s="37"/>
      <c r="AU142" s="37"/>
      <c r="AV142" s="278"/>
      <c r="AW142" s="278"/>
      <c r="AX142" s="278"/>
      <c r="AY142" s="37"/>
      <c r="AZ142" s="37"/>
      <c r="BA142" s="37"/>
      <c r="BB142" s="37"/>
      <c r="BC142" s="37"/>
      <c r="BD142" s="37"/>
      <c r="BE142" s="37"/>
      <c r="BF142" s="37"/>
      <c r="BG142" s="74"/>
      <c r="BH142" s="37"/>
      <c r="BI142" s="37"/>
      <c r="BJ142" s="73"/>
      <c r="BK142" s="73"/>
      <c r="BL142" s="73"/>
      <c r="BM142" s="53"/>
    </row>
    <row r="143" spans="1:65" ht="13.5" customHeight="1">
      <c r="A143" s="51"/>
      <c r="B143" s="52"/>
      <c r="C143" s="36"/>
      <c r="D143" s="61"/>
      <c r="E143" s="49"/>
      <c r="F143" s="49"/>
      <c r="G143" s="50">
        <v>0.25</v>
      </c>
      <c r="H143" s="49"/>
      <c r="I143" s="49"/>
      <c r="J143" s="49"/>
      <c r="K143" s="182" t="e">
        <f t="shared" si="20"/>
        <v>#DIV/0!</v>
      </c>
      <c r="L143" s="183" t="e">
        <f t="shared" si="21"/>
        <v>#DIV/0!</v>
      </c>
      <c r="M143" s="173" t="e">
        <f>INDEX(#REF!,MATCH(판매정보!$B143,#REF!,0))</f>
        <v>#REF!</v>
      </c>
      <c r="N143" s="75"/>
      <c r="O143" s="173"/>
      <c r="P143" s="201" t="s">
        <v>245</v>
      </c>
      <c r="Q143" s="208"/>
      <c r="R143" s="37"/>
      <c r="S143" s="37"/>
      <c r="T143" s="37"/>
      <c r="U143" s="37"/>
      <c r="V143" s="37"/>
      <c r="W143" s="37"/>
      <c r="X143" s="37"/>
      <c r="Y143" s="74"/>
      <c r="Z143" s="74"/>
      <c r="AA143" s="37"/>
      <c r="AB143" s="37"/>
      <c r="AC143" s="37"/>
      <c r="AD143" s="37"/>
      <c r="AE143" s="37"/>
      <c r="AF143" s="37"/>
      <c r="AG143" s="74"/>
      <c r="AH143" s="37"/>
      <c r="AI143" s="74"/>
      <c r="AJ143" s="74"/>
      <c r="AK143" s="74"/>
      <c r="AL143" s="74"/>
      <c r="AM143" s="37"/>
      <c r="AN143" s="74"/>
      <c r="AO143" s="74"/>
      <c r="AP143" s="74"/>
      <c r="AQ143" s="74"/>
      <c r="AR143" s="37"/>
      <c r="AS143" s="74"/>
      <c r="AT143" s="37"/>
      <c r="AU143" s="37"/>
      <c r="AV143" s="278"/>
      <c r="AW143" s="278"/>
      <c r="AX143" s="278"/>
      <c r="AY143" s="37"/>
      <c r="AZ143" s="37"/>
      <c r="BA143" s="37"/>
      <c r="BB143" s="37"/>
      <c r="BC143" s="37"/>
      <c r="BD143" s="37"/>
      <c r="BE143" s="37"/>
      <c r="BF143" s="37"/>
      <c r="BG143" s="74"/>
      <c r="BH143" s="37"/>
      <c r="BI143" s="37"/>
      <c r="BJ143" s="73"/>
      <c r="BK143" s="73"/>
      <c r="BL143" s="73"/>
      <c r="BM143" s="53"/>
    </row>
    <row r="144" spans="1:65" ht="13.5" customHeight="1">
      <c r="A144" s="51"/>
      <c r="B144" s="52"/>
      <c r="C144" s="36"/>
      <c r="D144" s="61"/>
      <c r="E144" s="49"/>
      <c r="F144" s="49"/>
      <c r="G144" s="50">
        <v>0.25</v>
      </c>
      <c r="H144" s="49"/>
      <c r="I144" s="49"/>
      <c r="J144" s="49"/>
      <c r="K144" s="182" t="e">
        <f t="shared" si="20"/>
        <v>#DIV/0!</v>
      </c>
      <c r="L144" s="183" t="e">
        <f t="shared" si="21"/>
        <v>#DIV/0!</v>
      </c>
      <c r="M144" s="173" t="e">
        <f>INDEX(#REF!,MATCH(판매정보!$B144,#REF!,0))</f>
        <v>#REF!</v>
      </c>
      <c r="N144" s="75"/>
      <c r="O144" s="173"/>
      <c r="P144" s="201" t="s">
        <v>245</v>
      </c>
      <c r="Q144" s="208"/>
      <c r="R144" s="37"/>
      <c r="S144" s="37"/>
      <c r="T144" s="37"/>
      <c r="U144" s="37"/>
      <c r="V144" s="37"/>
      <c r="W144" s="37"/>
      <c r="X144" s="37"/>
      <c r="Y144" s="74"/>
      <c r="Z144" s="74"/>
      <c r="AA144" s="37"/>
      <c r="AB144" s="37"/>
      <c r="AC144" s="37"/>
      <c r="AD144" s="37"/>
      <c r="AE144" s="37"/>
      <c r="AF144" s="37"/>
      <c r="AG144" s="74"/>
      <c r="AH144" s="37"/>
      <c r="AI144" s="74"/>
      <c r="AJ144" s="74"/>
      <c r="AK144" s="74"/>
      <c r="AL144" s="74"/>
      <c r="AM144" s="37"/>
      <c r="AN144" s="74"/>
      <c r="AO144" s="74"/>
      <c r="AP144" s="74"/>
      <c r="AQ144" s="74"/>
      <c r="AR144" s="37"/>
      <c r="AS144" s="74"/>
      <c r="AT144" s="37"/>
      <c r="AU144" s="37"/>
      <c r="AV144" s="278"/>
      <c r="AW144" s="278"/>
      <c r="AX144" s="278"/>
      <c r="AY144" s="37"/>
      <c r="AZ144" s="37"/>
      <c r="BA144" s="37"/>
      <c r="BB144" s="37"/>
      <c r="BC144" s="37"/>
      <c r="BD144" s="37"/>
      <c r="BE144" s="37"/>
      <c r="BF144" s="37"/>
      <c r="BG144" s="74"/>
      <c r="BH144" s="37"/>
      <c r="BI144" s="37"/>
      <c r="BJ144" s="73"/>
      <c r="BK144" s="73"/>
      <c r="BL144" s="73"/>
      <c r="BM144" s="53"/>
    </row>
    <row r="145" spans="1:65" ht="13.5" customHeight="1">
      <c r="A145" s="51"/>
      <c r="B145" s="52"/>
      <c r="C145" s="36"/>
      <c r="D145" s="61"/>
      <c r="E145" s="49"/>
      <c r="F145" s="49"/>
      <c r="G145" s="50">
        <v>0.25</v>
      </c>
      <c r="H145" s="49"/>
      <c r="I145" s="49"/>
      <c r="J145" s="49"/>
      <c r="K145" s="182" t="e">
        <f t="shared" si="20"/>
        <v>#DIV/0!</v>
      </c>
      <c r="L145" s="183" t="e">
        <f t="shared" si="21"/>
        <v>#DIV/0!</v>
      </c>
      <c r="M145" s="173" t="e">
        <f>INDEX(#REF!,MATCH(판매정보!$B145,#REF!,0))</f>
        <v>#REF!</v>
      </c>
      <c r="N145" s="75"/>
      <c r="O145" s="173"/>
      <c r="P145" s="201" t="s">
        <v>245</v>
      </c>
      <c r="Q145" s="208"/>
      <c r="R145" s="37"/>
      <c r="S145" s="37"/>
      <c r="T145" s="37"/>
      <c r="U145" s="37"/>
      <c r="V145" s="37"/>
      <c r="W145" s="37"/>
      <c r="X145" s="37"/>
      <c r="Y145" s="74"/>
      <c r="Z145" s="74"/>
      <c r="AA145" s="37"/>
      <c r="AB145" s="37"/>
      <c r="AC145" s="37"/>
      <c r="AD145" s="37"/>
      <c r="AE145" s="37"/>
      <c r="AF145" s="37"/>
      <c r="AG145" s="74"/>
      <c r="AH145" s="37"/>
      <c r="AI145" s="74"/>
      <c r="AJ145" s="74"/>
      <c r="AK145" s="74"/>
      <c r="AL145" s="74"/>
      <c r="AM145" s="37"/>
      <c r="AN145" s="74"/>
      <c r="AO145" s="74"/>
      <c r="AP145" s="74"/>
      <c r="AQ145" s="74"/>
      <c r="AR145" s="37"/>
      <c r="AS145" s="74"/>
      <c r="AT145" s="37"/>
      <c r="AU145" s="37"/>
      <c r="AV145" s="278"/>
      <c r="AW145" s="278"/>
      <c r="AX145" s="278"/>
      <c r="AY145" s="37"/>
      <c r="AZ145" s="37"/>
      <c r="BA145" s="37"/>
      <c r="BB145" s="37"/>
      <c r="BC145" s="37"/>
      <c r="BD145" s="37"/>
      <c r="BE145" s="37"/>
      <c r="BF145" s="37"/>
      <c r="BG145" s="74"/>
      <c r="BH145" s="37"/>
      <c r="BI145" s="37"/>
      <c r="BJ145" s="73"/>
      <c r="BK145" s="73"/>
      <c r="BL145" s="73"/>
      <c r="BM145" s="53"/>
    </row>
    <row r="146" spans="1:65" ht="13.5" customHeight="1">
      <c r="A146" s="51"/>
      <c r="B146" s="52"/>
      <c r="C146" s="36"/>
      <c r="D146" s="61"/>
      <c r="E146" s="49"/>
      <c r="F146" s="49"/>
      <c r="G146" s="50">
        <v>0.25</v>
      </c>
      <c r="H146" s="49"/>
      <c r="I146" s="49"/>
      <c r="J146" s="49"/>
      <c r="K146" s="182" t="e">
        <f t="shared" si="20"/>
        <v>#DIV/0!</v>
      </c>
      <c r="L146" s="183" t="e">
        <f t="shared" si="21"/>
        <v>#DIV/0!</v>
      </c>
      <c r="M146" s="173" t="e">
        <f>INDEX(#REF!,MATCH(판매정보!$B146,#REF!,0))</f>
        <v>#REF!</v>
      </c>
      <c r="N146" s="75"/>
      <c r="O146" s="173"/>
      <c r="P146" s="201" t="s">
        <v>245</v>
      </c>
      <c r="Q146" s="208"/>
      <c r="R146" s="37"/>
      <c r="S146" s="37"/>
      <c r="T146" s="37"/>
      <c r="U146" s="37"/>
      <c r="V146" s="37"/>
      <c r="W146" s="37"/>
      <c r="X146" s="37"/>
      <c r="Y146" s="74"/>
      <c r="Z146" s="74"/>
      <c r="AA146" s="37"/>
      <c r="AB146" s="37"/>
      <c r="AC146" s="37"/>
      <c r="AD146" s="37"/>
      <c r="AE146" s="37"/>
      <c r="AF146" s="37"/>
      <c r="AG146" s="74"/>
      <c r="AH146" s="37"/>
      <c r="AI146" s="74"/>
      <c r="AJ146" s="74"/>
      <c r="AK146" s="74"/>
      <c r="AL146" s="74"/>
      <c r="AM146" s="37"/>
      <c r="AN146" s="74"/>
      <c r="AO146" s="74"/>
      <c r="AP146" s="74"/>
      <c r="AQ146" s="74"/>
      <c r="AR146" s="37"/>
      <c r="AS146" s="74"/>
      <c r="AT146" s="37"/>
      <c r="AU146" s="37"/>
      <c r="AV146" s="278"/>
      <c r="AW146" s="278"/>
      <c r="AX146" s="278"/>
      <c r="AY146" s="37"/>
      <c r="AZ146" s="37"/>
      <c r="BA146" s="37"/>
      <c r="BB146" s="37"/>
      <c r="BC146" s="37"/>
      <c r="BD146" s="37"/>
      <c r="BE146" s="37"/>
      <c r="BF146" s="37"/>
      <c r="BG146" s="74"/>
      <c r="BH146" s="37"/>
      <c r="BI146" s="37"/>
      <c r="BJ146" s="73"/>
      <c r="BK146" s="73"/>
      <c r="BL146" s="73"/>
      <c r="BM146" s="53"/>
    </row>
    <row r="147" spans="1:65" ht="13.5" customHeight="1">
      <c r="A147" s="51"/>
      <c r="B147" s="52"/>
      <c r="C147" s="36"/>
      <c r="D147" s="61"/>
      <c r="E147" s="49"/>
      <c r="F147" s="49"/>
      <c r="G147" s="50">
        <v>0.25</v>
      </c>
      <c r="H147" s="49"/>
      <c r="I147" s="49"/>
      <c r="J147" s="49"/>
      <c r="K147" s="182" t="e">
        <f t="shared" si="20"/>
        <v>#DIV/0!</v>
      </c>
      <c r="L147" s="183" t="e">
        <f t="shared" si="21"/>
        <v>#DIV/0!</v>
      </c>
      <c r="M147" s="173" t="e">
        <f>INDEX(#REF!,MATCH(판매정보!$B147,#REF!,0))</f>
        <v>#REF!</v>
      </c>
      <c r="N147" s="75"/>
      <c r="O147" s="173"/>
      <c r="P147" s="201" t="s">
        <v>245</v>
      </c>
      <c r="Q147" s="208"/>
      <c r="R147" s="37"/>
      <c r="S147" s="37"/>
      <c r="T147" s="37"/>
      <c r="U147" s="37"/>
      <c r="V147" s="37"/>
      <c r="W147" s="37"/>
      <c r="X147" s="37"/>
      <c r="Y147" s="74"/>
      <c r="Z147" s="74"/>
      <c r="AA147" s="37"/>
      <c r="AB147" s="37"/>
      <c r="AC147" s="37"/>
      <c r="AD147" s="37"/>
      <c r="AE147" s="37"/>
      <c r="AF147" s="37"/>
      <c r="AG147" s="74"/>
      <c r="AH147" s="37"/>
      <c r="AI147" s="74"/>
      <c r="AJ147" s="74"/>
      <c r="AK147" s="74"/>
      <c r="AL147" s="74"/>
      <c r="AM147" s="37"/>
      <c r="AN147" s="74"/>
      <c r="AO147" s="74"/>
      <c r="AP147" s="74"/>
      <c r="AQ147" s="74"/>
      <c r="AR147" s="37"/>
      <c r="AS147" s="74"/>
      <c r="AT147" s="37"/>
      <c r="AU147" s="37"/>
      <c r="AV147" s="278"/>
      <c r="AW147" s="278"/>
      <c r="AX147" s="278"/>
      <c r="AY147" s="37"/>
      <c r="AZ147" s="37"/>
      <c r="BA147" s="37"/>
      <c r="BB147" s="37"/>
      <c r="BC147" s="37"/>
      <c r="BD147" s="37"/>
      <c r="BE147" s="37"/>
      <c r="BF147" s="37"/>
      <c r="BG147" s="74"/>
      <c r="BH147" s="37"/>
      <c r="BI147" s="37"/>
      <c r="BJ147" s="73"/>
      <c r="BK147" s="73"/>
      <c r="BL147" s="73"/>
      <c r="BM147" s="53"/>
    </row>
    <row r="148" spans="1:65" ht="13.5" customHeight="1">
      <c r="A148" s="51"/>
      <c r="B148" s="52"/>
      <c r="C148" s="36"/>
      <c r="D148" s="61"/>
      <c r="E148" s="49"/>
      <c r="F148" s="49"/>
      <c r="G148" s="50">
        <v>0.25</v>
      </c>
      <c r="H148" s="49"/>
      <c r="I148" s="49"/>
      <c r="J148" s="49"/>
      <c r="K148" s="182" t="e">
        <f t="shared" si="20"/>
        <v>#DIV/0!</v>
      </c>
      <c r="L148" s="183" t="e">
        <f t="shared" si="21"/>
        <v>#DIV/0!</v>
      </c>
      <c r="M148" s="173" t="e">
        <f>INDEX(#REF!,MATCH(판매정보!$B148,#REF!,0))</f>
        <v>#REF!</v>
      </c>
      <c r="N148" s="75"/>
      <c r="O148" s="173"/>
      <c r="P148" s="201" t="s">
        <v>245</v>
      </c>
      <c r="Q148" s="208"/>
      <c r="R148" s="37"/>
      <c r="S148" s="37"/>
      <c r="T148" s="37"/>
      <c r="U148" s="37"/>
      <c r="V148" s="37"/>
      <c r="W148" s="37"/>
      <c r="X148" s="37"/>
      <c r="Y148" s="74"/>
      <c r="Z148" s="74"/>
      <c r="AA148" s="37"/>
      <c r="AB148" s="37"/>
      <c r="AC148" s="37"/>
      <c r="AD148" s="37"/>
      <c r="AE148" s="37"/>
      <c r="AF148" s="37"/>
      <c r="AG148" s="74"/>
      <c r="AH148" s="37"/>
      <c r="AI148" s="74"/>
      <c r="AJ148" s="74"/>
      <c r="AK148" s="74"/>
      <c r="AL148" s="74"/>
      <c r="AM148" s="37"/>
      <c r="AN148" s="74"/>
      <c r="AO148" s="74"/>
      <c r="AP148" s="74"/>
      <c r="AQ148" s="74"/>
      <c r="AR148" s="37"/>
      <c r="AS148" s="74"/>
      <c r="AT148" s="37"/>
      <c r="AU148" s="37"/>
      <c r="AV148" s="278"/>
      <c r="AW148" s="278"/>
      <c r="AX148" s="278"/>
      <c r="AY148" s="37"/>
      <c r="AZ148" s="37"/>
      <c r="BA148" s="37"/>
      <c r="BB148" s="37"/>
      <c r="BC148" s="37"/>
      <c r="BD148" s="37"/>
      <c r="BE148" s="37"/>
      <c r="BF148" s="37"/>
      <c r="BG148" s="74"/>
      <c r="BH148" s="37"/>
      <c r="BI148" s="37"/>
      <c r="BJ148" s="73"/>
      <c r="BK148" s="73"/>
      <c r="BL148" s="73"/>
      <c r="BM148" s="53"/>
    </row>
    <row r="149" spans="1:65" ht="13.5" customHeight="1">
      <c r="A149" s="51"/>
      <c r="B149" s="52"/>
      <c r="C149" s="36"/>
      <c r="D149" s="61"/>
      <c r="E149" s="49"/>
      <c r="F149" s="49"/>
      <c r="G149" s="50">
        <v>0.25</v>
      </c>
      <c r="H149" s="49"/>
      <c r="I149" s="49"/>
      <c r="J149" s="49"/>
      <c r="K149" s="182" t="e">
        <f t="shared" si="20"/>
        <v>#DIV/0!</v>
      </c>
      <c r="L149" s="183" t="e">
        <f t="shared" si="21"/>
        <v>#DIV/0!</v>
      </c>
      <c r="M149" s="173" t="e">
        <f>INDEX(#REF!,MATCH(판매정보!$B149,#REF!,0))</f>
        <v>#REF!</v>
      </c>
      <c r="N149" s="75"/>
      <c r="O149" s="173"/>
      <c r="P149" s="201" t="s">
        <v>245</v>
      </c>
      <c r="Q149" s="208"/>
      <c r="R149" s="37"/>
      <c r="S149" s="37"/>
      <c r="T149" s="37"/>
      <c r="U149" s="37"/>
      <c r="V149" s="37"/>
      <c r="W149" s="37"/>
      <c r="X149" s="37"/>
      <c r="Y149" s="74"/>
      <c r="Z149" s="74"/>
      <c r="AA149" s="37"/>
      <c r="AB149" s="37"/>
      <c r="AC149" s="37"/>
      <c r="AD149" s="37"/>
      <c r="AE149" s="37"/>
      <c r="AF149" s="37"/>
      <c r="AG149" s="74"/>
      <c r="AH149" s="37"/>
      <c r="AI149" s="74"/>
      <c r="AJ149" s="74"/>
      <c r="AK149" s="74"/>
      <c r="AL149" s="74"/>
      <c r="AM149" s="37"/>
      <c r="AN149" s="74"/>
      <c r="AO149" s="74"/>
      <c r="AP149" s="74"/>
      <c r="AQ149" s="74"/>
      <c r="AR149" s="37"/>
      <c r="AS149" s="74"/>
      <c r="AT149" s="37"/>
      <c r="AU149" s="37"/>
      <c r="AV149" s="278"/>
      <c r="AW149" s="278"/>
      <c r="AX149" s="278"/>
      <c r="AY149" s="37"/>
      <c r="AZ149" s="37"/>
      <c r="BA149" s="37"/>
      <c r="BB149" s="37"/>
      <c r="BC149" s="37"/>
      <c r="BD149" s="37"/>
      <c r="BE149" s="37"/>
      <c r="BF149" s="37"/>
      <c r="BG149" s="74"/>
      <c r="BH149" s="37"/>
      <c r="BI149" s="37"/>
      <c r="BJ149" s="73"/>
      <c r="BK149" s="73"/>
      <c r="BL149" s="73"/>
      <c r="BM149" s="53"/>
    </row>
    <row r="150" spans="1:65" ht="13.5" customHeight="1">
      <c r="A150" s="51"/>
      <c r="B150" s="52"/>
      <c r="C150" s="36"/>
      <c r="D150" s="61"/>
      <c r="E150" s="49"/>
      <c r="F150" s="49"/>
      <c r="G150" s="50">
        <v>0.25</v>
      </c>
      <c r="H150" s="49"/>
      <c r="I150" s="49"/>
      <c r="J150" s="49"/>
      <c r="K150" s="182" t="e">
        <f t="shared" si="20"/>
        <v>#DIV/0!</v>
      </c>
      <c r="L150" s="183" t="e">
        <f t="shared" si="21"/>
        <v>#DIV/0!</v>
      </c>
      <c r="M150" s="173" t="e">
        <f>INDEX(#REF!,MATCH(판매정보!$B150,#REF!,0))</f>
        <v>#REF!</v>
      </c>
      <c r="N150" s="75"/>
      <c r="O150" s="173"/>
      <c r="P150" s="201" t="s">
        <v>245</v>
      </c>
      <c r="Q150" s="208"/>
      <c r="R150" s="37"/>
      <c r="S150" s="37"/>
      <c r="T150" s="37"/>
      <c r="U150" s="37"/>
      <c r="V150" s="37"/>
      <c r="W150" s="37"/>
      <c r="X150" s="37"/>
      <c r="Y150" s="74"/>
      <c r="Z150" s="74"/>
      <c r="AA150" s="37"/>
      <c r="AB150" s="37"/>
      <c r="AC150" s="37"/>
      <c r="AD150" s="37"/>
      <c r="AE150" s="37"/>
      <c r="AF150" s="37"/>
      <c r="AG150" s="74"/>
      <c r="AH150" s="37"/>
      <c r="AI150" s="74"/>
      <c r="AJ150" s="74"/>
      <c r="AK150" s="74"/>
      <c r="AL150" s="74"/>
      <c r="AM150" s="37"/>
      <c r="AN150" s="74"/>
      <c r="AO150" s="74"/>
      <c r="AP150" s="74"/>
      <c r="AQ150" s="74"/>
      <c r="AR150" s="37"/>
      <c r="AS150" s="74"/>
      <c r="AT150" s="37"/>
      <c r="AU150" s="37"/>
      <c r="AV150" s="278"/>
      <c r="AW150" s="278"/>
      <c r="AX150" s="278"/>
      <c r="AY150" s="37"/>
      <c r="AZ150" s="37"/>
      <c r="BA150" s="37"/>
      <c r="BB150" s="37"/>
      <c r="BC150" s="37"/>
      <c r="BD150" s="37"/>
      <c r="BE150" s="37"/>
      <c r="BF150" s="37"/>
      <c r="BG150" s="74"/>
      <c r="BH150" s="37"/>
      <c r="BI150" s="37"/>
      <c r="BJ150" s="73"/>
      <c r="BK150" s="73"/>
      <c r="BL150" s="73"/>
      <c r="BM150" s="53"/>
    </row>
    <row r="151" spans="1:65" ht="13.5" customHeight="1">
      <c r="A151" s="51"/>
      <c r="B151" s="52"/>
      <c r="C151" s="36"/>
      <c r="D151" s="61"/>
      <c r="E151" s="49"/>
      <c r="F151" s="49"/>
      <c r="G151" s="50">
        <v>0.25</v>
      </c>
      <c r="H151" s="49"/>
      <c r="I151" s="49"/>
      <c r="J151" s="49"/>
      <c r="K151" s="182" t="e">
        <f t="shared" si="20"/>
        <v>#DIV/0!</v>
      </c>
      <c r="L151" s="183" t="e">
        <f t="shared" si="21"/>
        <v>#DIV/0!</v>
      </c>
      <c r="M151" s="173" t="e">
        <f>INDEX(#REF!,MATCH(판매정보!$B151,#REF!,0))</f>
        <v>#REF!</v>
      </c>
      <c r="N151" s="75"/>
      <c r="O151" s="173"/>
      <c r="P151" s="201" t="s">
        <v>245</v>
      </c>
      <c r="Q151" s="208"/>
      <c r="R151" s="37"/>
      <c r="S151" s="37"/>
      <c r="T151" s="37"/>
      <c r="U151" s="37"/>
      <c r="V151" s="37"/>
      <c r="W151" s="37"/>
      <c r="X151" s="37"/>
      <c r="Y151" s="74"/>
      <c r="Z151" s="74"/>
      <c r="AA151" s="37"/>
      <c r="AB151" s="37"/>
      <c r="AC151" s="37"/>
      <c r="AD151" s="37"/>
      <c r="AE151" s="37"/>
      <c r="AF151" s="37"/>
      <c r="AG151" s="74"/>
      <c r="AH151" s="37"/>
      <c r="AI151" s="74"/>
      <c r="AJ151" s="74"/>
      <c r="AK151" s="74"/>
      <c r="AL151" s="74"/>
      <c r="AM151" s="37"/>
      <c r="AN151" s="74"/>
      <c r="AO151" s="74"/>
      <c r="AP151" s="74"/>
      <c r="AQ151" s="74"/>
      <c r="AR151" s="37"/>
      <c r="AS151" s="74"/>
      <c r="AT151" s="37"/>
      <c r="AU151" s="37"/>
      <c r="AV151" s="278"/>
      <c r="AW151" s="278"/>
      <c r="AX151" s="278"/>
      <c r="AY151" s="37"/>
      <c r="AZ151" s="37"/>
      <c r="BA151" s="37"/>
      <c r="BB151" s="37"/>
      <c r="BC151" s="37"/>
      <c r="BD151" s="37"/>
      <c r="BE151" s="37"/>
      <c r="BF151" s="37"/>
      <c r="BG151" s="74"/>
      <c r="BH151" s="37"/>
      <c r="BI151" s="37"/>
      <c r="BJ151" s="73"/>
      <c r="BK151" s="73"/>
      <c r="BL151" s="73"/>
      <c r="BM151" s="53"/>
    </row>
    <row r="152" spans="1:65" ht="13.5" customHeight="1">
      <c r="A152" s="51"/>
      <c r="B152" s="52"/>
      <c r="C152" s="36"/>
      <c r="D152" s="61"/>
      <c r="E152" s="49"/>
      <c r="F152" s="49"/>
      <c r="G152" s="50">
        <v>0.25</v>
      </c>
      <c r="H152" s="49"/>
      <c r="I152" s="49"/>
      <c r="J152" s="49"/>
      <c r="K152" s="182" t="e">
        <f t="shared" si="20"/>
        <v>#DIV/0!</v>
      </c>
      <c r="L152" s="183" t="e">
        <f t="shared" si="21"/>
        <v>#DIV/0!</v>
      </c>
      <c r="M152" s="173" t="e">
        <f>INDEX(#REF!,MATCH(판매정보!$B152,#REF!,0))</f>
        <v>#REF!</v>
      </c>
      <c r="N152" s="75"/>
      <c r="O152" s="173"/>
      <c r="P152" s="201" t="s">
        <v>245</v>
      </c>
      <c r="Q152" s="208"/>
      <c r="R152" s="37"/>
      <c r="S152" s="37"/>
      <c r="T152" s="37"/>
      <c r="U152" s="37"/>
      <c r="V152" s="37"/>
      <c r="W152" s="37"/>
      <c r="X152" s="37"/>
      <c r="Y152" s="74"/>
      <c r="Z152" s="74"/>
      <c r="AA152" s="37"/>
      <c r="AB152" s="37"/>
      <c r="AC152" s="37"/>
      <c r="AD152" s="37"/>
      <c r="AE152" s="37"/>
      <c r="AF152" s="37"/>
      <c r="AG152" s="74"/>
      <c r="AH152" s="37"/>
      <c r="AI152" s="74"/>
      <c r="AJ152" s="74"/>
      <c r="AK152" s="74"/>
      <c r="AL152" s="74"/>
      <c r="AM152" s="37"/>
      <c r="AN152" s="74"/>
      <c r="AO152" s="74"/>
      <c r="AP152" s="74"/>
      <c r="AQ152" s="74"/>
      <c r="AR152" s="37"/>
      <c r="AS152" s="74"/>
      <c r="AT152" s="37"/>
      <c r="AU152" s="37"/>
      <c r="AV152" s="278"/>
      <c r="AW152" s="278"/>
      <c r="AX152" s="278"/>
      <c r="AY152" s="37"/>
      <c r="AZ152" s="37"/>
      <c r="BA152" s="37"/>
      <c r="BB152" s="37"/>
      <c r="BC152" s="37"/>
      <c r="BD152" s="37"/>
      <c r="BE152" s="37"/>
      <c r="BF152" s="37"/>
      <c r="BG152" s="74"/>
      <c r="BH152" s="37"/>
      <c r="BI152" s="37"/>
      <c r="BJ152" s="73"/>
      <c r="BK152" s="73"/>
      <c r="BL152" s="73"/>
      <c r="BM152" s="53"/>
    </row>
    <row r="153" spans="1:65" ht="13.5" customHeight="1">
      <c r="A153" s="51"/>
      <c r="B153" s="52"/>
      <c r="C153" s="36"/>
      <c r="D153" s="61"/>
      <c r="E153" s="49"/>
      <c r="F153" s="49"/>
      <c r="G153" s="50">
        <v>0.25</v>
      </c>
      <c r="H153" s="49"/>
      <c r="I153" s="49"/>
      <c r="J153" s="49"/>
      <c r="K153" s="182" t="e">
        <f t="shared" si="20"/>
        <v>#DIV/0!</v>
      </c>
      <c r="L153" s="183" t="e">
        <f t="shared" si="21"/>
        <v>#DIV/0!</v>
      </c>
      <c r="M153" s="173" t="e">
        <f>INDEX(#REF!,MATCH(판매정보!$B153,#REF!,0))</f>
        <v>#REF!</v>
      </c>
      <c r="N153" s="75"/>
      <c r="O153" s="173"/>
      <c r="P153" s="201" t="s">
        <v>245</v>
      </c>
      <c r="Q153" s="208"/>
      <c r="R153" s="37"/>
      <c r="S153" s="37"/>
      <c r="T153" s="37"/>
      <c r="U153" s="37"/>
      <c r="V153" s="37"/>
      <c r="W153" s="37"/>
      <c r="X153" s="37"/>
      <c r="Y153" s="74"/>
      <c r="Z153" s="74"/>
      <c r="AA153" s="37"/>
      <c r="AB153" s="37"/>
      <c r="AC153" s="37"/>
      <c r="AD153" s="37"/>
      <c r="AE153" s="37"/>
      <c r="AF153" s="37"/>
      <c r="AG153" s="74"/>
      <c r="AH153" s="37"/>
      <c r="AI153" s="74"/>
      <c r="AJ153" s="74"/>
      <c r="AK153" s="74"/>
      <c r="AL153" s="74"/>
      <c r="AM153" s="37"/>
      <c r="AN153" s="74"/>
      <c r="AO153" s="74"/>
      <c r="AP153" s="74"/>
      <c r="AQ153" s="74"/>
      <c r="AR153" s="37"/>
      <c r="AS153" s="74"/>
      <c r="AT153" s="37"/>
      <c r="AU153" s="37"/>
      <c r="AV153" s="278"/>
      <c r="AW153" s="278"/>
      <c r="AX153" s="278"/>
      <c r="AY153" s="37"/>
      <c r="AZ153" s="37"/>
      <c r="BA153" s="37"/>
      <c r="BB153" s="37"/>
      <c r="BC153" s="37"/>
      <c r="BD153" s="37"/>
      <c r="BE153" s="37"/>
      <c r="BF153" s="37"/>
      <c r="BG153" s="74"/>
      <c r="BH153" s="37"/>
      <c r="BI153" s="37"/>
      <c r="BJ153" s="73"/>
      <c r="BK153" s="73"/>
      <c r="BL153" s="73"/>
      <c r="BM153" s="53"/>
    </row>
    <row r="154" spans="1:65" ht="13.5" customHeight="1">
      <c r="A154" s="51"/>
      <c r="B154" s="52"/>
      <c r="C154" s="36"/>
      <c r="D154" s="61"/>
      <c r="E154" s="49"/>
      <c r="F154" s="49"/>
      <c r="G154" s="50">
        <v>0.25</v>
      </c>
      <c r="H154" s="49"/>
      <c r="I154" s="49"/>
      <c r="J154" s="49"/>
      <c r="K154" s="182" t="e">
        <f t="shared" si="20"/>
        <v>#DIV/0!</v>
      </c>
      <c r="L154" s="183" t="e">
        <f t="shared" si="21"/>
        <v>#DIV/0!</v>
      </c>
      <c r="M154" s="173" t="e">
        <f>INDEX(#REF!,MATCH(판매정보!$B154,#REF!,0))</f>
        <v>#REF!</v>
      </c>
      <c r="N154" s="75"/>
      <c r="O154" s="173"/>
      <c r="P154" s="201" t="s">
        <v>245</v>
      </c>
      <c r="Q154" s="208"/>
      <c r="R154" s="37"/>
      <c r="S154" s="37"/>
      <c r="T154" s="37"/>
      <c r="U154" s="37"/>
      <c r="V154" s="37"/>
      <c r="W154" s="37"/>
      <c r="X154" s="37"/>
      <c r="Y154" s="74"/>
      <c r="Z154" s="74"/>
      <c r="AA154" s="37"/>
      <c r="AB154" s="37"/>
      <c r="AC154" s="37"/>
      <c r="AD154" s="37"/>
      <c r="AE154" s="37"/>
      <c r="AF154" s="37"/>
      <c r="AG154" s="74"/>
      <c r="AH154" s="37"/>
      <c r="AI154" s="74"/>
      <c r="AJ154" s="74"/>
      <c r="AK154" s="74"/>
      <c r="AL154" s="74"/>
      <c r="AM154" s="37"/>
      <c r="AN154" s="74"/>
      <c r="AO154" s="74"/>
      <c r="AP154" s="74"/>
      <c r="AQ154" s="74"/>
      <c r="AR154" s="37"/>
      <c r="AS154" s="74"/>
      <c r="AT154" s="37"/>
      <c r="AU154" s="37"/>
      <c r="AV154" s="278"/>
      <c r="AW154" s="278"/>
      <c r="AX154" s="278"/>
      <c r="AY154" s="37"/>
      <c r="AZ154" s="37"/>
      <c r="BA154" s="37"/>
      <c r="BB154" s="37"/>
      <c r="BC154" s="37"/>
      <c r="BD154" s="37"/>
      <c r="BE154" s="37"/>
      <c r="BF154" s="37"/>
      <c r="BG154" s="74"/>
      <c r="BH154" s="37"/>
      <c r="BI154" s="37"/>
      <c r="BJ154" s="73"/>
      <c r="BK154" s="73"/>
      <c r="BL154" s="73"/>
      <c r="BM154" s="53"/>
    </row>
    <row r="155" spans="1:65" ht="13.5" customHeight="1">
      <c r="A155" s="51"/>
      <c r="B155" s="52"/>
      <c r="C155" s="36"/>
      <c r="D155" s="61"/>
      <c r="E155" s="49"/>
      <c r="F155" s="49"/>
      <c r="G155" s="50">
        <v>0.25</v>
      </c>
      <c r="H155" s="49"/>
      <c r="I155" s="49"/>
      <c r="J155" s="49"/>
      <c r="K155" s="182" t="e">
        <f t="shared" si="20"/>
        <v>#DIV/0!</v>
      </c>
      <c r="L155" s="183" t="e">
        <f t="shared" si="21"/>
        <v>#DIV/0!</v>
      </c>
      <c r="M155" s="173" t="e">
        <f>INDEX(#REF!,MATCH(판매정보!$B155,#REF!,0))</f>
        <v>#REF!</v>
      </c>
      <c r="N155" s="75"/>
      <c r="O155" s="173"/>
      <c r="P155" s="201" t="s">
        <v>245</v>
      </c>
      <c r="Q155" s="208"/>
      <c r="R155" s="37"/>
      <c r="S155" s="37"/>
      <c r="T155" s="37"/>
      <c r="U155" s="37"/>
      <c r="V155" s="37"/>
      <c r="W155" s="37"/>
      <c r="X155" s="37"/>
      <c r="Y155" s="74"/>
      <c r="Z155" s="74"/>
      <c r="AA155" s="37"/>
      <c r="AB155" s="37"/>
      <c r="AC155" s="37"/>
      <c r="AD155" s="37"/>
      <c r="AE155" s="37"/>
      <c r="AF155" s="37"/>
      <c r="AG155" s="74"/>
      <c r="AH155" s="37"/>
      <c r="AI155" s="74"/>
      <c r="AJ155" s="74"/>
      <c r="AK155" s="74"/>
      <c r="AL155" s="74"/>
      <c r="AM155" s="37"/>
      <c r="AN155" s="74"/>
      <c r="AO155" s="74"/>
      <c r="AP155" s="74"/>
      <c r="AQ155" s="74"/>
      <c r="AR155" s="37"/>
      <c r="AS155" s="74"/>
      <c r="AT155" s="37"/>
      <c r="AU155" s="37"/>
      <c r="AV155" s="278"/>
      <c r="AW155" s="278"/>
      <c r="AX155" s="278"/>
      <c r="AY155" s="37"/>
      <c r="AZ155" s="37"/>
      <c r="BA155" s="37"/>
      <c r="BB155" s="37"/>
      <c r="BC155" s="37"/>
      <c r="BD155" s="37"/>
      <c r="BE155" s="37"/>
      <c r="BF155" s="37"/>
      <c r="BG155" s="74"/>
      <c r="BH155" s="37"/>
      <c r="BI155" s="37"/>
      <c r="BJ155" s="73"/>
      <c r="BK155" s="73"/>
      <c r="BL155" s="73"/>
      <c r="BM155" s="53"/>
    </row>
    <row r="156" spans="1:65" ht="13.5" customHeight="1">
      <c r="A156" s="51"/>
      <c r="B156" s="52"/>
      <c r="C156" s="36"/>
      <c r="D156" s="61"/>
      <c r="E156" s="49"/>
      <c r="F156" s="49"/>
      <c r="G156" s="50">
        <v>0.25</v>
      </c>
      <c r="H156" s="49"/>
      <c r="I156" s="49"/>
      <c r="J156" s="49"/>
      <c r="K156" s="182" t="e">
        <f t="shared" si="20"/>
        <v>#DIV/0!</v>
      </c>
      <c r="L156" s="183" t="e">
        <f t="shared" si="21"/>
        <v>#DIV/0!</v>
      </c>
      <c r="M156" s="173" t="e">
        <f>INDEX(#REF!,MATCH(판매정보!$B156,#REF!,0))</f>
        <v>#REF!</v>
      </c>
      <c r="N156" s="75"/>
      <c r="O156" s="173"/>
      <c r="P156" s="201" t="s">
        <v>245</v>
      </c>
      <c r="Q156" s="208"/>
      <c r="R156" s="37"/>
      <c r="S156" s="37"/>
      <c r="T156" s="37"/>
      <c r="U156" s="37"/>
      <c r="V156" s="37"/>
      <c r="W156" s="37"/>
      <c r="X156" s="37"/>
      <c r="Y156" s="74"/>
      <c r="Z156" s="74"/>
      <c r="AA156" s="37"/>
      <c r="AB156" s="37"/>
      <c r="AC156" s="37"/>
      <c r="AD156" s="37"/>
      <c r="AE156" s="37"/>
      <c r="AF156" s="37"/>
      <c r="AG156" s="74"/>
      <c r="AH156" s="37"/>
      <c r="AI156" s="74"/>
      <c r="AJ156" s="74"/>
      <c r="AK156" s="74"/>
      <c r="AL156" s="74"/>
      <c r="AM156" s="37"/>
      <c r="AN156" s="74"/>
      <c r="AO156" s="74"/>
      <c r="AP156" s="74"/>
      <c r="AQ156" s="74"/>
      <c r="AR156" s="37"/>
      <c r="AS156" s="74"/>
      <c r="AT156" s="37"/>
      <c r="AU156" s="37"/>
      <c r="AV156" s="278"/>
      <c r="AW156" s="278"/>
      <c r="AX156" s="278"/>
      <c r="AY156" s="37"/>
      <c r="AZ156" s="37"/>
      <c r="BA156" s="37"/>
      <c r="BB156" s="37"/>
      <c r="BC156" s="37"/>
      <c r="BD156" s="37"/>
      <c r="BE156" s="37"/>
      <c r="BF156" s="37"/>
      <c r="BG156" s="74"/>
      <c r="BH156" s="37"/>
      <c r="BI156" s="37"/>
      <c r="BJ156" s="73"/>
      <c r="BK156" s="73"/>
      <c r="BL156" s="73"/>
      <c r="BM156" s="53"/>
    </row>
    <row r="157" spans="1:65" ht="13.5" customHeight="1">
      <c r="A157" s="51"/>
      <c r="B157" s="52"/>
      <c r="C157" s="36"/>
      <c r="D157" s="61"/>
      <c r="E157" s="49"/>
      <c r="F157" s="49"/>
      <c r="G157" s="50">
        <v>0.25</v>
      </c>
      <c r="H157" s="49"/>
      <c r="I157" s="49"/>
      <c r="J157" s="49"/>
      <c r="K157" s="182" t="e">
        <f t="shared" si="20"/>
        <v>#DIV/0!</v>
      </c>
      <c r="L157" s="183" t="e">
        <f t="shared" si="21"/>
        <v>#DIV/0!</v>
      </c>
      <c r="M157" s="173" t="e">
        <f>INDEX(#REF!,MATCH(판매정보!$B157,#REF!,0))</f>
        <v>#REF!</v>
      </c>
      <c r="N157" s="75"/>
      <c r="O157" s="173"/>
      <c r="P157" s="201" t="s">
        <v>245</v>
      </c>
      <c r="Q157" s="208"/>
      <c r="R157" s="37"/>
      <c r="S157" s="37"/>
      <c r="T157" s="37"/>
      <c r="U157" s="37"/>
      <c r="V157" s="37"/>
      <c r="W157" s="37"/>
      <c r="X157" s="37"/>
      <c r="Y157" s="74"/>
      <c r="Z157" s="74"/>
      <c r="AA157" s="37"/>
      <c r="AB157" s="37"/>
      <c r="AC157" s="37"/>
      <c r="AD157" s="37"/>
      <c r="AE157" s="37"/>
      <c r="AF157" s="37"/>
      <c r="AG157" s="74"/>
      <c r="AH157" s="37"/>
      <c r="AI157" s="74"/>
      <c r="AJ157" s="74"/>
      <c r="AK157" s="74"/>
      <c r="AL157" s="74"/>
      <c r="AM157" s="37"/>
      <c r="AN157" s="74"/>
      <c r="AO157" s="74"/>
      <c r="AP157" s="74"/>
      <c r="AQ157" s="74"/>
      <c r="AR157" s="37"/>
      <c r="AS157" s="74"/>
      <c r="AT157" s="37"/>
      <c r="AU157" s="37"/>
      <c r="AV157" s="278"/>
      <c r="AW157" s="278"/>
      <c r="AX157" s="278"/>
      <c r="AY157" s="37"/>
      <c r="AZ157" s="37"/>
      <c r="BA157" s="37"/>
      <c r="BB157" s="37"/>
      <c r="BC157" s="37"/>
      <c r="BD157" s="37"/>
      <c r="BE157" s="37"/>
      <c r="BF157" s="37"/>
      <c r="BG157" s="74"/>
      <c r="BH157" s="37"/>
      <c r="BI157" s="37"/>
      <c r="BJ157" s="73"/>
      <c r="BK157" s="73"/>
      <c r="BL157" s="73"/>
      <c r="BM157" s="53"/>
    </row>
    <row r="158" spans="1:65" ht="13.5" customHeight="1">
      <c r="A158" s="51"/>
      <c r="B158" s="52"/>
      <c r="C158" s="36"/>
      <c r="D158" s="61"/>
      <c r="E158" s="49"/>
      <c r="F158" s="49"/>
      <c r="G158" s="50">
        <v>0.25</v>
      </c>
      <c r="H158" s="49"/>
      <c r="I158" s="49"/>
      <c r="J158" s="49"/>
      <c r="K158" s="182" t="e">
        <f t="shared" si="20"/>
        <v>#DIV/0!</v>
      </c>
      <c r="L158" s="183" t="e">
        <f t="shared" si="21"/>
        <v>#DIV/0!</v>
      </c>
      <c r="M158" s="173" t="e">
        <f>INDEX(#REF!,MATCH(판매정보!$B158,#REF!,0))</f>
        <v>#REF!</v>
      </c>
      <c r="N158" s="75"/>
      <c r="O158" s="173"/>
      <c r="P158" s="201" t="s">
        <v>245</v>
      </c>
      <c r="Q158" s="208"/>
      <c r="R158" s="37"/>
      <c r="S158" s="37"/>
      <c r="T158" s="37"/>
      <c r="U158" s="37"/>
      <c r="V158" s="37"/>
      <c r="W158" s="37"/>
      <c r="X158" s="37"/>
      <c r="Y158" s="74"/>
      <c r="Z158" s="74"/>
      <c r="AA158" s="37"/>
      <c r="AB158" s="37"/>
      <c r="AC158" s="37"/>
      <c r="AD158" s="37"/>
      <c r="AE158" s="37"/>
      <c r="AF158" s="37"/>
      <c r="AG158" s="74"/>
      <c r="AH158" s="37"/>
      <c r="AI158" s="74"/>
      <c r="AJ158" s="74"/>
      <c r="AK158" s="74"/>
      <c r="AL158" s="74"/>
      <c r="AM158" s="37"/>
      <c r="AN158" s="74"/>
      <c r="AO158" s="74"/>
      <c r="AP158" s="74"/>
      <c r="AQ158" s="74"/>
      <c r="AR158" s="37"/>
      <c r="AS158" s="74"/>
      <c r="AT158" s="37"/>
      <c r="AU158" s="37"/>
      <c r="AV158" s="278"/>
      <c r="AW158" s="278"/>
      <c r="AX158" s="278"/>
      <c r="AY158" s="37"/>
      <c r="AZ158" s="37"/>
      <c r="BA158" s="37"/>
      <c r="BB158" s="37"/>
      <c r="BC158" s="37"/>
      <c r="BD158" s="37"/>
      <c r="BE158" s="37"/>
      <c r="BF158" s="37"/>
      <c r="BG158" s="74"/>
      <c r="BH158" s="37"/>
      <c r="BI158" s="37"/>
      <c r="BJ158" s="73"/>
      <c r="BK158" s="73"/>
      <c r="BL158" s="73"/>
      <c r="BM158" s="53"/>
    </row>
    <row r="159" spans="1:65" ht="13.5" customHeight="1">
      <c r="A159" s="51"/>
      <c r="B159" s="52"/>
      <c r="C159" s="36"/>
      <c r="D159" s="61"/>
      <c r="E159" s="49"/>
      <c r="F159" s="49"/>
      <c r="G159" s="50">
        <v>0.25</v>
      </c>
      <c r="H159" s="49"/>
      <c r="I159" s="49"/>
      <c r="J159" s="49"/>
      <c r="K159" s="182" t="e">
        <f t="shared" si="20"/>
        <v>#DIV/0!</v>
      </c>
      <c r="L159" s="183" t="e">
        <f t="shared" si="21"/>
        <v>#DIV/0!</v>
      </c>
      <c r="M159" s="173" t="e">
        <f>INDEX(#REF!,MATCH(판매정보!$B159,#REF!,0))</f>
        <v>#REF!</v>
      </c>
      <c r="N159" s="75"/>
      <c r="O159" s="173"/>
      <c r="P159" s="201" t="s">
        <v>245</v>
      </c>
      <c r="Q159" s="208"/>
      <c r="R159" s="37"/>
      <c r="S159" s="37"/>
      <c r="T159" s="37"/>
      <c r="U159" s="37"/>
      <c r="V159" s="37"/>
      <c r="W159" s="37"/>
      <c r="X159" s="37"/>
      <c r="Y159" s="74"/>
      <c r="Z159" s="74"/>
      <c r="AA159" s="37"/>
      <c r="AB159" s="37"/>
      <c r="AC159" s="37"/>
      <c r="AD159" s="37"/>
      <c r="AE159" s="37"/>
      <c r="AF159" s="37"/>
      <c r="AG159" s="74"/>
      <c r="AH159" s="37"/>
      <c r="AI159" s="74"/>
      <c r="AJ159" s="74"/>
      <c r="AK159" s="74"/>
      <c r="AL159" s="74"/>
      <c r="AM159" s="37"/>
      <c r="AN159" s="74"/>
      <c r="AO159" s="74"/>
      <c r="AP159" s="74"/>
      <c r="AQ159" s="74"/>
      <c r="AR159" s="37"/>
      <c r="AS159" s="74"/>
      <c r="AT159" s="37"/>
      <c r="AU159" s="37"/>
      <c r="AV159" s="278"/>
      <c r="AW159" s="278"/>
      <c r="AX159" s="278"/>
      <c r="AY159" s="37"/>
      <c r="AZ159" s="37"/>
      <c r="BA159" s="37"/>
      <c r="BB159" s="37"/>
      <c r="BC159" s="37"/>
      <c r="BD159" s="37"/>
      <c r="BE159" s="37"/>
      <c r="BF159" s="37"/>
      <c r="BG159" s="74"/>
      <c r="BH159" s="37"/>
      <c r="BI159" s="37"/>
      <c r="BJ159" s="73"/>
      <c r="BK159" s="73"/>
      <c r="BL159" s="73"/>
      <c r="BM159" s="53"/>
    </row>
    <row r="160" spans="1:65" ht="13.5" customHeight="1">
      <c r="A160" s="51"/>
      <c r="B160" s="52"/>
      <c r="C160" s="36"/>
      <c r="D160" s="61"/>
      <c r="E160" s="49"/>
      <c r="F160" s="49"/>
      <c r="G160" s="50">
        <v>0.25</v>
      </c>
      <c r="H160" s="49"/>
      <c r="I160" s="49"/>
      <c r="J160" s="49"/>
      <c r="K160" s="182" t="e">
        <f t="shared" ref="K160:K222" si="22">IF(I160="유료배송",0,IF(I160="무료배송",J160,MIN(J160,J160/(I160/F160))))</f>
        <v>#DIV/0!</v>
      </c>
      <c r="L160" s="183" t="e">
        <f t="shared" ref="L160:L222" si="23">1-(H160+K160+F160*G160)/F160</f>
        <v>#DIV/0!</v>
      </c>
      <c r="M160" s="173" t="e">
        <f>INDEX(#REF!,MATCH(판매정보!$B160,#REF!,0))</f>
        <v>#REF!</v>
      </c>
      <c r="N160" s="75"/>
      <c r="O160" s="173"/>
      <c r="P160" s="201" t="s">
        <v>245</v>
      </c>
      <c r="Q160" s="208"/>
      <c r="R160" s="37"/>
      <c r="S160" s="37"/>
      <c r="T160" s="37"/>
      <c r="U160" s="37"/>
      <c r="V160" s="37"/>
      <c r="W160" s="37"/>
      <c r="X160" s="37"/>
      <c r="Y160" s="74"/>
      <c r="Z160" s="74"/>
      <c r="AA160" s="37"/>
      <c r="AB160" s="37"/>
      <c r="AC160" s="37"/>
      <c r="AD160" s="37"/>
      <c r="AE160" s="37"/>
      <c r="AF160" s="37"/>
      <c r="AG160" s="74"/>
      <c r="AH160" s="37"/>
      <c r="AI160" s="74"/>
      <c r="AJ160" s="74"/>
      <c r="AK160" s="74"/>
      <c r="AL160" s="74"/>
      <c r="AM160" s="37"/>
      <c r="AN160" s="74"/>
      <c r="AO160" s="74"/>
      <c r="AP160" s="74"/>
      <c r="AQ160" s="74"/>
      <c r="AR160" s="37"/>
      <c r="AS160" s="74"/>
      <c r="AT160" s="37"/>
      <c r="AU160" s="37"/>
      <c r="AV160" s="278"/>
      <c r="AW160" s="278"/>
      <c r="AX160" s="278"/>
      <c r="AY160" s="37"/>
      <c r="AZ160" s="37"/>
      <c r="BA160" s="37"/>
      <c r="BB160" s="37"/>
      <c r="BC160" s="37"/>
      <c r="BD160" s="37"/>
      <c r="BE160" s="37"/>
      <c r="BF160" s="37"/>
      <c r="BG160" s="74"/>
      <c r="BH160" s="37"/>
      <c r="BI160" s="37"/>
      <c r="BJ160" s="73"/>
      <c r="BK160" s="73"/>
      <c r="BL160" s="73"/>
      <c r="BM160" s="53"/>
    </row>
    <row r="161" spans="1:65" ht="13.5" customHeight="1">
      <c r="A161" s="51"/>
      <c r="B161" s="52"/>
      <c r="C161" s="36"/>
      <c r="D161" s="61"/>
      <c r="E161" s="49"/>
      <c r="F161" s="49"/>
      <c r="G161" s="50">
        <v>0.25</v>
      </c>
      <c r="H161" s="49"/>
      <c r="I161" s="49"/>
      <c r="J161" s="49"/>
      <c r="K161" s="182" t="e">
        <f t="shared" si="22"/>
        <v>#DIV/0!</v>
      </c>
      <c r="L161" s="183" t="e">
        <f t="shared" si="23"/>
        <v>#DIV/0!</v>
      </c>
      <c r="M161" s="173" t="e">
        <f>INDEX(#REF!,MATCH(판매정보!$B161,#REF!,0))</f>
        <v>#REF!</v>
      </c>
      <c r="N161" s="75"/>
      <c r="O161" s="173"/>
      <c r="P161" s="201" t="s">
        <v>245</v>
      </c>
      <c r="Q161" s="208"/>
      <c r="R161" s="37"/>
      <c r="S161" s="37"/>
      <c r="T161" s="37"/>
      <c r="U161" s="37"/>
      <c r="V161" s="37"/>
      <c r="W161" s="37"/>
      <c r="X161" s="37"/>
      <c r="Y161" s="74"/>
      <c r="Z161" s="74"/>
      <c r="AA161" s="37"/>
      <c r="AB161" s="37"/>
      <c r="AC161" s="37"/>
      <c r="AD161" s="37"/>
      <c r="AE161" s="37"/>
      <c r="AF161" s="37"/>
      <c r="AG161" s="74"/>
      <c r="AH161" s="37"/>
      <c r="AI161" s="74"/>
      <c r="AJ161" s="74"/>
      <c r="AK161" s="74"/>
      <c r="AL161" s="74"/>
      <c r="AM161" s="37"/>
      <c r="AN161" s="74"/>
      <c r="AO161" s="74"/>
      <c r="AP161" s="74"/>
      <c r="AQ161" s="74"/>
      <c r="AR161" s="37"/>
      <c r="AS161" s="74"/>
      <c r="AT161" s="37"/>
      <c r="AU161" s="37"/>
      <c r="AV161" s="278"/>
      <c r="AW161" s="278"/>
      <c r="AX161" s="278"/>
      <c r="AY161" s="37"/>
      <c r="AZ161" s="37"/>
      <c r="BA161" s="37"/>
      <c r="BB161" s="37"/>
      <c r="BC161" s="37"/>
      <c r="BD161" s="37"/>
      <c r="BE161" s="37"/>
      <c r="BF161" s="37"/>
      <c r="BG161" s="74"/>
      <c r="BH161" s="37"/>
      <c r="BI161" s="37"/>
      <c r="BJ161" s="73"/>
      <c r="BK161" s="73"/>
      <c r="BL161" s="73"/>
      <c r="BM161" s="53"/>
    </row>
    <row r="162" spans="1:65" ht="13.5" customHeight="1">
      <c r="A162" s="51"/>
      <c r="B162" s="52"/>
      <c r="C162" s="36"/>
      <c r="D162" s="61"/>
      <c r="E162" s="49"/>
      <c r="F162" s="49"/>
      <c r="G162" s="50">
        <v>0.25</v>
      </c>
      <c r="H162" s="49"/>
      <c r="I162" s="49"/>
      <c r="J162" s="49"/>
      <c r="K162" s="182" t="e">
        <f t="shared" si="22"/>
        <v>#DIV/0!</v>
      </c>
      <c r="L162" s="183" t="e">
        <f t="shared" si="23"/>
        <v>#DIV/0!</v>
      </c>
      <c r="M162" s="173" t="e">
        <f>INDEX(#REF!,MATCH(판매정보!$B162,#REF!,0))</f>
        <v>#REF!</v>
      </c>
      <c r="N162" s="75"/>
      <c r="O162" s="173"/>
      <c r="P162" s="201" t="s">
        <v>245</v>
      </c>
      <c r="Q162" s="208"/>
      <c r="R162" s="37"/>
      <c r="S162" s="37"/>
      <c r="T162" s="37"/>
      <c r="U162" s="37"/>
      <c r="V162" s="37"/>
      <c r="W162" s="37"/>
      <c r="X162" s="37"/>
      <c r="Y162" s="74"/>
      <c r="Z162" s="74"/>
      <c r="AA162" s="37"/>
      <c r="AB162" s="37"/>
      <c r="AC162" s="37"/>
      <c r="AD162" s="37"/>
      <c r="AE162" s="37"/>
      <c r="AF162" s="37"/>
      <c r="AG162" s="74"/>
      <c r="AH162" s="37"/>
      <c r="AI162" s="74"/>
      <c r="AJ162" s="74"/>
      <c r="AK162" s="74"/>
      <c r="AL162" s="74"/>
      <c r="AM162" s="37"/>
      <c r="AN162" s="74"/>
      <c r="AO162" s="74"/>
      <c r="AP162" s="74"/>
      <c r="AQ162" s="74"/>
      <c r="AR162" s="37"/>
      <c r="AS162" s="74"/>
      <c r="AT162" s="37"/>
      <c r="AU162" s="37"/>
      <c r="AV162" s="278"/>
      <c r="AW162" s="278"/>
      <c r="AX162" s="278"/>
      <c r="AY162" s="37"/>
      <c r="AZ162" s="37"/>
      <c r="BA162" s="37"/>
      <c r="BB162" s="37"/>
      <c r="BC162" s="37"/>
      <c r="BD162" s="37"/>
      <c r="BE162" s="37"/>
      <c r="BF162" s="37"/>
      <c r="BG162" s="74"/>
      <c r="BH162" s="37"/>
      <c r="BI162" s="37"/>
      <c r="BJ162" s="73"/>
      <c r="BK162" s="73"/>
      <c r="BL162" s="73"/>
      <c r="BM162" s="53"/>
    </row>
    <row r="163" spans="1:65" ht="13.5" customHeight="1">
      <c r="A163" s="51"/>
      <c r="B163" s="52"/>
      <c r="C163" s="36"/>
      <c r="D163" s="61"/>
      <c r="E163" s="49"/>
      <c r="F163" s="49"/>
      <c r="G163" s="50">
        <v>0.25</v>
      </c>
      <c r="H163" s="49"/>
      <c r="I163" s="49"/>
      <c r="J163" s="49"/>
      <c r="K163" s="182" t="e">
        <f t="shared" si="22"/>
        <v>#DIV/0!</v>
      </c>
      <c r="L163" s="183" t="e">
        <f t="shared" si="23"/>
        <v>#DIV/0!</v>
      </c>
      <c r="M163" s="173" t="e">
        <f>INDEX(#REF!,MATCH(판매정보!$B163,#REF!,0))</f>
        <v>#REF!</v>
      </c>
      <c r="N163" s="75"/>
      <c r="O163" s="173"/>
      <c r="P163" s="201" t="s">
        <v>245</v>
      </c>
      <c r="Q163" s="208"/>
      <c r="R163" s="37"/>
      <c r="S163" s="37"/>
      <c r="T163" s="37"/>
      <c r="U163" s="37"/>
      <c r="V163" s="37"/>
      <c r="W163" s="37"/>
      <c r="X163" s="37"/>
      <c r="Y163" s="74"/>
      <c r="Z163" s="74"/>
      <c r="AA163" s="37"/>
      <c r="AB163" s="37"/>
      <c r="AC163" s="37"/>
      <c r="AD163" s="37"/>
      <c r="AE163" s="37"/>
      <c r="AF163" s="37"/>
      <c r="AG163" s="74"/>
      <c r="AH163" s="37"/>
      <c r="AI163" s="74"/>
      <c r="AJ163" s="74"/>
      <c r="AK163" s="74"/>
      <c r="AL163" s="74"/>
      <c r="AM163" s="37"/>
      <c r="AN163" s="74"/>
      <c r="AO163" s="74"/>
      <c r="AP163" s="74"/>
      <c r="AQ163" s="74"/>
      <c r="AR163" s="37"/>
      <c r="AS163" s="74"/>
      <c r="AT163" s="37"/>
      <c r="AU163" s="37"/>
      <c r="AV163" s="278"/>
      <c r="AW163" s="278"/>
      <c r="AX163" s="278"/>
      <c r="AY163" s="37"/>
      <c r="AZ163" s="37"/>
      <c r="BA163" s="37"/>
      <c r="BB163" s="37"/>
      <c r="BC163" s="37"/>
      <c r="BD163" s="37"/>
      <c r="BE163" s="37"/>
      <c r="BF163" s="37"/>
      <c r="BG163" s="74"/>
      <c r="BH163" s="37"/>
      <c r="BI163" s="37"/>
      <c r="BJ163" s="73"/>
      <c r="BK163" s="73"/>
      <c r="BL163" s="73"/>
      <c r="BM163" s="53"/>
    </row>
    <row r="164" spans="1:65" ht="13.5" customHeight="1">
      <c r="A164" s="51"/>
      <c r="B164" s="52"/>
      <c r="C164" s="36"/>
      <c r="D164" s="61"/>
      <c r="E164" s="49"/>
      <c r="F164" s="49"/>
      <c r="G164" s="50">
        <v>0.25</v>
      </c>
      <c r="H164" s="49"/>
      <c r="I164" s="49"/>
      <c r="J164" s="49"/>
      <c r="K164" s="182" t="e">
        <f t="shared" si="22"/>
        <v>#DIV/0!</v>
      </c>
      <c r="L164" s="183" t="e">
        <f t="shared" si="23"/>
        <v>#DIV/0!</v>
      </c>
      <c r="M164" s="173" t="e">
        <f>INDEX(#REF!,MATCH(판매정보!$B164,#REF!,0))</f>
        <v>#REF!</v>
      </c>
      <c r="N164" s="75"/>
      <c r="O164" s="173"/>
      <c r="P164" s="201" t="s">
        <v>245</v>
      </c>
      <c r="Q164" s="208"/>
      <c r="R164" s="37"/>
      <c r="S164" s="37"/>
      <c r="T164" s="37"/>
      <c r="U164" s="37"/>
      <c r="V164" s="37"/>
      <c r="W164" s="37"/>
      <c r="X164" s="37"/>
      <c r="Y164" s="74"/>
      <c r="Z164" s="74"/>
      <c r="AA164" s="37"/>
      <c r="AB164" s="37"/>
      <c r="AC164" s="37"/>
      <c r="AD164" s="37"/>
      <c r="AE164" s="37"/>
      <c r="AF164" s="37"/>
      <c r="AG164" s="74"/>
      <c r="AH164" s="37"/>
      <c r="AI164" s="74"/>
      <c r="AJ164" s="74"/>
      <c r="AK164" s="74"/>
      <c r="AL164" s="74"/>
      <c r="AM164" s="37"/>
      <c r="AN164" s="74"/>
      <c r="AO164" s="74"/>
      <c r="AP164" s="74"/>
      <c r="AQ164" s="74"/>
      <c r="AR164" s="37"/>
      <c r="AS164" s="74"/>
      <c r="AT164" s="37"/>
      <c r="AU164" s="37"/>
      <c r="AV164" s="278"/>
      <c r="AW164" s="278"/>
      <c r="AX164" s="278"/>
      <c r="AY164" s="37"/>
      <c r="AZ164" s="37"/>
      <c r="BA164" s="37"/>
      <c r="BB164" s="37"/>
      <c r="BC164" s="37"/>
      <c r="BD164" s="37"/>
      <c r="BE164" s="37"/>
      <c r="BF164" s="37"/>
      <c r="BG164" s="74"/>
      <c r="BH164" s="37"/>
      <c r="BI164" s="37"/>
      <c r="BJ164" s="73"/>
      <c r="BK164" s="73"/>
      <c r="BL164" s="73"/>
      <c r="BM164" s="53"/>
    </row>
    <row r="165" spans="1:65" ht="13.5" customHeight="1">
      <c r="A165" s="51"/>
      <c r="B165" s="52"/>
      <c r="C165" s="36"/>
      <c r="D165" s="61"/>
      <c r="E165" s="49"/>
      <c r="F165" s="49"/>
      <c r="G165" s="50">
        <v>0.25</v>
      </c>
      <c r="H165" s="49"/>
      <c r="I165" s="49"/>
      <c r="J165" s="49"/>
      <c r="K165" s="182" t="e">
        <f t="shared" si="22"/>
        <v>#DIV/0!</v>
      </c>
      <c r="L165" s="183" t="e">
        <f t="shared" si="23"/>
        <v>#DIV/0!</v>
      </c>
      <c r="M165" s="173" t="e">
        <f>INDEX(#REF!,MATCH(판매정보!$B165,#REF!,0))</f>
        <v>#REF!</v>
      </c>
      <c r="N165" s="75"/>
      <c r="O165" s="173"/>
      <c r="P165" s="201" t="s">
        <v>245</v>
      </c>
      <c r="Q165" s="208"/>
      <c r="R165" s="37"/>
      <c r="S165" s="37"/>
      <c r="T165" s="37"/>
      <c r="U165" s="37"/>
      <c r="V165" s="37"/>
      <c r="W165" s="37"/>
      <c r="X165" s="37"/>
      <c r="Y165" s="74"/>
      <c r="Z165" s="74"/>
      <c r="AA165" s="37"/>
      <c r="AB165" s="37"/>
      <c r="AC165" s="37"/>
      <c r="AD165" s="37"/>
      <c r="AE165" s="37"/>
      <c r="AF165" s="37"/>
      <c r="AG165" s="74"/>
      <c r="AH165" s="37"/>
      <c r="AI165" s="74"/>
      <c r="AJ165" s="74"/>
      <c r="AK165" s="74"/>
      <c r="AL165" s="74"/>
      <c r="AM165" s="37"/>
      <c r="AN165" s="74"/>
      <c r="AO165" s="74"/>
      <c r="AP165" s="74"/>
      <c r="AQ165" s="74"/>
      <c r="AR165" s="37"/>
      <c r="AS165" s="74"/>
      <c r="AT165" s="37"/>
      <c r="AU165" s="37"/>
      <c r="AV165" s="278"/>
      <c r="AW165" s="278"/>
      <c r="AX165" s="278"/>
      <c r="AY165" s="37"/>
      <c r="AZ165" s="37"/>
      <c r="BA165" s="37"/>
      <c r="BB165" s="37"/>
      <c r="BC165" s="37"/>
      <c r="BD165" s="37"/>
      <c r="BE165" s="37"/>
      <c r="BF165" s="37"/>
      <c r="BG165" s="74"/>
      <c r="BH165" s="37"/>
      <c r="BI165" s="37"/>
      <c r="BJ165" s="73"/>
      <c r="BK165" s="73"/>
      <c r="BL165" s="73"/>
      <c r="BM165" s="53"/>
    </row>
    <row r="166" spans="1:65" ht="13.5" customHeight="1">
      <c r="A166" s="51"/>
      <c r="B166" s="52"/>
      <c r="C166" s="36"/>
      <c r="D166" s="61"/>
      <c r="E166" s="49"/>
      <c r="F166" s="49"/>
      <c r="G166" s="50">
        <v>0.25</v>
      </c>
      <c r="H166" s="49"/>
      <c r="I166" s="49"/>
      <c r="J166" s="49"/>
      <c r="K166" s="182" t="e">
        <f t="shared" si="22"/>
        <v>#DIV/0!</v>
      </c>
      <c r="L166" s="183" t="e">
        <f t="shared" si="23"/>
        <v>#DIV/0!</v>
      </c>
      <c r="M166" s="173" t="e">
        <f>INDEX(#REF!,MATCH(판매정보!$B166,#REF!,0))</f>
        <v>#REF!</v>
      </c>
      <c r="N166" s="75"/>
      <c r="O166" s="173"/>
      <c r="P166" s="201" t="s">
        <v>245</v>
      </c>
      <c r="Q166" s="208"/>
      <c r="R166" s="37"/>
      <c r="S166" s="37"/>
      <c r="T166" s="37"/>
      <c r="U166" s="37"/>
      <c r="V166" s="37"/>
      <c r="W166" s="37"/>
      <c r="X166" s="37"/>
      <c r="Y166" s="74"/>
      <c r="Z166" s="74"/>
      <c r="AA166" s="37"/>
      <c r="AB166" s="37"/>
      <c r="AC166" s="37"/>
      <c r="AD166" s="37"/>
      <c r="AE166" s="37"/>
      <c r="AF166" s="37"/>
      <c r="AG166" s="74"/>
      <c r="AH166" s="37"/>
      <c r="AI166" s="74"/>
      <c r="AJ166" s="74"/>
      <c r="AK166" s="74"/>
      <c r="AL166" s="74"/>
      <c r="AM166" s="37"/>
      <c r="AN166" s="74"/>
      <c r="AO166" s="74"/>
      <c r="AP166" s="74"/>
      <c r="AQ166" s="74"/>
      <c r="AR166" s="37"/>
      <c r="AS166" s="74"/>
      <c r="AT166" s="37"/>
      <c r="AU166" s="37"/>
      <c r="AV166" s="278"/>
      <c r="AW166" s="278"/>
      <c r="AX166" s="278"/>
      <c r="AY166" s="37"/>
      <c r="AZ166" s="37"/>
      <c r="BA166" s="37"/>
      <c r="BB166" s="37"/>
      <c r="BC166" s="37"/>
      <c r="BD166" s="37"/>
      <c r="BE166" s="37"/>
      <c r="BF166" s="37"/>
      <c r="BG166" s="74"/>
      <c r="BH166" s="37"/>
      <c r="BI166" s="37"/>
      <c r="BJ166" s="73"/>
      <c r="BK166" s="73"/>
      <c r="BL166" s="73"/>
      <c r="BM166" s="53"/>
    </row>
    <row r="167" spans="1:65" ht="13.5" customHeight="1">
      <c r="A167" s="51"/>
      <c r="B167" s="52"/>
      <c r="C167" s="36"/>
      <c r="D167" s="61"/>
      <c r="E167" s="49"/>
      <c r="F167" s="49"/>
      <c r="G167" s="50">
        <v>0.25</v>
      </c>
      <c r="H167" s="49"/>
      <c r="I167" s="49"/>
      <c r="J167" s="49"/>
      <c r="K167" s="182" t="e">
        <f t="shared" si="22"/>
        <v>#DIV/0!</v>
      </c>
      <c r="L167" s="183" t="e">
        <f t="shared" si="23"/>
        <v>#DIV/0!</v>
      </c>
      <c r="M167" s="173" t="e">
        <f>INDEX(#REF!,MATCH(판매정보!$B167,#REF!,0))</f>
        <v>#REF!</v>
      </c>
      <c r="N167" s="75"/>
      <c r="O167" s="173"/>
      <c r="P167" s="201" t="s">
        <v>245</v>
      </c>
      <c r="Q167" s="208"/>
      <c r="R167" s="37"/>
      <c r="S167" s="37"/>
      <c r="T167" s="37"/>
      <c r="U167" s="37"/>
      <c r="V167" s="37"/>
      <c r="W167" s="37"/>
      <c r="X167" s="37"/>
      <c r="Y167" s="74"/>
      <c r="Z167" s="74"/>
      <c r="AA167" s="37"/>
      <c r="AB167" s="37"/>
      <c r="AC167" s="37"/>
      <c r="AD167" s="37"/>
      <c r="AE167" s="37"/>
      <c r="AF167" s="37"/>
      <c r="AG167" s="74"/>
      <c r="AH167" s="37"/>
      <c r="AI167" s="74"/>
      <c r="AJ167" s="74"/>
      <c r="AK167" s="74"/>
      <c r="AL167" s="74"/>
      <c r="AM167" s="37"/>
      <c r="AN167" s="74"/>
      <c r="AO167" s="74"/>
      <c r="AP167" s="74"/>
      <c r="AQ167" s="74"/>
      <c r="AR167" s="37"/>
      <c r="AS167" s="74"/>
      <c r="AT167" s="37"/>
      <c r="AU167" s="37"/>
      <c r="AV167" s="278"/>
      <c r="AW167" s="278"/>
      <c r="AX167" s="278"/>
      <c r="AY167" s="37"/>
      <c r="AZ167" s="37"/>
      <c r="BA167" s="37"/>
      <c r="BB167" s="37"/>
      <c r="BC167" s="37"/>
      <c r="BD167" s="37"/>
      <c r="BE167" s="37"/>
      <c r="BF167" s="37"/>
      <c r="BG167" s="74"/>
      <c r="BH167" s="37"/>
      <c r="BI167" s="37"/>
      <c r="BJ167" s="73"/>
      <c r="BK167" s="73"/>
      <c r="BL167" s="73"/>
      <c r="BM167" s="53"/>
    </row>
    <row r="168" spans="1:65" ht="13.5" customHeight="1">
      <c r="A168" s="51"/>
      <c r="B168" s="52"/>
      <c r="C168" s="36"/>
      <c r="D168" s="61"/>
      <c r="E168" s="49"/>
      <c r="F168" s="49"/>
      <c r="G168" s="50">
        <v>0.25</v>
      </c>
      <c r="H168" s="49"/>
      <c r="I168" s="49"/>
      <c r="J168" s="49"/>
      <c r="K168" s="182" t="e">
        <f t="shared" si="22"/>
        <v>#DIV/0!</v>
      </c>
      <c r="L168" s="183" t="e">
        <f t="shared" si="23"/>
        <v>#DIV/0!</v>
      </c>
      <c r="M168" s="173" t="e">
        <f>INDEX(#REF!,MATCH(판매정보!$B168,#REF!,0))</f>
        <v>#REF!</v>
      </c>
      <c r="N168" s="75"/>
      <c r="O168" s="173"/>
      <c r="P168" s="201" t="s">
        <v>245</v>
      </c>
      <c r="Q168" s="208"/>
      <c r="R168" s="37"/>
      <c r="S168" s="37"/>
      <c r="T168" s="37"/>
      <c r="U168" s="37"/>
      <c r="V168" s="37"/>
      <c r="W168" s="37"/>
      <c r="X168" s="37"/>
      <c r="Y168" s="74"/>
      <c r="Z168" s="74"/>
      <c r="AA168" s="37"/>
      <c r="AB168" s="37"/>
      <c r="AC168" s="37"/>
      <c r="AD168" s="37"/>
      <c r="AE168" s="37"/>
      <c r="AF168" s="37"/>
      <c r="AG168" s="74"/>
      <c r="AH168" s="37"/>
      <c r="AI168" s="74"/>
      <c r="AJ168" s="74"/>
      <c r="AK168" s="74"/>
      <c r="AL168" s="74"/>
      <c r="AM168" s="37"/>
      <c r="AN168" s="74"/>
      <c r="AO168" s="74"/>
      <c r="AP168" s="74"/>
      <c r="AQ168" s="74"/>
      <c r="AR168" s="37"/>
      <c r="AS168" s="74"/>
      <c r="AT168" s="37"/>
      <c r="AU168" s="37"/>
      <c r="AV168" s="278"/>
      <c r="AW168" s="278"/>
      <c r="AX168" s="278"/>
      <c r="AY168" s="37"/>
      <c r="AZ168" s="37"/>
      <c r="BA168" s="37"/>
      <c r="BB168" s="37"/>
      <c r="BC168" s="37"/>
      <c r="BD168" s="37"/>
      <c r="BE168" s="37"/>
      <c r="BF168" s="37"/>
      <c r="BG168" s="74"/>
      <c r="BH168" s="37"/>
      <c r="BI168" s="37"/>
      <c r="BJ168" s="73"/>
      <c r="BK168" s="73"/>
      <c r="BL168" s="73"/>
      <c r="BM168" s="53"/>
    </row>
    <row r="169" spans="1:65" ht="13.5" customHeight="1">
      <c r="A169" s="51"/>
      <c r="B169" s="52"/>
      <c r="C169" s="36"/>
      <c r="D169" s="61"/>
      <c r="E169" s="49"/>
      <c r="F169" s="49"/>
      <c r="G169" s="50">
        <v>0.25</v>
      </c>
      <c r="H169" s="49"/>
      <c r="I169" s="49"/>
      <c r="J169" s="49"/>
      <c r="K169" s="182" t="e">
        <f t="shared" si="22"/>
        <v>#DIV/0!</v>
      </c>
      <c r="L169" s="183" t="e">
        <f t="shared" si="23"/>
        <v>#DIV/0!</v>
      </c>
      <c r="M169" s="173" t="e">
        <f>INDEX(#REF!,MATCH(판매정보!$B169,#REF!,0))</f>
        <v>#REF!</v>
      </c>
      <c r="N169" s="75"/>
      <c r="O169" s="173"/>
      <c r="P169" s="201" t="s">
        <v>245</v>
      </c>
      <c r="Q169" s="208"/>
      <c r="R169" s="37"/>
      <c r="S169" s="37"/>
      <c r="T169" s="37"/>
      <c r="U169" s="37"/>
      <c r="V169" s="37"/>
      <c r="W169" s="37"/>
      <c r="X169" s="37"/>
      <c r="Y169" s="74"/>
      <c r="Z169" s="74"/>
      <c r="AA169" s="37"/>
      <c r="AB169" s="37"/>
      <c r="AC169" s="37"/>
      <c r="AD169" s="37"/>
      <c r="AE169" s="37"/>
      <c r="AF169" s="37"/>
      <c r="AG169" s="74"/>
      <c r="AH169" s="37"/>
      <c r="AI169" s="74"/>
      <c r="AJ169" s="74"/>
      <c r="AK169" s="74"/>
      <c r="AL169" s="74"/>
      <c r="AM169" s="37"/>
      <c r="AN169" s="74"/>
      <c r="AO169" s="74"/>
      <c r="AP169" s="74"/>
      <c r="AQ169" s="74"/>
      <c r="AR169" s="37"/>
      <c r="AS169" s="74"/>
      <c r="AT169" s="37"/>
      <c r="AU169" s="37"/>
      <c r="AV169" s="278"/>
      <c r="AW169" s="278"/>
      <c r="AX169" s="278"/>
      <c r="AY169" s="37"/>
      <c r="AZ169" s="37"/>
      <c r="BA169" s="37"/>
      <c r="BB169" s="37"/>
      <c r="BC169" s="37"/>
      <c r="BD169" s="37"/>
      <c r="BE169" s="37"/>
      <c r="BF169" s="37"/>
      <c r="BG169" s="74"/>
      <c r="BH169" s="37"/>
      <c r="BI169" s="37"/>
      <c r="BJ169" s="73"/>
      <c r="BK169" s="73"/>
      <c r="BL169" s="73"/>
      <c r="BM169" s="53"/>
    </row>
    <row r="170" spans="1:65" ht="13.5" customHeight="1">
      <c r="A170" s="51"/>
      <c r="B170" s="52"/>
      <c r="C170" s="36"/>
      <c r="D170" s="61"/>
      <c r="E170" s="49"/>
      <c r="F170" s="49"/>
      <c r="G170" s="50">
        <v>0.25</v>
      </c>
      <c r="H170" s="49"/>
      <c r="I170" s="49"/>
      <c r="J170" s="49"/>
      <c r="K170" s="182" t="e">
        <f t="shared" si="22"/>
        <v>#DIV/0!</v>
      </c>
      <c r="L170" s="183" t="e">
        <f t="shared" si="23"/>
        <v>#DIV/0!</v>
      </c>
      <c r="M170" s="173" t="e">
        <f>INDEX(#REF!,MATCH(판매정보!$B170,#REF!,0))</f>
        <v>#REF!</v>
      </c>
      <c r="N170" s="75"/>
      <c r="O170" s="173"/>
      <c r="P170" s="201" t="s">
        <v>245</v>
      </c>
      <c r="Q170" s="208"/>
      <c r="R170" s="37"/>
      <c r="S170" s="37"/>
      <c r="T170" s="37"/>
      <c r="U170" s="37"/>
      <c r="V170" s="37"/>
      <c r="W170" s="37"/>
      <c r="X170" s="37"/>
      <c r="Y170" s="74"/>
      <c r="Z170" s="74"/>
      <c r="AA170" s="37"/>
      <c r="AB170" s="37"/>
      <c r="AC170" s="37"/>
      <c r="AD170" s="37"/>
      <c r="AE170" s="37"/>
      <c r="AF170" s="37"/>
      <c r="AG170" s="74"/>
      <c r="AH170" s="37"/>
      <c r="AI170" s="74"/>
      <c r="AJ170" s="74"/>
      <c r="AK170" s="74"/>
      <c r="AL170" s="74"/>
      <c r="AM170" s="37"/>
      <c r="AN170" s="74"/>
      <c r="AO170" s="74"/>
      <c r="AP170" s="74"/>
      <c r="AQ170" s="74"/>
      <c r="AR170" s="37"/>
      <c r="AS170" s="74"/>
      <c r="AT170" s="37"/>
      <c r="AU170" s="37"/>
      <c r="AV170" s="278"/>
      <c r="AW170" s="278"/>
      <c r="AX170" s="278"/>
      <c r="AY170" s="37"/>
      <c r="AZ170" s="37"/>
      <c r="BA170" s="37"/>
      <c r="BB170" s="37"/>
      <c r="BC170" s="37"/>
      <c r="BD170" s="37"/>
      <c r="BE170" s="37"/>
      <c r="BF170" s="37"/>
      <c r="BG170" s="74"/>
      <c r="BH170" s="37"/>
      <c r="BI170" s="37"/>
      <c r="BJ170" s="73"/>
      <c r="BK170" s="73"/>
      <c r="BL170" s="73"/>
      <c r="BM170" s="53"/>
    </row>
    <row r="171" spans="1:65" ht="13.5" customHeight="1">
      <c r="A171" s="51"/>
      <c r="B171" s="52"/>
      <c r="C171" s="36"/>
      <c r="D171" s="61"/>
      <c r="E171" s="49"/>
      <c r="F171" s="49"/>
      <c r="G171" s="50">
        <v>0.25</v>
      </c>
      <c r="H171" s="49"/>
      <c r="I171" s="49"/>
      <c r="J171" s="49"/>
      <c r="K171" s="182" t="e">
        <f t="shared" si="22"/>
        <v>#DIV/0!</v>
      </c>
      <c r="L171" s="183" t="e">
        <f t="shared" si="23"/>
        <v>#DIV/0!</v>
      </c>
      <c r="M171" s="173" t="e">
        <f>INDEX(#REF!,MATCH(판매정보!$B171,#REF!,0))</f>
        <v>#REF!</v>
      </c>
      <c r="N171" s="75"/>
      <c r="O171" s="173"/>
      <c r="P171" s="201" t="s">
        <v>245</v>
      </c>
      <c r="Q171" s="208"/>
      <c r="R171" s="37"/>
      <c r="S171" s="37"/>
      <c r="T171" s="37"/>
      <c r="U171" s="37"/>
      <c r="V171" s="37"/>
      <c r="W171" s="37"/>
      <c r="X171" s="37"/>
      <c r="Y171" s="74"/>
      <c r="Z171" s="74"/>
      <c r="AA171" s="37"/>
      <c r="AB171" s="37"/>
      <c r="AC171" s="37"/>
      <c r="AD171" s="37"/>
      <c r="AE171" s="37"/>
      <c r="AF171" s="37"/>
      <c r="AG171" s="74"/>
      <c r="AH171" s="37"/>
      <c r="AI171" s="74"/>
      <c r="AJ171" s="74"/>
      <c r="AK171" s="74"/>
      <c r="AL171" s="74"/>
      <c r="AM171" s="37"/>
      <c r="AN171" s="74"/>
      <c r="AO171" s="74"/>
      <c r="AP171" s="74"/>
      <c r="AQ171" s="74"/>
      <c r="AR171" s="37"/>
      <c r="AS171" s="74"/>
      <c r="AT171" s="37"/>
      <c r="AU171" s="37"/>
      <c r="AV171" s="278"/>
      <c r="AW171" s="278"/>
      <c r="AX171" s="278"/>
      <c r="AY171" s="37"/>
      <c r="AZ171" s="37"/>
      <c r="BA171" s="37"/>
      <c r="BB171" s="37"/>
      <c r="BC171" s="37"/>
      <c r="BD171" s="37"/>
      <c r="BE171" s="37"/>
      <c r="BF171" s="37"/>
      <c r="BG171" s="74"/>
      <c r="BH171" s="37"/>
      <c r="BI171" s="37"/>
      <c r="BJ171" s="73"/>
      <c r="BK171" s="73"/>
      <c r="BL171" s="73"/>
      <c r="BM171" s="53"/>
    </row>
    <row r="172" spans="1:65" ht="13.5" customHeight="1">
      <c r="A172" s="51"/>
      <c r="B172" s="52"/>
      <c r="C172" s="36"/>
      <c r="D172" s="61"/>
      <c r="E172" s="49"/>
      <c r="F172" s="49"/>
      <c r="G172" s="50">
        <v>0.25</v>
      </c>
      <c r="H172" s="49"/>
      <c r="I172" s="49"/>
      <c r="J172" s="49"/>
      <c r="K172" s="182" t="e">
        <f t="shared" si="22"/>
        <v>#DIV/0!</v>
      </c>
      <c r="L172" s="183" t="e">
        <f t="shared" si="23"/>
        <v>#DIV/0!</v>
      </c>
      <c r="M172" s="173" t="e">
        <f>INDEX(#REF!,MATCH(판매정보!$B172,#REF!,0))</f>
        <v>#REF!</v>
      </c>
      <c r="N172" s="75"/>
      <c r="O172" s="173"/>
      <c r="P172" s="201" t="s">
        <v>245</v>
      </c>
      <c r="Q172" s="208"/>
      <c r="R172" s="37"/>
      <c r="S172" s="37"/>
      <c r="T172" s="37"/>
      <c r="U172" s="37"/>
      <c r="V172" s="37"/>
      <c r="W172" s="37"/>
      <c r="X172" s="37"/>
      <c r="Y172" s="74"/>
      <c r="Z172" s="74"/>
      <c r="AA172" s="37"/>
      <c r="AB172" s="37"/>
      <c r="AC172" s="37"/>
      <c r="AD172" s="37"/>
      <c r="AE172" s="37"/>
      <c r="AF172" s="37"/>
      <c r="AG172" s="74"/>
      <c r="AH172" s="37"/>
      <c r="AI172" s="74"/>
      <c r="AJ172" s="74"/>
      <c r="AK172" s="74"/>
      <c r="AL172" s="74"/>
      <c r="AM172" s="37"/>
      <c r="AN172" s="74"/>
      <c r="AO172" s="74"/>
      <c r="AP172" s="74"/>
      <c r="AQ172" s="74"/>
      <c r="AR172" s="37"/>
      <c r="AS172" s="74"/>
      <c r="AT172" s="37"/>
      <c r="AU172" s="37"/>
      <c r="AV172" s="278"/>
      <c r="AW172" s="278"/>
      <c r="AX172" s="278"/>
      <c r="AY172" s="37"/>
      <c r="AZ172" s="37"/>
      <c r="BA172" s="37"/>
      <c r="BB172" s="37"/>
      <c r="BC172" s="37"/>
      <c r="BD172" s="37"/>
      <c r="BE172" s="37"/>
      <c r="BF172" s="37"/>
      <c r="BG172" s="74"/>
      <c r="BH172" s="37"/>
      <c r="BI172" s="37"/>
      <c r="BJ172" s="73"/>
      <c r="BK172" s="73"/>
      <c r="BL172" s="73"/>
      <c r="BM172" s="53"/>
    </row>
    <row r="173" spans="1:65" ht="13.5" customHeight="1">
      <c r="A173" s="51"/>
      <c r="B173" s="52"/>
      <c r="C173" s="36"/>
      <c r="D173" s="61"/>
      <c r="E173" s="49"/>
      <c r="F173" s="49"/>
      <c r="G173" s="50">
        <v>0.25</v>
      </c>
      <c r="H173" s="49"/>
      <c r="I173" s="49"/>
      <c r="J173" s="49"/>
      <c r="K173" s="182" t="e">
        <f t="shared" si="22"/>
        <v>#DIV/0!</v>
      </c>
      <c r="L173" s="183" t="e">
        <f t="shared" si="23"/>
        <v>#DIV/0!</v>
      </c>
      <c r="M173" s="173" t="e">
        <f>INDEX(#REF!,MATCH(판매정보!$B173,#REF!,0))</f>
        <v>#REF!</v>
      </c>
      <c r="N173" s="75"/>
      <c r="O173" s="173"/>
      <c r="P173" s="201" t="s">
        <v>245</v>
      </c>
      <c r="Q173" s="208"/>
      <c r="R173" s="37"/>
      <c r="S173" s="37"/>
      <c r="T173" s="37"/>
      <c r="U173" s="37"/>
      <c r="V173" s="37"/>
      <c r="W173" s="37"/>
      <c r="X173" s="37"/>
      <c r="Y173" s="74"/>
      <c r="Z173" s="74"/>
      <c r="AA173" s="37"/>
      <c r="AB173" s="37"/>
      <c r="AC173" s="37"/>
      <c r="AD173" s="37"/>
      <c r="AE173" s="37"/>
      <c r="AF173" s="37"/>
      <c r="AG173" s="74"/>
      <c r="AH173" s="37"/>
      <c r="AI173" s="74"/>
      <c r="AJ173" s="74"/>
      <c r="AK173" s="74"/>
      <c r="AL173" s="74"/>
      <c r="AM173" s="37"/>
      <c r="AN173" s="74"/>
      <c r="AO173" s="74"/>
      <c r="AP173" s="74"/>
      <c r="AQ173" s="74"/>
      <c r="AR173" s="37"/>
      <c r="AS173" s="74"/>
      <c r="AT173" s="37"/>
      <c r="AU173" s="37"/>
      <c r="AV173" s="278"/>
      <c r="AW173" s="278"/>
      <c r="AX173" s="278"/>
      <c r="AY173" s="37"/>
      <c r="AZ173" s="37"/>
      <c r="BA173" s="37"/>
      <c r="BB173" s="37"/>
      <c r="BC173" s="37"/>
      <c r="BD173" s="37"/>
      <c r="BE173" s="37"/>
      <c r="BF173" s="37"/>
      <c r="BG173" s="74"/>
      <c r="BH173" s="37"/>
      <c r="BI173" s="37"/>
      <c r="BJ173" s="73"/>
      <c r="BK173" s="73"/>
      <c r="BL173" s="73"/>
      <c r="BM173" s="53"/>
    </row>
    <row r="174" spans="1:65" ht="13.5" customHeight="1">
      <c r="A174" s="51"/>
      <c r="B174" s="52"/>
      <c r="C174" s="36"/>
      <c r="D174" s="61"/>
      <c r="E174" s="49"/>
      <c r="F174" s="49"/>
      <c r="G174" s="50">
        <v>0.25</v>
      </c>
      <c r="H174" s="49"/>
      <c r="I174" s="49"/>
      <c r="J174" s="49"/>
      <c r="K174" s="182" t="e">
        <f t="shared" si="22"/>
        <v>#DIV/0!</v>
      </c>
      <c r="L174" s="183" t="e">
        <f t="shared" si="23"/>
        <v>#DIV/0!</v>
      </c>
      <c r="M174" s="173" t="e">
        <f>INDEX(#REF!,MATCH(판매정보!$B174,#REF!,0))</f>
        <v>#REF!</v>
      </c>
      <c r="N174" s="75"/>
      <c r="O174" s="173"/>
      <c r="P174" s="201" t="s">
        <v>245</v>
      </c>
      <c r="Q174" s="208"/>
      <c r="R174" s="37"/>
      <c r="S174" s="37"/>
      <c r="T174" s="37"/>
      <c r="U174" s="37"/>
      <c r="V174" s="37"/>
      <c r="W174" s="37"/>
      <c r="X174" s="37"/>
      <c r="Y174" s="74"/>
      <c r="Z174" s="74"/>
      <c r="AA174" s="37"/>
      <c r="AB174" s="37"/>
      <c r="AC174" s="37"/>
      <c r="AD174" s="37"/>
      <c r="AE174" s="37"/>
      <c r="AF174" s="37"/>
      <c r="AG174" s="74"/>
      <c r="AH174" s="37"/>
      <c r="AI174" s="74"/>
      <c r="AJ174" s="74"/>
      <c r="AK174" s="74"/>
      <c r="AL174" s="74"/>
      <c r="AM174" s="37"/>
      <c r="AN174" s="74"/>
      <c r="AO174" s="74"/>
      <c r="AP174" s="74"/>
      <c r="AQ174" s="74"/>
      <c r="AR174" s="37"/>
      <c r="AS174" s="74"/>
      <c r="AT174" s="37"/>
      <c r="AU174" s="37"/>
      <c r="AV174" s="278"/>
      <c r="AW174" s="278"/>
      <c r="AX174" s="278"/>
      <c r="AY174" s="37"/>
      <c r="AZ174" s="37"/>
      <c r="BA174" s="37"/>
      <c r="BB174" s="37"/>
      <c r="BC174" s="37"/>
      <c r="BD174" s="37"/>
      <c r="BE174" s="37"/>
      <c r="BF174" s="37"/>
      <c r="BG174" s="74"/>
      <c r="BH174" s="37"/>
      <c r="BI174" s="37"/>
      <c r="BJ174" s="73"/>
      <c r="BK174" s="73"/>
      <c r="BL174" s="73"/>
      <c r="BM174" s="53"/>
    </row>
    <row r="175" spans="1:65" ht="13.5" customHeight="1">
      <c r="A175" s="51"/>
      <c r="B175" s="52"/>
      <c r="C175" s="36"/>
      <c r="D175" s="61"/>
      <c r="E175" s="49"/>
      <c r="F175" s="49"/>
      <c r="G175" s="50">
        <v>0.25</v>
      </c>
      <c r="H175" s="49"/>
      <c r="I175" s="49"/>
      <c r="J175" s="49"/>
      <c r="K175" s="182" t="e">
        <f t="shared" si="22"/>
        <v>#DIV/0!</v>
      </c>
      <c r="L175" s="183" t="e">
        <f t="shared" si="23"/>
        <v>#DIV/0!</v>
      </c>
      <c r="M175" s="173" t="e">
        <f>INDEX(#REF!,MATCH(판매정보!$B175,#REF!,0))</f>
        <v>#REF!</v>
      </c>
      <c r="N175" s="75"/>
      <c r="O175" s="173"/>
      <c r="P175" s="201" t="s">
        <v>245</v>
      </c>
      <c r="Q175" s="208"/>
      <c r="R175" s="37"/>
      <c r="S175" s="37"/>
      <c r="T175" s="37"/>
      <c r="U175" s="37"/>
      <c r="V175" s="37"/>
      <c r="W175" s="37"/>
      <c r="X175" s="37"/>
      <c r="Y175" s="74"/>
      <c r="Z175" s="74"/>
      <c r="AA175" s="37"/>
      <c r="AB175" s="37"/>
      <c r="AC175" s="37"/>
      <c r="AD175" s="37"/>
      <c r="AE175" s="37"/>
      <c r="AF175" s="37"/>
      <c r="AG175" s="74"/>
      <c r="AH175" s="37"/>
      <c r="AI175" s="74"/>
      <c r="AJ175" s="74"/>
      <c r="AK175" s="74"/>
      <c r="AL175" s="74"/>
      <c r="AM175" s="37"/>
      <c r="AN175" s="74"/>
      <c r="AO175" s="74"/>
      <c r="AP175" s="74"/>
      <c r="AQ175" s="74"/>
      <c r="AR175" s="37"/>
      <c r="AS175" s="74"/>
      <c r="AT175" s="37"/>
      <c r="AU175" s="37"/>
      <c r="AV175" s="278"/>
      <c r="AW175" s="278"/>
      <c r="AX175" s="278"/>
      <c r="AY175" s="37"/>
      <c r="AZ175" s="37"/>
      <c r="BA175" s="37"/>
      <c r="BB175" s="37"/>
      <c r="BC175" s="37"/>
      <c r="BD175" s="37"/>
      <c r="BE175" s="37"/>
      <c r="BF175" s="37"/>
      <c r="BG175" s="74"/>
      <c r="BH175" s="37"/>
      <c r="BI175" s="37"/>
      <c r="BJ175" s="73"/>
      <c r="BK175" s="73"/>
      <c r="BL175" s="73"/>
      <c r="BM175" s="53"/>
    </row>
    <row r="176" spans="1:65" ht="13.5" customHeight="1">
      <c r="A176" s="51"/>
      <c r="B176" s="52"/>
      <c r="C176" s="36"/>
      <c r="D176" s="61"/>
      <c r="E176" s="49"/>
      <c r="F176" s="49"/>
      <c r="G176" s="50">
        <v>0.25</v>
      </c>
      <c r="H176" s="49"/>
      <c r="I176" s="49"/>
      <c r="J176" s="49"/>
      <c r="K176" s="182" t="e">
        <f t="shared" si="22"/>
        <v>#DIV/0!</v>
      </c>
      <c r="L176" s="183" t="e">
        <f t="shared" si="23"/>
        <v>#DIV/0!</v>
      </c>
      <c r="M176" s="173" t="e">
        <f>INDEX(#REF!,MATCH(판매정보!$B176,#REF!,0))</f>
        <v>#REF!</v>
      </c>
      <c r="N176" s="75"/>
      <c r="O176" s="173"/>
      <c r="P176" s="201" t="s">
        <v>245</v>
      </c>
      <c r="Q176" s="208"/>
      <c r="R176" s="37"/>
      <c r="S176" s="37"/>
      <c r="T176" s="37"/>
      <c r="U176" s="37"/>
      <c r="V176" s="37"/>
      <c r="W176" s="37"/>
      <c r="X176" s="37"/>
      <c r="Y176" s="74"/>
      <c r="Z176" s="74"/>
      <c r="AA176" s="37"/>
      <c r="AB176" s="37"/>
      <c r="AC176" s="37"/>
      <c r="AD176" s="37"/>
      <c r="AE176" s="37"/>
      <c r="AF176" s="37"/>
      <c r="AG176" s="74"/>
      <c r="AH176" s="37"/>
      <c r="AI176" s="74"/>
      <c r="AJ176" s="74"/>
      <c r="AK176" s="74"/>
      <c r="AL176" s="74"/>
      <c r="AM176" s="37"/>
      <c r="AN176" s="74"/>
      <c r="AO176" s="74"/>
      <c r="AP176" s="74"/>
      <c r="AQ176" s="74"/>
      <c r="AR176" s="37"/>
      <c r="AS176" s="74"/>
      <c r="AT176" s="37"/>
      <c r="AU176" s="37"/>
      <c r="AV176" s="278"/>
      <c r="AW176" s="278"/>
      <c r="AX176" s="278"/>
      <c r="AY176" s="37"/>
      <c r="AZ176" s="37"/>
      <c r="BA176" s="37"/>
      <c r="BB176" s="37"/>
      <c r="BC176" s="37"/>
      <c r="BD176" s="37"/>
      <c r="BE176" s="37"/>
      <c r="BF176" s="37"/>
      <c r="BG176" s="74"/>
      <c r="BH176" s="37"/>
      <c r="BI176" s="37"/>
      <c r="BJ176" s="73"/>
      <c r="BK176" s="73"/>
      <c r="BL176" s="73"/>
      <c r="BM176" s="53"/>
    </row>
    <row r="177" spans="1:65" ht="13.5" customHeight="1">
      <c r="A177" s="51"/>
      <c r="B177" s="52"/>
      <c r="C177" s="36"/>
      <c r="D177" s="61"/>
      <c r="E177" s="49"/>
      <c r="F177" s="49"/>
      <c r="G177" s="50">
        <v>0.25</v>
      </c>
      <c r="H177" s="49"/>
      <c r="I177" s="49"/>
      <c r="J177" s="49"/>
      <c r="K177" s="182" t="e">
        <f t="shared" si="22"/>
        <v>#DIV/0!</v>
      </c>
      <c r="L177" s="183" t="e">
        <f t="shared" si="23"/>
        <v>#DIV/0!</v>
      </c>
      <c r="M177" s="173" t="e">
        <f>INDEX(#REF!,MATCH(판매정보!$B177,#REF!,0))</f>
        <v>#REF!</v>
      </c>
      <c r="N177" s="75"/>
      <c r="O177" s="173"/>
      <c r="P177" s="201" t="s">
        <v>245</v>
      </c>
      <c r="Q177" s="208"/>
      <c r="R177" s="37"/>
      <c r="S177" s="37"/>
      <c r="T177" s="37"/>
      <c r="U177" s="37"/>
      <c r="V177" s="37"/>
      <c r="W177" s="37"/>
      <c r="X177" s="37"/>
      <c r="Y177" s="74"/>
      <c r="Z177" s="74"/>
      <c r="AA177" s="37"/>
      <c r="AB177" s="37"/>
      <c r="AC177" s="37"/>
      <c r="AD177" s="37"/>
      <c r="AE177" s="37"/>
      <c r="AF177" s="37"/>
      <c r="AG177" s="74"/>
      <c r="AH177" s="37"/>
      <c r="AI177" s="74"/>
      <c r="AJ177" s="74"/>
      <c r="AK177" s="74"/>
      <c r="AL177" s="74"/>
      <c r="AM177" s="37"/>
      <c r="AN177" s="74"/>
      <c r="AO177" s="74"/>
      <c r="AP177" s="74"/>
      <c r="AQ177" s="74"/>
      <c r="AR177" s="37"/>
      <c r="AS177" s="74"/>
      <c r="AT177" s="37"/>
      <c r="AU177" s="37"/>
      <c r="AV177" s="278"/>
      <c r="AW177" s="278"/>
      <c r="AX177" s="278"/>
      <c r="AY177" s="37"/>
      <c r="AZ177" s="37"/>
      <c r="BA177" s="37"/>
      <c r="BB177" s="37"/>
      <c r="BC177" s="37"/>
      <c r="BD177" s="37"/>
      <c r="BE177" s="37"/>
      <c r="BF177" s="37"/>
      <c r="BG177" s="74"/>
      <c r="BH177" s="37"/>
      <c r="BI177" s="37"/>
      <c r="BJ177" s="73"/>
      <c r="BK177" s="73"/>
      <c r="BL177" s="73"/>
      <c r="BM177" s="53"/>
    </row>
    <row r="178" spans="1:65" ht="13.5" customHeight="1">
      <c r="A178" s="51"/>
      <c r="B178" s="52"/>
      <c r="C178" s="36"/>
      <c r="D178" s="61"/>
      <c r="E178" s="49"/>
      <c r="F178" s="49"/>
      <c r="G178" s="50">
        <v>0.25</v>
      </c>
      <c r="H178" s="49"/>
      <c r="I178" s="49"/>
      <c r="J178" s="49"/>
      <c r="K178" s="182" t="e">
        <f t="shared" si="22"/>
        <v>#DIV/0!</v>
      </c>
      <c r="L178" s="183" t="e">
        <f t="shared" si="23"/>
        <v>#DIV/0!</v>
      </c>
      <c r="M178" s="173" t="e">
        <f>INDEX(#REF!,MATCH(판매정보!$B178,#REF!,0))</f>
        <v>#REF!</v>
      </c>
      <c r="N178" s="75"/>
      <c r="O178" s="173"/>
      <c r="P178" s="201" t="s">
        <v>245</v>
      </c>
      <c r="Q178" s="208"/>
      <c r="R178" s="37"/>
      <c r="S178" s="37"/>
      <c r="T178" s="37"/>
      <c r="U178" s="37"/>
      <c r="V178" s="37"/>
      <c r="W178" s="37"/>
      <c r="X178" s="37"/>
      <c r="Y178" s="74"/>
      <c r="Z178" s="74"/>
      <c r="AA178" s="37"/>
      <c r="AB178" s="37"/>
      <c r="AC178" s="37"/>
      <c r="AD178" s="37"/>
      <c r="AE178" s="37"/>
      <c r="AF178" s="37"/>
      <c r="AG178" s="74"/>
      <c r="AH178" s="37"/>
      <c r="AI178" s="74"/>
      <c r="AJ178" s="74"/>
      <c r="AK178" s="74"/>
      <c r="AL178" s="74"/>
      <c r="AM178" s="37"/>
      <c r="AN178" s="74"/>
      <c r="AO178" s="74"/>
      <c r="AP178" s="74"/>
      <c r="AQ178" s="74"/>
      <c r="AR178" s="37"/>
      <c r="AS178" s="74"/>
      <c r="AT178" s="37"/>
      <c r="AU178" s="37"/>
      <c r="AV178" s="278"/>
      <c r="AW178" s="278"/>
      <c r="AX178" s="278"/>
      <c r="AY178" s="37"/>
      <c r="AZ178" s="37"/>
      <c r="BA178" s="37"/>
      <c r="BB178" s="37"/>
      <c r="BC178" s="37"/>
      <c r="BD178" s="37"/>
      <c r="BE178" s="37"/>
      <c r="BF178" s="37"/>
      <c r="BG178" s="74"/>
      <c r="BH178" s="37"/>
      <c r="BI178" s="37"/>
      <c r="BJ178" s="73"/>
      <c r="BK178" s="73"/>
      <c r="BL178" s="73"/>
      <c r="BM178" s="53"/>
    </row>
    <row r="179" spans="1:65" ht="13.5" customHeight="1">
      <c r="A179" s="51"/>
      <c r="B179" s="52"/>
      <c r="C179" s="36"/>
      <c r="D179" s="61"/>
      <c r="E179" s="49"/>
      <c r="F179" s="49"/>
      <c r="G179" s="50">
        <v>0.25</v>
      </c>
      <c r="H179" s="49"/>
      <c r="I179" s="49"/>
      <c r="J179" s="49"/>
      <c r="K179" s="182" t="e">
        <f t="shared" si="22"/>
        <v>#DIV/0!</v>
      </c>
      <c r="L179" s="183" t="e">
        <f t="shared" si="23"/>
        <v>#DIV/0!</v>
      </c>
      <c r="M179" s="173" t="e">
        <f>INDEX(#REF!,MATCH(판매정보!$B179,#REF!,0))</f>
        <v>#REF!</v>
      </c>
      <c r="N179" s="75"/>
      <c r="O179" s="173"/>
      <c r="P179" s="201" t="s">
        <v>245</v>
      </c>
      <c r="Q179" s="208"/>
      <c r="R179" s="37"/>
      <c r="S179" s="37"/>
      <c r="T179" s="37"/>
      <c r="U179" s="37"/>
      <c r="V179" s="37"/>
      <c r="W179" s="37"/>
      <c r="X179" s="37"/>
      <c r="Y179" s="74"/>
      <c r="Z179" s="74"/>
      <c r="AA179" s="37"/>
      <c r="AB179" s="37"/>
      <c r="AC179" s="37"/>
      <c r="AD179" s="37"/>
      <c r="AE179" s="37"/>
      <c r="AF179" s="37"/>
      <c r="AG179" s="74"/>
      <c r="AH179" s="37"/>
      <c r="AI179" s="74"/>
      <c r="AJ179" s="74"/>
      <c r="AK179" s="74"/>
      <c r="AL179" s="74"/>
      <c r="AM179" s="37"/>
      <c r="AN179" s="74"/>
      <c r="AO179" s="74"/>
      <c r="AP179" s="74"/>
      <c r="AQ179" s="74"/>
      <c r="AR179" s="37"/>
      <c r="AS179" s="74"/>
      <c r="AT179" s="37"/>
      <c r="AU179" s="37"/>
      <c r="AV179" s="278"/>
      <c r="AW179" s="278"/>
      <c r="AX179" s="278"/>
      <c r="AY179" s="37"/>
      <c r="AZ179" s="37"/>
      <c r="BA179" s="37"/>
      <c r="BB179" s="37"/>
      <c r="BC179" s="37"/>
      <c r="BD179" s="37"/>
      <c r="BE179" s="37"/>
      <c r="BF179" s="37"/>
      <c r="BG179" s="74"/>
      <c r="BH179" s="37"/>
      <c r="BI179" s="37"/>
      <c r="BJ179" s="73"/>
      <c r="BK179" s="73"/>
      <c r="BL179" s="73"/>
      <c r="BM179" s="53"/>
    </row>
    <row r="180" spans="1:65" ht="13.5" customHeight="1">
      <c r="A180" s="51"/>
      <c r="B180" s="52"/>
      <c r="C180" s="36"/>
      <c r="D180" s="61"/>
      <c r="E180" s="49"/>
      <c r="F180" s="49"/>
      <c r="G180" s="50">
        <v>0.25</v>
      </c>
      <c r="H180" s="49"/>
      <c r="I180" s="49"/>
      <c r="J180" s="49"/>
      <c r="K180" s="182" t="e">
        <f t="shared" si="22"/>
        <v>#DIV/0!</v>
      </c>
      <c r="L180" s="183" t="e">
        <f t="shared" si="23"/>
        <v>#DIV/0!</v>
      </c>
      <c r="M180" s="173" t="e">
        <f>INDEX(#REF!,MATCH(판매정보!$B180,#REF!,0))</f>
        <v>#REF!</v>
      </c>
      <c r="N180" s="75"/>
      <c r="O180" s="173"/>
      <c r="P180" s="201" t="s">
        <v>245</v>
      </c>
      <c r="Q180" s="208"/>
      <c r="R180" s="37"/>
      <c r="S180" s="37"/>
      <c r="T180" s="37"/>
      <c r="U180" s="37"/>
      <c r="V180" s="37"/>
      <c r="W180" s="37"/>
      <c r="X180" s="37"/>
      <c r="Y180" s="74"/>
      <c r="Z180" s="74"/>
      <c r="AA180" s="37"/>
      <c r="AB180" s="37"/>
      <c r="AC180" s="37"/>
      <c r="AD180" s="37"/>
      <c r="AE180" s="37"/>
      <c r="AF180" s="37"/>
      <c r="AG180" s="74"/>
      <c r="AH180" s="37"/>
      <c r="AI180" s="74"/>
      <c r="AJ180" s="74"/>
      <c r="AK180" s="74"/>
      <c r="AL180" s="74"/>
      <c r="AM180" s="37"/>
      <c r="AN180" s="74"/>
      <c r="AO180" s="74"/>
      <c r="AP180" s="74"/>
      <c r="AQ180" s="74"/>
      <c r="AR180" s="37"/>
      <c r="AS180" s="74"/>
      <c r="AT180" s="37"/>
      <c r="AU180" s="37"/>
      <c r="AV180" s="278"/>
      <c r="AW180" s="278"/>
      <c r="AX180" s="278"/>
      <c r="AY180" s="37"/>
      <c r="AZ180" s="37"/>
      <c r="BA180" s="37"/>
      <c r="BB180" s="37"/>
      <c r="BC180" s="37"/>
      <c r="BD180" s="37"/>
      <c r="BE180" s="37"/>
      <c r="BF180" s="37"/>
      <c r="BG180" s="74"/>
      <c r="BH180" s="37"/>
      <c r="BI180" s="37"/>
      <c r="BJ180" s="73"/>
      <c r="BK180" s="73"/>
      <c r="BL180" s="73"/>
      <c r="BM180" s="53"/>
    </row>
    <row r="181" spans="1:65" ht="13.5" customHeight="1">
      <c r="A181" s="51"/>
      <c r="B181" s="52"/>
      <c r="C181" s="36"/>
      <c r="D181" s="61"/>
      <c r="E181" s="49"/>
      <c r="F181" s="49"/>
      <c r="G181" s="50">
        <v>0.25</v>
      </c>
      <c r="H181" s="49"/>
      <c r="I181" s="49"/>
      <c r="J181" s="49"/>
      <c r="K181" s="182" t="e">
        <f t="shared" si="22"/>
        <v>#DIV/0!</v>
      </c>
      <c r="L181" s="183" t="e">
        <f t="shared" si="23"/>
        <v>#DIV/0!</v>
      </c>
      <c r="M181" s="173" t="e">
        <f>INDEX(#REF!,MATCH(판매정보!$B181,#REF!,0))</f>
        <v>#REF!</v>
      </c>
      <c r="N181" s="75"/>
      <c r="O181" s="173"/>
      <c r="P181" s="201" t="s">
        <v>245</v>
      </c>
      <c r="Q181" s="208"/>
      <c r="R181" s="37"/>
      <c r="S181" s="37"/>
      <c r="T181" s="37"/>
      <c r="U181" s="37"/>
      <c r="V181" s="37"/>
      <c r="W181" s="37"/>
      <c r="X181" s="37"/>
      <c r="Y181" s="74"/>
      <c r="Z181" s="74"/>
      <c r="AA181" s="37"/>
      <c r="AB181" s="37"/>
      <c r="AC181" s="37"/>
      <c r="AD181" s="37"/>
      <c r="AE181" s="37"/>
      <c r="AF181" s="37"/>
      <c r="AG181" s="74"/>
      <c r="AH181" s="37"/>
      <c r="AI181" s="74"/>
      <c r="AJ181" s="74"/>
      <c r="AK181" s="74"/>
      <c r="AL181" s="74"/>
      <c r="AM181" s="37"/>
      <c r="AN181" s="74"/>
      <c r="AO181" s="74"/>
      <c r="AP181" s="74"/>
      <c r="AQ181" s="74"/>
      <c r="AR181" s="37"/>
      <c r="AS181" s="74"/>
      <c r="AT181" s="37"/>
      <c r="AU181" s="37"/>
      <c r="AV181" s="278"/>
      <c r="AW181" s="278"/>
      <c r="AX181" s="278"/>
      <c r="AY181" s="37"/>
      <c r="AZ181" s="37"/>
      <c r="BA181" s="37"/>
      <c r="BB181" s="37"/>
      <c r="BC181" s="37"/>
      <c r="BD181" s="37"/>
      <c r="BE181" s="37"/>
      <c r="BF181" s="37"/>
      <c r="BG181" s="74"/>
      <c r="BH181" s="37"/>
      <c r="BI181" s="37"/>
      <c r="BJ181" s="73"/>
      <c r="BK181" s="73"/>
      <c r="BL181" s="73"/>
      <c r="BM181" s="53"/>
    </row>
    <row r="182" spans="1:65" ht="13.5" customHeight="1">
      <c r="A182" s="51"/>
      <c r="B182" s="52"/>
      <c r="C182" s="36"/>
      <c r="D182" s="61"/>
      <c r="E182" s="49"/>
      <c r="F182" s="49"/>
      <c r="G182" s="50">
        <v>0.25</v>
      </c>
      <c r="H182" s="49"/>
      <c r="I182" s="49"/>
      <c r="J182" s="49"/>
      <c r="K182" s="182" t="e">
        <f t="shared" si="22"/>
        <v>#DIV/0!</v>
      </c>
      <c r="L182" s="183" t="e">
        <f t="shared" si="23"/>
        <v>#DIV/0!</v>
      </c>
      <c r="M182" s="173" t="e">
        <f>INDEX(#REF!,MATCH(판매정보!$B182,#REF!,0))</f>
        <v>#REF!</v>
      </c>
      <c r="N182" s="75"/>
      <c r="O182" s="173"/>
      <c r="P182" s="201" t="s">
        <v>245</v>
      </c>
      <c r="Q182" s="208"/>
      <c r="R182" s="37"/>
      <c r="S182" s="37"/>
      <c r="T182" s="37"/>
      <c r="U182" s="37"/>
      <c r="V182" s="37"/>
      <c r="W182" s="37"/>
      <c r="X182" s="37"/>
      <c r="Y182" s="74"/>
      <c r="Z182" s="74"/>
      <c r="AA182" s="37"/>
      <c r="AB182" s="37"/>
      <c r="AC182" s="37"/>
      <c r="AD182" s="37"/>
      <c r="AE182" s="37"/>
      <c r="AF182" s="37"/>
      <c r="AG182" s="74"/>
      <c r="AH182" s="37"/>
      <c r="AI182" s="74"/>
      <c r="AJ182" s="74"/>
      <c r="AK182" s="74"/>
      <c r="AL182" s="74"/>
      <c r="AM182" s="37"/>
      <c r="AN182" s="74"/>
      <c r="AO182" s="74"/>
      <c r="AP182" s="74"/>
      <c r="AQ182" s="74"/>
      <c r="AR182" s="37"/>
      <c r="AS182" s="74"/>
      <c r="AT182" s="37"/>
      <c r="AU182" s="37"/>
      <c r="AV182" s="278"/>
      <c r="AW182" s="278"/>
      <c r="AX182" s="278"/>
      <c r="AY182" s="37"/>
      <c r="AZ182" s="37"/>
      <c r="BA182" s="37"/>
      <c r="BB182" s="37"/>
      <c r="BC182" s="37"/>
      <c r="BD182" s="37"/>
      <c r="BE182" s="37"/>
      <c r="BF182" s="37"/>
      <c r="BG182" s="74"/>
      <c r="BH182" s="37"/>
      <c r="BI182" s="37"/>
      <c r="BJ182" s="73"/>
      <c r="BK182" s="73"/>
      <c r="BL182" s="73"/>
      <c r="BM182" s="53"/>
    </row>
    <row r="183" spans="1:65" ht="13.5" customHeight="1">
      <c r="A183" s="51"/>
      <c r="B183" s="52"/>
      <c r="C183" s="36"/>
      <c r="D183" s="61"/>
      <c r="E183" s="49"/>
      <c r="F183" s="49"/>
      <c r="G183" s="50">
        <v>0.25</v>
      </c>
      <c r="H183" s="49"/>
      <c r="I183" s="49"/>
      <c r="J183" s="49"/>
      <c r="K183" s="182" t="e">
        <f t="shared" si="22"/>
        <v>#DIV/0!</v>
      </c>
      <c r="L183" s="183" t="e">
        <f t="shared" si="23"/>
        <v>#DIV/0!</v>
      </c>
      <c r="M183" s="173" t="e">
        <f>INDEX(#REF!,MATCH(판매정보!$B183,#REF!,0))</f>
        <v>#REF!</v>
      </c>
      <c r="N183" s="75"/>
      <c r="O183" s="173"/>
      <c r="P183" s="201" t="s">
        <v>245</v>
      </c>
      <c r="Q183" s="208"/>
      <c r="R183" s="37"/>
      <c r="S183" s="37"/>
      <c r="T183" s="37"/>
      <c r="U183" s="37"/>
      <c r="V183" s="37"/>
      <c r="W183" s="37"/>
      <c r="X183" s="37"/>
      <c r="Y183" s="74"/>
      <c r="Z183" s="74"/>
      <c r="AA183" s="37"/>
      <c r="AB183" s="37"/>
      <c r="AC183" s="37"/>
      <c r="AD183" s="37"/>
      <c r="AE183" s="37"/>
      <c r="AF183" s="37"/>
      <c r="AG183" s="74"/>
      <c r="AH183" s="37"/>
      <c r="AI183" s="74"/>
      <c r="AJ183" s="74"/>
      <c r="AK183" s="74"/>
      <c r="AL183" s="74"/>
      <c r="AM183" s="37"/>
      <c r="AN183" s="74"/>
      <c r="AO183" s="74"/>
      <c r="AP183" s="74"/>
      <c r="AQ183" s="74"/>
      <c r="AR183" s="37"/>
      <c r="AS183" s="74"/>
      <c r="AT183" s="37"/>
      <c r="AU183" s="37"/>
      <c r="AV183" s="278"/>
      <c r="AW183" s="278"/>
      <c r="AX183" s="278"/>
      <c r="AY183" s="37"/>
      <c r="AZ183" s="37"/>
      <c r="BA183" s="37"/>
      <c r="BB183" s="37"/>
      <c r="BC183" s="37"/>
      <c r="BD183" s="37"/>
      <c r="BE183" s="37"/>
      <c r="BF183" s="37"/>
      <c r="BG183" s="74"/>
      <c r="BH183" s="37"/>
      <c r="BI183" s="37"/>
      <c r="BJ183" s="73"/>
      <c r="BK183" s="73"/>
      <c r="BL183" s="73"/>
      <c r="BM183" s="53"/>
    </row>
    <row r="184" spans="1:65" ht="13.5" customHeight="1">
      <c r="A184" s="51"/>
      <c r="B184" s="52"/>
      <c r="C184" s="36"/>
      <c r="D184" s="61"/>
      <c r="E184" s="49"/>
      <c r="F184" s="49"/>
      <c r="G184" s="50">
        <v>0.25</v>
      </c>
      <c r="H184" s="49"/>
      <c r="I184" s="49"/>
      <c r="J184" s="49"/>
      <c r="K184" s="182" t="e">
        <f t="shared" si="22"/>
        <v>#DIV/0!</v>
      </c>
      <c r="L184" s="183" t="e">
        <f t="shared" si="23"/>
        <v>#DIV/0!</v>
      </c>
      <c r="M184" s="173" t="e">
        <f>INDEX(#REF!,MATCH(판매정보!$B184,#REF!,0))</f>
        <v>#REF!</v>
      </c>
      <c r="N184" s="75"/>
      <c r="O184" s="173"/>
      <c r="P184" s="201" t="s">
        <v>245</v>
      </c>
      <c r="Q184" s="208"/>
      <c r="R184" s="37"/>
      <c r="S184" s="37"/>
      <c r="T184" s="37"/>
      <c r="U184" s="37"/>
      <c r="V184" s="37"/>
      <c r="W184" s="37"/>
      <c r="X184" s="37"/>
      <c r="Y184" s="74"/>
      <c r="Z184" s="74"/>
      <c r="AA184" s="37"/>
      <c r="AB184" s="37"/>
      <c r="AC184" s="37"/>
      <c r="AD184" s="37"/>
      <c r="AE184" s="37"/>
      <c r="AF184" s="37"/>
      <c r="AG184" s="74"/>
      <c r="AH184" s="37"/>
      <c r="AI184" s="74"/>
      <c r="AJ184" s="74"/>
      <c r="AK184" s="74"/>
      <c r="AL184" s="74"/>
      <c r="AM184" s="37"/>
      <c r="AN184" s="74"/>
      <c r="AO184" s="74"/>
      <c r="AP184" s="74"/>
      <c r="AQ184" s="74"/>
      <c r="AR184" s="37"/>
      <c r="AS184" s="74"/>
      <c r="AT184" s="37"/>
      <c r="AU184" s="37"/>
      <c r="AV184" s="278"/>
      <c r="AW184" s="278"/>
      <c r="AX184" s="278"/>
      <c r="AY184" s="37"/>
      <c r="AZ184" s="37"/>
      <c r="BA184" s="37"/>
      <c r="BB184" s="37"/>
      <c r="BC184" s="37"/>
      <c r="BD184" s="37"/>
      <c r="BE184" s="37"/>
      <c r="BF184" s="37"/>
      <c r="BG184" s="74"/>
      <c r="BH184" s="37"/>
      <c r="BI184" s="37"/>
      <c r="BJ184" s="73"/>
      <c r="BK184" s="73"/>
      <c r="BL184" s="73"/>
      <c r="BM184" s="53"/>
    </row>
    <row r="185" spans="1:65" ht="13.5" customHeight="1">
      <c r="A185" s="51"/>
      <c r="B185" s="52"/>
      <c r="C185" s="36"/>
      <c r="D185" s="61"/>
      <c r="E185" s="49"/>
      <c r="F185" s="49"/>
      <c r="G185" s="50">
        <v>0.25</v>
      </c>
      <c r="H185" s="49"/>
      <c r="I185" s="49"/>
      <c r="J185" s="49"/>
      <c r="K185" s="182" t="e">
        <f t="shared" si="22"/>
        <v>#DIV/0!</v>
      </c>
      <c r="L185" s="183" t="e">
        <f t="shared" si="23"/>
        <v>#DIV/0!</v>
      </c>
      <c r="M185" s="173" t="e">
        <f>INDEX(#REF!,MATCH(판매정보!$B185,#REF!,0))</f>
        <v>#REF!</v>
      </c>
      <c r="N185" s="75"/>
      <c r="O185" s="173"/>
      <c r="P185" s="201" t="s">
        <v>245</v>
      </c>
      <c r="Q185" s="208"/>
      <c r="R185" s="37"/>
      <c r="S185" s="37"/>
      <c r="T185" s="37"/>
      <c r="U185" s="37"/>
      <c r="V185" s="37"/>
      <c r="W185" s="37"/>
      <c r="X185" s="37"/>
      <c r="Y185" s="74"/>
      <c r="Z185" s="74"/>
      <c r="AA185" s="37"/>
      <c r="AB185" s="37"/>
      <c r="AC185" s="37"/>
      <c r="AD185" s="37"/>
      <c r="AE185" s="37"/>
      <c r="AF185" s="37"/>
      <c r="AG185" s="74"/>
      <c r="AH185" s="37"/>
      <c r="AI185" s="74"/>
      <c r="AJ185" s="74"/>
      <c r="AK185" s="74"/>
      <c r="AL185" s="74"/>
      <c r="AM185" s="37"/>
      <c r="AN185" s="74"/>
      <c r="AO185" s="74"/>
      <c r="AP185" s="74"/>
      <c r="AQ185" s="74"/>
      <c r="AR185" s="37"/>
      <c r="AS185" s="74"/>
      <c r="AT185" s="37"/>
      <c r="AU185" s="37"/>
      <c r="AV185" s="278"/>
      <c r="AW185" s="278"/>
      <c r="AX185" s="278"/>
      <c r="AY185" s="37"/>
      <c r="AZ185" s="37"/>
      <c r="BA185" s="37"/>
      <c r="BB185" s="37"/>
      <c r="BC185" s="37"/>
      <c r="BD185" s="37"/>
      <c r="BE185" s="37"/>
      <c r="BF185" s="37"/>
      <c r="BG185" s="74"/>
      <c r="BH185" s="37"/>
      <c r="BI185" s="37"/>
      <c r="BJ185" s="73"/>
      <c r="BK185" s="73"/>
      <c r="BL185" s="73"/>
      <c r="BM185" s="53"/>
    </row>
    <row r="186" spans="1:65" ht="13.5" customHeight="1">
      <c r="A186" s="51"/>
      <c r="B186" s="52"/>
      <c r="C186" s="36"/>
      <c r="D186" s="61"/>
      <c r="E186" s="49"/>
      <c r="F186" s="49"/>
      <c r="G186" s="50">
        <v>0.25</v>
      </c>
      <c r="H186" s="49"/>
      <c r="I186" s="49"/>
      <c r="J186" s="49"/>
      <c r="K186" s="182" t="e">
        <f t="shared" si="22"/>
        <v>#DIV/0!</v>
      </c>
      <c r="L186" s="183" t="e">
        <f t="shared" si="23"/>
        <v>#DIV/0!</v>
      </c>
      <c r="M186" s="173" t="e">
        <f>INDEX(#REF!,MATCH(판매정보!$B186,#REF!,0))</f>
        <v>#REF!</v>
      </c>
      <c r="N186" s="75"/>
      <c r="O186" s="173"/>
      <c r="P186" s="201" t="s">
        <v>245</v>
      </c>
      <c r="Q186" s="208"/>
      <c r="R186" s="37"/>
      <c r="S186" s="37"/>
      <c r="T186" s="37"/>
      <c r="U186" s="37"/>
      <c r="V186" s="37"/>
      <c r="W186" s="37"/>
      <c r="X186" s="37"/>
      <c r="Y186" s="74"/>
      <c r="Z186" s="74"/>
      <c r="AA186" s="37"/>
      <c r="AB186" s="37"/>
      <c r="AC186" s="37"/>
      <c r="AD186" s="37"/>
      <c r="AE186" s="37"/>
      <c r="AF186" s="37"/>
      <c r="AG186" s="74"/>
      <c r="AH186" s="37"/>
      <c r="AI186" s="74"/>
      <c r="AJ186" s="74"/>
      <c r="AK186" s="74"/>
      <c r="AL186" s="74"/>
      <c r="AM186" s="37"/>
      <c r="AN186" s="74"/>
      <c r="AO186" s="74"/>
      <c r="AP186" s="74"/>
      <c r="AQ186" s="74"/>
      <c r="AR186" s="37"/>
      <c r="AS186" s="74"/>
      <c r="AT186" s="37"/>
      <c r="AU186" s="37"/>
      <c r="AV186" s="278"/>
      <c r="AW186" s="278"/>
      <c r="AX186" s="278"/>
      <c r="AY186" s="37"/>
      <c r="AZ186" s="37"/>
      <c r="BA186" s="37"/>
      <c r="BB186" s="37"/>
      <c r="BC186" s="37"/>
      <c r="BD186" s="37"/>
      <c r="BE186" s="37"/>
      <c r="BF186" s="37"/>
      <c r="BG186" s="74"/>
      <c r="BH186" s="37"/>
      <c r="BI186" s="37"/>
      <c r="BJ186" s="73"/>
      <c r="BK186" s="73"/>
      <c r="BL186" s="73"/>
      <c r="BM186" s="53"/>
    </row>
    <row r="187" spans="1:65" ht="13.5" customHeight="1">
      <c r="A187" s="51"/>
      <c r="B187" s="52"/>
      <c r="C187" s="36"/>
      <c r="D187" s="61"/>
      <c r="E187" s="49"/>
      <c r="F187" s="49"/>
      <c r="G187" s="50">
        <v>0.25</v>
      </c>
      <c r="H187" s="49"/>
      <c r="I187" s="49"/>
      <c r="J187" s="49"/>
      <c r="K187" s="182" t="e">
        <f t="shared" si="22"/>
        <v>#DIV/0!</v>
      </c>
      <c r="L187" s="183" t="e">
        <f t="shared" si="23"/>
        <v>#DIV/0!</v>
      </c>
      <c r="M187" s="173" t="e">
        <f>INDEX(#REF!,MATCH(판매정보!$B187,#REF!,0))</f>
        <v>#REF!</v>
      </c>
      <c r="N187" s="75"/>
      <c r="O187" s="173"/>
      <c r="P187" s="201" t="s">
        <v>245</v>
      </c>
      <c r="Q187" s="208"/>
      <c r="R187" s="37"/>
      <c r="S187" s="37"/>
      <c r="T187" s="37"/>
      <c r="U187" s="37"/>
      <c r="V187" s="37"/>
      <c r="W187" s="37"/>
      <c r="X187" s="37"/>
      <c r="Y187" s="74"/>
      <c r="Z187" s="74"/>
      <c r="AA187" s="37"/>
      <c r="AB187" s="37"/>
      <c r="AC187" s="37"/>
      <c r="AD187" s="37"/>
      <c r="AE187" s="37"/>
      <c r="AF187" s="37"/>
      <c r="AG187" s="74"/>
      <c r="AH187" s="37"/>
      <c r="AI187" s="74"/>
      <c r="AJ187" s="74"/>
      <c r="AK187" s="74"/>
      <c r="AL187" s="74"/>
      <c r="AM187" s="37"/>
      <c r="AN187" s="74"/>
      <c r="AO187" s="74"/>
      <c r="AP187" s="74"/>
      <c r="AQ187" s="74"/>
      <c r="AR187" s="37"/>
      <c r="AS187" s="74"/>
      <c r="AT187" s="37"/>
      <c r="AU187" s="37"/>
      <c r="AV187" s="278"/>
      <c r="AW187" s="278"/>
      <c r="AX187" s="278"/>
      <c r="AY187" s="37"/>
      <c r="AZ187" s="37"/>
      <c r="BA187" s="37"/>
      <c r="BB187" s="37"/>
      <c r="BC187" s="37"/>
      <c r="BD187" s="37"/>
      <c r="BE187" s="37"/>
      <c r="BF187" s="37"/>
      <c r="BG187" s="74"/>
      <c r="BH187" s="37"/>
      <c r="BI187" s="37"/>
      <c r="BJ187" s="73"/>
      <c r="BK187" s="73"/>
      <c r="BL187" s="73"/>
      <c r="BM187" s="53"/>
    </row>
    <row r="188" spans="1:65" ht="13.5" customHeight="1">
      <c r="A188" s="51"/>
      <c r="B188" s="52"/>
      <c r="C188" s="36"/>
      <c r="D188" s="61"/>
      <c r="E188" s="49"/>
      <c r="F188" s="49"/>
      <c r="G188" s="50">
        <v>0.25</v>
      </c>
      <c r="H188" s="49"/>
      <c r="I188" s="49"/>
      <c r="J188" s="49"/>
      <c r="K188" s="182" t="e">
        <f t="shared" si="22"/>
        <v>#DIV/0!</v>
      </c>
      <c r="L188" s="183" t="e">
        <f t="shared" si="23"/>
        <v>#DIV/0!</v>
      </c>
      <c r="M188" s="173" t="e">
        <f>INDEX(#REF!,MATCH(판매정보!$B188,#REF!,0))</f>
        <v>#REF!</v>
      </c>
      <c r="N188" s="75"/>
      <c r="O188" s="173"/>
      <c r="P188" s="201" t="s">
        <v>245</v>
      </c>
      <c r="Q188" s="208"/>
      <c r="R188" s="37"/>
      <c r="S188" s="37"/>
      <c r="T188" s="37"/>
      <c r="U188" s="37"/>
      <c r="V188" s="37"/>
      <c r="W188" s="37"/>
      <c r="X188" s="37"/>
      <c r="Y188" s="74"/>
      <c r="Z188" s="74"/>
      <c r="AA188" s="37"/>
      <c r="AB188" s="37"/>
      <c r="AC188" s="37"/>
      <c r="AD188" s="37"/>
      <c r="AE188" s="37"/>
      <c r="AF188" s="37"/>
      <c r="AG188" s="74"/>
      <c r="AH188" s="37"/>
      <c r="AI188" s="74"/>
      <c r="AJ188" s="74"/>
      <c r="AK188" s="74"/>
      <c r="AL188" s="74"/>
      <c r="AM188" s="37"/>
      <c r="AN188" s="74"/>
      <c r="AO188" s="74"/>
      <c r="AP188" s="74"/>
      <c r="AQ188" s="74"/>
      <c r="AR188" s="37"/>
      <c r="AS188" s="74"/>
      <c r="AT188" s="37"/>
      <c r="AU188" s="37"/>
      <c r="AV188" s="278"/>
      <c r="AW188" s="278"/>
      <c r="AX188" s="278"/>
      <c r="AY188" s="37"/>
      <c r="AZ188" s="37"/>
      <c r="BA188" s="37"/>
      <c r="BB188" s="37"/>
      <c r="BC188" s="37"/>
      <c r="BD188" s="37"/>
      <c r="BE188" s="37"/>
      <c r="BF188" s="37"/>
      <c r="BG188" s="74"/>
      <c r="BH188" s="37"/>
      <c r="BI188" s="37"/>
      <c r="BJ188" s="73"/>
      <c r="BK188" s="73"/>
      <c r="BL188" s="73"/>
      <c r="BM188" s="53"/>
    </row>
    <row r="189" spans="1:65" ht="13.5" customHeight="1">
      <c r="A189" s="51"/>
      <c r="B189" s="52"/>
      <c r="C189" s="36"/>
      <c r="D189" s="61"/>
      <c r="E189" s="49"/>
      <c r="F189" s="49"/>
      <c r="G189" s="50">
        <v>0.25</v>
      </c>
      <c r="H189" s="49"/>
      <c r="I189" s="49"/>
      <c r="J189" s="49"/>
      <c r="K189" s="182" t="e">
        <f t="shared" si="22"/>
        <v>#DIV/0!</v>
      </c>
      <c r="L189" s="183" t="e">
        <f t="shared" si="23"/>
        <v>#DIV/0!</v>
      </c>
      <c r="M189" s="173" t="e">
        <f>INDEX(#REF!,MATCH(판매정보!$B189,#REF!,0))</f>
        <v>#REF!</v>
      </c>
      <c r="N189" s="75"/>
      <c r="O189" s="173"/>
      <c r="P189" s="201" t="s">
        <v>245</v>
      </c>
      <c r="Q189" s="208"/>
      <c r="R189" s="37"/>
      <c r="S189" s="37"/>
      <c r="T189" s="37"/>
      <c r="U189" s="37"/>
      <c r="V189" s="37"/>
      <c r="W189" s="37"/>
      <c r="X189" s="37"/>
      <c r="Y189" s="74"/>
      <c r="Z189" s="74"/>
      <c r="AA189" s="37"/>
      <c r="AB189" s="37"/>
      <c r="AC189" s="37"/>
      <c r="AD189" s="37"/>
      <c r="AE189" s="37"/>
      <c r="AF189" s="37"/>
      <c r="AG189" s="74"/>
      <c r="AH189" s="37"/>
      <c r="AI189" s="74"/>
      <c r="AJ189" s="74"/>
      <c r="AK189" s="74"/>
      <c r="AL189" s="74"/>
      <c r="AM189" s="37"/>
      <c r="AN189" s="74"/>
      <c r="AO189" s="74"/>
      <c r="AP189" s="74"/>
      <c r="AQ189" s="74"/>
      <c r="AR189" s="37"/>
      <c r="AS189" s="74"/>
      <c r="AT189" s="37"/>
      <c r="AU189" s="37"/>
      <c r="AV189" s="278"/>
      <c r="AW189" s="278"/>
      <c r="AX189" s="278"/>
      <c r="AY189" s="37"/>
      <c r="AZ189" s="37"/>
      <c r="BA189" s="37"/>
      <c r="BB189" s="37"/>
      <c r="BC189" s="37"/>
      <c r="BD189" s="37"/>
      <c r="BE189" s="37"/>
      <c r="BF189" s="37"/>
      <c r="BG189" s="74"/>
      <c r="BH189" s="37"/>
      <c r="BI189" s="37"/>
      <c r="BJ189" s="73"/>
      <c r="BK189" s="73"/>
      <c r="BL189" s="73"/>
      <c r="BM189" s="53"/>
    </row>
    <row r="190" spans="1:65" ht="13.5" customHeight="1">
      <c r="A190" s="51"/>
      <c r="B190" s="52"/>
      <c r="C190" s="36"/>
      <c r="D190" s="61"/>
      <c r="E190" s="49"/>
      <c r="F190" s="49"/>
      <c r="G190" s="50">
        <v>0.25</v>
      </c>
      <c r="H190" s="49"/>
      <c r="I190" s="49"/>
      <c r="J190" s="49"/>
      <c r="K190" s="182" t="e">
        <f t="shared" si="22"/>
        <v>#DIV/0!</v>
      </c>
      <c r="L190" s="183" t="e">
        <f t="shared" si="23"/>
        <v>#DIV/0!</v>
      </c>
      <c r="M190" s="173" t="e">
        <f>INDEX(#REF!,MATCH(판매정보!$B190,#REF!,0))</f>
        <v>#REF!</v>
      </c>
      <c r="N190" s="75"/>
      <c r="O190" s="173"/>
      <c r="P190" s="201" t="s">
        <v>245</v>
      </c>
      <c r="Q190" s="208"/>
      <c r="R190" s="37"/>
      <c r="S190" s="37"/>
      <c r="T190" s="37"/>
      <c r="U190" s="37"/>
      <c r="V190" s="37"/>
      <c r="W190" s="37"/>
      <c r="X190" s="37"/>
      <c r="Y190" s="74"/>
      <c r="Z190" s="74"/>
      <c r="AA190" s="37"/>
      <c r="AB190" s="37"/>
      <c r="AC190" s="37"/>
      <c r="AD190" s="37"/>
      <c r="AE190" s="37"/>
      <c r="AF190" s="37"/>
      <c r="AG190" s="74"/>
      <c r="AH190" s="37"/>
      <c r="AI190" s="74"/>
      <c r="AJ190" s="74"/>
      <c r="AK190" s="74"/>
      <c r="AL190" s="74"/>
      <c r="AM190" s="37"/>
      <c r="AN190" s="74"/>
      <c r="AO190" s="74"/>
      <c r="AP190" s="74"/>
      <c r="AQ190" s="74"/>
      <c r="AR190" s="37"/>
      <c r="AS190" s="74"/>
      <c r="AT190" s="37"/>
      <c r="AU190" s="37"/>
      <c r="AV190" s="278"/>
      <c r="AW190" s="278"/>
      <c r="AX190" s="278"/>
      <c r="AY190" s="37"/>
      <c r="AZ190" s="37"/>
      <c r="BA190" s="37"/>
      <c r="BB190" s="37"/>
      <c r="BC190" s="37"/>
      <c r="BD190" s="37"/>
      <c r="BE190" s="37"/>
      <c r="BF190" s="37"/>
      <c r="BG190" s="74"/>
      <c r="BH190" s="37"/>
      <c r="BI190" s="37"/>
      <c r="BJ190" s="73"/>
      <c r="BK190" s="73"/>
      <c r="BL190" s="73"/>
      <c r="BM190" s="53"/>
    </row>
    <row r="191" spans="1:65" ht="13.5" customHeight="1">
      <c r="A191" s="51"/>
      <c r="B191" s="52"/>
      <c r="C191" s="36"/>
      <c r="D191" s="61"/>
      <c r="E191" s="49"/>
      <c r="F191" s="49"/>
      <c r="G191" s="50">
        <v>0.25</v>
      </c>
      <c r="H191" s="49"/>
      <c r="I191" s="49"/>
      <c r="J191" s="49"/>
      <c r="K191" s="182" t="e">
        <f t="shared" si="22"/>
        <v>#DIV/0!</v>
      </c>
      <c r="L191" s="183" t="e">
        <f t="shared" si="23"/>
        <v>#DIV/0!</v>
      </c>
      <c r="M191" s="173" t="e">
        <f>INDEX(#REF!,MATCH(판매정보!$B191,#REF!,0))</f>
        <v>#REF!</v>
      </c>
      <c r="N191" s="75"/>
      <c r="O191" s="173"/>
      <c r="P191" s="201" t="s">
        <v>245</v>
      </c>
      <c r="Q191" s="208"/>
      <c r="R191" s="37"/>
      <c r="S191" s="37"/>
      <c r="T191" s="37"/>
      <c r="U191" s="37"/>
      <c r="V191" s="37"/>
      <c r="W191" s="37"/>
      <c r="X191" s="37"/>
      <c r="Y191" s="74"/>
      <c r="Z191" s="74"/>
      <c r="AA191" s="37"/>
      <c r="AB191" s="37"/>
      <c r="AC191" s="37"/>
      <c r="AD191" s="37"/>
      <c r="AE191" s="37"/>
      <c r="AF191" s="37"/>
      <c r="AG191" s="74"/>
      <c r="AH191" s="37"/>
      <c r="AI191" s="74"/>
      <c r="AJ191" s="74"/>
      <c r="AK191" s="74"/>
      <c r="AL191" s="74"/>
      <c r="AM191" s="37"/>
      <c r="AN191" s="74"/>
      <c r="AO191" s="74"/>
      <c r="AP191" s="74"/>
      <c r="AQ191" s="74"/>
      <c r="AR191" s="37"/>
      <c r="AS191" s="74"/>
      <c r="AT191" s="37"/>
      <c r="AU191" s="37"/>
      <c r="AV191" s="278"/>
      <c r="AW191" s="278"/>
      <c r="AX191" s="278"/>
      <c r="AY191" s="37"/>
      <c r="AZ191" s="37"/>
      <c r="BA191" s="37"/>
      <c r="BB191" s="37"/>
      <c r="BC191" s="37"/>
      <c r="BD191" s="37"/>
      <c r="BE191" s="37"/>
      <c r="BF191" s="37"/>
      <c r="BG191" s="74"/>
      <c r="BH191" s="37"/>
      <c r="BI191" s="37"/>
      <c r="BJ191" s="73"/>
      <c r="BK191" s="73"/>
      <c r="BL191" s="73"/>
      <c r="BM191" s="53"/>
    </row>
    <row r="192" spans="1:65" ht="13.5" customHeight="1">
      <c r="A192" s="51"/>
      <c r="B192" s="52"/>
      <c r="C192" s="36"/>
      <c r="D192" s="61"/>
      <c r="E192" s="49"/>
      <c r="F192" s="49"/>
      <c r="G192" s="50">
        <v>0.25</v>
      </c>
      <c r="H192" s="49"/>
      <c r="I192" s="49"/>
      <c r="J192" s="49"/>
      <c r="K192" s="182" t="e">
        <f t="shared" si="22"/>
        <v>#DIV/0!</v>
      </c>
      <c r="L192" s="183" t="e">
        <f t="shared" si="23"/>
        <v>#DIV/0!</v>
      </c>
      <c r="M192" s="173" t="e">
        <f>INDEX(#REF!,MATCH(판매정보!$B192,#REF!,0))</f>
        <v>#REF!</v>
      </c>
      <c r="N192" s="75"/>
      <c r="O192" s="173"/>
      <c r="P192" s="201" t="s">
        <v>245</v>
      </c>
      <c r="Q192" s="208"/>
      <c r="R192" s="37"/>
      <c r="S192" s="37"/>
      <c r="T192" s="37"/>
      <c r="U192" s="37"/>
      <c r="V192" s="37"/>
      <c r="W192" s="37"/>
      <c r="X192" s="37"/>
      <c r="Y192" s="74"/>
      <c r="Z192" s="74"/>
      <c r="AA192" s="37"/>
      <c r="AB192" s="37"/>
      <c r="AC192" s="37"/>
      <c r="AD192" s="37"/>
      <c r="AE192" s="37"/>
      <c r="AF192" s="37"/>
      <c r="AG192" s="74"/>
      <c r="AH192" s="37"/>
      <c r="AI192" s="74"/>
      <c r="AJ192" s="74"/>
      <c r="AK192" s="74"/>
      <c r="AL192" s="74"/>
      <c r="AM192" s="37"/>
      <c r="AN192" s="74"/>
      <c r="AO192" s="74"/>
      <c r="AP192" s="74"/>
      <c r="AQ192" s="74"/>
      <c r="AR192" s="37"/>
      <c r="AS192" s="74"/>
      <c r="AT192" s="37"/>
      <c r="AU192" s="37"/>
      <c r="AV192" s="278"/>
      <c r="AW192" s="278"/>
      <c r="AX192" s="278"/>
      <c r="AY192" s="37"/>
      <c r="AZ192" s="37"/>
      <c r="BA192" s="37"/>
      <c r="BB192" s="37"/>
      <c r="BC192" s="37"/>
      <c r="BD192" s="37"/>
      <c r="BE192" s="37"/>
      <c r="BF192" s="37"/>
      <c r="BG192" s="74"/>
      <c r="BH192" s="37"/>
      <c r="BI192" s="37"/>
      <c r="BJ192" s="73"/>
      <c r="BK192" s="73"/>
      <c r="BL192" s="73"/>
      <c r="BM192" s="53"/>
    </row>
    <row r="193" spans="1:65" ht="13.5" customHeight="1">
      <c r="A193" s="51"/>
      <c r="B193" s="52"/>
      <c r="C193" s="36"/>
      <c r="D193" s="61"/>
      <c r="E193" s="49"/>
      <c r="F193" s="49"/>
      <c r="G193" s="50">
        <v>0.25</v>
      </c>
      <c r="H193" s="49"/>
      <c r="I193" s="49"/>
      <c r="J193" s="49"/>
      <c r="K193" s="182" t="e">
        <f t="shared" si="22"/>
        <v>#DIV/0!</v>
      </c>
      <c r="L193" s="183" t="e">
        <f t="shared" si="23"/>
        <v>#DIV/0!</v>
      </c>
      <c r="M193" s="173" t="e">
        <f>INDEX(#REF!,MATCH(판매정보!$B193,#REF!,0))</f>
        <v>#REF!</v>
      </c>
      <c r="N193" s="75"/>
      <c r="O193" s="173"/>
      <c r="P193" s="201" t="s">
        <v>245</v>
      </c>
      <c r="Q193" s="208"/>
      <c r="R193" s="37"/>
      <c r="S193" s="37"/>
      <c r="T193" s="37"/>
      <c r="U193" s="37"/>
      <c r="V193" s="37"/>
      <c r="W193" s="37"/>
      <c r="X193" s="37"/>
      <c r="Y193" s="74"/>
      <c r="Z193" s="74"/>
      <c r="AA193" s="37"/>
      <c r="AB193" s="37"/>
      <c r="AC193" s="37"/>
      <c r="AD193" s="37"/>
      <c r="AE193" s="37"/>
      <c r="AF193" s="37"/>
      <c r="AG193" s="74"/>
      <c r="AH193" s="37"/>
      <c r="AI193" s="74"/>
      <c r="AJ193" s="74"/>
      <c r="AK193" s="74"/>
      <c r="AL193" s="74"/>
      <c r="AM193" s="37"/>
      <c r="AN193" s="74"/>
      <c r="AO193" s="74"/>
      <c r="AP193" s="74"/>
      <c r="AQ193" s="74"/>
      <c r="AR193" s="37"/>
      <c r="AS193" s="74"/>
      <c r="AT193" s="37"/>
      <c r="AU193" s="37"/>
      <c r="AV193" s="278"/>
      <c r="AW193" s="278"/>
      <c r="AX193" s="278"/>
      <c r="AY193" s="37"/>
      <c r="AZ193" s="37"/>
      <c r="BA193" s="37"/>
      <c r="BB193" s="37"/>
      <c r="BC193" s="37"/>
      <c r="BD193" s="37"/>
      <c r="BE193" s="37"/>
      <c r="BF193" s="37"/>
      <c r="BG193" s="74"/>
      <c r="BH193" s="37"/>
      <c r="BI193" s="37"/>
      <c r="BJ193" s="73"/>
      <c r="BK193" s="73"/>
      <c r="BL193" s="73"/>
      <c r="BM193" s="53"/>
    </row>
    <row r="194" spans="1:65" ht="13.5" customHeight="1">
      <c r="A194" s="51"/>
      <c r="B194" s="52"/>
      <c r="C194" s="36"/>
      <c r="D194" s="61"/>
      <c r="E194" s="49"/>
      <c r="F194" s="49"/>
      <c r="G194" s="50">
        <v>0.25</v>
      </c>
      <c r="H194" s="49"/>
      <c r="I194" s="49"/>
      <c r="J194" s="49"/>
      <c r="K194" s="182" t="e">
        <f t="shared" si="22"/>
        <v>#DIV/0!</v>
      </c>
      <c r="L194" s="183" t="e">
        <f t="shared" si="23"/>
        <v>#DIV/0!</v>
      </c>
      <c r="M194" s="173" t="e">
        <f>INDEX(#REF!,MATCH(판매정보!$B194,#REF!,0))</f>
        <v>#REF!</v>
      </c>
      <c r="N194" s="75"/>
      <c r="O194" s="173"/>
      <c r="P194" s="201" t="s">
        <v>245</v>
      </c>
      <c r="Q194" s="208"/>
      <c r="R194" s="37"/>
      <c r="S194" s="37"/>
      <c r="T194" s="37"/>
      <c r="U194" s="37"/>
      <c r="V194" s="37"/>
      <c r="W194" s="37"/>
      <c r="X194" s="37"/>
      <c r="Y194" s="74"/>
      <c r="Z194" s="74"/>
      <c r="AA194" s="37"/>
      <c r="AB194" s="37"/>
      <c r="AC194" s="37"/>
      <c r="AD194" s="37"/>
      <c r="AE194" s="37"/>
      <c r="AF194" s="37"/>
      <c r="AG194" s="74"/>
      <c r="AH194" s="37"/>
      <c r="AI194" s="74"/>
      <c r="AJ194" s="74"/>
      <c r="AK194" s="74"/>
      <c r="AL194" s="74"/>
      <c r="AM194" s="37"/>
      <c r="AN194" s="74"/>
      <c r="AO194" s="74"/>
      <c r="AP194" s="74"/>
      <c r="AQ194" s="74"/>
      <c r="AR194" s="37"/>
      <c r="AS194" s="74"/>
      <c r="AT194" s="37"/>
      <c r="AU194" s="37"/>
      <c r="AV194" s="278"/>
      <c r="AW194" s="278"/>
      <c r="AX194" s="278"/>
      <c r="AY194" s="37"/>
      <c r="AZ194" s="37"/>
      <c r="BA194" s="37"/>
      <c r="BB194" s="37"/>
      <c r="BC194" s="37"/>
      <c r="BD194" s="37"/>
      <c r="BE194" s="37"/>
      <c r="BF194" s="37"/>
      <c r="BG194" s="74"/>
      <c r="BH194" s="37"/>
      <c r="BI194" s="37"/>
      <c r="BJ194" s="73"/>
      <c r="BK194" s="73"/>
      <c r="BL194" s="73"/>
      <c r="BM194" s="53"/>
    </row>
    <row r="195" spans="1:65" ht="13.5" customHeight="1">
      <c r="A195" s="51"/>
      <c r="B195" s="52"/>
      <c r="C195" s="36"/>
      <c r="D195" s="61"/>
      <c r="E195" s="49"/>
      <c r="F195" s="49"/>
      <c r="G195" s="50">
        <v>0.25</v>
      </c>
      <c r="H195" s="49"/>
      <c r="I195" s="49"/>
      <c r="J195" s="49"/>
      <c r="K195" s="182" t="e">
        <f t="shared" si="22"/>
        <v>#DIV/0!</v>
      </c>
      <c r="L195" s="183" t="e">
        <f t="shared" si="23"/>
        <v>#DIV/0!</v>
      </c>
      <c r="M195" s="173" t="e">
        <f>INDEX(#REF!,MATCH(판매정보!$B195,#REF!,0))</f>
        <v>#REF!</v>
      </c>
      <c r="N195" s="75"/>
      <c r="O195" s="173"/>
      <c r="P195" s="201" t="s">
        <v>245</v>
      </c>
      <c r="Q195" s="208"/>
      <c r="R195" s="37"/>
      <c r="S195" s="37"/>
      <c r="T195" s="37"/>
      <c r="U195" s="37"/>
      <c r="V195" s="37"/>
      <c r="W195" s="37"/>
      <c r="X195" s="37"/>
      <c r="Y195" s="74"/>
      <c r="Z195" s="74"/>
      <c r="AA195" s="37"/>
      <c r="AB195" s="37"/>
      <c r="AC195" s="37"/>
      <c r="AD195" s="37"/>
      <c r="AE195" s="37"/>
      <c r="AF195" s="37"/>
      <c r="AG195" s="74"/>
      <c r="AH195" s="37"/>
      <c r="AI195" s="74"/>
      <c r="AJ195" s="74"/>
      <c r="AK195" s="74"/>
      <c r="AL195" s="74"/>
      <c r="AM195" s="37"/>
      <c r="AN195" s="74"/>
      <c r="AO195" s="74"/>
      <c r="AP195" s="74"/>
      <c r="AQ195" s="74"/>
      <c r="AR195" s="37"/>
      <c r="AS195" s="74"/>
      <c r="AT195" s="37"/>
      <c r="AU195" s="37"/>
      <c r="AV195" s="278"/>
      <c r="AW195" s="278"/>
      <c r="AX195" s="278"/>
      <c r="AY195" s="37"/>
      <c r="AZ195" s="37"/>
      <c r="BA195" s="37"/>
      <c r="BB195" s="37"/>
      <c r="BC195" s="37"/>
      <c r="BD195" s="37"/>
      <c r="BE195" s="37"/>
      <c r="BF195" s="37"/>
      <c r="BG195" s="74"/>
      <c r="BH195" s="37"/>
      <c r="BI195" s="37"/>
      <c r="BJ195" s="73"/>
      <c r="BK195" s="73"/>
      <c r="BL195" s="73"/>
      <c r="BM195" s="53"/>
    </row>
    <row r="196" spans="1:65" ht="13.5" customHeight="1">
      <c r="A196" s="51"/>
      <c r="B196" s="52"/>
      <c r="C196" s="36"/>
      <c r="D196" s="61"/>
      <c r="E196" s="49"/>
      <c r="F196" s="49"/>
      <c r="G196" s="50">
        <v>0.25</v>
      </c>
      <c r="H196" s="49"/>
      <c r="I196" s="49"/>
      <c r="J196" s="49"/>
      <c r="K196" s="182" t="e">
        <f t="shared" si="22"/>
        <v>#DIV/0!</v>
      </c>
      <c r="L196" s="183" t="e">
        <f t="shared" si="23"/>
        <v>#DIV/0!</v>
      </c>
      <c r="M196" s="173" t="e">
        <f>INDEX(#REF!,MATCH(판매정보!$B196,#REF!,0))</f>
        <v>#REF!</v>
      </c>
      <c r="N196" s="75"/>
      <c r="O196" s="173"/>
      <c r="P196" s="201" t="s">
        <v>245</v>
      </c>
      <c r="Q196" s="208"/>
      <c r="R196" s="37"/>
      <c r="S196" s="37"/>
      <c r="T196" s="37"/>
      <c r="U196" s="37"/>
      <c r="V196" s="37"/>
      <c r="W196" s="37"/>
      <c r="X196" s="37"/>
      <c r="Y196" s="74"/>
      <c r="Z196" s="74"/>
      <c r="AA196" s="37"/>
      <c r="AB196" s="37"/>
      <c r="AC196" s="37"/>
      <c r="AD196" s="37"/>
      <c r="AE196" s="37"/>
      <c r="AF196" s="37"/>
      <c r="AG196" s="74"/>
      <c r="AH196" s="37"/>
      <c r="AI196" s="74"/>
      <c r="AJ196" s="74"/>
      <c r="AK196" s="74"/>
      <c r="AL196" s="74"/>
      <c r="AM196" s="37"/>
      <c r="AN196" s="74"/>
      <c r="AO196" s="74"/>
      <c r="AP196" s="74"/>
      <c r="AQ196" s="74"/>
      <c r="AR196" s="37"/>
      <c r="AS196" s="74"/>
      <c r="AT196" s="37"/>
      <c r="AU196" s="37"/>
      <c r="AV196" s="278"/>
      <c r="AW196" s="278"/>
      <c r="AX196" s="278"/>
      <c r="AY196" s="37"/>
      <c r="AZ196" s="37"/>
      <c r="BA196" s="37"/>
      <c r="BB196" s="37"/>
      <c r="BC196" s="37"/>
      <c r="BD196" s="37"/>
      <c r="BE196" s="37"/>
      <c r="BF196" s="37"/>
      <c r="BG196" s="74"/>
      <c r="BH196" s="37"/>
      <c r="BI196" s="37"/>
      <c r="BJ196" s="73"/>
      <c r="BK196" s="73"/>
      <c r="BL196" s="73"/>
      <c r="BM196" s="53"/>
    </row>
    <row r="197" spans="1:65" ht="13.5" customHeight="1">
      <c r="A197" s="51"/>
      <c r="B197" s="52"/>
      <c r="C197" s="36"/>
      <c r="D197" s="61"/>
      <c r="E197" s="49"/>
      <c r="F197" s="49"/>
      <c r="G197" s="50">
        <v>0.25</v>
      </c>
      <c r="H197" s="49"/>
      <c r="I197" s="49"/>
      <c r="J197" s="49"/>
      <c r="K197" s="182" t="e">
        <f t="shared" si="22"/>
        <v>#DIV/0!</v>
      </c>
      <c r="L197" s="183" t="e">
        <f t="shared" si="23"/>
        <v>#DIV/0!</v>
      </c>
      <c r="M197" s="173" t="e">
        <f>INDEX(#REF!,MATCH(판매정보!$B197,#REF!,0))</f>
        <v>#REF!</v>
      </c>
      <c r="N197" s="75"/>
      <c r="O197" s="173"/>
      <c r="P197" s="201" t="s">
        <v>245</v>
      </c>
      <c r="Q197" s="208"/>
      <c r="R197" s="37"/>
      <c r="S197" s="37"/>
      <c r="T197" s="37"/>
      <c r="U197" s="37"/>
      <c r="V197" s="37"/>
      <c r="W197" s="37"/>
      <c r="X197" s="37"/>
      <c r="Y197" s="74"/>
      <c r="Z197" s="74"/>
      <c r="AA197" s="37"/>
      <c r="AB197" s="37"/>
      <c r="AC197" s="37"/>
      <c r="AD197" s="37"/>
      <c r="AE197" s="37"/>
      <c r="AF197" s="37"/>
      <c r="AG197" s="74"/>
      <c r="AH197" s="37"/>
      <c r="AI197" s="74"/>
      <c r="AJ197" s="74"/>
      <c r="AK197" s="74"/>
      <c r="AL197" s="74"/>
      <c r="AM197" s="37"/>
      <c r="AN197" s="74"/>
      <c r="AO197" s="74"/>
      <c r="AP197" s="74"/>
      <c r="AQ197" s="74"/>
      <c r="AR197" s="37"/>
      <c r="AS197" s="74"/>
      <c r="AT197" s="37"/>
      <c r="AU197" s="37"/>
      <c r="AV197" s="278"/>
      <c r="AW197" s="278"/>
      <c r="AX197" s="278"/>
      <c r="AY197" s="37"/>
      <c r="AZ197" s="37"/>
      <c r="BA197" s="37"/>
      <c r="BB197" s="37"/>
      <c r="BC197" s="37"/>
      <c r="BD197" s="37"/>
      <c r="BE197" s="37"/>
      <c r="BF197" s="37"/>
      <c r="BG197" s="74"/>
      <c r="BH197" s="37"/>
      <c r="BI197" s="37"/>
      <c r="BJ197" s="73"/>
      <c r="BK197" s="73"/>
      <c r="BL197" s="73"/>
      <c r="BM197" s="53"/>
    </row>
    <row r="198" spans="1:65" ht="13.5" customHeight="1">
      <c r="A198" s="51"/>
      <c r="B198" s="52"/>
      <c r="C198" s="36"/>
      <c r="D198" s="61"/>
      <c r="E198" s="49"/>
      <c r="F198" s="49"/>
      <c r="G198" s="50">
        <v>0.25</v>
      </c>
      <c r="H198" s="49"/>
      <c r="I198" s="49"/>
      <c r="J198" s="49"/>
      <c r="K198" s="182" t="e">
        <f t="shared" si="22"/>
        <v>#DIV/0!</v>
      </c>
      <c r="L198" s="183" t="e">
        <f t="shared" si="23"/>
        <v>#DIV/0!</v>
      </c>
      <c r="M198" s="173" t="e">
        <f>INDEX(#REF!,MATCH(판매정보!$B198,#REF!,0))</f>
        <v>#REF!</v>
      </c>
      <c r="N198" s="75"/>
      <c r="O198" s="173"/>
      <c r="P198" s="201" t="s">
        <v>245</v>
      </c>
      <c r="Q198" s="208"/>
      <c r="R198" s="37"/>
      <c r="S198" s="37"/>
      <c r="T198" s="37"/>
      <c r="U198" s="37"/>
      <c r="V198" s="37"/>
      <c r="W198" s="37"/>
      <c r="X198" s="37"/>
      <c r="Y198" s="74"/>
      <c r="Z198" s="74"/>
      <c r="AA198" s="37"/>
      <c r="AB198" s="37"/>
      <c r="AC198" s="37"/>
      <c r="AD198" s="37"/>
      <c r="AE198" s="37"/>
      <c r="AF198" s="37"/>
      <c r="AG198" s="74"/>
      <c r="AH198" s="37"/>
      <c r="AI198" s="74"/>
      <c r="AJ198" s="74"/>
      <c r="AK198" s="74"/>
      <c r="AL198" s="74"/>
      <c r="AM198" s="37"/>
      <c r="AN198" s="74"/>
      <c r="AO198" s="74"/>
      <c r="AP198" s="74"/>
      <c r="AQ198" s="74"/>
      <c r="AR198" s="37"/>
      <c r="AS198" s="74"/>
      <c r="AT198" s="37"/>
      <c r="AU198" s="37"/>
      <c r="AV198" s="278"/>
      <c r="AW198" s="278"/>
      <c r="AX198" s="278"/>
      <c r="AY198" s="37"/>
      <c r="AZ198" s="37"/>
      <c r="BA198" s="37"/>
      <c r="BB198" s="37"/>
      <c r="BC198" s="37"/>
      <c r="BD198" s="37"/>
      <c r="BE198" s="37"/>
      <c r="BF198" s="37"/>
      <c r="BG198" s="74"/>
      <c r="BH198" s="37"/>
      <c r="BI198" s="37"/>
      <c r="BJ198" s="73"/>
      <c r="BK198" s="73"/>
      <c r="BL198" s="73"/>
      <c r="BM198" s="53"/>
    </row>
    <row r="199" spans="1:65" ht="13.5" customHeight="1">
      <c r="A199" s="51"/>
      <c r="B199" s="52"/>
      <c r="C199" s="36"/>
      <c r="D199" s="61"/>
      <c r="E199" s="49"/>
      <c r="F199" s="49"/>
      <c r="G199" s="50">
        <v>0.25</v>
      </c>
      <c r="H199" s="49"/>
      <c r="I199" s="49"/>
      <c r="J199" s="49"/>
      <c r="K199" s="182" t="e">
        <f t="shared" si="22"/>
        <v>#DIV/0!</v>
      </c>
      <c r="L199" s="183" t="e">
        <f t="shared" si="23"/>
        <v>#DIV/0!</v>
      </c>
      <c r="M199" s="173" t="e">
        <f>INDEX(#REF!,MATCH(판매정보!$B199,#REF!,0))</f>
        <v>#REF!</v>
      </c>
      <c r="N199" s="75"/>
      <c r="O199" s="173"/>
      <c r="P199" s="201" t="s">
        <v>245</v>
      </c>
      <c r="Q199" s="208"/>
      <c r="R199" s="37"/>
      <c r="S199" s="37"/>
      <c r="T199" s="37"/>
      <c r="U199" s="37"/>
      <c r="V199" s="37"/>
      <c r="W199" s="37"/>
      <c r="X199" s="37"/>
      <c r="Y199" s="74"/>
      <c r="Z199" s="74"/>
      <c r="AA199" s="37"/>
      <c r="AB199" s="37"/>
      <c r="AC199" s="37"/>
      <c r="AD199" s="37"/>
      <c r="AE199" s="37"/>
      <c r="AF199" s="37"/>
      <c r="AG199" s="74"/>
      <c r="AH199" s="37"/>
      <c r="AI199" s="74"/>
      <c r="AJ199" s="74"/>
      <c r="AK199" s="74"/>
      <c r="AL199" s="74"/>
      <c r="AM199" s="37"/>
      <c r="AN199" s="74"/>
      <c r="AO199" s="74"/>
      <c r="AP199" s="74"/>
      <c r="AQ199" s="74"/>
      <c r="AR199" s="37"/>
      <c r="AS199" s="74"/>
      <c r="AT199" s="37"/>
      <c r="AU199" s="37"/>
      <c r="AV199" s="278"/>
      <c r="AW199" s="278"/>
      <c r="AX199" s="278"/>
      <c r="AY199" s="37"/>
      <c r="AZ199" s="37"/>
      <c r="BA199" s="37"/>
      <c r="BB199" s="37"/>
      <c r="BC199" s="37"/>
      <c r="BD199" s="37"/>
      <c r="BE199" s="37"/>
      <c r="BF199" s="37"/>
      <c r="BG199" s="74"/>
      <c r="BH199" s="37"/>
      <c r="BI199" s="37"/>
      <c r="BJ199" s="73"/>
      <c r="BK199" s="73"/>
      <c r="BL199" s="73"/>
      <c r="BM199" s="53"/>
    </row>
    <row r="200" spans="1:65" ht="13.5" customHeight="1">
      <c r="A200" s="51"/>
      <c r="B200" s="52"/>
      <c r="C200" s="36"/>
      <c r="D200" s="61"/>
      <c r="E200" s="49"/>
      <c r="F200" s="49"/>
      <c r="G200" s="50">
        <v>0.25</v>
      </c>
      <c r="H200" s="49"/>
      <c r="I200" s="49"/>
      <c r="J200" s="49"/>
      <c r="K200" s="182" t="e">
        <f t="shared" si="22"/>
        <v>#DIV/0!</v>
      </c>
      <c r="L200" s="183" t="e">
        <f t="shared" si="23"/>
        <v>#DIV/0!</v>
      </c>
      <c r="M200" s="173" t="e">
        <f>INDEX(#REF!,MATCH(판매정보!$B200,#REF!,0))</f>
        <v>#REF!</v>
      </c>
      <c r="N200" s="75"/>
      <c r="O200" s="173"/>
      <c r="P200" s="201" t="s">
        <v>245</v>
      </c>
      <c r="Q200" s="208"/>
      <c r="R200" s="37"/>
      <c r="S200" s="37"/>
      <c r="T200" s="37"/>
      <c r="U200" s="37"/>
      <c r="V200" s="37"/>
      <c r="W200" s="37"/>
      <c r="X200" s="37"/>
      <c r="Y200" s="74"/>
      <c r="Z200" s="74"/>
      <c r="AA200" s="37"/>
      <c r="AB200" s="37"/>
      <c r="AC200" s="37"/>
      <c r="AD200" s="37"/>
      <c r="AE200" s="37"/>
      <c r="AF200" s="37"/>
      <c r="AG200" s="74"/>
      <c r="AH200" s="37"/>
      <c r="AI200" s="74"/>
      <c r="AJ200" s="74"/>
      <c r="AK200" s="74"/>
      <c r="AL200" s="74"/>
      <c r="AM200" s="37"/>
      <c r="AN200" s="74"/>
      <c r="AO200" s="74"/>
      <c r="AP200" s="74"/>
      <c r="AQ200" s="74"/>
      <c r="AR200" s="37"/>
      <c r="AS200" s="74"/>
      <c r="AT200" s="37"/>
      <c r="AU200" s="37"/>
      <c r="AV200" s="278"/>
      <c r="AW200" s="278"/>
      <c r="AX200" s="278"/>
      <c r="AY200" s="37"/>
      <c r="AZ200" s="37"/>
      <c r="BA200" s="37"/>
      <c r="BB200" s="37"/>
      <c r="BC200" s="37"/>
      <c r="BD200" s="37"/>
      <c r="BE200" s="37"/>
      <c r="BF200" s="37"/>
      <c r="BG200" s="74"/>
      <c r="BH200" s="37"/>
      <c r="BI200" s="37"/>
      <c r="BJ200" s="73"/>
      <c r="BK200" s="73"/>
      <c r="BL200" s="73"/>
      <c r="BM200" s="53"/>
    </row>
    <row r="201" spans="1:65" ht="13.5" customHeight="1">
      <c r="A201" s="51"/>
      <c r="B201" s="52"/>
      <c r="C201" s="36"/>
      <c r="D201" s="61"/>
      <c r="E201" s="49"/>
      <c r="F201" s="49"/>
      <c r="G201" s="50">
        <v>0.25</v>
      </c>
      <c r="H201" s="49"/>
      <c r="I201" s="49"/>
      <c r="J201" s="49"/>
      <c r="K201" s="182" t="e">
        <f t="shared" si="22"/>
        <v>#DIV/0!</v>
      </c>
      <c r="L201" s="183" t="e">
        <f t="shared" si="23"/>
        <v>#DIV/0!</v>
      </c>
      <c r="M201" s="173" t="e">
        <f>INDEX(#REF!,MATCH(판매정보!$B201,#REF!,0))</f>
        <v>#REF!</v>
      </c>
      <c r="N201" s="75"/>
      <c r="O201" s="173"/>
      <c r="P201" s="201" t="s">
        <v>245</v>
      </c>
      <c r="Q201" s="208"/>
      <c r="R201" s="37"/>
      <c r="S201" s="37"/>
      <c r="T201" s="37"/>
      <c r="U201" s="37"/>
      <c r="V201" s="37"/>
      <c r="W201" s="37"/>
      <c r="X201" s="37"/>
      <c r="Y201" s="74"/>
      <c r="Z201" s="74"/>
      <c r="AA201" s="37"/>
      <c r="AB201" s="37"/>
      <c r="AC201" s="37"/>
      <c r="AD201" s="37"/>
      <c r="AE201" s="37"/>
      <c r="AF201" s="37"/>
      <c r="AG201" s="74"/>
      <c r="AH201" s="37"/>
      <c r="AI201" s="74"/>
      <c r="AJ201" s="74"/>
      <c r="AK201" s="74"/>
      <c r="AL201" s="74"/>
      <c r="AM201" s="37"/>
      <c r="AN201" s="74"/>
      <c r="AO201" s="74"/>
      <c r="AP201" s="74"/>
      <c r="AQ201" s="74"/>
      <c r="AR201" s="37"/>
      <c r="AS201" s="74"/>
      <c r="AT201" s="37"/>
      <c r="AU201" s="37"/>
      <c r="AV201" s="278"/>
      <c r="AW201" s="278"/>
      <c r="AX201" s="278"/>
      <c r="AY201" s="37"/>
      <c r="AZ201" s="37"/>
      <c r="BA201" s="37"/>
      <c r="BB201" s="37"/>
      <c r="BC201" s="37"/>
      <c r="BD201" s="37"/>
      <c r="BE201" s="37"/>
      <c r="BF201" s="37"/>
      <c r="BG201" s="74"/>
      <c r="BH201" s="37"/>
      <c r="BI201" s="37"/>
      <c r="BJ201" s="73"/>
      <c r="BK201" s="73"/>
      <c r="BL201" s="73"/>
      <c r="BM201" s="53"/>
    </row>
    <row r="202" spans="1:65" ht="13.5" customHeight="1">
      <c r="A202" s="51"/>
      <c r="B202" s="52"/>
      <c r="C202" s="36"/>
      <c r="D202" s="61"/>
      <c r="E202" s="49"/>
      <c r="F202" s="49"/>
      <c r="G202" s="50">
        <v>0.25</v>
      </c>
      <c r="H202" s="49"/>
      <c r="I202" s="49"/>
      <c r="J202" s="49"/>
      <c r="K202" s="182" t="e">
        <f t="shared" si="22"/>
        <v>#DIV/0!</v>
      </c>
      <c r="L202" s="183" t="e">
        <f t="shared" si="23"/>
        <v>#DIV/0!</v>
      </c>
      <c r="M202" s="173" t="e">
        <f>INDEX(#REF!,MATCH(판매정보!$B202,#REF!,0))</f>
        <v>#REF!</v>
      </c>
      <c r="N202" s="75"/>
      <c r="O202" s="173"/>
      <c r="P202" s="201" t="s">
        <v>245</v>
      </c>
      <c r="Q202" s="208"/>
      <c r="R202" s="37"/>
      <c r="S202" s="37"/>
      <c r="T202" s="37"/>
      <c r="U202" s="37"/>
      <c r="V202" s="37"/>
      <c r="W202" s="37"/>
      <c r="X202" s="37"/>
      <c r="Y202" s="74"/>
      <c r="Z202" s="74"/>
      <c r="AA202" s="37"/>
      <c r="AB202" s="37"/>
      <c r="AC202" s="37"/>
      <c r="AD202" s="37"/>
      <c r="AE202" s="37"/>
      <c r="AF202" s="37"/>
      <c r="AG202" s="74"/>
      <c r="AH202" s="37"/>
      <c r="AI202" s="74"/>
      <c r="AJ202" s="74"/>
      <c r="AK202" s="74"/>
      <c r="AL202" s="74"/>
      <c r="AM202" s="37"/>
      <c r="AN202" s="74"/>
      <c r="AO202" s="74"/>
      <c r="AP202" s="74"/>
      <c r="AQ202" s="74"/>
      <c r="AR202" s="37"/>
      <c r="AS202" s="74"/>
      <c r="AT202" s="37"/>
      <c r="AU202" s="37"/>
      <c r="AV202" s="278"/>
      <c r="AW202" s="278"/>
      <c r="AX202" s="278"/>
      <c r="AY202" s="37"/>
      <c r="AZ202" s="37"/>
      <c r="BA202" s="37"/>
      <c r="BB202" s="37"/>
      <c r="BC202" s="37"/>
      <c r="BD202" s="37"/>
      <c r="BE202" s="37"/>
      <c r="BF202" s="37"/>
      <c r="BG202" s="74"/>
      <c r="BH202" s="37"/>
      <c r="BI202" s="37"/>
      <c r="BJ202" s="73"/>
      <c r="BK202" s="73"/>
      <c r="BL202" s="73"/>
      <c r="BM202" s="53"/>
    </row>
    <row r="203" spans="1:65" ht="13.5" customHeight="1">
      <c r="A203" s="51"/>
      <c r="B203" s="52"/>
      <c r="C203" s="36"/>
      <c r="D203" s="61"/>
      <c r="E203" s="49"/>
      <c r="F203" s="49"/>
      <c r="G203" s="50">
        <v>0.25</v>
      </c>
      <c r="H203" s="49"/>
      <c r="I203" s="49"/>
      <c r="J203" s="49"/>
      <c r="K203" s="182" t="e">
        <f t="shared" si="22"/>
        <v>#DIV/0!</v>
      </c>
      <c r="L203" s="183" t="e">
        <f t="shared" si="23"/>
        <v>#DIV/0!</v>
      </c>
      <c r="M203" s="173" t="e">
        <f>INDEX(#REF!,MATCH(판매정보!$B203,#REF!,0))</f>
        <v>#REF!</v>
      </c>
      <c r="N203" s="75"/>
      <c r="O203" s="173"/>
      <c r="P203" s="201" t="s">
        <v>245</v>
      </c>
      <c r="Q203" s="208"/>
      <c r="R203" s="37"/>
      <c r="S203" s="37"/>
      <c r="T203" s="37"/>
      <c r="U203" s="37"/>
      <c r="V203" s="37"/>
      <c r="W203" s="37"/>
      <c r="X203" s="37"/>
      <c r="Y203" s="74"/>
      <c r="Z203" s="74"/>
      <c r="AA203" s="37"/>
      <c r="AB203" s="37"/>
      <c r="AC203" s="37"/>
      <c r="AD203" s="37"/>
      <c r="AE203" s="37"/>
      <c r="AF203" s="37"/>
      <c r="AG203" s="74"/>
      <c r="AH203" s="37"/>
      <c r="AI203" s="74"/>
      <c r="AJ203" s="74"/>
      <c r="AK203" s="74"/>
      <c r="AL203" s="74"/>
      <c r="AM203" s="37"/>
      <c r="AN203" s="74"/>
      <c r="AO203" s="74"/>
      <c r="AP203" s="74"/>
      <c r="AQ203" s="74"/>
      <c r="AR203" s="37"/>
      <c r="AS203" s="74"/>
      <c r="AT203" s="37"/>
      <c r="AU203" s="37"/>
      <c r="AV203" s="278"/>
      <c r="AW203" s="278"/>
      <c r="AX203" s="278"/>
      <c r="AY203" s="37"/>
      <c r="AZ203" s="37"/>
      <c r="BA203" s="37"/>
      <c r="BB203" s="37"/>
      <c r="BC203" s="37"/>
      <c r="BD203" s="37"/>
      <c r="BE203" s="37"/>
      <c r="BF203" s="37"/>
      <c r="BG203" s="74"/>
      <c r="BH203" s="37"/>
      <c r="BI203" s="37"/>
      <c r="BJ203" s="73"/>
      <c r="BK203" s="73"/>
      <c r="BL203" s="73"/>
      <c r="BM203" s="53"/>
    </row>
    <row r="204" spans="1:65" ht="13.5" customHeight="1">
      <c r="A204" s="51"/>
      <c r="B204" s="52"/>
      <c r="C204" s="36"/>
      <c r="D204" s="61"/>
      <c r="E204" s="49"/>
      <c r="F204" s="49"/>
      <c r="G204" s="50">
        <v>0.25</v>
      </c>
      <c r="H204" s="49"/>
      <c r="I204" s="49"/>
      <c r="J204" s="49"/>
      <c r="K204" s="182" t="e">
        <f t="shared" si="22"/>
        <v>#DIV/0!</v>
      </c>
      <c r="L204" s="183" t="e">
        <f t="shared" si="23"/>
        <v>#DIV/0!</v>
      </c>
      <c r="M204" s="173" t="e">
        <f>INDEX(#REF!,MATCH(판매정보!$B204,#REF!,0))</f>
        <v>#REF!</v>
      </c>
      <c r="N204" s="75"/>
      <c r="O204" s="173"/>
      <c r="P204" s="201" t="s">
        <v>245</v>
      </c>
      <c r="Q204" s="208"/>
      <c r="R204" s="37"/>
      <c r="S204" s="37"/>
      <c r="T204" s="37"/>
      <c r="U204" s="37"/>
      <c r="V204" s="37"/>
      <c r="W204" s="37"/>
      <c r="X204" s="37"/>
      <c r="Y204" s="74"/>
      <c r="Z204" s="74"/>
      <c r="AA204" s="37"/>
      <c r="AB204" s="37"/>
      <c r="AC204" s="37"/>
      <c r="AD204" s="37"/>
      <c r="AE204" s="37"/>
      <c r="AF204" s="37"/>
      <c r="AG204" s="74"/>
      <c r="AH204" s="37"/>
      <c r="AI204" s="74"/>
      <c r="AJ204" s="74"/>
      <c r="AK204" s="74"/>
      <c r="AL204" s="74"/>
      <c r="AM204" s="37"/>
      <c r="AN204" s="74"/>
      <c r="AO204" s="74"/>
      <c r="AP204" s="74"/>
      <c r="AQ204" s="74"/>
      <c r="AR204" s="37"/>
      <c r="AS204" s="74"/>
      <c r="AT204" s="37"/>
      <c r="AU204" s="37"/>
      <c r="AV204" s="278"/>
      <c r="AW204" s="278"/>
      <c r="AX204" s="278"/>
      <c r="AY204" s="37"/>
      <c r="AZ204" s="37"/>
      <c r="BA204" s="37"/>
      <c r="BB204" s="37"/>
      <c r="BC204" s="37"/>
      <c r="BD204" s="37"/>
      <c r="BE204" s="37"/>
      <c r="BF204" s="37"/>
      <c r="BG204" s="74"/>
      <c r="BH204" s="37"/>
      <c r="BI204" s="37"/>
      <c r="BJ204" s="73"/>
      <c r="BK204" s="73"/>
      <c r="BL204" s="73"/>
      <c r="BM204" s="53"/>
    </row>
    <row r="205" spans="1:65" ht="13.5" customHeight="1">
      <c r="A205" s="51"/>
      <c r="B205" s="52"/>
      <c r="C205" s="36"/>
      <c r="D205" s="61"/>
      <c r="E205" s="49"/>
      <c r="F205" s="49"/>
      <c r="G205" s="50">
        <v>0.25</v>
      </c>
      <c r="H205" s="49"/>
      <c r="I205" s="49"/>
      <c r="J205" s="49"/>
      <c r="K205" s="182" t="e">
        <f t="shared" si="22"/>
        <v>#DIV/0!</v>
      </c>
      <c r="L205" s="183" t="e">
        <f t="shared" si="23"/>
        <v>#DIV/0!</v>
      </c>
      <c r="M205" s="173" t="e">
        <f>INDEX(#REF!,MATCH(판매정보!$B205,#REF!,0))</f>
        <v>#REF!</v>
      </c>
      <c r="N205" s="75"/>
      <c r="O205" s="173"/>
      <c r="P205" s="201" t="s">
        <v>245</v>
      </c>
      <c r="Q205" s="208"/>
      <c r="R205" s="37"/>
      <c r="S205" s="37"/>
      <c r="T205" s="37"/>
      <c r="U205" s="37"/>
      <c r="V205" s="37"/>
      <c r="W205" s="37"/>
      <c r="X205" s="37"/>
      <c r="Y205" s="74"/>
      <c r="Z205" s="74"/>
      <c r="AA205" s="37"/>
      <c r="AB205" s="37"/>
      <c r="AC205" s="37"/>
      <c r="AD205" s="37"/>
      <c r="AE205" s="37"/>
      <c r="AF205" s="37"/>
      <c r="AG205" s="74"/>
      <c r="AH205" s="37"/>
      <c r="AI205" s="74"/>
      <c r="AJ205" s="74"/>
      <c r="AK205" s="74"/>
      <c r="AL205" s="74"/>
      <c r="AM205" s="37"/>
      <c r="AN205" s="74"/>
      <c r="AO205" s="74"/>
      <c r="AP205" s="74"/>
      <c r="AQ205" s="74"/>
      <c r="AR205" s="37"/>
      <c r="AS205" s="74"/>
      <c r="AT205" s="37"/>
      <c r="AU205" s="37"/>
      <c r="AV205" s="278"/>
      <c r="AW205" s="278"/>
      <c r="AX205" s="278"/>
      <c r="AY205" s="37"/>
      <c r="AZ205" s="37"/>
      <c r="BA205" s="37"/>
      <c r="BB205" s="37"/>
      <c r="BC205" s="37"/>
      <c r="BD205" s="37"/>
      <c r="BE205" s="37"/>
      <c r="BF205" s="37"/>
      <c r="BG205" s="74"/>
      <c r="BH205" s="37"/>
      <c r="BI205" s="37"/>
      <c r="BJ205" s="73"/>
      <c r="BK205" s="73"/>
      <c r="BL205" s="73"/>
      <c r="BM205" s="53"/>
    </row>
    <row r="206" spans="1:65" ht="13.5" customHeight="1">
      <c r="A206" s="51"/>
      <c r="B206" s="52"/>
      <c r="C206" s="36"/>
      <c r="D206" s="61"/>
      <c r="E206" s="49"/>
      <c r="F206" s="49"/>
      <c r="G206" s="50">
        <v>0.25</v>
      </c>
      <c r="H206" s="49"/>
      <c r="I206" s="49"/>
      <c r="J206" s="49"/>
      <c r="K206" s="182" t="e">
        <f t="shared" si="22"/>
        <v>#DIV/0!</v>
      </c>
      <c r="L206" s="183" t="e">
        <f t="shared" si="23"/>
        <v>#DIV/0!</v>
      </c>
      <c r="M206" s="173" t="e">
        <f>INDEX(#REF!,MATCH(판매정보!$B206,#REF!,0))</f>
        <v>#REF!</v>
      </c>
      <c r="N206" s="75"/>
      <c r="O206" s="173"/>
      <c r="P206" s="201" t="s">
        <v>245</v>
      </c>
      <c r="Q206" s="208"/>
      <c r="R206" s="37"/>
      <c r="S206" s="37"/>
      <c r="T206" s="37"/>
      <c r="U206" s="37"/>
      <c r="V206" s="37"/>
      <c r="W206" s="37"/>
      <c r="X206" s="37"/>
      <c r="Y206" s="74"/>
      <c r="Z206" s="74"/>
      <c r="AA206" s="37"/>
      <c r="AB206" s="37"/>
      <c r="AC206" s="37"/>
      <c r="AD206" s="37"/>
      <c r="AE206" s="37"/>
      <c r="AF206" s="37"/>
      <c r="AG206" s="74"/>
      <c r="AH206" s="37"/>
      <c r="AI206" s="74"/>
      <c r="AJ206" s="74"/>
      <c r="AK206" s="74"/>
      <c r="AL206" s="74"/>
      <c r="AM206" s="37"/>
      <c r="AN206" s="74"/>
      <c r="AO206" s="74"/>
      <c r="AP206" s="74"/>
      <c r="AQ206" s="74"/>
      <c r="AR206" s="37"/>
      <c r="AS206" s="74"/>
      <c r="AT206" s="37"/>
      <c r="AU206" s="37"/>
      <c r="AV206" s="278"/>
      <c r="AW206" s="278"/>
      <c r="AX206" s="278"/>
      <c r="AY206" s="37"/>
      <c r="AZ206" s="37"/>
      <c r="BA206" s="37"/>
      <c r="BB206" s="37"/>
      <c r="BC206" s="37"/>
      <c r="BD206" s="37"/>
      <c r="BE206" s="37"/>
      <c r="BF206" s="37"/>
      <c r="BG206" s="74"/>
      <c r="BH206" s="37"/>
      <c r="BI206" s="37"/>
      <c r="BJ206" s="73"/>
      <c r="BK206" s="73"/>
      <c r="BL206" s="73"/>
      <c r="BM206" s="53"/>
    </row>
    <row r="207" spans="1:65" ht="13.5" customHeight="1">
      <c r="A207" s="51"/>
      <c r="B207" s="52"/>
      <c r="C207" s="36"/>
      <c r="D207" s="61"/>
      <c r="E207" s="49"/>
      <c r="F207" s="49"/>
      <c r="G207" s="50">
        <v>0.25</v>
      </c>
      <c r="H207" s="49"/>
      <c r="I207" s="49"/>
      <c r="J207" s="49"/>
      <c r="K207" s="182" t="e">
        <f t="shared" si="22"/>
        <v>#DIV/0!</v>
      </c>
      <c r="L207" s="183" t="e">
        <f t="shared" si="23"/>
        <v>#DIV/0!</v>
      </c>
      <c r="M207" s="173" t="e">
        <f>INDEX(#REF!,MATCH(판매정보!$B207,#REF!,0))</f>
        <v>#REF!</v>
      </c>
      <c r="N207" s="75"/>
      <c r="O207" s="173"/>
      <c r="P207" s="201" t="s">
        <v>245</v>
      </c>
      <c r="Q207" s="208"/>
      <c r="R207" s="37"/>
      <c r="S207" s="37"/>
      <c r="T207" s="37"/>
      <c r="U207" s="37"/>
      <c r="V207" s="37"/>
      <c r="W207" s="37"/>
      <c r="X207" s="37"/>
      <c r="Y207" s="74"/>
      <c r="Z207" s="74"/>
      <c r="AA207" s="37"/>
      <c r="AB207" s="37"/>
      <c r="AC207" s="37"/>
      <c r="AD207" s="37"/>
      <c r="AE207" s="37"/>
      <c r="AF207" s="37"/>
      <c r="AG207" s="74"/>
      <c r="AH207" s="37"/>
      <c r="AI207" s="74"/>
      <c r="AJ207" s="74"/>
      <c r="AK207" s="74"/>
      <c r="AL207" s="74"/>
      <c r="AM207" s="37"/>
      <c r="AN207" s="74"/>
      <c r="AO207" s="74"/>
      <c r="AP207" s="74"/>
      <c r="AQ207" s="74"/>
      <c r="AR207" s="37"/>
      <c r="AS207" s="74"/>
      <c r="AT207" s="37"/>
      <c r="AU207" s="37"/>
      <c r="AV207" s="278"/>
      <c r="AW207" s="278"/>
      <c r="AX207" s="278"/>
      <c r="AY207" s="37"/>
      <c r="AZ207" s="37"/>
      <c r="BA207" s="37"/>
      <c r="BB207" s="37"/>
      <c r="BC207" s="37"/>
      <c r="BD207" s="37"/>
      <c r="BE207" s="37"/>
      <c r="BF207" s="37"/>
      <c r="BG207" s="74"/>
      <c r="BH207" s="37"/>
      <c r="BI207" s="37"/>
      <c r="BJ207" s="73"/>
      <c r="BK207" s="73"/>
      <c r="BL207" s="73"/>
      <c r="BM207" s="53"/>
    </row>
    <row r="208" spans="1:65" ht="13.5" customHeight="1">
      <c r="A208" s="51"/>
      <c r="B208" s="52"/>
      <c r="C208" s="36"/>
      <c r="D208" s="61"/>
      <c r="E208" s="49"/>
      <c r="F208" s="49"/>
      <c r="G208" s="50">
        <v>0.25</v>
      </c>
      <c r="H208" s="49"/>
      <c r="I208" s="49"/>
      <c r="J208" s="49"/>
      <c r="K208" s="182" t="e">
        <f t="shared" si="22"/>
        <v>#DIV/0!</v>
      </c>
      <c r="L208" s="183" t="e">
        <f t="shared" si="23"/>
        <v>#DIV/0!</v>
      </c>
      <c r="M208" s="173" t="e">
        <f>INDEX(#REF!,MATCH(판매정보!$B208,#REF!,0))</f>
        <v>#REF!</v>
      </c>
      <c r="N208" s="75"/>
      <c r="O208" s="173"/>
      <c r="P208" s="201" t="s">
        <v>245</v>
      </c>
      <c r="Q208" s="208"/>
      <c r="R208" s="37"/>
      <c r="S208" s="37"/>
      <c r="T208" s="37"/>
      <c r="U208" s="37"/>
      <c r="V208" s="37"/>
      <c r="W208" s="37"/>
      <c r="X208" s="37"/>
      <c r="Y208" s="74"/>
      <c r="Z208" s="74"/>
      <c r="AA208" s="37"/>
      <c r="AB208" s="37"/>
      <c r="AC208" s="37"/>
      <c r="AD208" s="37"/>
      <c r="AE208" s="37"/>
      <c r="AF208" s="37"/>
      <c r="AG208" s="74"/>
      <c r="AH208" s="37"/>
      <c r="AI208" s="74"/>
      <c r="AJ208" s="74"/>
      <c r="AK208" s="74"/>
      <c r="AL208" s="74"/>
      <c r="AM208" s="37"/>
      <c r="AN208" s="74"/>
      <c r="AO208" s="74"/>
      <c r="AP208" s="74"/>
      <c r="AQ208" s="74"/>
      <c r="AR208" s="37"/>
      <c r="AS208" s="74"/>
      <c r="AT208" s="37"/>
      <c r="AU208" s="37"/>
      <c r="AV208" s="278"/>
      <c r="AW208" s="278"/>
      <c r="AX208" s="278"/>
      <c r="AY208" s="37"/>
      <c r="AZ208" s="37"/>
      <c r="BA208" s="37"/>
      <c r="BB208" s="37"/>
      <c r="BC208" s="37"/>
      <c r="BD208" s="37"/>
      <c r="BE208" s="37"/>
      <c r="BF208" s="37"/>
      <c r="BG208" s="74"/>
      <c r="BH208" s="37"/>
      <c r="BI208" s="37"/>
      <c r="BJ208" s="73"/>
      <c r="BK208" s="73"/>
      <c r="BL208" s="73"/>
      <c r="BM208" s="53"/>
    </row>
    <row r="209" spans="1:65" ht="13.5" customHeight="1">
      <c r="A209" s="51"/>
      <c r="B209" s="52"/>
      <c r="C209" s="36"/>
      <c r="D209" s="61"/>
      <c r="E209" s="49"/>
      <c r="F209" s="49"/>
      <c r="G209" s="50">
        <v>0.25</v>
      </c>
      <c r="H209" s="49"/>
      <c r="I209" s="49"/>
      <c r="J209" s="49"/>
      <c r="K209" s="182" t="e">
        <f t="shared" si="22"/>
        <v>#DIV/0!</v>
      </c>
      <c r="L209" s="183" t="e">
        <f t="shared" si="23"/>
        <v>#DIV/0!</v>
      </c>
      <c r="M209" s="173" t="e">
        <f>INDEX(#REF!,MATCH(판매정보!$B209,#REF!,0))</f>
        <v>#REF!</v>
      </c>
      <c r="N209" s="75"/>
      <c r="O209" s="173"/>
      <c r="P209" s="201" t="s">
        <v>245</v>
      </c>
      <c r="Q209" s="208"/>
      <c r="R209" s="37"/>
      <c r="S209" s="37"/>
      <c r="T209" s="37"/>
      <c r="U209" s="37"/>
      <c r="V209" s="37"/>
      <c r="W209" s="37"/>
      <c r="X209" s="37"/>
      <c r="Y209" s="74"/>
      <c r="Z209" s="74"/>
      <c r="AA209" s="37"/>
      <c r="AB209" s="37"/>
      <c r="AC209" s="37"/>
      <c r="AD209" s="37"/>
      <c r="AE209" s="37"/>
      <c r="AF209" s="37"/>
      <c r="AG209" s="74"/>
      <c r="AH209" s="37"/>
      <c r="AI209" s="74"/>
      <c r="AJ209" s="74"/>
      <c r="AK209" s="74"/>
      <c r="AL209" s="74"/>
      <c r="AM209" s="37"/>
      <c r="AN209" s="74"/>
      <c r="AO209" s="74"/>
      <c r="AP209" s="74"/>
      <c r="AQ209" s="74"/>
      <c r="AR209" s="37"/>
      <c r="AS209" s="74"/>
      <c r="AT209" s="37"/>
      <c r="AU209" s="37"/>
      <c r="AV209" s="278"/>
      <c r="AW209" s="278"/>
      <c r="AX209" s="278"/>
      <c r="AY209" s="37"/>
      <c r="AZ209" s="37"/>
      <c r="BA209" s="37"/>
      <c r="BB209" s="37"/>
      <c r="BC209" s="37"/>
      <c r="BD209" s="37"/>
      <c r="BE209" s="37"/>
      <c r="BF209" s="37"/>
      <c r="BG209" s="74"/>
      <c r="BH209" s="37"/>
      <c r="BI209" s="37"/>
      <c r="BJ209" s="73"/>
      <c r="BK209" s="73"/>
      <c r="BL209" s="73"/>
      <c r="BM209" s="53"/>
    </row>
    <row r="210" spans="1:65" ht="13.5" customHeight="1">
      <c r="A210" s="51"/>
      <c r="B210" s="52"/>
      <c r="C210" s="36"/>
      <c r="D210" s="61"/>
      <c r="E210" s="49"/>
      <c r="F210" s="49"/>
      <c r="G210" s="50">
        <v>0.25</v>
      </c>
      <c r="H210" s="49"/>
      <c r="I210" s="49"/>
      <c r="J210" s="49"/>
      <c r="K210" s="182" t="e">
        <f t="shared" si="22"/>
        <v>#DIV/0!</v>
      </c>
      <c r="L210" s="183" t="e">
        <f t="shared" si="23"/>
        <v>#DIV/0!</v>
      </c>
      <c r="M210" s="173" t="e">
        <f>INDEX(#REF!,MATCH(판매정보!$B210,#REF!,0))</f>
        <v>#REF!</v>
      </c>
      <c r="N210" s="75"/>
      <c r="O210" s="173"/>
      <c r="P210" s="201" t="s">
        <v>245</v>
      </c>
      <c r="Q210" s="208"/>
      <c r="R210" s="37"/>
      <c r="S210" s="37"/>
      <c r="T210" s="37"/>
      <c r="U210" s="37"/>
      <c r="V210" s="37"/>
      <c r="W210" s="37"/>
      <c r="X210" s="37"/>
      <c r="Y210" s="74"/>
      <c r="Z210" s="74"/>
      <c r="AA210" s="37"/>
      <c r="AB210" s="37"/>
      <c r="AC210" s="37"/>
      <c r="AD210" s="37"/>
      <c r="AE210" s="37"/>
      <c r="AF210" s="37"/>
      <c r="AG210" s="74"/>
      <c r="AH210" s="37"/>
      <c r="AI210" s="74"/>
      <c r="AJ210" s="74"/>
      <c r="AK210" s="74"/>
      <c r="AL210" s="74"/>
      <c r="AM210" s="37"/>
      <c r="AN210" s="74"/>
      <c r="AO210" s="74"/>
      <c r="AP210" s="74"/>
      <c r="AQ210" s="74"/>
      <c r="AR210" s="37"/>
      <c r="AS210" s="74"/>
      <c r="AT210" s="37"/>
      <c r="AU210" s="37"/>
      <c r="AV210" s="278"/>
      <c r="AW210" s="278"/>
      <c r="AX210" s="278"/>
      <c r="AY210" s="37"/>
      <c r="AZ210" s="37"/>
      <c r="BA210" s="37"/>
      <c r="BB210" s="37"/>
      <c r="BC210" s="37"/>
      <c r="BD210" s="37"/>
      <c r="BE210" s="37"/>
      <c r="BF210" s="37"/>
      <c r="BG210" s="74"/>
      <c r="BH210" s="37"/>
      <c r="BI210" s="37"/>
      <c r="BJ210" s="73"/>
      <c r="BK210" s="73"/>
      <c r="BL210" s="73"/>
      <c r="BM210" s="53"/>
    </row>
    <row r="211" spans="1:65" ht="13.5" customHeight="1">
      <c r="A211" s="51"/>
      <c r="B211" s="52"/>
      <c r="C211" s="36"/>
      <c r="D211" s="61"/>
      <c r="E211" s="49"/>
      <c r="F211" s="49"/>
      <c r="G211" s="50">
        <v>0.25</v>
      </c>
      <c r="H211" s="49"/>
      <c r="I211" s="49"/>
      <c r="J211" s="49"/>
      <c r="K211" s="182" t="e">
        <f t="shared" si="22"/>
        <v>#DIV/0!</v>
      </c>
      <c r="L211" s="183" t="e">
        <f t="shared" si="23"/>
        <v>#DIV/0!</v>
      </c>
      <c r="M211" s="173" t="e">
        <f>INDEX(#REF!,MATCH(판매정보!$B211,#REF!,0))</f>
        <v>#REF!</v>
      </c>
      <c r="N211" s="75"/>
      <c r="O211" s="173"/>
      <c r="P211" s="201" t="s">
        <v>245</v>
      </c>
      <c r="Q211" s="208"/>
      <c r="R211" s="37"/>
      <c r="S211" s="37"/>
      <c r="T211" s="37"/>
      <c r="U211" s="37"/>
      <c r="V211" s="37"/>
      <c r="W211" s="37"/>
      <c r="X211" s="37"/>
      <c r="Y211" s="74"/>
      <c r="Z211" s="74"/>
      <c r="AA211" s="37"/>
      <c r="AB211" s="37"/>
      <c r="AC211" s="37"/>
      <c r="AD211" s="37"/>
      <c r="AE211" s="37"/>
      <c r="AF211" s="37"/>
      <c r="AG211" s="74"/>
      <c r="AH211" s="37"/>
      <c r="AI211" s="74"/>
      <c r="AJ211" s="74"/>
      <c r="AK211" s="74"/>
      <c r="AL211" s="74"/>
      <c r="AM211" s="37"/>
      <c r="AN211" s="74"/>
      <c r="AO211" s="74"/>
      <c r="AP211" s="74"/>
      <c r="AQ211" s="74"/>
      <c r="AR211" s="37"/>
      <c r="AS211" s="74"/>
      <c r="AT211" s="37"/>
      <c r="AU211" s="37"/>
      <c r="AV211" s="278"/>
      <c r="AW211" s="278"/>
      <c r="AX211" s="278"/>
      <c r="AY211" s="37"/>
      <c r="AZ211" s="37"/>
      <c r="BA211" s="37"/>
      <c r="BB211" s="37"/>
      <c r="BC211" s="37"/>
      <c r="BD211" s="37"/>
      <c r="BE211" s="37"/>
      <c r="BF211" s="37"/>
      <c r="BG211" s="74"/>
      <c r="BH211" s="37"/>
      <c r="BI211" s="37"/>
      <c r="BJ211" s="73"/>
      <c r="BK211" s="73"/>
      <c r="BL211" s="73"/>
      <c r="BM211" s="53"/>
    </row>
    <row r="212" spans="1:65" ht="13.5" customHeight="1">
      <c r="A212" s="51"/>
      <c r="B212" s="52"/>
      <c r="C212" s="36"/>
      <c r="D212" s="61"/>
      <c r="E212" s="49"/>
      <c r="F212" s="49"/>
      <c r="G212" s="50">
        <v>0.25</v>
      </c>
      <c r="H212" s="49"/>
      <c r="I212" s="49"/>
      <c r="J212" s="49"/>
      <c r="K212" s="182" t="e">
        <f t="shared" si="22"/>
        <v>#DIV/0!</v>
      </c>
      <c r="L212" s="183" t="e">
        <f t="shared" si="23"/>
        <v>#DIV/0!</v>
      </c>
      <c r="M212" s="173" t="e">
        <f>INDEX(#REF!,MATCH(판매정보!$B212,#REF!,0))</f>
        <v>#REF!</v>
      </c>
      <c r="N212" s="75"/>
      <c r="O212" s="173"/>
      <c r="P212" s="201" t="s">
        <v>245</v>
      </c>
      <c r="Q212" s="208"/>
      <c r="R212" s="37"/>
      <c r="S212" s="37"/>
      <c r="T212" s="37"/>
      <c r="U212" s="37"/>
      <c r="V212" s="37"/>
      <c r="W212" s="37"/>
      <c r="X212" s="37"/>
      <c r="Y212" s="74"/>
      <c r="Z212" s="74"/>
      <c r="AA212" s="37"/>
      <c r="AB212" s="37"/>
      <c r="AC212" s="37"/>
      <c r="AD212" s="37"/>
      <c r="AE212" s="37"/>
      <c r="AF212" s="37"/>
      <c r="AG212" s="74"/>
      <c r="AH212" s="37"/>
      <c r="AI212" s="74"/>
      <c r="AJ212" s="74"/>
      <c r="AK212" s="74"/>
      <c r="AL212" s="74"/>
      <c r="AM212" s="37"/>
      <c r="AN212" s="74"/>
      <c r="AO212" s="74"/>
      <c r="AP212" s="74"/>
      <c r="AQ212" s="74"/>
      <c r="AR212" s="37"/>
      <c r="AS212" s="74"/>
      <c r="AT212" s="37"/>
      <c r="AU212" s="37"/>
      <c r="AV212" s="278"/>
      <c r="AW212" s="278"/>
      <c r="AX212" s="278"/>
      <c r="AY212" s="37"/>
      <c r="AZ212" s="37"/>
      <c r="BA212" s="37"/>
      <c r="BB212" s="37"/>
      <c r="BC212" s="37"/>
      <c r="BD212" s="37"/>
      <c r="BE212" s="37"/>
      <c r="BF212" s="37"/>
      <c r="BG212" s="74"/>
      <c r="BH212" s="37"/>
      <c r="BI212" s="37"/>
      <c r="BJ212" s="73"/>
      <c r="BK212" s="73"/>
      <c r="BL212" s="73"/>
      <c r="BM212" s="53"/>
    </row>
    <row r="213" spans="1:65" ht="13.5" customHeight="1">
      <c r="A213" s="51"/>
      <c r="B213" s="52"/>
      <c r="C213" s="36"/>
      <c r="D213" s="61"/>
      <c r="E213" s="49"/>
      <c r="F213" s="49"/>
      <c r="G213" s="50">
        <v>0.25</v>
      </c>
      <c r="H213" s="49"/>
      <c r="I213" s="49"/>
      <c r="J213" s="49"/>
      <c r="K213" s="182" t="e">
        <f t="shared" si="22"/>
        <v>#DIV/0!</v>
      </c>
      <c r="L213" s="183" t="e">
        <f t="shared" si="23"/>
        <v>#DIV/0!</v>
      </c>
      <c r="M213" s="173" t="e">
        <f>INDEX(#REF!,MATCH(판매정보!$B213,#REF!,0))</f>
        <v>#REF!</v>
      </c>
      <c r="N213" s="75"/>
      <c r="O213" s="173"/>
      <c r="P213" s="201" t="s">
        <v>245</v>
      </c>
      <c r="Q213" s="208"/>
      <c r="R213" s="37"/>
      <c r="S213" s="37"/>
      <c r="T213" s="37"/>
      <c r="U213" s="37"/>
      <c r="V213" s="37"/>
      <c r="W213" s="37"/>
      <c r="X213" s="37"/>
      <c r="Y213" s="74"/>
      <c r="Z213" s="74"/>
      <c r="AA213" s="37"/>
      <c r="AB213" s="37"/>
      <c r="AC213" s="37"/>
      <c r="AD213" s="37"/>
      <c r="AE213" s="37"/>
      <c r="AF213" s="37"/>
      <c r="AG213" s="74"/>
      <c r="AH213" s="37"/>
      <c r="AI213" s="74"/>
      <c r="AJ213" s="74"/>
      <c r="AK213" s="74"/>
      <c r="AL213" s="74"/>
      <c r="AM213" s="37"/>
      <c r="AN213" s="74"/>
      <c r="AO213" s="74"/>
      <c r="AP213" s="74"/>
      <c r="AQ213" s="74"/>
      <c r="AR213" s="37"/>
      <c r="AS213" s="74"/>
      <c r="AT213" s="37"/>
      <c r="AU213" s="37"/>
      <c r="AV213" s="278"/>
      <c r="AW213" s="278"/>
      <c r="AX213" s="278"/>
      <c r="AY213" s="37"/>
      <c r="AZ213" s="37"/>
      <c r="BA213" s="37"/>
      <c r="BB213" s="37"/>
      <c r="BC213" s="37"/>
      <c r="BD213" s="37"/>
      <c r="BE213" s="37"/>
      <c r="BF213" s="37"/>
      <c r="BG213" s="74"/>
      <c r="BH213" s="37"/>
      <c r="BI213" s="37"/>
      <c r="BJ213" s="73"/>
      <c r="BK213" s="73"/>
      <c r="BL213" s="73"/>
      <c r="BM213" s="53"/>
    </row>
    <row r="214" spans="1:65" ht="13.5" customHeight="1">
      <c r="A214" s="51"/>
      <c r="B214" s="52"/>
      <c r="C214" s="36"/>
      <c r="D214" s="61"/>
      <c r="E214" s="49"/>
      <c r="F214" s="49"/>
      <c r="G214" s="50">
        <v>0.25</v>
      </c>
      <c r="H214" s="49"/>
      <c r="I214" s="49"/>
      <c r="J214" s="49"/>
      <c r="K214" s="182" t="e">
        <f t="shared" si="22"/>
        <v>#DIV/0!</v>
      </c>
      <c r="L214" s="183" t="e">
        <f t="shared" si="23"/>
        <v>#DIV/0!</v>
      </c>
      <c r="M214" s="173" t="e">
        <f>INDEX(#REF!,MATCH(판매정보!$B214,#REF!,0))</f>
        <v>#REF!</v>
      </c>
      <c r="N214" s="75"/>
      <c r="O214" s="173"/>
      <c r="P214" s="201" t="s">
        <v>245</v>
      </c>
      <c r="Q214" s="208"/>
      <c r="R214" s="37"/>
      <c r="S214" s="37"/>
      <c r="T214" s="37"/>
      <c r="U214" s="37"/>
      <c r="V214" s="37"/>
      <c r="W214" s="37"/>
      <c r="X214" s="37"/>
      <c r="Y214" s="74"/>
      <c r="Z214" s="74"/>
      <c r="AA214" s="37"/>
      <c r="AB214" s="37"/>
      <c r="AC214" s="37"/>
      <c r="AD214" s="37"/>
      <c r="AE214" s="37"/>
      <c r="AF214" s="37"/>
      <c r="AG214" s="74"/>
      <c r="AH214" s="37"/>
      <c r="AI214" s="74"/>
      <c r="AJ214" s="74"/>
      <c r="AK214" s="74"/>
      <c r="AL214" s="74"/>
      <c r="AM214" s="37"/>
      <c r="AN214" s="74"/>
      <c r="AO214" s="74"/>
      <c r="AP214" s="74"/>
      <c r="AQ214" s="74"/>
      <c r="AR214" s="37"/>
      <c r="AS214" s="74"/>
      <c r="AT214" s="37"/>
      <c r="AU214" s="37"/>
      <c r="AV214" s="278"/>
      <c r="AW214" s="278"/>
      <c r="AX214" s="278"/>
      <c r="AY214" s="37"/>
      <c r="AZ214" s="37"/>
      <c r="BA214" s="37"/>
      <c r="BB214" s="37"/>
      <c r="BC214" s="37"/>
      <c r="BD214" s="37"/>
      <c r="BE214" s="37"/>
      <c r="BF214" s="37"/>
      <c r="BG214" s="74"/>
      <c r="BH214" s="37"/>
      <c r="BI214" s="37"/>
      <c r="BJ214" s="73"/>
      <c r="BK214" s="73"/>
      <c r="BL214" s="73"/>
      <c r="BM214" s="53"/>
    </row>
    <row r="215" spans="1:65" ht="13.5" customHeight="1">
      <c r="A215" s="51"/>
      <c r="B215" s="52"/>
      <c r="C215" s="36"/>
      <c r="D215" s="61"/>
      <c r="E215" s="49"/>
      <c r="F215" s="49"/>
      <c r="G215" s="50">
        <v>0.25</v>
      </c>
      <c r="H215" s="49"/>
      <c r="I215" s="49"/>
      <c r="J215" s="49"/>
      <c r="K215" s="182" t="e">
        <f t="shared" si="22"/>
        <v>#DIV/0!</v>
      </c>
      <c r="L215" s="183" t="e">
        <f t="shared" si="23"/>
        <v>#DIV/0!</v>
      </c>
      <c r="M215" s="173" t="e">
        <f>INDEX(#REF!,MATCH(판매정보!$B215,#REF!,0))</f>
        <v>#REF!</v>
      </c>
      <c r="N215" s="75"/>
      <c r="O215" s="173"/>
      <c r="P215" s="201" t="s">
        <v>245</v>
      </c>
      <c r="Q215" s="208"/>
      <c r="R215" s="37"/>
      <c r="S215" s="37"/>
      <c r="T215" s="37"/>
      <c r="U215" s="37"/>
      <c r="V215" s="37"/>
      <c r="W215" s="37"/>
      <c r="X215" s="37"/>
      <c r="Y215" s="74"/>
      <c r="Z215" s="74"/>
      <c r="AA215" s="37"/>
      <c r="AB215" s="37"/>
      <c r="AC215" s="37"/>
      <c r="AD215" s="37"/>
      <c r="AE215" s="37"/>
      <c r="AF215" s="37"/>
      <c r="AG215" s="74"/>
      <c r="AH215" s="37"/>
      <c r="AI215" s="74"/>
      <c r="AJ215" s="74"/>
      <c r="AK215" s="74"/>
      <c r="AL215" s="74"/>
      <c r="AM215" s="37"/>
      <c r="AN215" s="74"/>
      <c r="AO215" s="74"/>
      <c r="AP215" s="74"/>
      <c r="AQ215" s="74"/>
      <c r="AR215" s="37"/>
      <c r="AS215" s="74"/>
      <c r="AT215" s="37"/>
      <c r="AU215" s="37"/>
      <c r="AV215" s="278"/>
      <c r="AW215" s="278"/>
      <c r="AX215" s="278"/>
      <c r="AY215" s="37"/>
      <c r="AZ215" s="37"/>
      <c r="BA215" s="37"/>
      <c r="BB215" s="37"/>
      <c r="BC215" s="37"/>
      <c r="BD215" s="37"/>
      <c r="BE215" s="37"/>
      <c r="BF215" s="37"/>
      <c r="BG215" s="74"/>
      <c r="BH215" s="37"/>
      <c r="BI215" s="37"/>
      <c r="BJ215" s="73"/>
      <c r="BK215" s="73"/>
      <c r="BL215" s="73"/>
      <c r="BM215" s="53"/>
    </row>
    <row r="216" spans="1:65" ht="13.5" customHeight="1">
      <c r="A216" s="51"/>
      <c r="B216" s="52"/>
      <c r="C216" s="36"/>
      <c r="D216" s="61"/>
      <c r="E216" s="49"/>
      <c r="F216" s="49"/>
      <c r="G216" s="50">
        <v>0.25</v>
      </c>
      <c r="H216" s="49"/>
      <c r="I216" s="49"/>
      <c r="J216" s="49"/>
      <c r="K216" s="182" t="e">
        <f t="shared" si="22"/>
        <v>#DIV/0!</v>
      </c>
      <c r="L216" s="183" t="e">
        <f t="shared" si="23"/>
        <v>#DIV/0!</v>
      </c>
      <c r="M216" s="173" t="e">
        <f>INDEX(#REF!,MATCH(판매정보!$B216,#REF!,0))</f>
        <v>#REF!</v>
      </c>
      <c r="N216" s="75"/>
      <c r="O216" s="173"/>
      <c r="P216" s="201" t="s">
        <v>245</v>
      </c>
      <c r="Q216" s="208"/>
      <c r="R216" s="37"/>
      <c r="S216" s="37"/>
      <c r="T216" s="37"/>
      <c r="U216" s="37"/>
      <c r="V216" s="37"/>
      <c r="W216" s="37"/>
      <c r="X216" s="37"/>
      <c r="Y216" s="74"/>
      <c r="Z216" s="74"/>
      <c r="AA216" s="37"/>
      <c r="AB216" s="37"/>
      <c r="AC216" s="37"/>
      <c r="AD216" s="37"/>
      <c r="AE216" s="37"/>
      <c r="AF216" s="37"/>
      <c r="AG216" s="74"/>
      <c r="AH216" s="37"/>
      <c r="AI216" s="74"/>
      <c r="AJ216" s="74"/>
      <c r="AK216" s="74"/>
      <c r="AL216" s="74"/>
      <c r="AM216" s="37"/>
      <c r="AN216" s="74"/>
      <c r="AO216" s="74"/>
      <c r="AP216" s="74"/>
      <c r="AQ216" s="74"/>
      <c r="AR216" s="37"/>
      <c r="AS216" s="74"/>
      <c r="AT216" s="37"/>
      <c r="AU216" s="37"/>
      <c r="AV216" s="278"/>
      <c r="AW216" s="278"/>
      <c r="AX216" s="278"/>
      <c r="AY216" s="37"/>
      <c r="AZ216" s="37"/>
      <c r="BA216" s="37"/>
      <c r="BB216" s="37"/>
      <c r="BC216" s="37"/>
      <c r="BD216" s="37"/>
      <c r="BE216" s="37"/>
      <c r="BF216" s="37"/>
      <c r="BG216" s="74"/>
      <c r="BH216" s="37"/>
      <c r="BI216" s="37"/>
      <c r="BJ216" s="73"/>
      <c r="BK216" s="73"/>
      <c r="BL216" s="73"/>
      <c r="BM216" s="53"/>
    </row>
    <row r="217" spans="1:65" ht="13.5" customHeight="1">
      <c r="A217" s="51"/>
      <c r="B217" s="52"/>
      <c r="C217" s="36"/>
      <c r="D217" s="61"/>
      <c r="E217" s="49"/>
      <c r="F217" s="49"/>
      <c r="G217" s="50">
        <v>0.25</v>
      </c>
      <c r="H217" s="49"/>
      <c r="I217" s="49"/>
      <c r="J217" s="49"/>
      <c r="K217" s="182" t="e">
        <f t="shared" si="22"/>
        <v>#DIV/0!</v>
      </c>
      <c r="L217" s="183" t="e">
        <f t="shared" si="23"/>
        <v>#DIV/0!</v>
      </c>
      <c r="M217" s="173" t="e">
        <f>INDEX(#REF!,MATCH(판매정보!$B217,#REF!,0))</f>
        <v>#REF!</v>
      </c>
      <c r="N217" s="75"/>
      <c r="O217" s="173"/>
      <c r="P217" s="201" t="s">
        <v>245</v>
      </c>
      <c r="Q217" s="208"/>
      <c r="R217" s="37"/>
      <c r="S217" s="37"/>
      <c r="T217" s="37"/>
      <c r="U217" s="37"/>
      <c r="V217" s="37"/>
      <c r="W217" s="37"/>
      <c r="X217" s="37"/>
      <c r="Y217" s="74"/>
      <c r="Z217" s="74"/>
      <c r="AA217" s="37"/>
      <c r="AB217" s="37"/>
      <c r="AC217" s="37"/>
      <c r="AD217" s="37"/>
      <c r="AE217" s="37"/>
      <c r="AF217" s="37"/>
      <c r="AG217" s="74"/>
      <c r="AH217" s="37"/>
      <c r="AI217" s="74"/>
      <c r="AJ217" s="74"/>
      <c r="AK217" s="74"/>
      <c r="AL217" s="74"/>
      <c r="AM217" s="37"/>
      <c r="AN217" s="74"/>
      <c r="AO217" s="74"/>
      <c r="AP217" s="74"/>
      <c r="AQ217" s="74"/>
      <c r="AR217" s="37"/>
      <c r="AS217" s="74"/>
      <c r="AT217" s="37"/>
      <c r="AU217" s="37"/>
      <c r="AV217" s="278"/>
      <c r="AW217" s="278"/>
      <c r="AX217" s="278"/>
      <c r="AY217" s="37"/>
      <c r="AZ217" s="37"/>
      <c r="BA217" s="37"/>
      <c r="BB217" s="37"/>
      <c r="BC217" s="37"/>
      <c r="BD217" s="37"/>
      <c r="BE217" s="37"/>
      <c r="BF217" s="37"/>
      <c r="BG217" s="74"/>
      <c r="BH217" s="37"/>
      <c r="BI217" s="37"/>
      <c r="BJ217" s="73"/>
      <c r="BK217" s="73"/>
      <c r="BL217" s="73"/>
      <c r="BM217" s="53"/>
    </row>
    <row r="218" spans="1:65" ht="13.5" customHeight="1">
      <c r="A218" s="51"/>
      <c r="B218" s="52"/>
      <c r="C218" s="36"/>
      <c r="D218" s="61"/>
      <c r="E218" s="49"/>
      <c r="F218" s="49"/>
      <c r="G218" s="50">
        <v>0.25</v>
      </c>
      <c r="H218" s="49"/>
      <c r="I218" s="49"/>
      <c r="J218" s="49"/>
      <c r="K218" s="182" t="e">
        <f t="shared" si="22"/>
        <v>#DIV/0!</v>
      </c>
      <c r="L218" s="183" t="e">
        <f t="shared" si="23"/>
        <v>#DIV/0!</v>
      </c>
      <c r="M218" s="173" t="e">
        <f>INDEX(#REF!,MATCH(판매정보!$B218,#REF!,0))</f>
        <v>#REF!</v>
      </c>
      <c r="N218" s="75"/>
      <c r="O218" s="173"/>
      <c r="P218" s="201" t="s">
        <v>245</v>
      </c>
      <c r="Q218" s="208"/>
      <c r="R218" s="37"/>
      <c r="S218" s="37"/>
      <c r="T218" s="37"/>
      <c r="U218" s="37"/>
      <c r="V218" s="37"/>
      <c r="W218" s="37"/>
      <c r="X218" s="37"/>
      <c r="Y218" s="74"/>
      <c r="Z218" s="74"/>
      <c r="AA218" s="37"/>
      <c r="AB218" s="37"/>
      <c r="AC218" s="37"/>
      <c r="AD218" s="37"/>
      <c r="AE218" s="37"/>
      <c r="AF218" s="37"/>
      <c r="AG218" s="74"/>
      <c r="AH218" s="37"/>
      <c r="AI218" s="74"/>
      <c r="AJ218" s="74"/>
      <c r="AK218" s="74"/>
      <c r="AL218" s="74"/>
      <c r="AM218" s="37"/>
      <c r="AN218" s="74"/>
      <c r="AO218" s="74"/>
      <c r="AP218" s="74"/>
      <c r="AQ218" s="74"/>
      <c r="AR218" s="37"/>
      <c r="AS218" s="74"/>
      <c r="AT218" s="37"/>
      <c r="AU218" s="37"/>
      <c r="AV218" s="278"/>
      <c r="AW218" s="278"/>
      <c r="AX218" s="278"/>
      <c r="AY218" s="37"/>
      <c r="AZ218" s="37"/>
      <c r="BA218" s="37"/>
      <c r="BB218" s="37"/>
      <c r="BC218" s="37"/>
      <c r="BD218" s="37"/>
      <c r="BE218" s="37"/>
      <c r="BF218" s="37"/>
      <c r="BG218" s="74"/>
      <c r="BH218" s="37"/>
      <c r="BI218" s="37"/>
      <c r="BJ218" s="73"/>
      <c r="BK218" s="73"/>
      <c r="BL218" s="73"/>
      <c r="BM218" s="53"/>
    </row>
    <row r="219" spans="1:65" ht="13.5" customHeight="1">
      <c r="A219" s="51"/>
      <c r="B219" s="52"/>
      <c r="C219" s="36"/>
      <c r="D219" s="61"/>
      <c r="E219" s="49"/>
      <c r="F219" s="49"/>
      <c r="G219" s="50">
        <v>0.25</v>
      </c>
      <c r="H219" s="49"/>
      <c r="I219" s="49"/>
      <c r="J219" s="49"/>
      <c r="K219" s="182" t="e">
        <f t="shared" si="22"/>
        <v>#DIV/0!</v>
      </c>
      <c r="L219" s="183" t="e">
        <f t="shared" si="23"/>
        <v>#DIV/0!</v>
      </c>
      <c r="M219" s="173" t="e">
        <f>INDEX(#REF!,MATCH(판매정보!$B219,#REF!,0))</f>
        <v>#REF!</v>
      </c>
      <c r="N219" s="75"/>
      <c r="O219" s="173"/>
      <c r="P219" s="201" t="s">
        <v>245</v>
      </c>
      <c r="Q219" s="208"/>
      <c r="R219" s="37"/>
      <c r="S219" s="37"/>
      <c r="T219" s="37"/>
      <c r="U219" s="37"/>
      <c r="V219" s="37"/>
      <c r="W219" s="37"/>
      <c r="X219" s="37"/>
      <c r="Y219" s="74"/>
      <c r="Z219" s="74"/>
      <c r="AA219" s="37"/>
      <c r="AB219" s="37"/>
      <c r="AC219" s="37"/>
      <c r="AD219" s="37"/>
      <c r="AE219" s="37"/>
      <c r="AF219" s="37"/>
      <c r="AG219" s="74"/>
      <c r="AH219" s="37"/>
      <c r="AI219" s="74"/>
      <c r="AJ219" s="74"/>
      <c r="AK219" s="74"/>
      <c r="AL219" s="74"/>
      <c r="AM219" s="37"/>
      <c r="AN219" s="74"/>
      <c r="AO219" s="74"/>
      <c r="AP219" s="74"/>
      <c r="AQ219" s="74"/>
      <c r="AR219" s="37"/>
      <c r="AS219" s="74"/>
      <c r="AT219" s="37"/>
      <c r="AU219" s="37"/>
      <c r="AV219" s="278"/>
      <c r="AW219" s="278"/>
      <c r="AX219" s="278"/>
      <c r="AY219" s="37"/>
      <c r="AZ219" s="37"/>
      <c r="BA219" s="37"/>
      <c r="BB219" s="37"/>
      <c r="BC219" s="37"/>
      <c r="BD219" s="37"/>
      <c r="BE219" s="37"/>
      <c r="BF219" s="37"/>
      <c r="BG219" s="74"/>
      <c r="BH219" s="37"/>
      <c r="BI219" s="37"/>
      <c r="BJ219" s="73"/>
      <c r="BK219" s="73"/>
      <c r="BL219" s="73"/>
      <c r="BM219" s="53"/>
    </row>
    <row r="220" spans="1:65" ht="13.5" customHeight="1">
      <c r="A220" s="51"/>
      <c r="B220" s="52"/>
      <c r="C220" s="36"/>
      <c r="D220" s="61"/>
      <c r="E220" s="49"/>
      <c r="F220" s="49"/>
      <c r="G220" s="50">
        <v>0.25</v>
      </c>
      <c r="H220" s="49"/>
      <c r="I220" s="49"/>
      <c r="J220" s="49"/>
      <c r="K220" s="182" t="e">
        <f t="shared" si="22"/>
        <v>#DIV/0!</v>
      </c>
      <c r="L220" s="183" t="e">
        <f t="shared" si="23"/>
        <v>#DIV/0!</v>
      </c>
      <c r="M220" s="173" t="e">
        <f>INDEX(#REF!,MATCH(판매정보!$B220,#REF!,0))</f>
        <v>#REF!</v>
      </c>
      <c r="N220" s="75"/>
      <c r="O220" s="173"/>
      <c r="P220" s="201" t="s">
        <v>245</v>
      </c>
      <c r="Q220" s="208"/>
      <c r="R220" s="37"/>
      <c r="S220" s="37"/>
      <c r="T220" s="37"/>
      <c r="U220" s="37"/>
      <c r="V220" s="37"/>
      <c r="W220" s="37"/>
      <c r="X220" s="37"/>
      <c r="Y220" s="74"/>
      <c r="Z220" s="74"/>
      <c r="AA220" s="37"/>
      <c r="AB220" s="37"/>
      <c r="AC220" s="37"/>
      <c r="AD220" s="37"/>
      <c r="AE220" s="37"/>
      <c r="AF220" s="37"/>
      <c r="AG220" s="74"/>
      <c r="AH220" s="37"/>
      <c r="AI220" s="74"/>
      <c r="AJ220" s="74"/>
      <c r="AK220" s="74"/>
      <c r="AL220" s="74"/>
      <c r="AM220" s="37"/>
      <c r="AN220" s="74"/>
      <c r="AO220" s="74"/>
      <c r="AP220" s="74"/>
      <c r="AQ220" s="74"/>
      <c r="AR220" s="37"/>
      <c r="AS220" s="74"/>
      <c r="AT220" s="37"/>
      <c r="AU220" s="37"/>
      <c r="AV220" s="278"/>
      <c r="AW220" s="278"/>
      <c r="AX220" s="278"/>
      <c r="AY220" s="37"/>
      <c r="AZ220" s="37"/>
      <c r="BA220" s="37"/>
      <c r="BB220" s="37"/>
      <c r="BC220" s="37"/>
      <c r="BD220" s="37"/>
      <c r="BE220" s="37"/>
      <c r="BF220" s="37"/>
      <c r="BG220" s="74"/>
      <c r="BH220" s="37"/>
      <c r="BI220" s="37"/>
      <c r="BJ220" s="73"/>
      <c r="BK220" s="73"/>
      <c r="BL220" s="73"/>
      <c r="BM220" s="53"/>
    </row>
    <row r="221" spans="1:65" ht="13.5" customHeight="1">
      <c r="A221" s="51"/>
      <c r="B221" s="52"/>
      <c r="C221" s="36"/>
      <c r="D221" s="61"/>
      <c r="E221" s="49"/>
      <c r="F221" s="49"/>
      <c r="G221" s="50">
        <v>0.25</v>
      </c>
      <c r="H221" s="49"/>
      <c r="I221" s="49"/>
      <c r="J221" s="49"/>
      <c r="K221" s="182" t="e">
        <f t="shared" si="22"/>
        <v>#DIV/0!</v>
      </c>
      <c r="L221" s="183" t="e">
        <f t="shared" si="23"/>
        <v>#DIV/0!</v>
      </c>
      <c r="M221" s="173" t="e">
        <f>INDEX(#REF!,MATCH(판매정보!$B221,#REF!,0))</f>
        <v>#REF!</v>
      </c>
      <c r="N221" s="75"/>
      <c r="O221" s="173"/>
      <c r="P221" s="201" t="s">
        <v>245</v>
      </c>
      <c r="Q221" s="208"/>
      <c r="R221" s="37"/>
      <c r="S221" s="37"/>
      <c r="T221" s="37"/>
      <c r="U221" s="37"/>
      <c r="V221" s="37"/>
      <c r="W221" s="37"/>
      <c r="X221" s="37"/>
      <c r="Y221" s="74"/>
      <c r="Z221" s="74"/>
      <c r="AA221" s="37"/>
      <c r="AB221" s="37"/>
      <c r="AC221" s="37"/>
      <c r="AD221" s="37"/>
      <c r="AE221" s="37"/>
      <c r="AF221" s="37"/>
      <c r="AG221" s="74"/>
      <c r="AH221" s="37"/>
      <c r="AI221" s="74"/>
      <c r="AJ221" s="74"/>
      <c r="AK221" s="74"/>
      <c r="AL221" s="74"/>
      <c r="AM221" s="37"/>
      <c r="AN221" s="74"/>
      <c r="AO221" s="74"/>
      <c r="AP221" s="74"/>
      <c r="AQ221" s="74"/>
      <c r="AR221" s="37"/>
      <c r="AS221" s="74"/>
      <c r="AT221" s="37"/>
      <c r="AU221" s="37"/>
      <c r="AV221" s="278"/>
      <c r="AW221" s="278"/>
      <c r="AX221" s="278"/>
      <c r="AY221" s="37"/>
      <c r="AZ221" s="37"/>
      <c r="BA221" s="37"/>
      <c r="BB221" s="37"/>
      <c r="BC221" s="37"/>
      <c r="BD221" s="37"/>
      <c r="BE221" s="37"/>
      <c r="BF221" s="37"/>
      <c r="BG221" s="74"/>
      <c r="BH221" s="37"/>
      <c r="BI221" s="37"/>
      <c r="BJ221" s="73"/>
      <c r="BK221" s="73"/>
      <c r="BL221" s="73"/>
      <c r="BM221" s="53"/>
    </row>
    <row r="222" spans="1:65" ht="13.5" customHeight="1">
      <c r="A222" s="51"/>
      <c r="B222" s="52"/>
      <c r="C222" s="36"/>
      <c r="D222" s="61"/>
      <c r="E222" s="49"/>
      <c r="F222" s="49"/>
      <c r="G222" s="50">
        <v>0.25</v>
      </c>
      <c r="H222" s="49"/>
      <c r="I222" s="49"/>
      <c r="J222" s="49"/>
      <c r="K222" s="182" t="e">
        <f t="shared" si="22"/>
        <v>#DIV/0!</v>
      </c>
      <c r="L222" s="183" t="e">
        <f t="shared" si="23"/>
        <v>#DIV/0!</v>
      </c>
      <c r="M222" s="173" t="e">
        <f>INDEX(#REF!,MATCH(판매정보!$B222,#REF!,0))</f>
        <v>#REF!</v>
      </c>
      <c r="N222" s="75"/>
      <c r="O222" s="173"/>
      <c r="P222" s="201" t="s">
        <v>245</v>
      </c>
      <c r="Q222" s="208"/>
      <c r="R222" s="37"/>
      <c r="S222" s="37"/>
      <c r="T222" s="37"/>
      <c r="U222" s="37"/>
      <c r="V222" s="37"/>
      <c r="W222" s="37"/>
      <c r="X222" s="37"/>
      <c r="Y222" s="74"/>
      <c r="Z222" s="74"/>
      <c r="AA222" s="37"/>
      <c r="AB222" s="37"/>
      <c r="AC222" s="37"/>
      <c r="AD222" s="37"/>
      <c r="AE222" s="37"/>
      <c r="AF222" s="37"/>
      <c r="AG222" s="74"/>
      <c r="AH222" s="37"/>
      <c r="AI222" s="74"/>
      <c r="AJ222" s="74"/>
      <c r="AK222" s="74"/>
      <c r="AL222" s="74"/>
      <c r="AM222" s="37"/>
      <c r="AN222" s="74"/>
      <c r="AO222" s="74"/>
      <c r="AP222" s="74"/>
      <c r="AQ222" s="74"/>
      <c r="AR222" s="37"/>
      <c r="AS222" s="74"/>
      <c r="AT222" s="37"/>
      <c r="AU222" s="37"/>
      <c r="AV222" s="278"/>
      <c r="AW222" s="278"/>
      <c r="AX222" s="278"/>
      <c r="AY222" s="37"/>
      <c r="AZ222" s="37"/>
      <c r="BA222" s="37"/>
      <c r="BB222" s="37"/>
      <c r="BC222" s="37"/>
      <c r="BD222" s="37"/>
      <c r="BE222" s="37"/>
      <c r="BF222" s="37"/>
      <c r="BG222" s="74"/>
      <c r="BH222" s="37"/>
      <c r="BI222" s="37"/>
      <c r="BJ222" s="73"/>
      <c r="BK222" s="73"/>
      <c r="BL222" s="73"/>
      <c r="BM222" s="53"/>
    </row>
  </sheetData>
  <mergeCells count="31">
    <mergeCell ref="S2:AF2"/>
    <mergeCell ref="N3:N7"/>
    <mergeCell ref="O3:O7"/>
    <mergeCell ref="BM3:BM7"/>
    <mergeCell ref="AK2:AT2"/>
    <mergeCell ref="AG2:AJ2"/>
    <mergeCell ref="BI3:BJ3"/>
    <mergeCell ref="BG3:BH3"/>
    <mergeCell ref="BG2:BL2"/>
    <mergeCell ref="AV2:BF2"/>
    <mergeCell ref="A2:B2"/>
    <mergeCell ref="C2:L2"/>
    <mergeCell ref="H3:H7"/>
    <mergeCell ref="K3:K7"/>
    <mergeCell ref="I3:I7"/>
    <mergeCell ref="B3:B7"/>
    <mergeCell ref="C3:C7"/>
    <mergeCell ref="D3:D7"/>
    <mergeCell ref="E3:E7"/>
    <mergeCell ref="J3:J7"/>
    <mergeCell ref="A3:A7"/>
    <mergeCell ref="F3:F7"/>
    <mergeCell ref="G3:G7"/>
    <mergeCell ref="L3:L7"/>
    <mergeCell ref="M3:M7"/>
    <mergeCell ref="AL3:AM3"/>
    <mergeCell ref="AS3:AT3"/>
    <mergeCell ref="S3:T3"/>
    <mergeCell ref="U3:V3"/>
    <mergeCell ref="W3:X3"/>
    <mergeCell ref="Z3:AB3"/>
  </mergeCells>
  <phoneticPr fontId="15" type="noConversion"/>
  <dataValidations disablePrompts="1" count="1">
    <dataValidation allowBlank="1" showInputMessage="1" showErrorMessage="1" promptTitle="송장당 배송비" prompt="택배 발송 1건당 비용입니다._x000a_이 비용은 레드비가 부담하는 비용입니다._x000a_마진 계산시 이 금액으로 비용이 매겨져야 합니다." sqref="J3:J7"/>
  </dataValidations>
  <hyperlinks>
    <hyperlink ref="BG5" display="redbee_team01@red-bee.co.kr"/>
    <hyperlink ref="BH5" display="bartera@red-bee.co.kr"/>
    <hyperlink ref="BI5" display="keviniskjh@red-bee.co.kr"/>
    <hyperlink ref="BJ5" display="bartera@red-bee.co.kr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H245"/>
  <sheetViews>
    <sheetView showGridLines="0" topLeftCell="A13" zoomScale="85" zoomScaleNormal="85" workbookViewId="0">
      <pane ySplit="8" topLeftCell="A21" activePane="bottomLeft" state="frozen"/>
      <selection activeCell="A13" sqref="A13"/>
      <selection pane="bottomLeft" activeCell="A13" sqref="A13:A17"/>
    </sheetView>
  </sheetViews>
  <sheetFormatPr defaultRowHeight="13.5"/>
  <cols>
    <col min="1" max="1" width="17" customWidth="1"/>
    <col min="2" max="2" width="49.85546875" customWidth="1"/>
    <col min="3" max="3" width="16.28515625" style="71" bestFit="1" customWidth="1"/>
    <col min="4" max="4" width="11.85546875" customWidth="1"/>
    <col min="5" max="5" width="12.28515625" style="25" customWidth="1"/>
    <col min="6" max="6" width="12.7109375" style="25" customWidth="1"/>
    <col min="7" max="7" width="12.7109375" style="26" customWidth="1"/>
    <col min="8" max="13" width="12.7109375" style="25" customWidth="1"/>
    <col min="14" max="15" width="12.7109375" style="26" customWidth="1"/>
    <col min="16" max="17" width="10.7109375" style="25" bestFit="1" customWidth="1"/>
    <col min="18" max="18" width="12" style="26" customWidth="1"/>
    <col min="19" max="20" width="12" style="25" customWidth="1"/>
    <col min="21" max="21" width="10.7109375" style="26" bestFit="1" customWidth="1"/>
    <col min="22" max="22" width="10.7109375" style="25" bestFit="1" customWidth="1"/>
    <col min="23" max="23" width="9.140625" style="25"/>
    <col min="24" max="26" width="12.7109375" style="25" customWidth="1"/>
    <col min="27" max="27" width="11.42578125" style="25" customWidth="1"/>
    <col min="28" max="30" width="10.7109375" style="26" bestFit="1" customWidth="1"/>
    <col min="31" max="31" width="13.7109375" style="25" customWidth="1"/>
    <col min="32" max="32" width="11.140625" style="25" customWidth="1"/>
    <col min="33" max="33" width="11.140625" style="26" customWidth="1"/>
    <col min="34" max="34" width="11.140625" style="25" customWidth="1"/>
    <col min="35" max="35" width="12.42578125" customWidth="1"/>
    <col min="41" max="41" width="10" bestFit="1" customWidth="1"/>
    <col min="43" max="43" width="10.85546875" bestFit="1" customWidth="1"/>
  </cols>
  <sheetData>
    <row r="1" spans="1:34" ht="13.5" hidden="1" customHeight="1">
      <c r="P1" s="373" t="s">
        <v>259</v>
      </c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4"/>
    </row>
    <row r="2" spans="1:34" ht="13.5" hidden="1" customHeight="1"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4"/>
    </row>
    <row r="3" spans="1:34" ht="13.5" hidden="1" customHeight="1"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4"/>
    </row>
    <row r="4" spans="1:34" ht="13.5" hidden="1" customHeight="1"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4"/>
    </row>
    <row r="5" spans="1:34" ht="13.5" hidden="1" customHeight="1">
      <c r="A5" s="24" t="s">
        <v>132</v>
      </c>
      <c r="P5" s="373"/>
      <c r="Q5" s="373"/>
      <c r="R5" s="373"/>
      <c r="S5" s="373"/>
      <c r="T5" s="373"/>
      <c r="U5" s="373"/>
      <c r="V5" s="373"/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4"/>
    </row>
    <row r="6" spans="1:34" ht="27" hidden="1" customHeight="1">
      <c r="A6" s="32" t="s">
        <v>133</v>
      </c>
      <c r="B6" s="1" t="s">
        <v>0</v>
      </c>
      <c r="C6" s="72" t="s">
        <v>137</v>
      </c>
      <c r="D6" s="1"/>
      <c r="E6" s="29" t="s">
        <v>73</v>
      </c>
      <c r="F6" s="27" t="s">
        <v>136</v>
      </c>
      <c r="G6" s="28" t="s">
        <v>84</v>
      </c>
      <c r="H6" s="29"/>
      <c r="I6" s="30" t="s">
        <v>126</v>
      </c>
      <c r="J6" s="30" t="s">
        <v>129</v>
      </c>
      <c r="K6" s="30"/>
      <c r="L6" s="30"/>
      <c r="M6" s="29" t="s">
        <v>90</v>
      </c>
      <c r="N6" s="68"/>
      <c r="O6" s="68" t="s">
        <v>68</v>
      </c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4"/>
    </row>
    <row r="7" spans="1:34" ht="13.5" hidden="1" customHeight="1">
      <c r="A7" s="1" t="s">
        <v>130</v>
      </c>
      <c r="B7" s="1"/>
      <c r="C7" s="72"/>
      <c r="D7" s="1"/>
      <c r="E7" s="30"/>
      <c r="F7" s="30" t="s">
        <v>134</v>
      </c>
      <c r="G7" s="31"/>
      <c r="H7" s="30"/>
      <c r="I7" s="30" t="s">
        <v>1</v>
      </c>
      <c r="J7" s="30">
        <v>2500</v>
      </c>
      <c r="K7" s="30"/>
      <c r="L7" s="30"/>
      <c r="M7" s="30"/>
      <c r="N7" s="69"/>
      <c r="O7" s="69"/>
      <c r="P7" s="373"/>
      <c r="Q7" s="373"/>
      <c r="R7" s="373"/>
      <c r="S7" s="373"/>
      <c r="T7" s="373"/>
      <c r="U7" s="373"/>
      <c r="V7" s="373"/>
      <c r="W7" s="373"/>
      <c r="X7" s="373"/>
      <c r="Y7" s="373"/>
      <c r="Z7" s="373"/>
      <c r="AA7" s="373"/>
      <c r="AB7" s="373"/>
      <c r="AC7" s="373"/>
      <c r="AD7" s="373"/>
      <c r="AE7" s="373"/>
      <c r="AF7" s="373"/>
      <c r="AG7" s="373"/>
      <c r="AH7" s="374"/>
    </row>
    <row r="8" spans="1:34" ht="13.5" hidden="1" customHeight="1">
      <c r="A8" s="1" t="s">
        <v>131</v>
      </c>
      <c r="B8" s="1"/>
      <c r="C8" s="72"/>
      <c r="D8" s="1"/>
      <c r="E8" s="30"/>
      <c r="F8" s="30"/>
      <c r="G8" s="31"/>
      <c r="H8" s="30"/>
      <c r="I8" s="30" t="s">
        <v>127</v>
      </c>
      <c r="J8" s="30">
        <v>1800</v>
      </c>
      <c r="K8" s="30"/>
      <c r="L8" s="30"/>
      <c r="M8" s="30"/>
      <c r="N8" s="69"/>
      <c r="O8" s="69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73"/>
      <c r="AD8" s="373"/>
      <c r="AE8" s="373"/>
      <c r="AF8" s="373"/>
      <c r="AG8" s="373"/>
      <c r="AH8" s="374"/>
    </row>
    <row r="9" spans="1:34" ht="13.5" hidden="1" customHeight="1">
      <c r="A9" s="1"/>
      <c r="B9" s="1"/>
      <c r="C9" s="72"/>
      <c r="D9" s="1"/>
      <c r="E9" s="30"/>
      <c r="F9" s="30"/>
      <c r="G9" s="31"/>
      <c r="H9" s="30"/>
      <c r="I9" s="30" t="s">
        <v>128</v>
      </c>
      <c r="J9" s="30"/>
      <c r="K9" s="30"/>
      <c r="L9" s="30"/>
      <c r="M9" s="30"/>
      <c r="N9" s="69"/>
      <c r="O9" s="69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4"/>
    </row>
    <row r="10" spans="1:34" ht="13.5" hidden="1" customHeight="1">
      <c r="A10" s="1"/>
      <c r="B10" s="1"/>
      <c r="C10" s="72"/>
      <c r="D10" s="1"/>
      <c r="E10" s="30"/>
      <c r="F10" s="30"/>
      <c r="G10" s="31"/>
      <c r="H10" s="30"/>
      <c r="I10" s="30" t="s">
        <v>135</v>
      </c>
      <c r="J10" s="30"/>
      <c r="K10" s="30"/>
      <c r="L10" s="30"/>
      <c r="M10" s="30"/>
      <c r="N10" s="69"/>
      <c r="O10" s="69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C10" s="373"/>
      <c r="AD10" s="373"/>
      <c r="AE10" s="373"/>
      <c r="AF10" s="373"/>
      <c r="AG10" s="373"/>
      <c r="AH10" s="374"/>
    </row>
    <row r="11" spans="1:34" ht="13.5" hidden="1" customHeight="1"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C11" s="373"/>
      <c r="AD11" s="373"/>
      <c r="AE11" s="373"/>
      <c r="AF11" s="373"/>
      <c r="AG11" s="373"/>
      <c r="AH11" s="374"/>
    </row>
    <row r="12" spans="1:34" ht="13.5" hidden="1" customHeight="1"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4"/>
    </row>
    <row r="13" spans="1:34">
      <c r="A13" s="393" t="s">
        <v>352</v>
      </c>
      <c r="B13" s="393" t="s">
        <v>0</v>
      </c>
      <c r="C13" s="396" t="s">
        <v>92</v>
      </c>
      <c r="D13" s="385" t="s">
        <v>625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6"/>
      <c r="P13" s="375"/>
      <c r="Q13" s="373"/>
      <c r="R13" s="373"/>
      <c r="S13" s="373"/>
      <c r="T13" s="373"/>
      <c r="U13" s="373"/>
      <c r="V13" s="373"/>
      <c r="W13" s="373"/>
      <c r="X13" s="373"/>
      <c r="Y13" s="373"/>
      <c r="Z13" s="373"/>
      <c r="AA13" s="373"/>
      <c r="AB13" s="373"/>
      <c r="AC13" s="373"/>
      <c r="AD13" s="373"/>
      <c r="AE13" s="373"/>
      <c r="AF13" s="373"/>
      <c r="AG13" s="373"/>
      <c r="AH13" s="374"/>
    </row>
    <row r="14" spans="1:34">
      <c r="A14" s="394"/>
      <c r="B14" s="394"/>
      <c r="C14" s="397"/>
      <c r="D14" s="387" t="s">
        <v>10</v>
      </c>
      <c r="E14" s="388"/>
      <c r="F14" s="83" t="s">
        <v>258</v>
      </c>
      <c r="G14" s="379" t="s">
        <v>72</v>
      </c>
      <c r="H14" s="389"/>
      <c r="I14" s="379" t="s">
        <v>282</v>
      </c>
      <c r="J14" s="389"/>
      <c r="K14" s="379" t="s">
        <v>281</v>
      </c>
      <c r="L14" s="389"/>
      <c r="M14" s="378" t="s">
        <v>262</v>
      </c>
      <c r="N14" s="379"/>
      <c r="O14" s="380"/>
      <c r="P14" s="381" t="s">
        <v>260</v>
      </c>
      <c r="Q14" s="382"/>
      <c r="R14" s="383"/>
      <c r="S14" s="384" t="s">
        <v>261</v>
      </c>
      <c r="T14" s="382"/>
      <c r="U14" s="382"/>
      <c r="V14" s="382"/>
      <c r="W14" s="382"/>
      <c r="X14" s="382"/>
      <c r="Y14" s="382"/>
      <c r="Z14" s="383"/>
      <c r="AA14" s="384" t="s">
        <v>262</v>
      </c>
      <c r="AB14" s="382"/>
      <c r="AC14" s="382"/>
      <c r="AD14" s="383"/>
      <c r="AE14" s="384" t="s">
        <v>361</v>
      </c>
      <c r="AF14" s="383"/>
      <c r="AG14" s="376" t="s">
        <v>162</v>
      </c>
      <c r="AH14" s="377"/>
    </row>
    <row r="15" spans="1:34" s="3" customFormat="1" ht="27">
      <c r="A15" s="394"/>
      <c r="B15" s="394"/>
      <c r="C15" s="397"/>
      <c r="D15" s="67" t="s">
        <v>147</v>
      </c>
      <c r="E15" s="65" t="s">
        <v>73</v>
      </c>
      <c r="F15" s="65" t="s">
        <v>258</v>
      </c>
      <c r="G15" s="66" t="s">
        <v>155</v>
      </c>
      <c r="H15" s="65" t="s">
        <v>265</v>
      </c>
      <c r="I15" s="2" t="s">
        <v>126</v>
      </c>
      <c r="J15" s="2" t="s">
        <v>138</v>
      </c>
      <c r="K15" s="2" t="s">
        <v>254</v>
      </c>
      <c r="L15" s="2" t="s">
        <v>255</v>
      </c>
      <c r="M15" s="2" t="s">
        <v>262</v>
      </c>
      <c r="N15" s="190" t="s">
        <v>519</v>
      </c>
      <c r="O15" s="189" t="s">
        <v>518</v>
      </c>
      <c r="P15" s="143" t="s">
        <v>147</v>
      </c>
      <c r="Q15" s="130" t="s">
        <v>73</v>
      </c>
      <c r="R15" s="138" t="s">
        <v>251</v>
      </c>
      <c r="S15" s="148" t="s">
        <v>261</v>
      </c>
      <c r="T15" s="131" t="s">
        <v>258</v>
      </c>
      <c r="U15" s="132" t="s">
        <v>84</v>
      </c>
      <c r="V15" s="131" t="s">
        <v>72</v>
      </c>
      <c r="W15" s="131" t="s">
        <v>252</v>
      </c>
      <c r="X15" s="131" t="s">
        <v>253</v>
      </c>
      <c r="Y15" s="131" t="s">
        <v>254</v>
      </c>
      <c r="Z15" s="149" t="s">
        <v>255</v>
      </c>
      <c r="AA15" s="148" t="s">
        <v>262</v>
      </c>
      <c r="AB15" s="132" t="s">
        <v>272</v>
      </c>
      <c r="AC15" s="132" t="s">
        <v>263</v>
      </c>
      <c r="AD15" s="158" t="s">
        <v>264</v>
      </c>
      <c r="AE15" s="167" t="s">
        <v>125</v>
      </c>
      <c r="AF15" s="168" t="s">
        <v>139</v>
      </c>
      <c r="AG15" s="162" t="s">
        <v>249</v>
      </c>
      <c r="AH15" s="122" t="s">
        <v>250</v>
      </c>
    </row>
    <row r="16" spans="1:34" s="3" customFormat="1" ht="11.25" customHeight="1">
      <c r="A16" s="394"/>
      <c r="B16" s="394"/>
      <c r="C16" s="397"/>
      <c r="D16" s="103" t="s">
        <v>257</v>
      </c>
      <c r="E16" s="103" t="s">
        <v>257</v>
      </c>
      <c r="F16" s="101" t="s">
        <v>257</v>
      </c>
      <c r="G16" s="102" t="s">
        <v>257</v>
      </c>
      <c r="H16" s="103" t="s">
        <v>257</v>
      </c>
      <c r="I16" s="103"/>
      <c r="J16" s="104" t="s">
        <v>257</v>
      </c>
      <c r="K16" s="104" t="s">
        <v>257</v>
      </c>
      <c r="L16" s="104" t="s">
        <v>257</v>
      </c>
      <c r="M16" s="104" t="s">
        <v>257</v>
      </c>
      <c r="N16" s="191" t="s">
        <v>520</v>
      </c>
      <c r="O16" s="121" t="s">
        <v>257</v>
      </c>
      <c r="P16" s="144" t="s">
        <v>256</v>
      </c>
      <c r="Q16" s="133" t="s">
        <v>256</v>
      </c>
      <c r="R16" s="139"/>
      <c r="S16" s="150" t="s">
        <v>256</v>
      </c>
      <c r="T16" s="133" t="s">
        <v>256</v>
      </c>
      <c r="U16" s="133" t="s">
        <v>256</v>
      </c>
      <c r="V16" s="133" t="s">
        <v>256</v>
      </c>
      <c r="W16" s="134"/>
      <c r="X16" s="133" t="s">
        <v>256</v>
      </c>
      <c r="Y16" s="133" t="s">
        <v>256</v>
      </c>
      <c r="Z16" s="151" t="s">
        <v>256</v>
      </c>
      <c r="AA16" s="150" t="s">
        <v>256</v>
      </c>
      <c r="AB16" s="133" t="s">
        <v>256</v>
      </c>
      <c r="AC16" s="133" t="s">
        <v>256</v>
      </c>
      <c r="AD16" s="151" t="s">
        <v>256</v>
      </c>
      <c r="AE16" s="150" t="s">
        <v>256</v>
      </c>
      <c r="AF16" s="151" t="s">
        <v>256</v>
      </c>
      <c r="AG16" s="163"/>
      <c r="AH16" s="123"/>
    </row>
    <row r="17" spans="1:34" s="3" customFormat="1" ht="14.25" thickBot="1">
      <c r="A17" s="395"/>
      <c r="B17" s="395"/>
      <c r="C17" s="398"/>
      <c r="D17" s="116" t="s">
        <v>283</v>
      </c>
      <c r="E17" s="114" t="s">
        <v>267</v>
      </c>
      <c r="F17" s="114" t="s">
        <v>267</v>
      </c>
      <c r="G17" s="390" t="s">
        <v>284</v>
      </c>
      <c r="H17" s="390"/>
      <c r="I17" s="105" t="s">
        <v>280</v>
      </c>
      <c r="J17" s="105" t="s">
        <v>280</v>
      </c>
      <c r="K17" s="113" t="s">
        <v>266</v>
      </c>
      <c r="L17" s="113" t="s">
        <v>266</v>
      </c>
      <c r="M17" s="390" t="s">
        <v>284</v>
      </c>
      <c r="N17" s="391"/>
      <c r="O17" s="392"/>
      <c r="P17" s="145"/>
      <c r="Q17" s="135"/>
      <c r="R17" s="140"/>
      <c r="S17" s="152"/>
      <c r="T17" s="135"/>
      <c r="U17" s="136"/>
      <c r="V17" s="136"/>
      <c r="W17" s="135"/>
      <c r="X17" s="135"/>
      <c r="Y17" s="135"/>
      <c r="Z17" s="153"/>
      <c r="AA17" s="152"/>
      <c r="AB17" s="136"/>
      <c r="AC17" s="136"/>
      <c r="AD17" s="159"/>
      <c r="AE17" s="152"/>
      <c r="AF17" s="159"/>
      <c r="AG17" s="164"/>
      <c r="AH17" s="137"/>
    </row>
    <row r="18" spans="1:34" ht="14.25" thickTop="1">
      <c r="A18" s="112" t="s">
        <v>353</v>
      </c>
      <c r="B18" s="106" t="s">
        <v>356</v>
      </c>
      <c r="C18" s="117"/>
      <c r="D18" s="115">
        <v>10000</v>
      </c>
      <c r="E18" s="107">
        <v>8000</v>
      </c>
      <c r="F18" s="107">
        <v>3000</v>
      </c>
      <c r="G18" s="108">
        <v>0.15</v>
      </c>
      <c r="H18" s="107"/>
      <c r="I18" s="107" t="s">
        <v>360</v>
      </c>
      <c r="J18" s="107">
        <v>4000</v>
      </c>
      <c r="K18" s="107">
        <v>0</v>
      </c>
      <c r="L18" s="107">
        <v>0</v>
      </c>
      <c r="M18" s="107"/>
      <c r="N18" s="192"/>
      <c r="O18" s="119"/>
      <c r="P18" s="146">
        <f t="shared" ref="P18:P81" si="0">D18</f>
        <v>10000</v>
      </c>
      <c r="Q18" s="126">
        <f>IF(COUNTA(E18,F18,G18:H18,M18:O18,I18,J18)&lt;5,"",IF(COUNTA(E18)=1,E18,MAX(F18,T18)+IF(COUNTA(H18)=1,H18,MAX(E18,Q18)*MAX(G18,U18))+X18+IF(COUNTA(M18)=1,M18,MAX(E18,Q18)*MAX(O18,AC18))))</f>
        <v>8000</v>
      </c>
      <c r="R18" s="141">
        <f>IFERROR((P18-Q18)/P18,"")</f>
        <v>0.2</v>
      </c>
      <c r="S18" s="154">
        <f t="shared" ref="S18:S81" si="1">IF(COUNTA(E18,F18,G18:H18,M18:O18,I18,J18)&lt;5,"",SUM(MAX(T18,F18),MAX(V18,H18),X18,Y18,Z18))</f>
        <v>4200</v>
      </c>
      <c r="T18" s="109">
        <f t="shared" ref="T18:T81" si="2">IF(COUNTA(E18,F18,G18:H18,M18:O18,I18,J18)&lt;5,"",IF(COUNTA(F18)=1,F18,MAX(E18,Q18)-IF(COUNTA(H18)=1,H18,MAX(E18,Q18)*MAX(G18,U18))-X18-IF(COUNTA(M18)=1,M18,MAX(E18,Q18)*MAX(O18,AC18))))</f>
        <v>3000</v>
      </c>
      <c r="U18" s="110">
        <f t="shared" ref="U18:U81" si="3">IF(COUNTA(E18,F18,G18:H18,M18:O18,I18,J18)&lt;5,"",IF(COUNTA(G18)=1,G18,(MAX(E18,Q18)-MAX(F18,T18)-X18-IF(COUNTA(M18)=1,M18,MAX(E18,Q18)*O18))/MAX(E18,Q18)))</f>
        <v>0.15</v>
      </c>
      <c r="V18" s="111">
        <f t="shared" ref="V18:V81" si="4">IF(COUNTA(E18,F18,G18:H18,M18:O18,I18,J18)&lt;5,"",IF(COUNTA(H18)=1,H18,MAX(G18,U18)*MAX(E18,Q18)))</f>
        <v>1200</v>
      </c>
      <c r="W18" s="109" t="str">
        <f t="shared" ref="W18:W81" si="5">IF(I18="","",I18)</f>
        <v>유료배송</v>
      </c>
      <c r="X18" s="109">
        <f t="shared" ref="X18:X81" si="6">IF(COUNTA(E18,F18,G18:H18,M18:O18,I18,J18)&lt;5,"",IF(COUNTA(W18)=1,IFERROR(IF(W18="무료배송",$J18,IF(W18="유료배송",0,MIN(J18,J18/(W18/MAX(E18,Q18))))),"오류"),MAX(E18,Q18)-MAX(F18,T18)-IF(COUNTA(H18)=1,H18,MAX(F18,Q18)*MAX(G18,U18))-IF(COUNTA(M18)=1,M18,MAX(E18,Q18)*MAX(O18,AC18))))</f>
        <v>0</v>
      </c>
      <c r="Y18" s="109">
        <f t="shared" ref="Y18:Y81" si="7">K18</f>
        <v>0</v>
      </c>
      <c r="Z18" s="155">
        <f t="shared" ref="Z18:Z81" si="8">L18</f>
        <v>0</v>
      </c>
      <c r="AA18" s="154">
        <f t="shared" ref="AA18:AA81" si="9">IF(COUNTA(M18)=1,M18,IF(COUNTA(O18)=1,MAX(E18,Q18)*O18,IF(COUNTA(N18)=1,MAX(D18,P18)*MAX(N18,AB18),MAX(E18,Q18)-S18)))</f>
        <v>3800</v>
      </c>
      <c r="AB18" s="128">
        <f t="shared" ref="AB18:AB81" si="10">IF(COUNTA(N18)=1,N18,IF(COUNTA(M18)=1,M18/MAX(D18,P18),AA18/MAX(D18,P18)))</f>
        <v>0.38</v>
      </c>
      <c r="AC18" s="128">
        <f t="shared" ref="AC18:AC81" si="11">IF(COUNTA(O18)=1,O18,IF(COUNTA(M18)=1,M18/MAX(E18,Q18),AA18/MAX(E18,Q18)))</f>
        <v>0.47499999999999998</v>
      </c>
      <c r="AD18" s="160">
        <f t="shared" ref="AD18:AD81" si="12">AA18/MAX(F18,T18)</f>
        <v>1.2666666666666666</v>
      </c>
      <c r="AE18" s="169">
        <f t="shared" ref="AE18:AE81" si="13">MAX(E18,Q18)-MAX(H18,V18)</f>
        <v>6800</v>
      </c>
      <c r="AF18" s="155">
        <f t="shared" ref="AF18:AF81" si="14">MAX(H18,V18)</f>
        <v>1200</v>
      </c>
      <c r="AG18" s="165"/>
      <c r="AH18" s="124" t="str">
        <f t="shared" ref="AH18:AH81" si="15">IF(AG18="","",MAX(E18,Q18)*(1-AG18))</f>
        <v/>
      </c>
    </row>
    <row r="19" spans="1:34">
      <c r="A19" s="112" t="s">
        <v>354</v>
      </c>
      <c r="B19" s="106" t="s">
        <v>359</v>
      </c>
      <c r="C19" s="117"/>
      <c r="D19" s="115">
        <v>30000</v>
      </c>
      <c r="E19" s="107"/>
      <c r="F19" s="107">
        <v>2500</v>
      </c>
      <c r="G19" s="108"/>
      <c r="H19" s="107">
        <v>3000</v>
      </c>
      <c r="I19" s="107">
        <v>30000</v>
      </c>
      <c r="J19" s="107">
        <v>4000</v>
      </c>
      <c r="K19" s="107">
        <v>0</v>
      </c>
      <c r="L19" s="107">
        <v>0</v>
      </c>
      <c r="M19" s="107"/>
      <c r="N19" s="192"/>
      <c r="O19" s="119">
        <v>0.15</v>
      </c>
      <c r="P19" s="146">
        <f t="shared" si="0"/>
        <v>30000</v>
      </c>
      <c r="Q19" s="126">
        <f ca="1">IF(COUNTA(E19,F19,G19:H19,M19:O19,I19,J19)&lt;5,"",IF(COUNTA(E19)=1,E19,MAX(F19,T19)+IF(COUNTA(H19)=1,H19,MAX(E19,Q19)*MAX(G19,U19))+X19+IF(COUNTA(M19)=1,M19,MAX(E19,Q19)*MAX(O19,AC19))))</f>
        <v>7674.4186046511632</v>
      </c>
      <c r="R19" s="141">
        <f ca="1">IFERROR((P19-Q19)/P19,"")</f>
        <v>0.7441860465116279</v>
      </c>
      <c r="S19" s="154">
        <f t="shared" ca="1" si="1"/>
        <v>6523.2558139534885</v>
      </c>
      <c r="T19" s="109">
        <f t="shared" si="2"/>
        <v>2500</v>
      </c>
      <c r="U19" s="110">
        <f t="shared" ca="1" si="3"/>
        <v>0.39090909090909087</v>
      </c>
      <c r="V19" s="111">
        <f t="shared" si="4"/>
        <v>3000</v>
      </c>
      <c r="W19" s="109">
        <f t="shared" si="5"/>
        <v>30000</v>
      </c>
      <c r="X19" s="109">
        <f t="shared" ca="1" si="6"/>
        <v>1023.2558139534884</v>
      </c>
      <c r="Y19" s="109">
        <f t="shared" si="7"/>
        <v>0</v>
      </c>
      <c r="Z19" s="155">
        <f t="shared" si="8"/>
        <v>0</v>
      </c>
      <c r="AA19" s="154">
        <f t="shared" ca="1" si="9"/>
        <v>1151.1627906976744</v>
      </c>
      <c r="AB19" s="128">
        <f t="shared" ca="1" si="10"/>
        <v>3.837209302325581E-2</v>
      </c>
      <c r="AC19" s="128">
        <f t="shared" si="11"/>
        <v>0.15</v>
      </c>
      <c r="AD19" s="160">
        <f t="shared" ca="1" si="12"/>
        <v>0.46046511627906977</v>
      </c>
      <c r="AE19" s="169">
        <f t="shared" ca="1" si="13"/>
        <v>4674.4186046511632</v>
      </c>
      <c r="AF19" s="155">
        <f t="shared" si="14"/>
        <v>3000</v>
      </c>
      <c r="AG19" s="165"/>
      <c r="AH19" s="124" t="str">
        <f t="shared" si="15"/>
        <v/>
      </c>
    </row>
    <row r="20" spans="1:34">
      <c r="A20" s="112" t="s">
        <v>355</v>
      </c>
      <c r="B20" s="106" t="s">
        <v>357</v>
      </c>
      <c r="C20" s="117"/>
      <c r="D20" s="115">
        <v>25000</v>
      </c>
      <c r="E20" s="107">
        <v>17000</v>
      </c>
      <c r="F20" s="107">
        <v>5500</v>
      </c>
      <c r="G20" s="108"/>
      <c r="H20" s="107"/>
      <c r="I20" s="107" t="s">
        <v>358</v>
      </c>
      <c r="J20" s="107">
        <v>4000</v>
      </c>
      <c r="K20" s="107">
        <v>0</v>
      </c>
      <c r="L20" s="107">
        <v>0</v>
      </c>
      <c r="M20" s="107">
        <v>3000</v>
      </c>
      <c r="N20" s="192"/>
      <c r="O20" s="119"/>
      <c r="P20" s="146">
        <f t="shared" si="0"/>
        <v>25000</v>
      </c>
      <c r="Q20" s="126">
        <f>IF(COUNTA(E20,F20,G20:H20,M20:O20,I20,J20)&lt;5,"",IF(COUNTA(E20)=1,E20,MAX(F20,T20)+IF(COUNTA(H20)=1,H20,MAX(E20,Q20)*MAX(G20,U20))+X20+IF(COUNTA(M20)=1,M20,MAX(E20,Q20)*MAX(O20,AC20))))</f>
        <v>17000</v>
      </c>
      <c r="R20" s="141">
        <f>IFERROR((P20-Q20)/P20,"")</f>
        <v>0.32</v>
      </c>
      <c r="S20" s="154">
        <f t="shared" si="1"/>
        <v>14000</v>
      </c>
      <c r="T20" s="109">
        <f t="shared" si="2"/>
        <v>5500</v>
      </c>
      <c r="U20" s="110">
        <f t="shared" si="3"/>
        <v>0.26470588235294118</v>
      </c>
      <c r="V20" s="111">
        <f t="shared" si="4"/>
        <v>4500</v>
      </c>
      <c r="W20" s="109" t="str">
        <f t="shared" si="5"/>
        <v>무료배송</v>
      </c>
      <c r="X20" s="109">
        <f t="shared" si="6"/>
        <v>4000</v>
      </c>
      <c r="Y20" s="109">
        <f t="shared" si="7"/>
        <v>0</v>
      </c>
      <c r="Z20" s="155">
        <f t="shared" si="8"/>
        <v>0</v>
      </c>
      <c r="AA20" s="154">
        <f t="shared" si="9"/>
        <v>3000</v>
      </c>
      <c r="AB20" s="128">
        <f t="shared" si="10"/>
        <v>0.12</v>
      </c>
      <c r="AC20" s="128">
        <f t="shared" si="11"/>
        <v>0.17647058823529413</v>
      </c>
      <c r="AD20" s="160">
        <f t="shared" si="12"/>
        <v>0.54545454545454541</v>
      </c>
      <c r="AE20" s="169">
        <f t="shared" si="13"/>
        <v>12500</v>
      </c>
      <c r="AF20" s="155">
        <f t="shared" si="14"/>
        <v>4500</v>
      </c>
      <c r="AG20" s="165"/>
      <c r="AH20" s="124" t="str">
        <f t="shared" si="15"/>
        <v/>
      </c>
    </row>
    <row r="21" spans="1:34">
      <c r="A21" s="36"/>
      <c r="B21" s="36"/>
      <c r="C21" s="118"/>
      <c r="D21" s="51"/>
      <c r="E21" s="37"/>
      <c r="F21" s="37"/>
      <c r="G21" s="62"/>
      <c r="H21" s="37"/>
      <c r="I21" s="37"/>
      <c r="J21" s="37"/>
      <c r="K21" s="37"/>
      <c r="L21" s="37"/>
      <c r="M21" s="37"/>
      <c r="N21" s="193"/>
      <c r="O21" s="120"/>
      <c r="P21" s="147">
        <f t="shared" si="0"/>
        <v>0</v>
      </c>
      <c r="Q21" s="127" t="str">
        <f t="shared" ref="Q21:Q84" si="16">IF(COUNTA(E21,F21,G21:H21,M21:O21,I21,J21)&lt;5,"",IF(COUNTA(E21)=1,E21,MAX(F21,T21)+IF(COUNTA(H21)=1,H21,MAX(E21,Q21)*MAX(G21,U21))+X21+IF(COUNTA(M21)=1,M21,IF(COUNTA(N21)=1,MAX(D21,P21)*MAX(N21,AB21),MAX(E21,Q21)*MAX(O21,AC21)))))</f>
        <v/>
      </c>
      <c r="R21" s="142" t="str">
        <f t="shared" ref="R21:R44" si="17">IFERROR((P21-Q21)/P21,"")</f>
        <v/>
      </c>
      <c r="S21" s="156" t="str">
        <f t="shared" si="1"/>
        <v/>
      </c>
      <c r="T21" s="63" t="str">
        <f t="shared" si="2"/>
        <v/>
      </c>
      <c r="U21" s="64" t="str">
        <f t="shared" si="3"/>
        <v/>
      </c>
      <c r="V21" s="70" t="str">
        <f t="shared" si="4"/>
        <v/>
      </c>
      <c r="W21" s="63" t="str">
        <f t="shared" si="5"/>
        <v/>
      </c>
      <c r="X21" s="63" t="str">
        <f t="shared" si="6"/>
        <v/>
      </c>
      <c r="Y21" s="63">
        <f t="shared" si="7"/>
        <v>0</v>
      </c>
      <c r="Z21" s="157">
        <f t="shared" si="8"/>
        <v>0</v>
      </c>
      <c r="AA21" s="156" t="e">
        <f t="shared" si="9"/>
        <v>#VALUE!</v>
      </c>
      <c r="AB21" s="129" t="e">
        <f t="shared" si="10"/>
        <v>#VALUE!</v>
      </c>
      <c r="AC21" s="129" t="e">
        <f t="shared" si="11"/>
        <v>#VALUE!</v>
      </c>
      <c r="AD21" s="161" t="e">
        <f t="shared" si="12"/>
        <v>#VALUE!</v>
      </c>
      <c r="AE21" s="170">
        <f t="shared" si="13"/>
        <v>0</v>
      </c>
      <c r="AF21" s="157">
        <f t="shared" si="14"/>
        <v>0</v>
      </c>
      <c r="AG21" s="166"/>
      <c r="AH21" s="125" t="str">
        <f t="shared" si="15"/>
        <v/>
      </c>
    </row>
    <row r="22" spans="1:34">
      <c r="A22" s="36"/>
      <c r="B22" s="36"/>
      <c r="C22" s="118"/>
      <c r="D22" s="51"/>
      <c r="E22" s="37"/>
      <c r="F22" s="37"/>
      <c r="G22" s="62"/>
      <c r="H22" s="50"/>
      <c r="I22" s="37"/>
      <c r="J22" s="37"/>
      <c r="K22" s="37"/>
      <c r="L22" s="37"/>
      <c r="M22" s="37"/>
      <c r="N22" s="193"/>
      <c r="O22" s="120"/>
      <c r="P22" s="147">
        <f t="shared" si="0"/>
        <v>0</v>
      </c>
      <c r="Q22" s="127" t="str">
        <f t="shared" si="16"/>
        <v/>
      </c>
      <c r="R22" s="142" t="str">
        <f t="shared" si="17"/>
        <v/>
      </c>
      <c r="S22" s="156" t="str">
        <f t="shared" si="1"/>
        <v/>
      </c>
      <c r="T22" s="63" t="str">
        <f t="shared" si="2"/>
        <v/>
      </c>
      <c r="U22" s="64" t="str">
        <f t="shared" si="3"/>
        <v/>
      </c>
      <c r="V22" s="70" t="str">
        <f t="shared" si="4"/>
        <v/>
      </c>
      <c r="W22" s="63" t="str">
        <f t="shared" si="5"/>
        <v/>
      </c>
      <c r="X22" s="63" t="str">
        <f t="shared" si="6"/>
        <v/>
      </c>
      <c r="Y22" s="63">
        <f t="shared" si="7"/>
        <v>0</v>
      </c>
      <c r="Z22" s="157">
        <f t="shared" si="8"/>
        <v>0</v>
      </c>
      <c r="AA22" s="156" t="e">
        <f t="shared" si="9"/>
        <v>#VALUE!</v>
      </c>
      <c r="AB22" s="129" t="e">
        <f t="shared" si="10"/>
        <v>#VALUE!</v>
      </c>
      <c r="AC22" s="129" t="e">
        <f t="shared" si="11"/>
        <v>#VALUE!</v>
      </c>
      <c r="AD22" s="161" t="e">
        <f t="shared" si="12"/>
        <v>#VALUE!</v>
      </c>
      <c r="AE22" s="170">
        <f t="shared" si="13"/>
        <v>0</v>
      </c>
      <c r="AF22" s="157">
        <f t="shared" si="14"/>
        <v>0</v>
      </c>
      <c r="AG22" s="166"/>
      <c r="AH22" s="125" t="str">
        <f t="shared" si="15"/>
        <v/>
      </c>
    </row>
    <row r="23" spans="1:34">
      <c r="A23" s="36"/>
      <c r="B23" s="36"/>
      <c r="C23" s="118"/>
      <c r="D23" s="51"/>
      <c r="E23" s="37"/>
      <c r="F23" s="37"/>
      <c r="G23" s="62"/>
      <c r="H23" s="37"/>
      <c r="I23" s="37"/>
      <c r="J23" s="37"/>
      <c r="K23" s="37"/>
      <c r="L23" s="37"/>
      <c r="M23" s="37"/>
      <c r="N23" s="193"/>
      <c r="O23" s="120"/>
      <c r="P23" s="147">
        <f t="shared" si="0"/>
        <v>0</v>
      </c>
      <c r="Q23" s="127" t="str">
        <f t="shared" si="16"/>
        <v/>
      </c>
      <c r="R23" s="142" t="str">
        <f t="shared" si="17"/>
        <v/>
      </c>
      <c r="S23" s="156" t="str">
        <f t="shared" si="1"/>
        <v/>
      </c>
      <c r="T23" s="63" t="str">
        <f t="shared" si="2"/>
        <v/>
      </c>
      <c r="U23" s="64" t="str">
        <f t="shared" si="3"/>
        <v/>
      </c>
      <c r="V23" s="70" t="str">
        <f t="shared" si="4"/>
        <v/>
      </c>
      <c r="W23" s="63" t="str">
        <f t="shared" si="5"/>
        <v/>
      </c>
      <c r="X23" s="63" t="str">
        <f t="shared" si="6"/>
        <v/>
      </c>
      <c r="Y23" s="63">
        <f t="shared" si="7"/>
        <v>0</v>
      </c>
      <c r="Z23" s="157">
        <f t="shared" si="8"/>
        <v>0</v>
      </c>
      <c r="AA23" s="156" t="e">
        <f t="shared" si="9"/>
        <v>#VALUE!</v>
      </c>
      <c r="AB23" s="129" t="e">
        <f t="shared" si="10"/>
        <v>#VALUE!</v>
      </c>
      <c r="AC23" s="129" t="e">
        <f t="shared" si="11"/>
        <v>#VALUE!</v>
      </c>
      <c r="AD23" s="161" t="e">
        <f t="shared" si="12"/>
        <v>#VALUE!</v>
      </c>
      <c r="AE23" s="170">
        <f t="shared" si="13"/>
        <v>0</v>
      </c>
      <c r="AF23" s="157">
        <f t="shared" si="14"/>
        <v>0</v>
      </c>
      <c r="AG23" s="166"/>
      <c r="AH23" s="125" t="str">
        <f t="shared" si="15"/>
        <v/>
      </c>
    </row>
    <row r="24" spans="1:34">
      <c r="A24" s="36"/>
      <c r="B24" s="36"/>
      <c r="C24" s="118"/>
      <c r="D24" s="51"/>
      <c r="E24" s="37"/>
      <c r="F24" s="37"/>
      <c r="G24" s="62"/>
      <c r="H24" s="37"/>
      <c r="I24" s="37"/>
      <c r="J24" s="37"/>
      <c r="K24" s="37"/>
      <c r="L24" s="37"/>
      <c r="M24" s="37"/>
      <c r="N24" s="193"/>
      <c r="O24" s="120"/>
      <c r="P24" s="147">
        <f t="shared" si="0"/>
        <v>0</v>
      </c>
      <c r="Q24" s="127" t="str">
        <f t="shared" si="16"/>
        <v/>
      </c>
      <c r="R24" s="142" t="str">
        <f t="shared" si="17"/>
        <v/>
      </c>
      <c r="S24" s="156" t="str">
        <f t="shared" si="1"/>
        <v/>
      </c>
      <c r="T24" s="63" t="str">
        <f t="shared" si="2"/>
        <v/>
      </c>
      <c r="U24" s="64" t="str">
        <f t="shared" si="3"/>
        <v/>
      </c>
      <c r="V24" s="70" t="str">
        <f t="shared" si="4"/>
        <v/>
      </c>
      <c r="W24" s="63" t="str">
        <f t="shared" si="5"/>
        <v/>
      </c>
      <c r="X24" s="63" t="str">
        <f t="shared" si="6"/>
        <v/>
      </c>
      <c r="Y24" s="63">
        <f t="shared" si="7"/>
        <v>0</v>
      </c>
      <c r="Z24" s="157">
        <f t="shared" si="8"/>
        <v>0</v>
      </c>
      <c r="AA24" s="156" t="e">
        <f t="shared" si="9"/>
        <v>#VALUE!</v>
      </c>
      <c r="AB24" s="129" t="e">
        <f t="shared" si="10"/>
        <v>#VALUE!</v>
      </c>
      <c r="AC24" s="129" t="e">
        <f t="shared" si="11"/>
        <v>#VALUE!</v>
      </c>
      <c r="AD24" s="161" t="e">
        <f t="shared" si="12"/>
        <v>#VALUE!</v>
      </c>
      <c r="AE24" s="170">
        <f t="shared" si="13"/>
        <v>0</v>
      </c>
      <c r="AF24" s="157">
        <f t="shared" si="14"/>
        <v>0</v>
      </c>
      <c r="AG24" s="166"/>
      <c r="AH24" s="125" t="str">
        <f t="shared" si="15"/>
        <v/>
      </c>
    </row>
    <row r="25" spans="1:34">
      <c r="A25" s="36"/>
      <c r="B25" s="36"/>
      <c r="C25" s="118"/>
      <c r="D25" s="51"/>
      <c r="E25" s="37"/>
      <c r="F25" s="37"/>
      <c r="G25" s="62"/>
      <c r="H25" s="37"/>
      <c r="I25" s="37"/>
      <c r="J25" s="37"/>
      <c r="K25" s="37"/>
      <c r="L25" s="37"/>
      <c r="M25" s="37"/>
      <c r="N25" s="193"/>
      <c r="O25" s="120"/>
      <c r="P25" s="147">
        <f t="shared" si="0"/>
        <v>0</v>
      </c>
      <c r="Q25" s="127" t="str">
        <f t="shared" si="16"/>
        <v/>
      </c>
      <c r="R25" s="142" t="str">
        <f t="shared" si="17"/>
        <v/>
      </c>
      <c r="S25" s="156" t="str">
        <f t="shared" si="1"/>
        <v/>
      </c>
      <c r="T25" s="63" t="str">
        <f t="shared" si="2"/>
        <v/>
      </c>
      <c r="U25" s="64" t="str">
        <f t="shared" si="3"/>
        <v/>
      </c>
      <c r="V25" s="70" t="str">
        <f t="shared" si="4"/>
        <v/>
      </c>
      <c r="W25" s="63" t="str">
        <f t="shared" si="5"/>
        <v/>
      </c>
      <c r="X25" s="63" t="str">
        <f t="shared" si="6"/>
        <v/>
      </c>
      <c r="Y25" s="63">
        <f t="shared" si="7"/>
        <v>0</v>
      </c>
      <c r="Z25" s="157">
        <f t="shared" si="8"/>
        <v>0</v>
      </c>
      <c r="AA25" s="156" t="e">
        <f t="shared" si="9"/>
        <v>#VALUE!</v>
      </c>
      <c r="AB25" s="129" t="e">
        <f t="shared" si="10"/>
        <v>#VALUE!</v>
      </c>
      <c r="AC25" s="129" t="e">
        <f t="shared" si="11"/>
        <v>#VALUE!</v>
      </c>
      <c r="AD25" s="161" t="e">
        <f t="shared" si="12"/>
        <v>#VALUE!</v>
      </c>
      <c r="AE25" s="170">
        <f t="shared" si="13"/>
        <v>0</v>
      </c>
      <c r="AF25" s="157">
        <f t="shared" si="14"/>
        <v>0</v>
      </c>
      <c r="AG25" s="166"/>
      <c r="AH25" s="125" t="str">
        <f t="shared" si="15"/>
        <v/>
      </c>
    </row>
    <row r="26" spans="1:34">
      <c r="A26" s="36"/>
      <c r="B26" s="36"/>
      <c r="C26" s="118"/>
      <c r="D26" s="51"/>
      <c r="E26" s="37"/>
      <c r="F26" s="37"/>
      <c r="G26" s="62"/>
      <c r="H26" s="37"/>
      <c r="I26" s="37"/>
      <c r="J26" s="37"/>
      <c r="K26" s="37"/>
      <c r="L26" s="37"/>
      <c r="M26" s="37"/>
      <c r="N26" s="193"/>
      <c r="O26" s="120"/>
      <c r="P26" s="147">
        <f t="shared" si="0"/>
        <v>0</v>
      </c>
      <c r="Q26" s="127" t="str">
        <f t="shared" si="16"/>
        <v/>
      </c>
      <c r="R26" s="142" t="str">
        <f t="shared" si="17"/>
        <v/>
      </c>
      <c r="S26" s="156" t="str">
        <f t="shared" si="1"/>
        <v/>
      </c>
      <c r="T26" s="63" t="str">
        <f t="shared" si="2"/>
        <v/>
      </c>
      <c r="U26" s="64" t="str">
        <f t="shared" si="3"/>
        <v/>
      </c>
      <c r="V26" s="70" t="str">
        <f t="shared" si="4"/>
        <v/>
      </c>
      <c r="W26" s="63" t="str">
        <f t="shared" si="5"/>
        <v/>
      </c>
      <c r="X26" s="63" t="str">
        <f t="shared" si="6"/>
        <v/>
      </c>
      <c r="Y26" s="63">
        <f t="shared" si="7"/>
        <v>0</v>
      </c>
      <c r="Z26" s="157">
        <f t="shared" si="8"/>
        <v>0</v>
      </c>
      <c r="AA26" s="156" t="e">
        <f t="shared" si="9"/>
        <v>#VALUE!</v>
      </c>
      <c r="AB26" s="129" t="e">
        <f t="shared" si="10"/>
        <v>#VALUE!</v>
      </c>
      <c r="AC26" s="129" t="e">
        <f t="shared" si="11"/>
        <v>#VALUE!</v>
      </c>
      <c r="AD26" s="161" t="e">
        <f t="shared" si="12"/>
        <v>#VALUE!</v>
      </c>
      <c r="AE26" s="170">
        <f t="shared" si="13"/>
        <v>0</v>
      </c>
      <c r="AF26" s="157">
        <f t="shared" si="14"/>
        <v>0</v>
      </c>
      <c r="AG26" s="166"/>
      <c r="AH26" s="125" t="str">
        <f t="shared" si="15"/>
        <v/>
      </c>
    </row>
    <row r="27" spans="1:34">
      <c r="A27" s="36"/>
      <c r="B27" s="36"/>
      <c r="C27" s="118"/>
      <c r="D27" s="51"/>
      <c r="E27" s="37"/>
      <c r="F27" s="37"/>
      <c r="G27" s="62"/>
      <c r="H27" s="37"/>
      <c r="I27" s="37"/>
      <c r="J27" s="37"/>
      <c r="K27" s="37"/>
      <c r="L27" s="37"/>
      <c r="M27" s="37"/>
      <c r="N27" s="193"/>
      <c r="O27" s="120"/>
      <c r="P27" s="147">
        <f t="shared" si="0"/>
        <v>0</v>
      </c>
      <c r="Q27" s="127" t="str">
        <f t="shared" si="16"/>
        <v/>
      </c>
      <c r="R27" s="142" t="str">
        <f t="shared" si="17"/>
        <v/>
      </c>
      <c r="S27" s="156" t="str">
        <f t="shared" si="1"/>
        <v/>
      </c>
      <c r="T27" s="63" t="str">
        <f t="shared" si="2"/>
        <v/>
      </c>
      <c r="U27" s="64" t="str">
        <f t="shared" si="3"/>
        <v/>
      </c>
      <c r="V27" s="70" t="str">
        <f t="shared" si="4"/>
        <v/>
      </c>
      <c r="W27" s="63" t="str">
        <f t="shared" si="5"/>
        <v/>
      </c>
      <c r="X27" s="63" t="str">
        <f t="shared" si="6"/>
        <v/>
      </c>
      <c r="Y27" s="63">
        <f t="shared" si="7"/>
        <v>0</v>
      </c>
      <c r="Z27" s="157">
        <f t="shared" si="8"/>
        <v>0</v>
      </c>
      <c r="AA27" s="156" t="e">
        <f t="shared" si="9"/>
        <v>#VALUE!</v>
      </c>
      <c r="AB27" s="129" t="e">
        <f t="shared" si="10"/>
        <v>#VALUE!</v>
      </c>
      <c r="AC27" s="129" t="e">
        <f t="shared" si="11"/>
        <v>#VALUE!</v>
      </c>
      <c r="AD27" s="161" t="e">
        <f t="shared" si="12"/>
        <v>#VALUE!</v>
      </c>
      <c r="AE27" s="170">
        <f t="shared" si="13"/>
        <v>0</v>
      </c>
      <c r="AF27" s="157">
        <f t="shared" si="14"/>
        <v>0</v>
      </c>
      <c r="AG27" s="166"/>
      <c r="AH27" s="125" t="str">
        <f t="shared" si="15"/>
        <v/>
      </c>
    </row>
    <row r="28" spans="1:34">
      <c r="A28" s="36"/>
      <c r="B28" s="36"/>
      <c r="C28" s="118"/>
      <c r="D28" s="51"/>
      <c r="E28" s="37"/>
      <c r="F28" s="37"/>
      <c r="G28" s="62"/>
      <c r="H28" s="37"/>
      <c r="I28" s="37"/>
      <c r="J28" s="37"/>
      <c r="K28" s="37"/>
      <c r="L28" s="37"/>
      <c r="M28" s="37"/>
      <c r="N28" s="193"/>
      <c r="O28" s="120"/>
      <c r="P28" s="147">
        <f t="shared" si="0"/>
        <v>0</v>
      </c>
      <c r="Q28" s="127" t="str">
        <f t="shared" si="16"/>
        <v/>
      </c>
      <c r="R28" s="142" t="str">
        <f t="shared" si="17"/>
        <v/>
      </c>
      <c r="S28" s="156" t="str">
        <f t="shared" si="1"/>
        <v/>
      </c>
      <c r="T28" s="63" t="str">
        <f t="shared" si="2"/>
        <v/>
      </c>
      <c r="U28" s="64" t="str">
        <f t="shared" si="3"/>
        <v/>
      </c>
      <c r="V28" s="70" t="str">
        <f t="shared" si="4"/>
        <v/>
      </c>
      <c r="W28" s="63" t="str">
        <f t="shared" si="5"/>
        <v/>
      </c>
      <c r="X28" s="63" t="str">
        <f t="shared" si="6"/>
        <v/>
      </c>
      <c r="Y28" s="63">
        <f t="shared" si="7"/>
        <v>0</v>
      </c>
      <c r="Z28" s="157">
        <f t="shared" si="8"/>
        <v>0</v>
      </c>
      <c r="AA28" s="156" t="e">
        <f t="shared" si="9"/>
        <v>#VALUE!</v>
      </c>
      <c r="AB28" s="129" t="e">
        <f t="shared" si="10"/>
        <v>#VALUE!</v>
      </c>
      <c r="AC28" s="129" t="e">
        <f t="shared" si="11"/>
        <v>#VALUE!</v>
      </c>
      <c r="AD28" s="161" t="e">
        <f t="shared" si="12"/>
        <v>#VALUE!</v>
      </c>
      <c r="AE28" s="170">
        <f t="shared" si="13"/>
        <v>0</v>
      </c>
      <c r="AF28" s="157">
        <f t="shared" si="14"/>
        <v>0</v>
      </c>
      <c r="AG28" s="166"/>
      <c r="AH28" s="125" t="str">
        <f t="shared" si="15"/>
        <v/>
      </c>
    </row>
    <row r="29" spans="1:34">
      <c r="A29" s="36"/>
      <c r="B29" s="36"/>
      <c r="C29" s="118"/>
      <c r="D29" s="51"/>
      <c r="E29" s="37"/>
      <c r="F29" s="37"/>
      <c r="G29" s="62"/>
      <c r="H29" s="37"/>
      <c r="I29" s="37"/>
      <c r="J29" s="37"/>
      <c r="K29" s="37"/>
      <c r="L29" s="37"/>
      <c r="M29" s="37"/>
      <c r="N29" s="193"/>
      <c r="O29" s="120"/>
      <c r="P29" s="147">
        <f t="shared" si="0"/>
        <v>0</v>
      </c>
      <c r="Q29" s="127" t="str">
        <f t="shared" si="16"/>
        <v/>
      </c>
      <c r="R29" s="142" t="str">
        <f t="shared" si="17"/>
        <v/>
      </c>
      <c r="S29" s="156" t="str">
        <f t="shared" si="1"/>
        <v/>
      </c>
      <c r="T29" s="63" t="str">
        <f t="shared" si="2"/>
        <v/>
      </c>
      <c r="U29" s="64" t="str">
        <f t="shared" si="3"/>
        <v/>
      </c>
      <c r="V29" s="70" t="str">
        <f t="shared" si="4"/>
        <v/>
      </c>
      <c r="W29" s="63" t="str">
        <f t="shared" si="5"/>
        <v/>
      </c>
      <c r="X29" s="63" t="str">
        <f t="shared" si="6"/>
        <v/>
      </c>
      <c r="Y29" s="63">
        <f t="shared" si="7"/>
        <v>0</v>
      </c>
      <c r="Z29" s="157">
        <f t="shared" si="8"/>
        <v>0</v>
      </c>
      <c r="AA29" s="156" t="e">
        <f t="shared" si="9"/>
        <v>#VALUE!</v>
      </c>
      <c r="AB29" s="129" t="e">
        <f t="shared" si="10"/>
        <v>#VALUE!</v>
      </c>
      <c r="AC29" s="129" t="e">
        <f t="shared" si="11"/>
        <v>#VALUE!</v>
      </c>
      <c r="AD29" s="161" t="e">
        <f t="shared" si="12"/>
        <v>#VALUE!</v>
      </c>
      <c r="AE29" s="170">
        <f t="shared" si="13"/>
        <v>0</v>
      </c>
      <c r="AF29" s="157">
        <f t="shared" si="14"/>
        <v>0</v>
      </c>
      <c r="AG29" s="166"/>
      <c r="AH29" s="125" t="str">
        <f t="shared" si="15"/>
        <v/>
      </c>
    </row>
    <row r="30" spans="1:34">
      <c r="A30" s="36"/>
      <c r="B30" s="36"/>
      <c r="C30" s="118"/>
      <c r="D30" s="51"/>
      <c r="E30" s="37"/>
      <c r="F30" s="37"/>
      <c r="G30" s="62"/>
      <c r="H30" s="37"/>
      <c r="I30" s="37"/>
      <c r="J30" s="37"/>
      <c r="K30" s="37"/>
      <c r="L30" s="37"/>
      <c r="M30" s="37"/>
      <c r="N30" s="193"/>
      <c r="O30" s="120"/>
      <c r="P30" s="147">
        <f t="shared" si="0"/>
        <v>0</v>
      </c>
      <c r="Q30" s="127" t="str">
        <f t="shared" si="16"/>
        <v/>
      </c>
      <c r="R30" s="142" t="str">
        <f t="shared" si="17"/>
        <v/>
      </c>
      <c r="S30" s="156" t="str">
        <f t="shared" si="1"/>
        <v/>
      </c>
      <c r="T30" s="63" t="str">
        <f t="shared" si="2"/>
        <v/>
      </c>
      <c r="U30" s="64" t="str">
        <f t="shared" si="3"/>
        <v/>
      </c>
      <c r="V30" s="70" t="str">
        <f t="shared" si="4"/>
        <v/>
      </c>
      <c r="W30" s="63" t="str">
        <f t="shared" si="5"/>
        <v/>
      </c>
      <c r="X30" s="63" t="str">
        <f t="shared" si="6"/>
        <v/>
      </c>
      <c r="Y30" s="63">
        <f t="shared" si="7"/>
        <v>0</v>
      </c>
      <c r="Z30" s="157">
        <f t="shared" si="8"/>
        <v>0</v>
      </c>
      <c r="AA30" s="156" t="e">
        <f t="shared" si="9"/>
        <v>#VALUE!</v>
      </c>
      <c r="AB30" s="129" t="e">
        <f t="shared" si="10"/>
        <v>#VALUE!</v>
      </c>
      <c r="AC30" s="129" t="e">
        <f t="shared" si="11"/>
        <v>#VALUE!</v>
      </c>
      <c r="AD30" s="161" t="e">
        <f t="shared" si="12"/>
        <v>#VALUE!</v>
      </c>
      <c r="AE30" s="170">
        <f t="shared" si="13"/>
        <v>0</v>
      </c>
      <c r="AF30" s="157">
        <f t="shared" si="14"/>
        <v>0</v>
      </c>
      <c r="AG30" s="166"/>
      <c r="AH30" s="125" t="str">
        <f t="shared" si="15"/>
        <v/>
      </c>
    </row>
    <row r="31" spans="1:34">
      <c r="A31" s="36"/>
      <c r="B31" s="36"/>
      <c r="C31" s="118"/>
      <c r="D31" s="51"/>
      <c r="E31" s="37"/>
      <c r="F31" s="37"/>
      <c r="G31" s="62"/>
      <c r="H31" s="37"/>
      <c r="I31" s="37"/>
      <c r="J31" s="37"/>
      <c r="K31" s="37"/>
      <c r="L31" s="37"/>
      <c r="M31" s="37"/>
      <c r="N31" s="193"/>
      <c r="O31" s="120"/>
      <c r="P31" s="147">
        <f t="shared" si="0"/>
        <v>0</v>
      </c>
      <c r="Q31" s="127" t="str">
        <f t="shared" si="16"/>
        <v/>
      </c>
      <c r="R31" s="142" t="str">
        <f t="shared" si="17"/>
        <v/>
      </c>
      <c r="S31" s="156" t="str">
        <f t="shared" si="1"/>
        <v/>
      </c>
      <c r="T31" s="63" t="str">
        <f t="shared" si="2"/>
        <v/>
      </c>
      <c r="U31" s="64" t="str">
        <f t="shared" si="3"/>
        <v/>
      </c>
      <c r="V31" s="70" t="str">
        <f t="shared" si="4"/>
        <v/>
      </c>
      <c r="W31" s="63" t="str">
        <f t="shared" si="5"/>
        <v/>
      </c>
      <c r="X31" s="63" t="str">
        <f t="shared" si="6"/>
        <v/>
      </c>
      <c r="Y31" s="63">
        <f t="shared" si="7"/>
        <v>0</v>
      </c>
      <c r="Z31" s="157">
        <f t="shared" si="8"/>
        <v>0</v>
      </c>
      <c r="AA31" s="156" t="e">
        <f t="shared" si="9"/>
        <v>#VALUE!</v>
      </c>
      <c r="AB31" s="129" t="e">
        <f t="shared" si="10"/>
        <v>#VALUE!</v>
      </c>
      <c r="AC31" s="129" t="e">
        <f t="shared" si="11"/>
        <v>#VALUE!</v>
      </c>
      <c r="AD31" s="161" t="e">
        <f t="shared" si="12"/>
        <v>#VALUE!</v>
      </c>
      <c r="AE31" s="170">
        <f t="shared" si="13"/>
        <v>0</v>
      </c>
      <c r="AF31" s="157">
        <f t="shared" si="14"/>
        <v>0</v>
      </c>
      <c r="AG31" s="166"/>
      <c r="AH31" s="125" t="str">
        <f t="shared" si="15"/>
        <v/>
      </c>
    </row>
    <row r="32" spans="1:34">
      <c r="A32" s="36"/>
      <c r="B32" s="36"/>
      <c r="C32" s="118"/>
      <c r="D32" s="51"/>
      <c r="E32" s="37"/>
      <c r="F32" s="37"/>
      <c r="G32" s="62"/>
      <c r="H32" s="37"/>
      <c r="I32" s="37"/>
      <c r="J32" s="37"/>
      <c r="K32" s="37"/>
      <c r="L32" s="37"/>
      <c r="M32" s="37"/>
      <c r="N32" s="193"/>
      <c r="O32" s="120"/>
      <c r="P32" s="147">
        <f t="shared" si="0"/>
        <v>0</v>
      </c>
      <c r="Q32" s="127" t="str">
        <f t="shared" si="16"/>
        <v/>
      </c>
      <c r="R32" s="142" t="str">
        <f t="shared" si="17"/>
        <v/>
      </c>
      <c r="S32" s="156" t="str">
        <f t="shared" si="1"/>
        <v/>
      </c>
      <c r="T32" s="63" t="str">
        <f t="shared" si="2"/>
        <v/>
      </c>
      <c r="U32" s="64" t="str">
        <f t="shared" si="3"/>
        <v/>
      </c>
      <c r="V32" s="70" t="str">
        <f t="shared" si="4"/>
        <v/>
      </c>
      <c r="W32" s="63" t="str">
        <f t="shared" si="5"/>
        <v/>
      </c>
      <c r="X32" s="63" t="str">
        <f t="shared" si="6"/>
        <v/>
      </c>
      <c r="Y32" s="63">
        <f t="shared" si="7"/>
        <v>0</v>
      </c>
      <c r="Z32" s="157">
        <f t="shared" si="8"/>
        <v>0</v>
      </c>
      <c r="AA32" s="156" t="e">
        <f t="shared" si="9"/>
        <v>#VALUE!</v>
      </c>
      <c r="AB32" s="129" t="e">
        <f t="shared" si="10"/>
        <v>#VALUE!</v>
      </c>
      <c r="AC32" s="129" t="e">
        <f t="shared" si="11"/>
        <v>#VALUE!</v>
      </c>
      <c r="AD32" s="161" t="e">
        <f t="shared" si="12"/>
        <v>#VALUE!</v>
      </c>
      <c r="AE32" s="170">
        <f t="shared" si="13"/>
        <v>0</v>
      </c>
      <c r="AF32" s="157">
        <f t="shared" si="14"/>
        <v>0</v>
      </c>
      <c r="AG32" s="166"/>
      <c r="AH32" s="125" t="str">
        <f t="shared" si="15"/>
        <v/>
      </c>
    </row>
    <row r="33" spans="1:34">
      <c r="A33" s="36"/>
      <c r="B33" s="36"/>
      <c r="C33" s="118"/>
      <c r="D33" s="51"/>
      <c r="E33" s="37"/>
      <c r="F33" s="37"/>
      <c r="G33" s="62"/>
      <c r="H33" s="37"/>
      <c r="I33" s="37"/>
      <c r="J33" s="37"/>
      <c r="K33" s="37"/>
      <c r="L33" s="37"/>
      <c r="M33" s="37"/>
      <c r="N33" s="193"/>
      <c r="O33" s="120"/>
      <c r="P33" s="147">
        <f t="shared" si="0"/>
        <v>0</v>
      </c>
      <c r="Q33" s="127" t="str">
        <f t="shared" si="16"/>
        <v/>
      </c>
      <c r="R33" s="142" t="str">
        <f t="shared" si="17"/>
        <v/>
      </c>
      <c r="S33" s="156" t="str">
        <f t="shared" si="1"/>
        <v/>
      </c>
      <c r="T33" s="63" t="str">
        <f t="shared" si="2"/>
        <v/>
      </c>
      <c r="U33" s="64" t="str">
        <f t="shared" si="3"/>
        <v/>
      </c>
      <c r="V33" s="70" t="str">
        <f t="shared" si="4"/>
        <v/>
      </c>
      <c r="W33" s="63" t="str">
        <f t="shared" si="5"/>
        <v/>
      </c>
      <c r="X33" s="63" t="str">
        <f t="shared" si="6"/>
        <v/>
      </c>
      <c r="Y33" s="63">
        <f t="shared" si="7"/>
        <v>0</v>
      </c>
      <c r="Z33" s="157">
        <f t="shared" si="8"/>
        <v>0</v>
      </c>
      <c r="AA33" s="156" t="e">
        <f t="shared" si="9"/>
        <v>#VALUE!</v>
      </c>
      <c r="AB33" s="129" t="e">
        <f t="shared" si="10"/>
        <v>#VALUE!</v>
      </c>
      <c r="AC33" s="129" t="e">
        <f t="shared" si="11"/>
        <v>#VALUE!</v>
      </c>
      <c r="AD33" s="161" t="e">
        <f t="shared" si="12"/>
        <v>#VALUE!</v>
      </c>
      <c r="AE33" s="170">
        <f t="shared" si="13"/>
        <v>0</v>
      </c>
      <c r="AF33" s="157">
        <f t="shared" si="14"/>
        <v>0</v>
      </c>
      <c r="AG33" s="166"/>
      <c r="AH33" s="125" t="str">
        <f t="shared" si="15"/>
        <v/>
      </c>
    </row>
    <row r="34" spans="1:34">
      <c r="A34" s="36"/>
      <c r="B34" s="36"/>
      <c r="C34" s="118"/>
      <c r="D34" s="51"/>
      <c r="E34" s="37"/>
      <c r="F34" s="37"/>
      <c r="G34" s="62"/>
      <c r="H34" s="37"/>
      <c r="I34" s="37"/>
      <c r="J34" s="37"/>
      <c r="K34" s="37"/>
      <c r="L34" s="37"/>
      <c r="M34" s="37"/>
      <c r="N34" s="193"/>
      <c r="O34" s="120"/>
      <c r="P34" s="147">
        <f t="shared" si="0"/>
        <v>0</v>
      </c>
      <c r="Q34" s="127" t="str">
        <f t="shared" si="16"/>
        <v/>
      </c>
      <c r="R34" s="142" t="str">
        <f t="shared" si="17"/>
        <v/>
      </c>
      <c r="S34" s="156" t="str">
        <f t="shared" si="1"/>
        <v/>
      </c>
      <c r="T34" s="63" t="str">
        <f t="shared" si="2"/>
        <v/>
      </c>
      <c r="U34" s="64" t="str">
        <f t="shared" si="3"/>
        <v/>
      </c>
      <c r="V34" s="70" t="str">
        <f t="shared" si="4"/>
        <v/>
      </c>
      <c r="W34" s="63" t="str">
        <f t="shared" si="5"/>
        <v/>
      </c>
      <c r="X34" s="63" t="str">
        <f t="shared" si="6"/>
        <v/>
      </c>
      <c r="Y34" s="63">
        <f t="shared" si="7"/>
        <v>0</v>
      </c>
      <c r="Z34" s="157">
        <f t="shared" si="8"/>
        <v>0</v>
      </c>
      <c r="AA34" s="156" t="e">
        <f t="shared" si="9"/>
        <v>#VALUE!</v>
      </c>
      <c r="AB34" s="129" t="e">
        <f t="shared" si="10"/>
        <v>#VALUE!</v>
      </c>
      <c r="AC34" s="129" t="e">
        <f t="shared" si="11"/>
        <v>#VALUE!</v>
      </c>
      <c r="AD34" s="161" t="e">
        <f t="shared" si="12"/>
        <v>#VALUE!</v>
      </c>
      <c r="AE34" s="170">
        <f t="shared" si="13"/>
        <v>0</v>
      </c>
      <c r="AF34" s="157">
        <f t="shared" si="14"/>
        <v>0</v>
      </c>
      <c r="AG34" s="166"/>
      <c r="AH34" s="125" t="str">
        <f t="shared" si="15"/>
        <v/>
      </c>
    </row>
    <row r="35" spans="1:34">
      <c r="A35" s="36"/>
      <c r="B35" s="36"/>
      <c r="C35" s="118"/>
      <c r="D35" s="51"/>
      <c r="E35" s="37"/>
      <c r="F35" s="37"/>
      <c r="G35" s="62"/>
      <c r="H35" s="37"/>
      <c r="I35" s="37"/>
      <c r="J35" s="37"/>
      <c r="K35" s="37"/>
      <c r="L35" s="37"/>
      <c r="M35" s="37"/>
      <c r="N35" s="193"/>
      <c r="O35" s="120"/>
      <c r="P35" s="147">
        <f t="shared" si="0"/>
        <v>0</v>
      </c>
      <c r="Q35" s="127" t="str">
        <f t="shared" si="16"/>
        <v/>
      </c>
      <c r="R35" s="142" t="str">
        <f t="shared" si="17"/>
        <v/>
      </c>
      <c r="S35" s="156" t="str">
        <f t="shared" si="1"/>
        <v/>
      </c>
      <c r="T35" s="63" t="str">
        <f t="shared" si="2"/>
        <v/>
      </c>
      <c r="U35" s="64" t="str">
        <f t="shared" si="3"/>
        <v/>
      </c>
      <c r="V35" s="70" t="str">
        <f t="shared" si="4"/>
        <v/>
      </c>
      <c r="W35" s="63" t="str">
        <f t="shared" si="5"/>
        <v/>
      </c>
      <c r="X35" s="63" t="str">
        <f t="shared" si="6"/>
        <v/>
      </c>
      <c r="Y35" s="63">
        <f t="shared" si="7"/>
        <v>0</v>
      </c>
      <c r="Z35" s="157">
        <f t="shared" si="8"/>
        <v>0</v>
      </c>
      <c r="AA35" s="156" t="e">
        <f t="shared" si="9"/>
        <v>#VALUE!</v>
      </c>
      <c r="AB35" s="129" t="e">
        <f t="shared" si="10"/>
        <v>#VALUE!</v>
      </c>
      <c r="AC35" s="129" t="e">
        <f t="shared" si="11"/>
        <v>#VALUE!</v>
      </c>
      <c r="AD35" s="161" t="e">
        <f t="shared" si="12"/>
        <v>#VALUE!</v>
      </c>
      <c r="AE35" s="170">
        <f t="shared" si="13"/>
        <v>0</v>
      </c>
      <c r="AF35" s="157">
        <f t="shared" si="14"/>
        <v>0</v>
      </c>
      <c r="AG35" s="166"/>
      <c r="AH35" s="125" t="str">
        <f t="shared" si="15"/>
        <v/>
      </c>
    </row>
    <row r="36" spans="1:34">
      <c r="A36" s="36"/>
      <c r="B36" s="36"/>
      <c r="C36" s="118"/>
      <c r="D36" s="51"/>
      <c r="E36" s="37"/>
      <c r="F36" s="37"/>
      <c r="G36" s="62"/>
      <c r="H36" s="37"/>
      <c r="I36" s="37"/>
      <c r="J36" s="37"/>
      <c r="K36" s="37"/>
      <c r="L36" s="37"/>
      <c r="M36" s="37"/>
      <c r="N36" s="193"/>
      <c r="O36" s="120"/>
      <c r="P36" s="147">
        <f t="shared" si="0"/>
        <v>0</v>
      </c>
      <c r="Q36" s="127" t="str">
        <f t="shared" si="16"/>
        <v/>
      </c>
      <c r="R36" s="142" t="str">
        <f t="shared" si="17"/>
        <v/>
      </c>
      <c r="S36" s="156" t="str">
        <f t="shared" si="1"/>
        <v/>
      </c>
      <c r="T36" s="63" t="str">
        <f t="shared" si="2"/>
        <v/>
      </c>
      <c r="U36" s="64" t="str">
        <f t="shared" si="3"/>
        <v/>
      </c>
      <c r="V36" s="70" t="str">
        <f t="shared" si="4"/>
        <v/>
      </c>
      <c r="W36" s="63" t="str">
        <f t="shared" si="5"/>
        <v/>
      </c>
      <c r="X36" s="63" t="str">
        <f t="shared" si="6"/>
        <v/>
      </c>
      <c r="Y36" s="63">
        <f t="shared" si="7"/>
        <v>0</v>
      </c>
      <c r="Z36" s="157">
        <f t="shared" si="8"/>
        <v>0</v>
      </c>
      <c r="AA36" s="156" t="e">
        <f t="shared" si="9"/>
        <v>#VALUE!</v>
      </c>
      <c r="AB36" s="129" t="e">
        <f t="shared" si="10"/>
        <v>#VALUE!</v>
      </c>
      <c r="AC36" s="129" t="e">
        <f t="shared" si="11"/>
        <v>#VALUE!</v>
      </c>
      <c r="AD36" s="161" t="e">
        <f t="shared" si="12"/>
        <v>#VALUE!</v>
      </c>
      <c r="AE36" s="170">
        <f t="shared" si="13"/>
        <v>0</v>
      </c>
      <c r="AF36" s="157">
        <f t="shared" si="14"/>
        <v>0</v>
      </c>
      <c r="AG36" s="166"/>
      <c r="AH36" s="125" t="str">
        <f t="shared" si="15"/>
        <v/>
      </c>
    </row>
    <row r="37" spans="1:34">
      <c r="A37" s="36"/>
      <c r="B37" s="36"/>
      <c r="C37" s="118"/>
      <c r="D37" s="51"/>
      <c r="E37" s="37"/>
      <c r="F37" s="37"/>
      <c r="G37" s="62"/>
      <c r="H37" s="37"/>
      <c r="I37" s="37"/>
      <c r="J37" s="37"/>
      <c r="K37" s="37"/>
      <c r="L37" s="37"/>
      <c r="M37" s="37"/>
      <c r="N37" s="193"/>
      <c r="O37" s="120"/>
      <c r="P37" s="147">
        <f t="shared" si="0"/>
        <v>0</v>
      </c>
      <c r="Q37" s="127" t="str">
        <f t="shared" si="16"/>
        <v/>
      </c>
      <c r="R37" s="142" t="str">
        <f t="shared" si="17"/>
        <v/>
      </c>
      <c r="S37" s="156" t="str">
        <f t="shared" si="1"/>
        <v/>
      </c>
      <c r="T37" s="63" t="str">
        <f t="shared" si="2"/>
        <v/>
      </c>
      <c r="U37" s="64" t="str">
        <f t="shared" si="3"/>
        <v/>
      </c>
      <c r="V37" s="70" t="str">
        <f t="shared" si="4"/>
        <v/>
      </c>
      <c r="W37" s="63" t="str">
        <f t="shared" si="5"/>
        <v/>
      </c>
      <c r="X37" s="63" t="str">
        <f t="shared" si="6"/>
        <v/>
      </c>
      <c r="Y37" s="63">
        <f t="shared" si="7"/>
        <v>0</v>
      </c>
      <c r="Z37" s="157">
        <f t="shared" si="8"/>
        <v>0</v>
      </c>
      <c r="AA37" s="156" t="e">
        <f t="shared" si="9"/>
        <v>#VALUE!</v>
      </c>
      <c r="AB37" s="129" t="e">
        <f t="shared" si="10"/>
        <v>#VALUE!</v>
      </c>
      <c r="AC37" s="129" t="e">
        <f t="shared" si="11"/>
        <v>#VALUE!</v>
      </c>
      <c r="AD37" s="161" t="e">
        <f t="shared" si="12"/>
        <v>#VALUE!</v>
      </c>
      <c r="AE37" s="170">
        <f t="shared" si="13"/>
        <v>0</v>
      </c>
      <c r="AF37" s="157">
        <f t="shared" si="14"/>
        <v>0</v>
      </c>
      <c r="AG37" s="166"/>
      <c r="AH37" s="125" t="str">
        <f t="shared" si="15"/>
        <v/>
      </c>
    </row>
    <row r="38" spans="1:34">
      <c r="A38" s="36"/>
      <c r="B38" s="36"/>
      <c r="C38" s="118"/>
      <c r="D38" s="51"/>
      <c r="E38" s="37"/>
      <c r="F38" s="37"/>
      <c r="G38" s="62"/>
      <c r="H38" s="37"/>
      <c r="I38" s="37"/>
      <c r="J38" s="37"/>
      <c r="K38" s="37"/>
      <c r="L38" s="37"/>
      <c r="M38" s="37"/>
      <c r="N38" s="193"/>
      <c r="O38" s="120"/>
      <c r="P38" s="147">
        <f t="shared" si="0"/>
        <v>0</v>
      </c>
      <c r="Q38" s="127" t="str">
        <f t="shared" si="16"/>
        <v/>
      </c>
      <c r="R38" s="142" t="str">
        <f t="shared" si="17"/>
        <v/>
      </c>
      <c r="S38" s="156" t="str">
        <f t="shared" si="1"/>
        <v/>
      </c>
      <c r="T38" s="63" t="str">
        <f t="shared" si="2"/>
        <v/>
      </c>
      <c r="U38" s="64" t="str">
        <f t="shared" si="3"/>
        <v/>
      </c>
      <c r="V38" s="70" t="str">
        <f t="shared" si="4"/>
        <v/>
      </c>
      <c r="W38" s="63" t="str">
        <f t="shared" si="5"/>
        <v/>
      </c>
      <c r="X38" s="63" t="str">
        <f t="shared" si="6"/>
        <v/>
      </c>
      <c r="Y38" s="63">
        <f t="shared" si="7"/>
        <v>0</v>
      </c>
      <c r="Z38" s="157">
        <f t="shared" si="8"/>
        <v>0</v>
      </c>
      <c r="AA38" s="156" t="e">
        <f t="shared" si="9"/>
        <v>#VALUE!</v>
      </c>
      <c r="AB38" s="129" t="e">
        <f t="shared" si="10"/>
        <v>#VALUE!</v>
      </c>
      <c r="AC38" s="129" t="e">
        <f t="shared" si="11"/>
        <v>#VALUE!</v>
      </c>
      <c r="AD38" s="161" t="e">
        <f t="shared" si="12"/>
        <v>#VALUE!</v>
      </c>
      <c r="AE38" s="170">
        <f t="shared" si="13"/>
        <v>0</v>
      </c>
      <c r="AF38" s="157">
        <f t="shared" si="14"/>
        <v>0</v>
      </c>
      <c r="AG38" s="166"/>
      <c r="AH38" s="125" t="str">
        <f t="shared" si="15"/>
        <v/>
      </c>
    </row>
    <row r="39" spans="1:34">
      <c r="A39" s="36"/>
      <c r="B39" s="36"/>
      <c r="C39" s="118"/>
      <c r="D39" s="51"/>
      <c r="E39" s="37"/>
      <c r="F39" s="37"/>
      <c r="G39" s="62"/>
      <c r="H39" s="37"/>
      <c r="I39" s="37"/>
      <c r="J39" s="37"/>
      <c r="K39" s="37"/>
      <c r="L39" s="37"/>
      <c r="M39" s="37"/>
      <c r="N39" s="193"/>
      <c r="O39" s="120"/>
      <c r="P39" s="147">
        <f t="shared" si="0"/>
        <v>0</v>
      </c>
      <c r="Q39" s="127" t="str">
        <f t="shared" si="16"/>
        <v/>
      </c>
      <c r="R39" s="142" t="str">
        <f t="shared" si="17"/>
        <v/>
      </c>
      <c r="S39" s="156" t="str">
        <f t="shared" si="1"/>
        <v/>
      </c>
      <c r="T39" s="63" t="str">
        <f t="shared" si="2"/>
        <v/>
      </c>
      <c r="U39" s="64" t="str">
        <f t="shared" si="3"/>
        <v/>
      </c>
      <c r="V39" s="70" t="str">
        <f t="shared" si="4"/>
        <v/>
      </c>
      <c r="W39" s="63" t="str">
        <f t="shared" si="5"/>
        <v/>
      </c>
      <c r="X39" s="63" t="str">
        <f t="shared" si="6"/>
        <v/>
      </c>
      <c r="Y39" s="63">
        <f t="shared" si="7"/>
        <v>0</v>
      </c>
      <c r="Z39" s="157">
        <f t="shared" si="8"/>
        <v>0</v>
      </c>
      <c r="AA39" s="156" t="e">
        <f t="shared" si="9"/>
        <v>#VALUE!</v>
      </c>
      <c r="AB39" s="129" t="e">
        <f t="shared" si="10"/>
        <v>#VALUE!</v>
      </c>
      <c r="AC39" s="129" t="e">
        <f t="shared" si="11"/>
        <v>#VALUE!</v>
      </c>
      <c r="AD39" s="161" t="e">
        <f t="shared" si="12"/>
        <v>#VALUE!</v>
      </c>
      <c r="AE39" s="170">
        <f t="shared" si="13"/>
        <v>0</v>
      </c>
      <c r="AF39" s="157">
        <f t="shared" si="14"/>
        <v>0</v>
      </c>
      <c r="AG39" s="166"/>
      <c r="AH39" s="125" t="str">
        <f t="shared" si="15"/>
        <v/>
      </c>
    </row>
    <row r="40" spans="1:34">
      <c r="A40" s="36"/>
      <c r="B40" s="36"/>
      <c r="C40" s="118"/>
      <c r="D40" s="51"/>
      <c r="E40" s="37"/>
      <c r="F40" s="37"/>
      <c r="G40" s="62"/>
      <c r="H40" s="37"/>
      <c r="I40" s="37"/>
      <c r="J40" s="37"/>
      <c r="K40" s="37"/>
      <c r="L40" s="37"/>
      <c r="M40" s="37"/>
      <c r="N40" s="193"/>
      <c r="O40" s="120"/>
      <c r="P40" s="147">
        <f t="shared" si="0"/>
        <v>0</v>
      </c>
      <c r="Q40" s="127" t="str">
        <f t="shared" si="16"/>
        <v/>
      </c>
      <c r="R40" s="142" t="str">
        <f t="shared" si="17"/>
        <v/>
      </c>
      <c r="S40" s="156" t="str">
        <f t="shared" si="1"/>
        <v/>
      </c>
      <c r="T40" s="63" t="str">
        <f t="shared" si="2"/>
        <v/>
      </c>
      <c r="U40" s="64" t="str">
        <f t="shared" si="3"/>
        <v/>
      </c>
      <c r="V40" s="70" t="str">
        <f t="shared" si="4"/>
        <v/>
      </c>
      <c r="W40" s="63" t="str">
        <f t="shared" si="5"/>
        <v/>
      </c>
      <c r="X40" s="63" t="str">
        <f t="shared" si="6"/>
        <v/>
      </c>
      <c r="Y40" s="63">
        <f t="shared" si="7"/>
        <v>0</v>
      </c>
      <c r="Z40" s="157">
        <f t="shared" si="8"/>
        <v>0</v>
      </c>
      <c r="AA40" s="156" t="e">
        <f t="shared" si="9"/>
        <v>#VALUE!</v>
      </c>
      <c r="AB40" s="129" t="e">
        <f t="shared" si="10"/>
        <v>#VALUE!</v>
      </c>
      <c r="AC40" s="129" t="e">
        <f t="shared" si="11"/>
        <v>#VALUE!</v>
      </c>
      <c r="AD40" s="161" t="e">
        <f t="shared" si="12"/>
        <v>#VALUE!</v>
      </c>
      <c r="AE40" s="170">
        <f t="shared" si="13"/>
        <v>0</v>
      </c>
      <c r="AF40" s="157">
        <f t="shared" si="14"/>
        <v>0</v>
      </c>
      <c r="AG40" s="166"/>
      <c r="AH40" s="125" t="str">
        <f t="shared" si="15"/>
        <v/>
      </c>
    </row>
    <row r="41" spans="1:34">
      <c r="A41" s="36"/>
      <c r="B41" s="36"/>
      <c r="C41" s="118"/>
      <c r="D41" s="51"/>
      <c r="E41" s="37"/>
      <c r="F41" s="37"/>
      <c r="G41" s="62"/>
      <c r="H41" s="37"/>
      <c r="I41" s="37"/>
      <c r="J41" s="37"/>
      <c r="K41" s="37"/>
      <c r="L41" s="37"/>
      <c r="M41" s="37"/>
      <c r="N41" s="193"/>
      <c r="O41" s="120"/>
      <c r="P41" s="147">
        <f t="shared" si="0"/>
        <v>0</v>
      </c>
      <c r="Q41" s="127" t="str">
        <f t="shared" si="16"/>
        <v/>
      </c>
      <c r="R41" s="142" t="str">
        <f t="shared" si="17"/>
        <v/>
      </c>
      <c r="S41" s="156" t="str">
        <f t="shared" si="1"/>
        <v/>
      </c>
      <c r="T41" s="63" t="str">
        <f t="shared" si="2"/>
        <v/>
      </c>
      <c r="U41" s="64" t="str">
        <f t="shared" si="3"/>
        <v/>
      </c>
      <c r="V41" s="70" t="str">
        <f t="shared" si="4"/>
        <v/>
      </c>
      <c r="W41" s="63" t="str">
        <f t="shared" si="5"/>
        <v/>
      </c>
      <c r="X41" s="63" t="str">
        <f t="shared" si="6"/>
        <v/>
      </c>
      <c r="Y41" s="63">
        <f t="shared" si="7"/>
        <v>0</v>
      </c>
      <c r="Z41" s="157">
        <f t="shared" si="8"/>
        <v>0</v>
      </c>
      <c r="AA41" s="156" t="e">
        <f t="shared" si="9"/>
        <v>#VALUE!</v>
      </c>
      <c r="AB41" s="129" t="e">
        <f t="shared" si="10"/>
        <v>#VALUE!</v>
      </c>
      <c r="AC41" s="129" t="e">
        <f t="shared" si="11"/>
        <v>#VALUE!</v>
      </c>
      <c r="AD41" s="161" t="e">
        <f t="shared" si="12"/>
        <v>#VALUE!</v>
      </c>
      <c r="AE41" s="170">
        <f t="shared" si="13"/>
        <v>0</v>
      </c>
      <c r="AF41" s="157">
        <f t="shared" si="14"/>
        <v>0</v>
      </c>
      <c r="AG41" s="166"/>
      <c r="AH41" s="125" t="str">
        <f t="shared" si="15"/>
        <v/>
      </c>
    </row>
    <row r="42" spans="1:34">
      <c r="A42" s="36"/>
      <c r="B42" s="36"/>
      <c r="C42" s="118"/>
      <c r="D42" s="51"/>
      <c r="E42" s="37"/>
      <c r="F42" s="37"/>
      <c r="G42" s="62"/>
      <c r="H42" s="37"/>
      <c r="I42" s="37"/>
      <c r="J42" s="37"/>
      <c r="K42" s="37"/>
      <c r="L42" s="37"/>
      <c r="M42" s="37"/>
      <c r="N42" s="193"/>
      <c r="O42" s="120"/>
      <c r="P42" s="147">
        <f t="shared" si="0"/>
        <v>0</v>
      </c>
      <c r="Q42" s="127" t="str">
        <f t="shared" si="16"/>
        <v/>
      </c>
      <c r="R42" s="142" t="str">
        <f t="shared" si="17"/>
        <v/>
      </c>
      <c r="S42" s="156" t="str">
        <f t="shared" si="1"/>
        <v/>
      </c>
      <c r="T42" s="63" t="str">
        <f t="shared" si="2"/>
        <v/>
      </c>
      <c r="U42" s="64" t="str">
        <f t="shared" si="3"/>
        <v/>
      </c>
      <c r="V42" s="70" t="str">
        <f t="shared" si="4"/>
        <v/>
      </c>
      <c r="W42" s="63" t="str">
        <f t="shared" si="5"/>
        <v/>
      </c>
      <c r="X42" s="63" t="str">
        <f t="shared" si="6"/>
        <v/>
      </c>
      <c r="Y42" s="63">
        <f t="shared" si="7"/>
        <v>0</v>
      </c>
      <c r="Z42" s="157">
        <f t="shared" si="8"/>
        <v>0</v>
      </c>
      <c r="AA42" s="156" t="e">
        <f t="shared" si="9"/>
        <v>#VALUE!</v>
      </c>
      <c r="AB42" s="129" t="e">
        <f t="shared" si="10"/>
        <v>#VALUE!</v>
      </c>
      <c r="AC42" s="129" t="e">
        <f t="shared" si="11"/>
        <v>#VALUE!</v>
      </c>
      <c r="AD42" s="161" t="e">
        <f t="shared" si="12"/>
        <v>#VALUE!</v>
      </c>
      <c r="AE42" s="170">
        <f t="shared" si="13"/>
        <v>0</v>
      </c>
      <c r="AF42" s="157">
        <f t="shared" si="14"/>
        <v>0</v>
      </c>
      <c r="AG42" s="166"/>
      <c r="AH42" s="125" t="str">
        <f t="shared" si="15"/>
        <v/>
      </c>
    </row>
    <row r="43" spans="1:34">
      <c r="A43" s="36"/>
      <c r="B43" s="36"/>
      <c r="C43" s="118"/>
      <c r="D43" s="51"/>
      <c r="E43" s="37"/>
      <c r="F43" s="37"/>
      <c r="G43" s="62"/>
      <c r="H43" s="37"/>
      <c r="I43" s="37"/>
      <c r="J43" s="37"/>
      <c r="K43" s="37"/>
      <c r="L43" s="37"/>
      <c r="M43" s="37"/>
      <c r="N43" s="193"/>
      <c r="O43" s="120"/>
      <c r="P43" s="147">
        <f t="shared" si="0"/>
        <v>0</v>
      </c>
      <c r="Q43" s="127" t="str">
        <f t="shared" si="16"/>
        <v/>
      </c>
      <c r="R43" s="142" t="str">
        <f t="shared" si="17"/>
        <v/>
      </c>
      <c r="S43" s="156" t="str">
        <f t="shared" si="1"/>
        <v/>
      </c>
      <c r="T43" s="63" t="str">
        <f t="shared" si="2"/>
        <v/>
      </c>
      <c r="U43" s="64" t="str">
        <f t="shared" si="3"/>
        <v/>
      </c>
      <c r="V43" s="70" t="str">
        <f t="shared" si="4"/>
        <v/>
      </c>
      <c r="W43" s="63" t="str">
        <f t="shared" si="5"/>
        <v/>
      </c>
      <c r="X43" s="63" t="str">
        <f t="shared" si="6"/>
        <v/>
      </c>
      <c r="Y43" s="63">
        <f t="shared" si="7"/>
        <v>0</v>
      </c>
      <c r="Z43" s="157">
        <f t="shared" si="8"/>
        <v>0</v>
      </c>
      <c r="AA43" s="156" t="e">
        <f t="shared" si="9"/>
        <v>#VALUE!</v>
      </c>
      <c r="AB43" s="129" t="e">
        <f t="shared" si="10"/>
        <v>#VALUE!</v>
      </c>
      <c r="AC43" s="129" t="e">
        <f t="shared" si="11"/>
        <v>#VALUE!</v>
      </c>
      <c r="AD43" s="161" t="e">
        <f t="shared" si="12"/>
        <v>#VALUE!</v>
      </c>
      <c r="AE43" s="170">
        <f t="shared" si="13"/>
        <v>0</v>
      </c>
      <c r="AF43" s="157">
        <f t="shared" si="14"/>
        <v>0</v>
      </c>
      <c r="AG43" s="166"/>
      <c r="AH43" s="125" t="str">
        <f t="shared" si="15"/>
        <v/>
      </c>
    </row>
    <row r="44" spans="1:34">
      <c r="A44" s="36"/>
      <c r="B44" s="36"/>
      <c r="C44" s="118"/>
      <c r="D44" s="51"/>
      <c r="E44" s="37"/>
      <c r="F44" s="37"/>
      <c r="G44" s="62"/>
      <c r="H44" s="37"/>
      <c r="I44" s="37"/>
      <c r="J44" s="37"/>
      <c r="K44" s="37"/>
      <c r="L44" s="37"/>
      <c r="M44" s="37"/>
      <c r="N44" s="193"/>
      <c r="O44" s="120"/>
      <c r="P44" s="147">
        <f t="shared" si="0"/>
        <v>0</v>
      </c>
      <c r="Q44" s="127" t="str">
        <f t="shared" si="16"/>
        <v/>
      </c>
      <c r="R44" s="142" t="str">
        <f t="shared" si="17"/>
        <v/>
      </c>
      <c r="S44" s="156" t="str">
        <f t="shared" si="1"/>
        <v/>
      </c>
      <c r="T44" s="63" t="str">
        <f t="shared" si="2"/>
        <v/>
      </c>
      <c r="U44" s="64" t="str">
        <f t="shared" si="3"/>
        <v/>
      </c>
      <c r="V44" s="70" t="str">
        <f t="shared" si="4"/>
        <v/>
      </c>
      <c r="W44" s="63" t="str">
        <f t="shared" si="5"/>
        <v/>
      </c>
      <c r="X44" s="63" t="str">
        <f t="shared" si="6"/>
        <v/>
      </c>
      <c r="Y44" s="63">
        <f t="shared" si="7"/>
        <v>0</v>
      </c>
      <c r="Z44" s="157">
        <f t="shared" si="8"/>
        <v>0</v>
      </c>
      <c r="AA44" s="156" t="e">
        <f t="shared" si="9"/>
        <v>#VALUE!</v>
      </c>
      <c r="AB44" s="129" t="e">
        <f t="shared" si="10"/>
        <v>#VALUE!</v>
      </c>
      <c r="AC44" s="129" t="e">
        <f t="shared" si="11"/>
        <v>#VALUE!</v>
      </c>
      <c r="AD44" s="161" t="e">
        <f t="shared" si="12"/>
        <v>#VALUE!</v>
      </c>
      <c r="AE44" s="170">
        <f t="shared" si="13"/>
        <v>0</v>
      </c>
      <c r="AF44" s="157">
        <f t="shared" si="14"/>
        <v>0</v>
      </c>
      <c r="AG44" s="166"/>
      <c r="AH44" s="125" t="str">
        <f t="shared" si="15"/>
        <v/>
      </c>
    </row>
    <row r="45" spans="1:34">
      <c r="A45" s="36"/>
      <c r="B45" s="36"/>
      <c r="C45" s="118"/>
      <c r="D45" s="51"/>
      <c r="E45" s="37"/>
      <c r="F45" s="37"/>
      <c r="G45" s="62"/>
      <c r="H45" s="37"/>
      <c r="I45" s="37"/>
      <c r="J45" s="37"/>
      <c r="K45" s="37"/>
      <c r="L45" s="37"/>
      <c r="M45" s="37"/>
      <c r="N45" s="193"/>
      <c r="O45" s="120"/>
      <c r="P45" s="147">
        <f t="shared" si="0"/>
        <v>0</v>
      </c>
      <c r="Q45" s="127" t="str">
        <f t="shared" si="16"/>
        <v/>
      </c>
      <c r="R45" s="142" t="str">
        <f t="shared" ref="R45:R108" si="18">IFERROR((P45-Q45)/P45,"")</f>
        <v/>
      </c>
      <c r="S45" s="156" t="str">
        <f t="shared" si="1"/>
        <v/>
      </c>
      <c r="T45" s="63" t="str">
        <f t="shared" si="2"/>
        <v/>
      </c>
      <c r="U45" s="64" t="str">
        <f t="shared" si="3"/>
        <v/>
      </c>
      <c r="V45" s="70" t="str">
        <f t="shared" si="4"/>
        <v/>
      </c>
      <c r="W45" s="63" t="str">
        <f t="shared" si="5"/>
        <v/>
      </c>
      <c r="X45" s="63" t="str">
        <f t="shared" si="6"/>
        <v/>
      </c>
      <c r="Y45" s="63">
        <f t="shared" si="7"/>
        <v>0</v>
      </c>
      <c r="Z45" s="157">
        <f t="shared" si="8"/>
        <v>0</v>
      </c>
      <c r="AA45" s="156" t="e">
        <f t="shared" si="9"/>
        <v>#VALUE!</v>
      </c>
      <c r="AB45" s="129" t="e">
        <f t="shared" si="10"/>
        <v>#VALUE!</v>
      </c>
      <c r="AC45" s="129" t="e">
        <f t="shared" si="11"/>
        <v>#VALUE!</v>
      </c>
      <c r="AD45" s="161" t="e">
        <f t="shared" si="12"/>
        <v>#VALUE!</v>
      </c>
      <c r="AE45" s="170">
        <f t="shared" si="13"/>
        <v>0</v>
      </c>
      <c r="AF45" s="157">
        <f t="shared" si="14"/>
        <v>0</v>
      </c>
      <c r="AG45" s="166"/>
      <c r="AH45" s="125" t="str">
        <f t="shared" si="15"/>
        <v/>
      </c>
    </row>
    <row r="46" spans="1:34">
      <c r="A46" s="36"/>
      <c r="B46" s="36"/>
      <c r="C46" s="118"/>
      <c r="D46" s="51"/>
      <c r="E46" s="37"/>
      <c r="F46" s="37"/>
      <c r="G46" s="62"/>
      <c r="H46" s="37"/>
      <c r="I46" s="37"/>
      <c r="J46" s="37"/>
      <c r="K46" s="37"/>
      <c r="L46" s="37"/>
      <c r="M46" s="37"/>
      <c r="N46" s="193"/>
      <c r="O46" s="120"/>
      <c r="P46" s="147">
        <f t="shared" si="0"/>
        <v>0</v>
      </c>
      <c r="Q46" s="127" t="str">
        <f t="shared" si="16"/>
        <v/>
      </c>
      <c r="R46" s="142" t="str">
        <f t="shared" si="18"/>
        <v/>
      </c>
      <c r="S46" s="156" t="str">
        <f t="shared" si="1"/>
        <v/>
      </c>
      <c r="T46" s="63" t="str">
        <f t="shared" si="2"/>
        <v/>
      </c>
      <c r="U46" s="64" t="str">
        <f t="shared" si="3"/>
        <v/>
      </c>
      <c r="V46" s="70" t="str">
        <f t="shared" si="4"/>
        <v/>
      </c>
      <c r="W46" s="63" t="str">
        <f t="shared" si="5"/>
        <v/>
      </c>
      <c r="X46" s="63" t="str">
        <f t="shared" si="6"/>
        <v/>
      </c>
      <c r="Y46" s="63">
        <f t="shared" si="7"/>
        <v>0</v>
      </c>
      <c r="Z46" s="157">
        <f t="shared" si="8"/>
        <v>0</v>
      </c>
      <c r="AA46" s="156" t="e">
        <f t="shared" si="9"/>
        <v>#VALUE!</v>
      </c>
      <c r="AB46" s="129" t="e">
        <f t="shared" si="10"/>
        <v>#VALUE!</v>
      </c>
      <c r="AC46" s="129" t="e">
        <f t="shared" si="11"/>
        <v>#VALUE!</v>
      </c>
      <c r="AD46" s="161" t="e">
        <f t="shared" si="12"/>
        <v>#VALUE!</v>
      </c>
      <c r="AE46" s="170">
        <f t="shared" si="13"/>
        <v>0</v>
      </c>
      <c r="AF46" s="157">
        <f t="shared" si="14"/>
        <v>0</v>
      </c>
      <c r="AG46" s="166"/>
      <c r="AH46" s="125" t="str">
        <f t="shared" si="15"/>
        <v/>
      </c>
    </row>
    <row r="47" spans="1:34">
      <c r="A47" s="36"/>
      <c r="B47" s="36"/>
      <c r="C47" s="118"/>
      <c r="D47" s="51"/>
      <c r="E47" s="37"/>
      <c r="F47" s="37"/>
      <c r="G47" s="62"/>
      <c r="H47" s="37"/>
      <c r="I47" s="37"/>
      <c r="J47" s="37"/>
      <c r="K47" s="37"/>
      <c r="L47" s="37"/>
      <c r="M47" s="37"/>
      <c r="N47" s="193"/>
      <c r="O47" s="120"/>
      <c r="P47" s="147">
        <f t="shared" si="0"/>
        <v>0</v>
      </c>
      <c r="Q47" s="127" t="str">
        <f t="shared" si="16"/>
        <v/>
      </c>
      <c r="R47" s="142" t="str">
        <f t="shared" si="18"/>
        <v/>
      </c>
      <c r="S47" s="156" t="str">
        <f t="shared" si="1"/>
        <v/>
      </c>
      <c r="T47" s="63" t="str">
        <f t="shared" si="2"/>
        <v/>
      </c>
      <c r="U47" s="64" t="str">
        <f t="shared" si="3"/>
        <v/>
      </c>
      <c r="V47" s="70" t="str">
        <f t="shared" si="4"/>
        <v/>
      </c>
      <c r="W47" s="63" t="str">
        <f t="shared" si="5"/>
        <v/>
      </c>
      <c r="X47" s="63" t="str">
        <f t="shared" si="6"/>
        <v/>
      </c>
      <c r="Y47" s="63">
        <f t="shared" si="7"/>
        <v>0</v>
      </c>
      <c r="Z47" s="157">
        <f t="shared" si="8"/>
        <v>0</v>
      </c>
      <c r="AA47" s="156" t="e">
        <f t="shared" si="9"/>
        <v>#VALUE!</v>
      </c>
      <c r="AB47" s="129" t="e">
        <f t="shared" si="10"/>
        <v>#VALUE!</v>
      </c>
      <c r="AC47" s="129" t="e">
        <f t="shared" si="11"/>
        <v>#VALUE!</v>
      </c>
      <c r="AD47" s="161" t="e">
        <f t="shared" si="12"/>
        <v>#VALUE!</v>
      </c>
      <c r="AE47" s="170">
        <f t="shared" si="13"/>
        <v>0</v>
      </c>
      <c r="AF47" s="157">
        <f t="shared" si="14"/>
        <v>0</v>
      </c>
      <c r="AG47" s="166"/>
      <c r="AH47" s="125" t="str">
        <f t="shared" si="15"/>
        <v/>
      </c>
    </row>
    <row r="48" spans="1:34">
      <c r="A48" s="36"/>
      <c r="B48" s="36"/>
      <c r="C48" s="118"/>
      <c r="D48" s="51"/>
      <c r="E48" s="37"/>
      <c r="F48" s="37"/>
      <c r="G48" s="62"/>
      <c r="H48" s="37"/>
      <c r="I48" s="37"/>
      <c r="J48" s="37"/>
      <c r="K48" s="37"/>
      <c r="L48" s="37"/>
      <c r="M48" s="37"/>
      <c r="N48" s="193"/>
      <c r="O48" s="120"/>
      <c r="P48" s="147">
        <f t="shared" si="0"/>
        <v>0</v>
      </c>
      <c r="Q48" s="127" t="str">
        <f t="shared" si="16"/>
        <v/>
      </c>
      <c r="R48" s="142" t="str">
        <f t="shared" si="18"/>
        <v/>
      </c>
      <c r="S48" s="156" t="str">
        <f t="shared" si="1"/>
        <v/>
      </c>
      <c r="T48" s="63" t="str">
        <f t="shared" si="2"/>
        <v/>
      </c>
      <c r="U48" s="64" t="str">
        <f t="shared" si="3"/>
        <v/>
      </c>
      <c r="V48" s="70" t="str">
        <f t="shared" si="4"/>
        <v/>
      </c>
      <c r="W48" s="63" t="str">
        <f t="shared" si="5"/>
        <v/>
      </c>
      <c r="X48" s="63" t="str">
        <f t="shared" si="6"/>
        <v/>
      </c>
      <c r="Y48" s="63">
        <f t="shared" si="7"/>
        <v>0</v>
      </c>
      <c r="Z48" s="157">
        <f t="shared" si="8"/>
        <v>0</v>
      </c>
      <c r="AA48" s="156" t="e">
        <f t="shared" si="9"/>
        <v>#VALUE!</v>
      </c>
      <c r="AB48" s="129" t="e">
        <f t="shared" si="10"/>
        <v>#VALUE!</v>
      </c>
      <c r="AC48" s="129" t="e">
        <f t="shared" si="11"/>
        <v>#VALUE!</v>
      </c>
      <c r="AD48" s="161" t="e">
        <f t="shared" si="12"/>
        <v>#VALUE!</v>
      </c>
      <c r="AE48" s="170">
        <f t="shared" si="13"/>
        <v>0</v>
      </c>
      <c r="AF48" s="157">
        <f t="shared" si="14"/>
        <v>0</v>
      </c>
      <c r="AG48" s="166"/>
      <c r="AH48" s="125" t="str">
        <f t="shared" si="15"/>
        <v/>
      </c>
    </row>
    <row r="49" spans="1:34">
      <c r="A49" s="36"/>
      <c r="B49" s="36"/>
      <c r="C49" s="118"/>
      <c r="D49" s="51"/>
      <c r="E49" s="37"/>
      <c r="F49" s="37"/>
      <c r="G49" s="62"/>
      <c r="H49" s="37"/>
      <c r="I49" s="37"/>
      <c r="J49" s="37"/>
      <c r="K49" s="37"/>
      <c r="L49" s="37"/>
      <c r="M49" s="37"/>
      <c r="N49" s="193"/>
      <c r="O49" s="120"/>
      <c r="P49" s="147">
        <f t="shared" si="0"/>
        <v>0</v>
      </c>
      <c r="Q49" s="127" t="str">
        <f t="shared" si="16"/>
        <v/>
      </c>
      <c r="R49" s="142" t="str">
        <f t="shared" si="18"/>
        <v/>
      </c>
      <c r="S49" s="156" t="str">
        <f t="shared" si="1"/>
        <v/>
      </c>
      <c r="T49" s="63" t="str">
        <f t="shared" si="2"/>
        <v/>
      </c>
      <c r="U49" s="64" t="str">
        <f t="shared" si="3"/>
        <v/>
      </c>
      <c r="V49" s="70" t="str">
        <f t="shared" si="4"/>
        <v/>
      </c>
      <c r="W49" s="63" t="str">
        <f t="shared" si="5"/>
        <v/>
      </c>
      <c r="X49" s="63" t="str">
        <f t="shared" si="6"/>
        <v/>
      </c>
      <c r="Y49" s="63">
        <f t="shared" si="7"/>
        <v>0</v>
      </c>
      <c r="Z49" s="157">
        <f t="shared" si="8"/>
        <v>0</v>
      </c>
      <c r="AA49" s="156" t="e">
        <f t="shared" si="9"/>
        <v>#VALUE!</v>
      </c>
      <c r="AB49" s="129" t="e">
        <f t="shared" si="10"/>
        <v>#VALUE!</v>
      </c>
      <c r="AC49" s="129" t="e">
        <f t="shared" si="11"/>
        <v>#VALUE!</v>
      </c>
      <c r="AD49" s="161" t="e">
        <f t="shared" si="12"/>
        <v>#VALUE!</v>
      </c>
      <c r="AE49" s="170">
        <f t="shared" si="13"/>
        <v>0</v>
      </c>
      <c r="AF49" s="157">
        <f t="shared" si="14"/>
        <v>0</v>
      </c>
      <c r="AG49" s="166"/>
      <c r="AH49" s="125" t="str">
        <f t="shared" si="15"/>
        <v/>
      </c>
    </row>
    <row r="50" spans="1:34">
      <c r="A50" s="36"/>
      <c r="B50" s="36"/>
      <c r="C50" s="118"/>
      <c r="D50" s="51"/>
      <c r="E50" s="37"/>
      <c r="F50" s="37"/>
      <c r="G50" s="62"/>
      <c r="H50" s="37"/>
      <c r="I50" s="37"/>
      <c r="J50" s="37"/>
      <c r="K50" s="37"/>
      <c r="L50" s="37"/>
      <c r="M50" s="37"/>
      <c r="N50" s="193"/>
      <c r="O50" s="120"/>
      <c r="P50" s="147">
        <f t="shared" si="0"/>
        <v>0</v>
      </c>
      <c r="Q50" s="127" t="str">
        <f t="shared" si="16"/>
        <v/>
      </c>
      <c r="R50" s="142" t="str">
        <f t="shared" si="18"/>
        <v/>
      </c>
      <c r="S50" s="156" t="str">
        <f t="shared" si="1"/>
        <v/>
      </c>
      <c r="T50" s="63" t="str">
        <f t="shared" si="2"/>
        <v/>
      </c>
      <c r="U50" s="64" t="str">
        <f t="shared" si="3"/>
        <v/>
      </c>
      <c r="V50" s="70" t="str">
        <f t="shared" si="4"/>
        <v/>
      </c>
      <c r="W50" s="63" t="str">
        <f t="shared" si="5"/>
        <v/>
      </c>
      <c r="X50" s="63" t="str">
        <f t="shared" si="6"/>
        <v/>
      </c>
      <c r="Y50" s="63">
        <f t="shared" si="7"/>
        <v>0</v>
      </c>
      <c r="Z50" s="157">
        <f t="shared" si="8"/>
        <v>0</v>
      </c>
      <c r="AA50" s="156" t="e">
        <f t="shared" si="9"/>
        <v>#VALUE!</v>
      </c>
      <c r="AB50" s="129" t="e">
        <f t="shared" si="10"/>
        <v>#VALUE!</v>
      </c>
      <c r="AC50" s="129" t="e">
        <f t="shared" si="11"/>
        <v>#VALUE!</v>
      </c>
      <c r="AD50" s="161" t="e">
        <f t="shared" si="12"/>
        <v>#VALUE!</v>
      </c>
      <c r="AE50" s="170">
        <f t="shared" si="13"/>
        <v>0</v>
      </c>
      <c r="AF50" s="157">
        <f t="shared" si="14"/>
        <v>0</v>
      </c>
      <c r="AG50" s="166"/>
      <c r="AH50" s="125" t="str">
        <f t="shared" si="15"/>
        <v/>
      </c>
    </row>
    <row r="51" spans="1:34">
      <c r="A51" s="36"/>
      <c r="B51" s="36"/>
      <c r="C51" s="118"/>
      <c r="D51" s="51"/>
      <c r="E51" s="37"/>
      <c r="F51" s="37"/>
      <c r="G51" s="62"/>
      <c r="H51" s="37"/>
      <c r="I51" s="37"/>
      <c r="J51" s="37"/>
      <c r="K51" s="37"/>
      <c r="L51" s="37"/>
      <c r="M51" s="37"/>
      <c r="N51" s="193"/>
      <c r="O51" s="120"/>
      <c r="P51" s="147">
        <f t="shared" si="0"/>
        <v>0</v>
      </c>
      <c r="Q51" s="127" t="str">
        <f t="shared" si="16"/>
        <v/>
      </c>
      <c r="R51" s="142" t="str">
        <f t="shared" si="18"/>
        <v/>
      </c>
      <c r="S51" s="156" t="str">
        <f t="shared" si="1"/>
        <v/>
      </c>
      <c r="T51" s="63" t="str">
        <f t="shared" si="2"/>
        <v/>
      </c>
      <c r="U51" s="64" t="str">
        <f t="shared" si="3"/>
        <v/>
      </c>
      <c r="V51" s="70" t="str">
        <f t="shared" si="4"/>
        <v/>
      </c>
      <c r="W51" s="63" t="str">
        <f t="shared" si="5"/>
        <v/>
      </c>
      <c r="X51" s="63" t="str">
        <f t="shared" si="6"/>
        <v/>
      </c>
      <c r="Y51" s="63">
        <f t="shared" si="7"/>
        <v>0</v>
      </c>
      <c r="Z51" s="157">
        <f t="shared" si="8"/>
        <v>0</v>
      </c>
      <c r="AA51" s="156" t="e">
        <f t="shared" si="9"/>
        <v>#VALUE!</v>
      </c>
      <c r="AB51" s="129" t="e">
        <f t="shared" si="10"/>
        <v>#VALUE!</v>
      </c>
      <c r="AC51" s="129" t="e">
        <f t="shared" si="11"/>
        <v>#VALUE!</v>
      </c>
      <c r="AD51" s="161" t="e">
        <f t="shared" si="12"/>
        <v>#VALUE!</v>
      </c>
      <c r="AE51" s="170">
        <f t="shared" si="13"/>
        <v>0</v>
      </c>
      <c r="AF51" s="157">
        <f t="shared" si="14"/>
        <v>0</v>
      </c>
      <c r="AG51" s="166"/>
      <c r="AH51" s="125" t="str">
        <f t="shared" si="15"/>
        <v/>
      </c>
    </row>
    <row r="52" spans="1:34">
      <c r="A52" s="36"/>
      <c r="B52" s="36"/>
      <c r="C52" s="118"/>
      <c r="D52" s="51"/>
      <c r="E52" s="37"/>
      <c r="F52" s="37"/>
      <c r="G52" s="62"/>
      <c r="H52" s="37"/>
      <c r="I52" s="37"/>
      <c r="J52" s="37"/>
      <c r="K52" s="37"/>
      <c r="L52" s="37"/>
      <c r="M52" s="37"/>
      <c r="N52" s="193"/>
      <c r="O52" s="120"/>
      <c r="P52" s="147">
        <f t="shared" si="0"/>
        <v>0</v>
      </c>
      <c r="Q52" s="127" t="str">
        <f t="shared" si="16"/>
        <v/>
      </c>
      <c r="R52" s="142" t="str">
        <f t="shared" si="18"/>
        <v/>
      </c>
      <c r="S52" s="156" t="str">
        <f t="shared" si="1"/>
        <v/>
      </c>
      <c r="T52" s="63" t="str">
        <f t="shared" si="2"/>
        <v/>
      </c>
      <c r="U52" s="64" t="str">
        <f t="shared" si="3"/>
        <v/>
      </c>
      <c r="V52" s="70" t="str">
        <f t="shared" si="4"/>
        <v/>
      </c>
      <c r="W52" s="63" t="str">
        <f t="shared" si="5"/>
        <v/>
      </c>
      <c r="X52" s="63" t="str">
        <f t="shared" si="6"/>
        <v/>
      </c>
      <c r="Y52" s="63">
        <f t="shared" si="7"/>
        <v>0</v>
      </c>
      <c r="Z52" s="157">
        <f t="shared" si="8"/>
        <v>0</v>
      </c>
      <c r="AA52" s="156" t="e">
        <f t="shared" si="9"/>
        <v>#VALUE!</v>
      </c>
      <c r="AB52" s="129" t="e">
        <f t="shared" si="10"/>
        <v>#VALUE!</v>
      </c>
      <c r="AC52" s="129" t="e">
        <f t="shared" si="11"/>
        <v>#VALUE!</v>
      </c>
      <c r="AD52" s="161" t="e">
        <f t="shared" si="12"/>
        <v>#VALUE!</v>
      </c>
      <c r="AE52" s="170">
        <f t="shared" si="13"/>
        <v>0</v>
      </c>
      <c r="AF52" s="157">
        <f t="shared" si="14"/>
        <v>0</v>
      </c>
      <c r="AG52" s="166"/>
      <c r="AH52" s="125" t="str">
        <f t="shared" si="15"/>
        <v/>
      </c>
    </row>
    <row r="53" spans="1:34">
      <c r="A53" s="36"/>
      <c r="B53" s="36"/>
      <c r="C53" s="118"/>
      <c r="D53" s="51"/>
      <c r="E53" s="37"/>
      <c r="F53" s="37"/>
      <c r="G53" s="62"/>
      <c r="H53" s="37"/>
      <c r="I53" s="37"/>
      <c r="J53" s="37"/>
      <c r="K53" s="37"/>
      <c r="L53" s="37"/>
      <c r="M53" s="37"/>
      <c r="N53" s="193"/>
      <c r="O53" s="120"/>
      <c r="P53" s="147">
        <f t="shared" si="0"/>
        <v>0</v>
      </c>
      <c r="Q53" s="127" t="str">
        <f t="shared" si="16"/>
        <v/>
      </c>
      <c r="R53" s="142" t="str">
        <f t="shared" si="18"/>
        <v/>
      </c>
      <c r="S53" s="156" t="str">
        <f t="shared" si="1"/>
        <v/>
      </c>
      <c r="T53" s="63" t="str">
        <f t="shared" si="2"/>
        <v/>
      </c>
      <c r="U53" s="64" t="str">
        <f t="shared" si="3"/>
        <v/>
      </c>
      <c r="V53" s="70" t="str">
        <f t="shared" si="4"/>
        <v/>
      </c>
      <c r="W53" s="63" t="str">
        <f t="shared" si="5"/>
        <v/>
      </c>
      <c r="X53" s="63" t="str">
        <f t="shared" si="6"/>
        <v/>
      </c>
      <c r="Y53" s="63">
        <f t="shared" si="7"/>
        <v>0</v>
      </c>
      <c r="Z53" s="157">
        <f t="shared" si="8"/>
        <v>0</v>
      </c>
      <c r="AA53" s="156" t="e">
        <f t="shared" si="9"/>
        <v>#VALUE!</v>
      </c>
      <c r="AB53" s="129" t="e">
        <f t="shared" si="10"/>
        <v>#VALUE!</v>
      </c>
      <c r="AC53" s="129" t="e">
        <f t="shared" si="11"/>
        <v>#VALUE!</v>
      </c>
      <c r="AD53" s="161" t="e">
        <f t="shared" si="12"/>
        <v>#VALUE!</v>
      </c>
      <c r="AE53" s="170">
        <f t="shared" si="13"/>
        <v>0</v>
      </c>
      <c r="AF53" s="157">
        <f t="shared" si="14"/>
        <v>0</v>
      </c>
      <c r="AG53" s="166"/>
      <c r="AH53" s="125" t="str">
        <f t="shared" si="15"/>
        <v/>
      </c>
    </row>
    <row r="54" spans="1:34">
      <c r="A54" s="36"/>
      <c r="B54" s="36"/>
      <c r="C54" s="118"/>
      <c r="D54" s="51"/>
      <c r="E54" s="37"/>
      <c r="F54" s="37"/>
      <c r="G54" s="62"/>
      <c r="H54" s="37"/>
      <c r="I54" s="37"/>
      <c r="J54" s="37"/>
      <c r="K54" s="37"/>
      <c r="L54" s="37"/>
      <c r="M54" s="37"/>
      <c r="N54" s="193"/>
      <c r="O54" s="120"/>
      <c r="P54" s="147">
        <f t="shared" si="0"/>
        <v>0</v>
      </c>
      <c r="Q54" s="127" t="str">
        <f t="shared" si="16"/>
        <v/>
      </c>
      <c r="R54" s="142" t="str">
        <f t="shared" si="18"/>
        <v/>
      </c>
      <c r="S54" s="156" t="str">
        <f t="shared" si="1"/>
        <v/>
      </c>
      <c r="T54" s="63" t="str">
        <f t="shared" si="2"/>
        <v/>
      </c>
      <c r="U54" s="64" t="str">
        <f t="shared" si="3"/>
        <v/>
      </c>
      <c r="V54" s="70" t="str">
        <f t="shared" si="4"/>
        <v/>
      </c>
      <c r="W54" s="63" t="str">
        <f t="shared" si="5"/>
        <v/>
      </c>
      <c r="X54" s="63" t="str">
        <f t="shared" si="6"/>
        <v/>
      </c>
      <c r="Y54" s="63">
        <f t="shared" si="7"/>
        <v>0</v>
      </c>
      <c r="Z54" s="157">
        <f t="shared" si="8"/>
        <v>0</v>
      </c>
      <c r="AA54" s="156" t="e">
        <f t="shared" si="9"/>
        <v>#VALUE!</v>
      </c>
      <c r="AB54" s="129" t="e">
        <f t="shared" si="10"/>
        <v>#VALUE!</v>
      </c>
      <c r="AC54" s="129" t="e">
        <f t="shared" si="11"/>
        <v>#VALUE!</v>
      </c>
      <c r="AD54" s="161" t="e">
        <f t="shared" si="12"/>
        <v>#VALUE!</v>
      </c>
      <c r="AE54" s="170">
        <f t="shared" si="13"/>
        <v>0</v>
      </c>
      <c r="AF54" s="157">
        <f t="shared" si="14"/>
        <v>0</v>
      </c>
      <c r="AG54" s="166"/>
      <c r="AH54" s="125" t="str">
        <f t="shared" si="15"/>
        <v/>
      </c>
    </row>
    <row r="55" spans="1:34">
      <c r="A55" s="36"/>
      <c r="B55" s="36"/>
      <c r="C55" s="118"/>
      <c r="D55" s="51"/>
      <c r="E55" s="37"/>
      <c r="F55" s="37"/>
      <c r="G55" s="62"/>
      <c r="H55" s="37"/>
      <c r="I55" s="37"/>
      <c r="J55" s="37"/>
      <c r="K55" s="37"/>
      <c r="L55" s="37"/>
      <c r="M55" s="37"/>
      <c r="N55" s="193"/>
      <c r="O55" s="120"/>
      <c r="P55" s="147">
        <f t="shared" si="0"/>
        <v>0</v>
      </c>
      <c r="Q55" s="127" t="str">
        <f t="shared" si="16"/>
        <v/>
      </c>
      <c r="R55" s="142" t="str">
        <f t="shared" si="18"/>
        <v/>
      </c>
      <c r="S55" s="156" t="str">
        <f t="shared" si="1"/>
        <v/>
      </c>
      <c r="T55" s="63" t="str">
        <f t="shared" si="2"/>
        <v/>
      </c>
      <c r="U55" s="64" t="str">
        <f t="shared" si="3"/>
        <v/>
      </c>
      <c r="V55" s="70" t="str">
        <f t="shared" si="4"/>
        <v/>
      </c>
      <c r="W55" s="63" t="str">
        <f t="shared" si="5"/>
        <v/>
      </c>
      <c r="X55" s="63" t="str">
        <f t="shared" si="6"/>
        <v/>
      </c>
      <c r="Y55" s="63">
        <f t="shared" si="7"/>
        <v>0</v>
      </c>
      <c r="Z55" s="157">
        <f t="shared" si="8"/>
        <v>0</v>
      </c>
      <c r="AA55" s="156" t="e">
        <f t="shared" si="9"/>
        <v>#VALUE!</v>
      </c>
      <c r="AB55" s="129" t="e">
        <f t="shared" si="10"/>
        <v>#VALUE!</v>
      </c>
      <c r="AC55" s="129" t="e">
        <f t="shared" si="11"/>
        <v>#VALUE!</v>
      </c>
      <c r="AD55" s="161" t="e">
        <f t="shared" si="12"/>
        <v>#VALUE!</v>
      </c>
      <c r="AE55" s="170">
        <f t="shared" si="13"/>
        <v>0</v>
      </c>
      <c r="AF55" s="157">
        <f t="shared" si="14"/>
        <v>0</v>
      </c>
      <c r="AG55" s="166"/>
      <c r="AH55" s="125" t="str">
        <f t="shared" si="15"/>
        <v/>
      </c>
    </row>
    <row r="56" spans="1:34">
      <c r="A56" s="36"/>
      <c r="B56" s="36"/>
      <c r="C56" s="118"/>
      <c r="D56" s="51"/>
      <c r="E56" s="37"/>
      <c r="F56" s="37"/>
      <c r="G56" s="62"/>
      <c r="H56" s="37"/>
      <c r="I56" s="37"/>
      <c r="J56" s="37"/>
      <c r="K56" s="37"/>
      <c r="L56" s="37"/>
      <c r="M56" s="37"/>
      <c r="N56" s="193"/>
      <c r="O56" s="120"/>
      <c r="P56" s="147">
        <f t="shared" si="0"/>
        <v>0</v>
      </c>
      <c r="Q56" s="127" t="str">
        <f t="shared" si="16"/>
        <v/>
      </c>
      <c r="R56" s="142" t="str">
        <f t="shared" si="18"/>
        <v/>
      </c>
      <c r="S56" s="156" t="str">
        <f t="shared" si="1"/>
        <v/>
      </c>
      <c r="T56" s="63" t="str">
        <f t="shared" si="2"/>
        <v/>
      </c>
      <c r="U56" s="64" t="str">
        <f t="shared" si="3"/>
        <v/>
      </c>
      <c r="V56" s="70" t="str">
        <f t="shared" si="4"/>
        <v/>
      </c>
      <c r="W56" s="63" t="str">
        <f t="shared" si="5"/>
        <v/>
      </c>
      <c r="X56" s="63" t="str">
        <f t="shared" si="6"/>
        <v/>
      </c>
      <c r="Y56" s="63">
        <f t="shared" si="7"/>
        <v>0</v>
      </c>
      <c r="Z56" s="157">
        <f t="shared" si="8"/>
        <v>0</v>
      </c>
      <c r="AA56" s="156" t="e">
        <f t="shared" si="9"/>
        <v>#VALUE!</v>
      </c>
      <c r="AB56" s="129" t="e">
        <f t="shared" si="10"/>
        <v>#VALUE!</v>
      </c>
      <c r="AC56" s="129" t="e">
        <f t="shared" si="11"/>
        <v>#VALUE!</v>
      </c>
      <c r="AD56" s="161" t="e">
        <f t="shared" si="12"/>
        <v>#VALUE!</v>
      </c>
      <c r="AE56" s="170">
        <f t="shared" si="13"/>
        <v>0</v>
      </c>
      <c r="AF56" s="157">
        <f t="shared" si="14"/>
        <v>0</v>
      </c>
      <c r="AG56" s="166"/>
      <c r="AH56" s="125" t="str">
        <f t="shared" si="15"/>
        <v/>
      </c>
    </row>
    <row r="57" spans="1:34">
      <c r="A57" s="36"/>
      <c r="B57" s="36"/>
      <c r="C57" s="118"/>
      <c r="D57" s="51"/>
      <c r="E57" s="37"/>
      <c r="F57" s="37"/>
      <c r="G57" s="62"/>
      <c r="H57" s="37"/>
      <c r="I57" s="37"/>
      <c r="J57" s="37"/>
      <c r="K57" s="37"/>
      <c r="L57" s="37"/>
      <c r="M57" s="37"/>
      <c r="N57" s="193"/>
      <c r="O57" s="120"/>
      <c r="P57" s="147">
        <f t="shared" si="0"/>
        <v>0</v>
      </c>
      <c r="Q57" s="127" t="str">
        <f t="shared" si="16"/>
        <v/>
      </c>
      <c r="R57" s="142" t="str">
        <f t="shared" si="18"/>
        <v/>
      </c>
      <c r="S57" s="156" t="str">
        <f t="shared" si="1"/>
        <v/>
      </c>
      <c r="T57" s="63" t="str">
        <f t="shared" si="2"/>
        <v/>
      </c>
      <c r="U57" s="64" t="str">
        <f t="shared" si="3"/>
        <v/>
      </c>
      <c r="V57" s="70" t="str">
        <f t="shared" si="4"/>
        <v/>
      </c>
      <c r="W57" s="63" t="str">
        <f t="shared" si="5"/>
        <v/>
      </c>
      <c r="X57" s="63" t="str">
        <f t="shared" si="6"/>
        <v/>
      </c>
      <c r="Y57" s="63">
        <f t="shared" si="7"/>
        <v>0</v>
      </c>
      <c r="Z57" s="157">
        <f t="shared" si="8"/>
        <v>0</v>
      </c>
      <c r="AA57" s="156" t="e">
        <f t="shared" si="9"/>
        <v>#VALUE!</v>
      </c>
      <c r="AB57" s="129" t="e">
        <f t="shared" si="10"/>
        <v>#VALUE!</v>
      </c>
      <c r="AC57" s="129" t="e">
        <f t="shared" si="11"/>
        <v>#VALUE!</v>
      </c>
      <c r="AD57" s="161" t="e">
        <f t="shared" si="12"/>
        <v>#VALUE!</v>
      </c>
      <c r="AE57" s="170">
        <f t="shared" si="13"/>
        <v>0</v>
      </c>
      <c r="AF57" s="157">
        <f t="shared" si="14"/>
        <v>0</v>
      </c>
      <c r="AG57" s="166"/>
      <c r="AH57" s="125" t="str">
        <f t="shared" si="15"/>
        <v/>
      </c>
    </row>
    <row r="58" spans="1:34">
      <c r="A58" s="36"/>
      <c r="B58" s="36"/>
      <c r="C58" s="118"/>
      <c r="D58" s="51"/>
      <c r="E58" s="37"/>
      <c r="F58" s="37"/>
      <c r="G58" s="62"/>
      <c r="H58" s="37"/>
      <c r="I58" s="37"/>
      <c r="J58" s="37"/>
      <c r="K58" s="37"/>
      <c r="L58" s="37"/>
      <c r="M58" s="37"/>
      <c r="N58" s="193"/>
      <c r="O58" s="120"/>
      <c r="P58" s="147">
        <f t="shared" si="0"/>
        <v>0</v>
      </c>
      <c r="Q58" s="127" t="str">
        <f t="shared" si="16"/>
        <v/>
      </c>
      <c r="R58" s="142" t="str">
        <f t="shared" si="18"/>
        <v/>
      </c>
      <c r="S58" s="156" t="str">
        <f t="shared" si="1"/>
        <v/>
      </c>
      <c r="T58" s="63" t="str">
        <f t="shared" si="2"/>
        <v/>
      </c>
      <c r="U58" s="64" t="str">
        <f t="shared" si="3"/>
        <v/>
      </c>
      <c r="V58" s="70" t="str">
        <f t="shared" si="4"/>
        <v/>
      </c>
      <c r="W58" s="63" t="str">
        <f t="shared" si="5"/>
        <v/>
      </c>
      <c r="X58" s="63" t="str">
        <f t="shared" si="6"/>
        <v/>
      </c>
      <c r="Y58" s="63">
        <f t="shared" si="7"/>
        <v>0</v>
      </c>
      <c r="Z58" s="157">
        <f t="shared" si="8"/>
        <v>0</v>
      </c>
      <c r="AA58" s="156" t="e">
        <f t="shared" si="9"/>
        <v>#VALUE!</v>
      </c>
      <c r="AB58" s="129" t="e">
        <f t="shared" si="10"/>
        <v>#VALUE!</v>
      </c>
      <c r="AC58" s="129" t="e">
        <f t="shared" si="11"/>
        <v>#VALUE!</v>
      </c>
      <c r="AD58" s="161" t="e">
        <f t="shared" si="12"/>
        <v>#VALUE!</v>
      </c>
      <c r="AE58" s="170">
        <f t="shared" si="13"/>
        <v>0</v>
      </c>
      <c r="AF58" s="157">
        <f t="shared" si="14"/>
        <v>0</v>
      </c>
      <c r="AG58" s="166"/>
      <c r="AH58" s="125" t="str">
        <f t="shared" si="15"/>
        <v/>
      </c>
    </row>
    <row r="59" spans="1:34">
      <c r="A59" s="36"/>
      <c r="B59" s="36"/>
      <c r="C59" s="118"/>
      <c r="D59" s="51"/>
      <c r="E59" s="37"/>
      <c r="F59" s="37"/>
      <c r="G59" s="62"/>
      <c r="H59" s="37"/>
      <c r="I59" s="37"/>
      <c r="J59" s="37"/>
      <c r="K59" s="37"/>
      <c r="L59" s="37"/>
      <c r="M59" s="37"/>
      <c r="N59" s="193"/>
      <c r="O59" s="120"/>
      <c r="P59" s="147">
        <f t="shared" si="0"/>
        <v>0</v>
      </c>
      <c r="Q59" s="127" t="str">
        <f t="shared" si="16"/>
        <v/>
      </c>
      <c r="R59" s="142" t="str">
        <f t="shared" si="18"/>
        <v/>
      </c>
      <c r="S59" s="156" t="str">
        <f t="shared" si="1"/>
        <v/>
      </c>
      <c r="T59" s="63" t="str">
        <f t="shared" si="2"/>
        <v/>
      </c>
      <c r="U59" s="64" t="str">
        <f t="shared" si="3"/>
        <v/>
      </c>
      <c r="V59" s="70" t="str">
        <f t="shared" si="4"/>
        <v/>
      </c>
      <c r="W59" s="63" t="str">
        <f t="shared" si="5"/>
        <v/>
      </c>
      <c r="X59" s="63" t="str">
        <f t="shared" si="6"/>
        <v/>
      </c>
      <c r="Y59" s="63">
        <f t="shared" si="7"/>
        <v>0</v>
      </c>
      <c r="Z59" s="157">
        <f t="shared" si="8"/>
        <v>0</v>
      </c>
      <c r="AA59" s="156" t="e">
        <f t="shared" si="9"/>
        <v>#VALUE!</v>
      </c>
      <c r="AB59" s="129" t="e">
        <f t="shared" si="10"/>
        <v>#VALUE!</v>
      </c>
      <c r="AC59" s="129" t="e">
        <f t="shared" si="11"/>
        <v>#VALUE!</v>
      </c>
      <c r="AD59" s="161" t="e">
        <f t="shared" si="12"/>
        <v>#VALUE!</v>
      </c>
      <c r="AE59" s="170">
        <f t="shared" si="13"/>
        <v>0</v>
      </c>
      <c r="AF59" s="157">
        <f t="shared" si="14"/>
        <v>0</v>
      </c>
      <c r="AG59" s="166"/>
      <c r="AH59" s="125" t="str">
        <f t="shared" si="15"/>
        <v/>
      </c>
    </row>
    <row r="60" spans="1:34">
      <c r="A60" s="36"/>
      <c r="B60" s="36"/>
      <c r="C60" s="118"/>
      <c r="D60" s="51"/>
      <c r="E60" s="37"/>
      <c r="F60" s="37"/>
      <c r="G60" s="62"/>
      <c r="H60" s="37"/>
      <c r="I60" s="37"/>
      <c r="J60" s="37"/>
      <c r="K60" s="37"/>
      <c r="L60" s="37"/>
      <c r="M60" s="37"/>
      <c r="N60" s="193"/>
      <c r="O60" s="120"/>
      <c r="P60" s="147">
        <f t="shared" si="0"/>
        <v>0</v>
      </c>
      <c r="Q60" s="127" t="str">
        <f t="shared" si="16"/>
        <v/>
      </c>
      <c r="R60" s="142" t="str">
        <f t="shared" si="18"/>
        <v/>
      </c>
      <c r="S60" s="156" t="str">
        <f t="shared" si="1"/>
        <v/>
      </c>
      <c r="T60" s="63" t="str">
        <f t="shared" si="2"/>
        <v/>
      </c>
      <c r="U60" s="64" t="str">
        <f t="shared" si="3"/>
        <v/>
      </c>
      <c r="V60" s="70" t="str">
        <f t="shared" si="4"/>
        <v/>
      </c>
      <c r="W60" s="63" t="str">
        <f t="shared" si="5"/>
        <v/>
      </c>
      <c r="X60" s="63" t="str">
        <f t="shared" si="6"/>
        <v/>
      </c>
      <c r="Y60" s="63">
        <f t="shared" si="7"/>
        <v>0</v>
      </c>
      <c r="Z60" s="157">
        <f t="shared" si="8"/>
        <v>0</v>
      </c>
      <c r="AA60" s="156" t="e">
        <f t="shared" si="9"/>
        <v>#VALUE!</v>
      </c>
      <c r="AB60" s="129" t="e">
        <f t="shared" si="10"/>
        <v>#VALUE!</v>
      </c>
      <c r="AC60" s="129" t="e">
        <f t="shared" si="11"/>
        <v>#VALUE!</v>
      </c>
      <c r="AD60" s="161" t="e">
        <f t="shared" si="12"/>
        <v>#VALUE!</v>
      </c>
      <c r="AE60" s="170">
        <f t="shared" si="13"/>
        <v>0</v>
      </c>
      <c r="AF60" s="157">
        <f t="shared" si="14"/>
        <v>0</v>
      </c>
      <c r="AG60" s="166"/>
      <c r="AH60" s="125" t="str">
        <f t="shared" si="15"/>
        <v/>
      </c>
    </row>
    <row r="61" spans="1:34">
      <c r="A61" s="36"/>
      <c r="B61" s="36"/>
      <c r="C61" s="118"/>
      <c r="D61" s="51"/>
      <c r="E61" s="37"/>
      <c r="F61" s="37"/>
      <c r="G61" s="62"/>
      <c r="H61" s="37"/>
      <c r="I61" s="37"/>
      <c r="J61" s="37"/>
      <c r="K61" s="37"/>
      <c r="L61" s="37"/>
      <c r="M61" s="37"/>
      <c r="N61" s="193"/>
      <c r="O61" s="120"/>
      <c r="P61" s="147">
        <f t="shared" si="0"/>
        <v>0</v>
      </c>
      <c r="Q61" s="127" t="str">
        <f t="shared" si="16"/>
        <v/>
      </c>
      <c r="R61" s="142" t="str">
        <f t="shared" si="18"/>
        <v/>
      </c>
      <c r="S61" s="156" t="str">
        <f t="shared" si="1"/>
        <v/>
      </c>
      <c r="T61" s="63" t="str">
        <f t="shared" si="2"/>
        <v/>
      </c>
      <c r="U61" s="64" t="str">
        <f t="shared" si="3"/>
        <v/>
      </c>
      <c r="V61" s="70" t="str">
        <f t="shared" si="4"/>
        <v/>
      </c>
      <c r="W61" s="63" t="str">
        <f t="shared" si="5"/>
        <v/>
      </c>
      <c r="X61" s="63" t="str">
        <f t="shared" si="6"/>
        <v/>
      </c>
      <c r="Y61" s="63">
        <f t="shared" si="7"/>
        <v>0</v>
      </c>
      <c r="Z61" s="157">
        <f t="shared" si="8"/>
        <v>0</v>
      </c>
      <c r="AA61" s="156" t="e">
        <f t="shared" si="9"/>
        <v>#VALUE!</v>
      </c>
      <c r="AB61" s="129" t="e">
        <f t="shared" si="10"/>
        <v>#VALUE!</v>
      </c>
      <c r="AC61" s="129" t="e">
        <f t="shared" si="11"/>
        <v>#VALUE!</v>
      </c>
      <c r="AD61" s="161" t="e">
        <f t="shared" si="12"/>
        <v>#VALUE!</v>
      </c>
      <c r="AE61" s="170">
        <f t="shared" si="13"/>
        <v>0</v>
      </c>
      <c r="AF61" s="157">
        <f t="shared" si="14"/>
        <v>0</v>
      </c>
      <c r="AG61" s="166"/>
      <c r="AH61" s="125" t="str">
        <f t="shared" si="15"/>
        <v/>
      </c>
    </row>
    <row r="62" spans="1:34">
      <c r="A62" s="36"/>
      <c r="B62" s="36"/>
      <c r="C62" s="118"/>
      <c r="D62" s="51"/>
      <c r="E62" s="37"/>
      <c r="F62" s="37"/>
      <c r="G62" s="62"/>
      <c r="H62" s="37"/>
      <c r="I62" s="37"/>
      <c r="J62" s="37"/>
      <c r="K62" s="37"/>
      <c r="L62" s="37"/>
      <c r="M62" s="37"/>
      <c r="N62" s="193"/>
      <c r="O62" s="120"/>
      <c r="P62" s="147">
        <f t="shared" si="0"/>
        <v>0</v>
      </c>
      <c r="Q62" s="127" t="str">
        <f t="shared" si="16"/>
        <v/>
      </c>
      <c r="R62" s="142" t="str">
        <f t="shared" si="18"/>
        <v/>
      </c>
      <c r="S62" s="156" t="str">
        <f t="shared" si="1"/>
        <v/>
      </c>
      <c r="T62" s="63" t="str">
        <f t="shared" si="2"/>
        <v/>
      </c>
      <c r="U62" s="64" t="str">
        <f t="shared" si="3"/>
        <v/>
      </c>
      <c r="V62" s="70" t="str">
        <f t="shared" si="4"/>
        <v/>
      </c>
      <c r="W62" s="63" t="str">
        <f t="shared" si="5"/>
        <v/>
      </c>
      <c r="X62" s="63" t="str">
        <f t="shared" si="6"/>
        <v/>
      </c>
      <c r="Y62" s="63">
        <f t="shared" si="7"/>
        <v>0</v>
      </c>
      <c r="Z62" s="157">
        <f t="shared" si="8"/>
        <v>0</v>
      </c>
      <c r="AA62" s="156" t="e">
        <f t="shared" si="9"/>
        <v>#VALUE!</v>
      </c>
      <c r="AB62" s="129" t="e">
        <f t="shared" si="10"/>
        <v>#VALUE!</v>
      </c>
      <c r="AC62" s="129" t="e">
        <f t="shared" si="11"/>
        <v>#VALUE!</v>
      </c>
      <c r="AD62" s="161" t="e">
        <f t="shared" si="12"/>
        <v>#VALUE!</v>
      </c>
      <c r="AE62" s="170">
        <f t="shared" si="13"/>
        <v>0</v>
      </c>
      <c r="AF62" s="157">
        <f t="shared" si="14"/>
        <v>0</v>
      </c>
      <c r="AG62" s="166"/>
      <c r="AH62" s="125" t="str">
        <f t="shared" si="15"/>
        <v/>
      </c>
    </row>
    <row r="63" spans="1:34">
      <c r="A63" s="36"/>
      <c r="B63" s="36"/>
      <c r="C63" s="118"/>
      <c r="D63" s="51"/>
      <c r="E63" s="37"/>
      <c r="F63" s="37"/>
      <c r="G63" s="62"/>
      <c r="H63" s="37"/>
      <c r="I63" s="37"/>
      <c r="J63" s="37"/>
      <c r="K63" s="37"/>
      <c r="L63" s="37"/>
      <c r="M63" s="37"/>
      <c r="N63" s="193"/>
      <c r="O63" s="120"/>
      <c r="P63" s="147">
        <f t="shared" si="0"/>
        <v>0</v>
      </c>
      <c r="Q63" s="127" t="str">
        <f t="shared" si="16"/>
        <v/>
      </c>
      <c r="R63" s="142" t="str">
        <f t="shared" si="18"/>
        <v/>
      </c>
      <c r="S63" s="156" t="str">
        <f t="shared" si="1"/>
        <v/>
      </c>
      <c r="T63" s="63" t="str">
        <f t="shared" si="2"/>
        <v/>
      </c>
      <c r="U63" s="64" t="str">
        <f t="shared" si="3"/>
        <v/>
      </c>
      <c r="V63" s="70" t="str">
        <f t="shared" si="4"/>
        <v/>
      </c>
      <c r="W63" s="63" t="str">
        <f t="shared" si="5"/>
        <v/>
      </c>
      <c r="X63" s="63" t="str">
        <f t="shared" si="6"/>
        <v/>
      </c>
      <c r="Y63" s="63">
        <f t="shared" si="7"/>
        <v>0</v>
      </c>
      <c r="Z63" s="157">
        <f t="shared" si="8"/>
        <v>0</v>
      </c>
      <c r="AA63" s="156" t="e">
        <f t="shared" si="9"/>
        <v>#VALUE!</v>
      </c>
      <c r="AB63" s="129" t="e">
        <f t="shared" si="10"/>
        <v>#VALUE!</v>
      </c>
      <c r="AC63" s="129" t="e">
        <f t="shared" si="11"/>
        <v>#VALUE!</v>
      </c>
      <c r="AD63" s="161" t="e">
        <f t="shared" si="12"/>
        <v>#VALUE!</v>
      </c>
      <c r="AE63" s="170">
        <f t="shared" si="13"/>
        <v>0</v>
      </c>
      <c r="AF63" s="157">
        <f t="shared" si="14"/>
        <v>0</v>
      </c>
      <c r="AG63" s="166"/>
      <c r="AH63" s="125" t="str">
        <f t="shared" si="15"/>
        <v/>
      </c>
    </row>
    <row r="64" spans="1:34">
      <c r="A64" s="36"/>
      <c r="B64" s="36"/>
      <c r="C64" s="118"/>
      <c r="D64" s="51"/>
      <c r="E64" s="37"/>
      <c r="F64" s="37"/>
      <c r="G64" s="62"/>
      <c r="H64" s="37"/>
      <c r="I64" s="37"/>
      <c r="J64" s="37"/>
      <c r="K64" s="37"/>
      <c r="L64" s="37"/>
      <c r="M64" s="37"/>
      <c r="N64" s="193"/>
      <c r="O64" s="120"/>
      <c r="P64" s="147">
        <f t="shared" si="0"/>
        <v>0</v>
      </c>
      <c r="Q64" s="127" t="str">
        <f t="shared" si="16"/>
        <v/>
      </c>
      <c r="R64" s="142" t="str">
        <f t="shared" si="18"/>
        <v/>
      </c>
      <c r="S64" s="156" t="str">
        <f t="shared" si="1"/>
        <v/>
      </c>
      <c r="T64" s="63" t="str">
        <f t="shared" si="2"/>
        <v/>
      </c>
      <c r="U64" s="64" t="str">
        <f t="shared" si="3"/>
        <v/>
      </c>
      <c r="V64" s="70" t="str">
        <f t="shared" si="4"/>
        <v/>
      </c>
      <c r="W64" s="63" t="str">
        <f t="shared" si="5"/>
        <v/>
      </c>
      <c r="X64" s="63" t="str">
        <f t="shared" si="6"/>
        <v/>
      </c>
      <c r="Y64" s="63">
        <f t="shared" si="7"/>
        <v>0</v>
      </c>
      <c r="Z64" s="157">
        <f t="shared" si="8"/>
        <v>0</v>
      </c>
      <c r="AA64" s="156" t="e">
        <f t="shared" si="9"/>
        <v>#VALUE!</v>
      </c>
      <c r="AB64" s="129" t="e">
        <f t="shared" si="10"/>
        <v>#VALUE!</v>
      </c>
      <c r="AC64" s="129" t="e">
        <f t="shared" si="11"/>
        <v>#VALUE!</v>
      </c>
      <c r="AD64" s="161" t="e">
        <f t="shared" si="12"/>
        <v>#VALUE!</v>
      </c>
      <c r="AE64" s="170">
        <f t="shared" si="13"/>
        <v>0</v>
      </c>
      <c r="AF64" s="157">
        <f t="shared" si="14"/>
        <v>0</v>
      </c>
      <c r="AG64" s="166"/>
      <c r="AH64" s="125" t="str">
        <f t="shared" si="15"/>
        <v/>
      </c>
    </row>
    <row r="65" spans="1:34">
      <c r="A65" s="36"/>
      <c r="B65" s="36"/>
      <c r="C65" s="118"/>
      <c r="D65" s="51"/>
      <c r="E65" s="37"/>
      <c r="F65" s="37"/>
      <c r="G65" s="62"/>
      <c r="H65" s="37"/>
      <c r="I65" s="37"/>
      <c r="J65" s="37"/>
      <c r="K65" s="37"/>
      <c r="L65" s="37"/>
      <c r="M65" s="37"/>
      <c r="N65" s="193"/>
      <c r="O65" s="120"/>
      <c r="P65" s="147">
        <f t="shared" si="0"/>
        <v>0</v>
      </c>
      <c r="Q65" s="127" t="str">
        <f t="shared" si="16"/>
        <v/>
      </c>
      <c r="R65" s="142" t="str">
        <f t="shared" si="18"/>
        <v/>
      </c>
      <c r="S65" s="156" t="str">
        <f t="shared" si="1"/>
        <v/>
      </c>
      <c r="T65" s="63" t="str">
        <f t="shared" si="2"/>
        <v/>
      </c>
      <c r="U65" s="64" t="str">
        <f t="shared" si="3"/>
        <v/>
      </c>
      <c r="V65" s="70" t="str">
        <f t="shared" si="4"/>
        <v/>
      </c>
      <c r="W65" s="63" t="str">
        <f t="shared" si="5"/>
        <v/>
      </c>
      <c r="X65" s="63" t="str">
        <f t="shared" si="6"/>
        <v/>
      </c>
      <c r="Y65" s="63">
        <f t="shared" si="7"/>
        <v>0</v>
      </c>
      <c r="Z65" s="157">
        <f t="shared" si="8"/>
        <v>0</v>
      </c>
      <c r="AA65" s="156" t="e">
        <f t="shared" si="9"/>
        <v>#VALUE!</v>
      </c>
      <c r="AB65" s="129" t="e">
        <f t="shared" si="10"/>
        <v>#VALUE!</v>
      </c>
      <c r="AC65" s="129" t="e">
        <f t="shared" si="11"/>
        <v>#VALUE!</v>
      </c>
      <c r="AD65" s="161" t="e">
        <f t="shared" si="12"/>
        <v>#VALUE!</v>
      </c>
      <c r="AE65" s="170">
        <f t="shared" si="13"/>
        <v>0</v>
      </c>
      <c r="AF65" s="157">
        <f t="shared" si="14"/>
        <v>0</v>
      </c>
      <c r="AG65" s="166"/>
      <c r="AH65" s="125" t="str">
        <f t="shared" si="15"/>
        <v/>
      </c>
    </row>
    <row r="66" spans="1:34">
      <c r="A66" s="36"/>
      <c r="B66" s="36"/>
      <c r="C66" s="118"/>
      <c r="D66" s="51"/>
      <c r="E66" s="37"/>
      <c r="F66" s="37"/>
      <c r="G66" s="62"/>
      <c r="H66" s="37"/>
      <c r="I66" s="37"/>
      <c r="J66" s="37"/>
      <c r="K66" s="37"/>
      <c r="L66" s="37"/>
      <c r="M66" s="37"/>
      <c r="N66" s="193"/>
      <c r="O66" s="120"/>
      <c r="P66" s="147">
        <f t="shared" si="0"/>
        <v>0</v>
      </c>
      <c r="Q66" s="127" t="str">
        <f t="shared" si="16"/>
        <v/>
      </c>
      <c r="R66" s="142" t="str">
        <f t="shared" si="18"/>
        <v/>
      </c>
      <c r="S66" s="156" t="str">
        <f t="shared" si="1"/>
        <v/>
      </c>
      <c r="T66" s="63" t="str">
        <f t="shared" si="2"/>
        <v/>
      </c>
      <c r="U66" s="64" t="str">
        <f t="shared" si="3"/>
        <v/>
      </c>
      <c r="V66" s="70" t="str">
        <f t="shared" si="4"/>
        <v/>
      </c>
      <c r="W66" s="63" t="str">
        <f t="shared" si="5"/>
        <v/>
      </c>
      <c r="X66" s="63" t="str">
        <f t="shared" si="6"/>
        <v/>
      </c>
      <c r="Y66" s="63">
        <f t="shared" si="7"/>
        <v>0</v>
      </c>
      <c r="Z66" s="157">
        <f t="shared" si="8"/>
        <v>0</v>
      </c>
      <c r="AA66" s="156" t="e">
        <f t="shared" si="9"/>
        <v>#VALUE!</v>
      </c>
      <c r="AB66" s="129" t="e">
        <f t="shared" si="10"/>
        <v>#VALUE!</v>
      </c>
      <c r="AC66" s="129" t="e">
        <f t="shared" si="11"/>
        <v>#VALUE!</v>
      </c>
      <c r="AD66" s="161" t="e">
        <f t="shared" si="12"/>
        <v>#VALUE!</v>
      </c>
      <c r="AE66" s="170">
        <f t="shared" si="13"/>
        <v>0</v>
      </c>
      <c r="AF66" s="157">
        <f t="shared" si="14"/>
        <v>0</v>
      </c>
      <c r="AG66" s="166"/>
      <c r="AH66" s="125" t="str">
        <f t="shared" si="15"/>
        <v/>
      </c>
    </row>
    <row r="67" spans="1:34">
      <c r="A67" s="36"/>
      <c r="B67" s="36"/>
      <c r="C67" s="118"/>
      <c r="D67" s="51"/>
      <c r="E67" s="37"/>
      <c r="F67" s="37"/>
      <c r="G67" s="62"/>
      <c r="H67" s="37"/>
      <c r="I67" s="37"/>
      <c r="J67" s="37"/>
      <c r="K67" s="37"/>
      <c r="L67" s="37"/>
      <c r="M67" s="37"/>
      <c r="N67" s="193"/>
      <c r="O67" s="120"/>
      <c r="P67" s="147">
        <f t="shared" si="0"/>
        <v>0</v>
      </c>
      <c r="Q67" s="127" t="str">
        <f t="shared" si="16"/>
        <v/>
      </c>
      <c r="R67" s="142" t="str">
        <f t="shared" si="18"/>
        <v/>
      </c>
      <c r="S67" s="156" t="str">
        <f t="shared" si="1"/>
        <v/>
      </c>
      <c r="T67" s="63" t="str">
        <f t="shared" si="2"/>
        <v/>
      </c>
      <c r="U67" s="64" t="str">
        <f t="shared" si="3"/>
        <v/>
      </c>
      <c r="V67" s="70" t="str">
        <f t="shared" si="4"/>
        <v/>
      </c>
      <c r="W67" s="63" t="str">
        <f t="shared" si="5"/>
        <v/>
      </c>
      <c r="X67" s="63" t="str">
        <f t="shared" si="6"/>
        <v/>
      </c>
      <c r="Y67" s="63">
        <f t="shared" si="7"/>
        <v>0</v>
      </c>
      <c r="Z67" s="157">
        <f t="shared" si="8"/>
        <v>0</v>
      </c>
      <c r="AA67" s="156" t="e">
        <f t="shared" si="9"/>
        <v>#VALUE!</v>
      </c>
      <c r="AB67" s="129" t="e">
        <f t="shared" si="10"/>
        <v>#VALUE!</v>
      </c>
      <c r="AC67" s="129" t="e">
        <f t="shared" si="11"/>
        <v>#VALUE!</v>
      </c>
      <c r="AD67" s="161" t="e">
        <f t="shared" si="12"/>
        <v>#VALUE!</v>
      </c>
      <c r="AE67" s="170">
        <f t="shared" si="13"/>
        <v>0</v>
      </c>
      <c r="AF67" s="157">
        <f t="shared" si="14"/>
        <v>0</v>
      </c>
      <c r="AG67" s="166"/>
      <c r="AH67" s="125" t="str">
        <f t="shared" si="15"/>
        <v/>
      </c>
    </row>
    <row r="68" spans="1:34">
      <c r="A68" s="36"/>
      <c r="B68" s="36"/>
      <c r="C68" s="118"/>
      <c r="D68" s="51"/>
      <c r="E68" s="37"/>
      <c r="F68" s="37"/>
      <c r="G68" s="62"/>
      <c r="H68" s="37"/>
      <c r="I68" s="37"/>
      <c r="J68" s="37"/>
      <c r="K68" s="37"/>
      <c r="L68" s="37"/>
      <c r="M68" s="37"/>
      <c r="N68" s="193"/>
      <c r="O68" s="120"/>
      <c r="P68" s="147">
        <f t="shared" si="0"/>
        <v>0</v>
      </c>
      <c r="Q68" s="127" t="str">
        <f t="shared" si="16"/>
        <v/>
      </c>
      <c r="R68" s="142" t="str">
        <f t="shared" si="18"/>
        <v/>
      </c>
      <c r="S68" s="156" t="str">
        <f t="shared" si="1"/>
        <v/>
      </c>
      <c r="T68" s="63" t="str">
        <f t="shared" si="2"/>
        <v/>
      </c>
      <c r="U68" s="64" t="str">
        <f t="shared" si="3"/>
        <v/>
      </c>
      <c r="V68" s="70" t="str">
        <f t="shared" si="4"/>
        <v/>
      </c>
      <c r="W68" s="63" t="str">
        <f t="shared" si="5"/>
        <v/>
      </c>
      <c r="X68" s="63" t="str">
        <f t="shared" si="6"/>
        <v/>
      </c>
      <c r="Y68" s="63">
        <f t="shared" si="7"/>
        <v>0</v>
      </c>
      <c r="Z68" s="157">
        <f t="shared" si="8"/>
        <v>0</v>
      </c>
      <c r="AA68" s="156" t="e">
        <f t="shared" si="9"/>
        <v>#VALUE!</v>
      </c>
      <c r="AB68" s="129" t="e">
        <f t="shared" si="10"/>
        <v>#VALUE!</v>
      </c>
      <c r="AC68" s="129" t="e">
        <f t="shared" si="11"/>
        <v>#VALUE!</v>
      </c>
      <c r="AD68" s="161" t="e">
        <f t="shared" si="12"/>
        <v>#VALUE!</v>
      </c>
      <c r="AE68" s="170">
        <f t="shared" si="13"/>
        <v>0</v>
      </c>
      <c r="AF68" s="157">
        <f t="shared" si="14"/>
        <v>0</v>
      </c>
      <c r="AG68" s="166"/>
      <c r="AH68" s="125" t="str">
        <f t="shared" si="15"/>
        <v/>
      </c>
    </row>
    <row r="69" spans="1:34">
      <c r="A69" s="36"/>
      <c r="B69" s="36"/>
      <c r="C69" s="118"/>
      <c r="D69" s="51"/>
      <c r="E69" s="37"/>
      <c r="F69" s="37"/>
      <c r="G69" s="62"/>
      <c r="H69" s="37"/>
      <c r="I69" s="37"/>
      <c r="J69" s="37"/>
      <c r="K69" s="37"/>
      <c r="L69" s="37"/>
      <c r="M69" s="37"/>
      <c r="N69" s="193"/>
      <c r="O69" s="120"/>
      <c r="P69" s="147">
        <f t="shared" si="0"/>
        <v>0</v>
      </c>
      <c r="Q69" s="127" t="str">
        <f t="shared" si="16"/>
        <v/>
      </c>
      <c r="R69" s="142" t="str">
        <f t="shared" si="18"/>
        <v/>
      </c>
      <c r="S69" s="156" t="str">
        <f t="shared" si="1"/>
        <v/>
      </c>
      <c r="T69" s="63" t="str">
        <f t="shared" si="2"/>
        <v/>
      </c>
      <c r="U69" s="64" t="str">
        <f t="shared" si="3"/>
        <v/>
      </c>
      <c r="V69" s="70" t="str">
        <f t="shared" si="4"/>
        <v/>
      </c>
      <c r="W69" s="63" t="str">
        <f t="shared" si="5"/>
        <v/>
      </c>
      <c r="X69" s="63" t="str">
        <f t="shared" si="6"/>
        <v/>
      </c>
      <c r="Y69" s="63">
        <f t="shared" si="7"/>
        <v>0</v>
      </c>
      <c r="Z69" s="157">
        <f t="shared" si="8"/>
        <v>0</v>
      </c>
      <c r="AA69" s="156" t="e">
        <f t="shared" si="9"/>
        <v>#VALUE!</v>
      </c>
      <c r="AB69" s="129" t="e">
        <f t="shared" si="10"/>
        <v>#VALUE!</v>
      </c>
      <c r="AC69" s="129" t="e">
        <f t="shared" si="11"/>
        <v>#VALUE!</v>
      </c>
      <c r="AD69" s="161" t="e">
        <f t="shared" si="12"/>
        <v>#VALUE!</v>
      </c>
      <c r="AE69" s="170">
        <f t="shared" si="13"/>
        <v>0</v>
      </c>
      <c r="AF69" s="157">
        <f t="shared" si="14"/>
        <v>0</v>
      </c>
      <c r="AG69" s="166"/>
      <c r="AH69" s="125" t="str">
        <f t="shared" si="15"/>
        <v/>
      </c>
    </row>
    <row r="70" spans="1:34">
      <c r="A70" s="36"/>
      <c r="B70" s="36"/>
      <c r="C70" s="118"/>
      <c r="D70" s="51"/>
      <c r="E70" s="37"/>
      <c r="F70" s="37"/>
      <c r="G70" s="62"/>
      <c r="H70" s="37"/>
      <c r="I70" s="37"/>
      <c r="J70" s="37"/>
      <c r="K70" s="37"/>
      <c r="L70" s="37"/>
      <c r="M70" s="37"/>
      <c r="N70" s="193"/>
      <c r="O70" s="120"/>
      <c r="P70" s="147">
        <f t="shared" si="0"/>
        <v>0</v>
      </c>
      <c r="Q70" s="127" t="str">
        <f t="shared" si="16"/>
        <v/>
      </c>
      <c r="R70" s="142" t="str">
        <f t="shared" si="18"/>
        <v/>
      </c>
      <c r="S70" s="156" t="str">
        <f t="shared" si="1"/>
        <v/>
      </c>
      <c r="T70" s="63" t="str">
        <f t="shared" si="2"/>
        <v/>
      </c>
      <c r="U70" s="64" t="str">
        <f t="shared" si="3"/>
        <v/>
      </c>
      <c r="V70" s="70" t="str">
        <f t="shared" si="4"/>
        <v/>
      </c>
      <c r="W70" s="63" t="str">
        <f t="shared" si="5"/>
        <v/>
      </c>
      <c r="X70" s="63" t="str">
        <f t="shared" si="6"/>
        <v/>
      </c>
      <c r="Y70" s="63">
        <f t="shared" si="7"/>
        <v>0</v>
      </c>
      <c r="Z70" s="157">
        <f t="shared" si="8"/>
        <v>0</v>
      </c>
      <c r="AA70" s="156" t="e">
        <f t="shared" si="9"/>
        <v>#VALUE!</v>
      </c>
      <c r="AB70" s="129" t="e">
        <f t="shared" si="10"/>
        <v>#VALUE!</v>
      </c>
      <c r="AC70" s="129" t="e">
        <f t="shared" si="11"/>
        <v>#VALUE!</v>
      </c>
      <c r="AD70" s="161" t="e">
        <f t="shared" si="12"/>
        <v>#VALUE!</v>
      </c>
      <c r="AE70" s="170">
        <f t="shared" si="13"/>
        <v>0</v>
      </c>
      <c r="AF70" s="157">
        <f t="shared" si="14"/>
        <v>0</v>
      </c>
      <c r="AG70" s="166"/>
      <c r="AH70" s="125" t="str">
        <f t="shared" si="15"/>
        <v/>
      </c>
    </row>
    <row r="71" spans="1:34">
      <c r="A71" s="36"/>
      <c r="B71" s="36"/>
      <c r="C71" s="118"/>
      <c r="D71" s="51"/>
      <c r="E71" s="37"/>
      <c r="F71" s="37"/>
      <c r="G71" s="62"/>
      <c r="H71" s="37"/>
      <c r="I71" s="37"/>
      <c r="J71" s="37"/>
      <c r="K71" s="37"/>
      <c r="L71" s="37"/>
      <c r="M71" s="37"/>
      <c r="N71" s="193"/>
      <c r="O71" s="120"/>
      <c r="P71" s="147">
        <f t="shared" si="0"/>
        <v>0</v>
      </c>
      <c r="Q71" s="127" t="str">
        <f t="shared" si="16"/>
        <v/>
      </c>
      <c r="R71" s="142" t="str">
        <f t="shared" si="18"/>
        <v/>
      </c>
      <c r="S71" s="156" t="str">
        <f t="shared" si="1"/>
        <v/>
      </c>
      <c r="T71" s="63" t="str">
        <f t="shared" si="2"/>
        <v/>
      </c>
      <c r="U71" s="64" t="str">
        <f t="shared" si="3"/>
        <v/>
      </c>
      <c r="V71" s="70" t="str">
        <f t="shared" si="4"/>
        <v/>
      </c>
      <c r="W71" s="63" t="str">
        <f t="shared" si="5"/>
        <v/>
      </c>
      <c r="X71" s="63" t="str">
        <f t="shared" si="6"/>
        <v/>
      </c>
      <c r="Y71" s="63">
        <f t="shared" si="7"/>
        <v>0</v>
      </c>
      <c r="Z71" s="157">
        <f t="shared" si="8"/>
        <v>0</v>
      </c>
      <c r="AA71" s="156" t="e">
        <f t="shared" si="9"/>
        <v>#VALUE!</v>
      </c>
      <c r="AB71" s="129" t="e">
        <f t="shared" si="10"/>
        <v>#VALUE!</v>
      </c>
      <c r="AC71" s="129" t="e">
        <f t="shared" si="11"/>
        <v>#VALUE!</v>
      </c>
      <c r="AD71" s="161" t="e">
        <f t="shared" si="12"/>
        <v>#VALUE!</v>
      </c>
      <c r="AE71" s="170">
        <f t="shared" si="13"/>
        <v>0</v>
      </c>
      <c r="AF71" s="157">
        <f t="shared" si="14"/>
        <v>0</v>
      </c>
      <c r="AG71" s="166"/>
      <c r="AH71" s="125" t="str">
        <f t="shared" si="15"/>
        <v/>
      </c>
    </row>
    <row r="72" spans="1:34">
      <c r="A72" s="36"/>
      <c r="B72" s="36"/>
      <c r="C72" s="118"/>
      <c r="D72" s="51"/>
      <c r="E72" s="37"/>
      <c r="F72" s="37"/>
      <c r="G72" s="62"/>
      <c r="H72" s="37"/>
      <c r="I72" s="37"/>
      <c r="J72" s="37"/>
      <c r="K72" s="37"/>
      <c r="L72" s="37"/>
      <c r="M72" s="37"/>
      <c r="N72" s="193"/>
      <c r="O72" s="120"/>
      <c r="P72" s="147">
        <f t="shared" si="0"/>
        <v>0</v>
      </c>
      <c r="Q72" s="127" t="str">
        <f t="shared" si="16"/>
        <v/>
      </c>
      <c r="R72" s="142" t="str">
        <f t="shared" si="18"/>
        <v/>
      </c>
      <c r="S72" s="156" t="str">
        <f t="shared" si="1"/>
        <v/>
      </c>
      <c r="T72" s="63" t="str">
        <f t="shared" si="2"/>
        <v/>
      </c>
      <c r="U72" s="64" t="str">
        <f t="shared" si="3"/>
        <v/>
      </c>
      <c r="V72" s="70" t="str">
        <f t="shared" si="4"/>
        <v/>
      </c>
      <c r="W72" s="63" t="str">
        <f t="shared" si="5"/>
        <v/>
      </c>
      <c r="X72" s="63" t="str">
        <f t="shared" si="6"/>
        <v/>
      </c>
      <c r="Y72" s="63">
        <f t="shared" si="7"/>
        <v>0</v>
      </c>
      <c r="Z72" s="157">
        <f t="shared" si="8"/>
        <v>0</v>
      </c>
      <c r="AA72" s="156" t="e">
        <f t="shared" si="9"/>
        <v>#VALUE!</v>
      </c>
      <c r="AB72" s="129" t="e">
        <f t="shared" si="10"/>
        <v>#VALUE!</v>
      </c>
      <c r="AC72" s="129" t="e">
        <f t="shared" si="11"/>
        <v>#VALUE!</v>
      </c>
      <c r="AD72" s="161" t="e">
        <f t="shared" si="12"/>
        <v>#VALUE!</v>
      </c>
      <c r="AE72" s="170">
        <f t="shared" si="13"/>
        <v>0</v>
      </c>
      <c r="AF72" s="157">
        <f t="shared" si="14"/>
        <v>0</v>
      </c>
      <c r="AG72" s="166"/>
      <c r="AH72" s="125" t="str">
        <f t="shared" si="15"/>
        <v/>
      </c>
    </row>
    <row r="73" spans="1:34">
      <c r="A73" s="36"/>
      <c r="B73" s="36"/>
      <c r="C73" s="118"/>
      <c r="D73" s="51"/>
      <c r="E73" s="37"/>
      <c r="F73" s="37"/>
      <c r="G73" s="62"/>
      <c r="H73" s="37"/>
      <c r="I73" s="37"/>
      <c r="J73" s="37"/>
      <c r="K73" s="37"/>
      <c r="L73" s="37"/>
      <c r="M73" s="37"/>
      <c r="N73" s="193"/>
      <c r="O73" s="120"/>
      <c r="P73" s="147">
        <f t="shared" si="0"/>
        <v>0</v>
      </c>
      <c r="Q73" s="127" t="str">
        <f t="shared" si="16"/>
        <v/>
      </c>
      <c r="R73" s="142" t="str">
        <f t="shared" si="18"/>
        <v/>
      </c>
      <c r="S73" s="156" t="str">
        <f t="shared" si="1"/>
        <v/>
      </c>
      <c r="T73" s="63" t="str">
        <f t="shared" si="2"/>
        <v/>
      </c>
      <c r="U73" s="64" t="str">
        <f t="shared" si="3"/>
        <v/>
      </c>
      <c r="V73" s="70" t="str">
        <f t="shared" si="4"/>
        <v/>
      </c>
      <c r="W73" s="63" t="str">
        <f t="shared" si="5"/>
        <v/>
      </c>
      <c r="X73" s="63" t="str">
        <f t="shared" si="6"/>
        <v/>
      </c>
      <c r="Y73" s="63">
        <f t="shared" si="7"/>
        <v>0</v>
      </c>
      <c r="Z73" s="157">
        <f t="shared" si="8"/>
        <v>0</v>
      </c>
      <c r="AA73" s="156" t="e">
        <f t="shared" si="9"/>
        <v>#VALUE!</v>
      </c>
      <c r="AB73" s="129" t="e">
        <f t="shared" si="10"/>
        <v>#VALUE!</v>
      </c>
      <c r="AC73" s="129" t="e">
        <f t="shared" si="11"/>
        <v>#VALUE!</v>
      </c>
      <c r="AD73" s="161" t="e">
        <f t="shared" si="12"/>
        <v>#VALUE!</v>
      </c>
      <c r="AE73" s="170">
        <f t="shared" si="13"/>
        <v>0</v>
      </c>
      <c r="AF73" s="157">
        <f t="shared" si="14"/>
        <v>0</v>
      </c>
      <c r="AG73" s="166"/>
      <c r="AH73" s="125" t="str">
        <f t="shared" si="15"/>
        <v/>
      </c>
    </row>
    <row r="74" spans="1:34">
      <c r="A74" s="36"/>
      <c r="B74" s="36"/>
      <c r="C74" s="118"/>
      <c r="D74" s="51"/>
      <c r="E74" s="37"/>
      <c r="F74" s="37"/>
      <c r="G74" s="62"/>
      <c r="H74" s="37"/>
      <c r="I74" s="37"/>
      <c r="J74" s="37"/>
      <c r="K74" s="37"/>
      <c r="L74" s="37"/>
      <c r="M74" s="37"/>
      <c r="N74" s="193"/>
      <c r="O74" s="120"/>
      <c r="P74" s="147">
        <f t="shared" si="0"/>
        <v>0</v>
      </c>
      <c r="Q74" s="127" t="str">
        <f t="shared" si="16"/>
        <v/>
      </c>
      <c r="R74" s="142" t="str">
        <f t="shared" si="18"/>
        <v/>
      </c>
      <c r="S74" s="156" t="str">
        <f t="shared" si="1"/>
        <v/>
      </c>
      <c r="T74" s="63" t="str">
        <f t="shared" si="2"/>
        <v/>
      </c>
      <c r="U74" s="64" t="str">
        <f t="shared" si="3"/>
        <v/>
      </c>
      <c r="V74" s="70" t="str">
        <f t="shared" si="4"/>
        <v/>
      </c>
      <c r="W74" s="63" t="str">
        <f t="shared" si="5"/>
        <v/>
      </c>
      <c r="X74" s="63" t="str">
        <f t="shared" si="6"/>
        <v/>
      </c>
      <c r="Y74" s="63">
        <f t="shared" si="7"/>
        <v>0</v>
      </c>
      <c r="Z74" s="157">
        <f t="shared" si="8"/>
        <v>0</v>
      </c>
      <c r="AA74" s="156" t="e">
        <f t="shared" si="9"/>
        <v>#VALUE!</v>
      </c>
      <c r="AB74" s="129" t="e">
        <f t="shared" si="10"/>
        <v>#VALUE!</v>
      </c>
      <c r="AC74" s="129" t="e">
        <f t="shared" si="11"/>
        <v>#VALUE!</v>
      </c>
      <c r="AD74" s="161" t="e">
        <f t="shared" si="12"/>
        <v>#VALUE!</v>
      </c>
      <c r="AE74" s="170">
        <f t="shared" si="13"/>
        <v>0</v>
      </c>
      <c r="AF74" s="157">
        <f t="shared" si="14"/>
        <v>0</v>
      </c>
      <c r="AG74" s="166"/>
      <c r="AH74" s="125" t="str">
        <f t="shared" si="15"/>
        <v/>
      </c>
    </row>
    <row r="75" spans="1:34">
      <c r="A75" s="36"/>
      <c r="B75" s="36"/>
      <c r="C75" s="118"/>
      <c r="D75" s="51"/>
      <c r="E75" s="37"/>
      <c r="F75" s="37"/>
      <c r="G75" s="62"/>
      <c r="H75" s="37"/>
      <c r="I75" s="37"/>
      <c r="J75" s="37"/>
      <c r="K75" s="37"/>
      <c r="L75" s="37"/>
      <c r="M75" s="37"/>
      <c r="N75" s="193"/>
      <c r="O75" s="120"/>
      <c r="P75" s="147">
        <f t="shared" si="0"/>
        <v>0</v>
      </c>
      <c r="Q75" s="127" t="str">
        <f t="shared" si="16"/>
        <v/>
      </c>
      <c r="R75" s="142" t="str">
        <f t="shared" si="18"/>
        <v/>
      </c>
      <c r="S75" s="156" t="str">
        <f t="shared" si="1"/>
        <v/>
      </c>
      <c r="T75" s="63" t="str">
        <f t="shared" si="2"/>
        <v/>
      </c>
      <c r="U75" s="64" t="str">
        <f t="shared" si="3"/>
        <v/>
      </c>
      <c r="V75" s="70" t="str">
        <f t="shared" si="4"/>
        <v/>
      </c>
      <c r="W75" s="63" t="str">
        <f t="shared" si="5"/>
        <v/>
      </c>
      <c r="X75" s="63" t="str">
        <f t="shared" si="6"/>
        <v/>
      </c>
      <c r="Y75" s="63">
        <f t="shared" si="7"/>
        <v>0</v>
      </c>
      <c r="Z75" s="157">
        <f t="shared" si="8"/>
        <v>0</v>
      </c>
      <c r="AA75" s="156" t="e">
        <f t="shared" si="9"/>
        <v>#VALUE!</v>
      </c>
      <c r="AB75" s="129" t="e">
        <f t="shared" si="10"/>
        <v>#VALUE!</v>
      </c>
      <c r="AC75" s="129" t="e">
        <f t="shared" si="11"/>
        <v>#VALUE!</v>
      </c>
      <c r="AD75" s="161" t="e">
        <f t="shared" si="12"/>
        <v>#VALUE!</v>
      </c>
      <c r="AE75" s="170">
        <f t="shared" si="13"/>
        <v>0</v>
      </c>
      <c r="AF75" s="157">
        <f t="shared" si="14"/>
        <v>0</v>
      </c>
      <c r="AG75" s="166"/>
      <c r="AH75" s="125" t="str">
        <f t="shared" si="15"/>
        <v/>
      </c>
    </row>
    <row r="76" spans="1:34">
      <c r="A76" s="36"/>
      <c r="B76" s="36"/>
      <c r="C76" s="118"/>
      <c r="D76" s="51"/>
      <c r="E76" s="37"/>
      <c r="F76" s="37"/>
      <c r="G76" s="62"/>
      <c r="H76" s="37"/>
      <c r="I76" s="37"/>
      <c r="J76" s="37"/>
      <c r="K76" s="37"/>
      <c r="L76" s="37"/>
      <c r="M76" s="37"/>
      <c r="N76" s="193"/>
      <c r="O76" s="120"/>
      <c r="P76" s="147">
        <f t="shared" si="0"/>
        <v>0</v>
      </c>
      <c r="Q76" s="127" t="str">
        <f t="shared" si="16"/>
        <v/>
      </c>
      <c r="R76" s="142" t="str">
        <f t="shared" si="18"/>
        <v/>
      </c>
      <c r="S76" s="156" t="str">
        <f t="shared" si="1"/>
        <v/>
      </c>
      <c r="T76" s="63" t="str">
        <f t="shared" si="2"/>
        <v/>
      </c>
      <c r="U76" s="64" t="str">
        <f t="shared" si="3"/>
        <v/>
      </c>
      <c r="V76" s="70" t="str">
        <f t="shared" si="4"/>
        <v/>
      </c>
      <c r="W76" s="63" t="str">
        <f t="shared" si="5"/>
        <v/>
      </c>
      <c r="X76" s="63" t="str">
        <f t="shared" si="6"/>
        <v/>
      </c>
      <c r="Y76" s="63">
        <f t="shared" si="7"/>
        <v>0</v>
      </c>
      <c r="Z76" s="157">
        <f t="shared" si="8"/>
        <v>0</v>
      </c>
      <c r="AA76" s="156" t="e">
        <f t="shared" si="9"/>
        <v>#VALUE!</v>
      </c>
      <c r="AB76" s="129" t="e">
        <f t="shared" si="10"/>
        <v>#VALUE!</v>
      </c>
      <c r="AC76" s="129" t="e">
        <f t="shared" si="11"/>
        <v>#VALUE!</v>
      </c>
      <c r="AD76" s="161" t="e">
        <f t="shared" si="12"/>
        <v>#VALUE!</v>
      </c>
      <c r="AE76" s="170">
        <f t="shared" si="13"/>
        <v>0</v>
      </c>
      <c r="AF76" s="157">
        <f t="shared" si="14"/>
        <v>0</v>
      </c>
      <c r="AG76" s="166"/>
      <c r="AH76" s="125" t="str">
        <f t="shared" si="15"/>
        <v/>
      </c>
    </row>
    <row r="77" spans="1:34">
      <c r="A77" s="36"/>
      <c r="B77" s="36"/>
      <c r="C77" s="118"/>
      <c r="D77" s="51"/>
      <c r="E77" s="37"/>
      <c r="F77" s="37"/>
      <c r="G77" s="62"/>
      <c r="H77" s="37"/>
      <c r="I77" s="37"/>
      <c r="J77" s="37"/>
      <c r="K77" s="37"/>
      <c r="L77" s="37"/>
      <c r="M77" s="37"/>
      <c r="N77" s="193"/>
      <c r="O77" s="120"/>
      <c r="P77" s="147">
        <f t="shared" si="0"/>
        <v>0</v>
      </c>
      <c r="Q77" s="127" t="str">
        <f t="shared" si="16"/>
        <v/>
      </c>
      <c r="R77" s="142" t="str">
        <f t="shared" si="18"/>
        <v/>
      </c>
      <c r="S77" s="156" t="str">
        <f t="shared" si="1"/>
        <v/>
      </c>
      <c r="T77" s="63" t="str">
        <f t="shared" si="2"/>
        <v/>
      </c>
      <c r="U77" s="64" t="str">
        <f t="shared" si="3"/>
        <v/>
      </c>
      <c r="V77" s="70" t="str">
        <f t="shared" si="4"/>
        <v/>
      </c>
      <c r="W77" s="63" t="str">
        <f t="shared" si="5"/>
        <v/>
      </c>
      <c r="X77" s="63" t="str">
        <f t="shared" si="6"/>
        <v/>
      </c>
      <c r="Y77" s="63">
        <f t="shared" si="7"/>
        <v>0</v>
      </c>
      <c r="Z77" s="157">
        <f t="shared" si="8"/>
        <v>0</v>
      </c>
      <c r="AA77" s="156" t="e">
        <f t="shared" si="9"/>
        <v>#VALUE!</v>
      </c>
      <c r="AB77" s="129" t="e">
        <f t="shared" si="10"/>
        <v>#VALUE!</v>
      </c>
      <c r="AC77" s="129" t="e">
        <f t="shared" si="11"/>
        <v>#VALUE!</v>
      </c>
      <c r="AD77" s="161" t="e">
        <f t="shared" si="12"/>
        <v>#VALUE!</v>
      </c>
      <c r="AE77" s="170">
        <f t="shared" si="13"/>
        <v>0</v>
      </c>
      <c r="AF77" s="157">
        <f t="shared" si="14"/>
        <v>0</v>
      </c>
      <c r="AG77" s="166"/>
      <c r="AH77" s="125" t="str">
        <f t="shared" si="15"/>
        <v/>
      </c>
    </row>
    <row r="78" spans="1:34">
      <c r="A78" s="36"/>
      <c r="B78" s="36"/>
      <c r="C78" s="118"/>
      <c r="D78" s="51"/>
      <c r="E78" s="37"/>
      <c r="F78" s="37"/>
      <c r="G78" s="62"/>
      <c r="H78" s="37"/>
      <c r="I78" s="37"/>
      <c r="J78" s="37"/>
      <c r="K78" s="37"/>
      <c r="L78" s="37"/>
      <c r="M78" s="37"/>
      <c r="N78" s="193"/>
      <c r="O78" s="120"/>
      <c r="P78" s="147">
        <f t="shared" si="0"/>
        <v>0</v>
      </c>
      <c r="Q78" s="127" t="str">
        <f t="shared" si="16"/>
        <v/>
      </c>
      <c r="R78" s="142" t="str">
        <f t="shared" si="18"/>
        <v/>
      </c>
      <c r="S78" s="156" t="str">
        <f t="shared" si="1"/>
        <v/>
      </c>
      <c r="T78" s="63" t="str">
        <f t="shared" si="2"/>
        <v/>
      </c>
      <c r="U78" s="64" t="str">
        <f t="shared" si="3"/>
        <v/>
      </c>
      <c r="V78" s="70" t="str">
        <f t="shared" si="4"/>
        <v/>
      </c>
      <c r="W78" s="63" t="str">
        <f t="shared" si="5"/>
        <v/>
      </c>
      <c r="X78" s="63" t="str">
        <f t="shared" si="6"/>
        <v/>
      </c>
      <c r="Y78" s="63">
        <f t="shared" si="7"/>
        <v>0</v>
      </c>
      <c r="Z78" s="157">
        <f t="shared" si="8"/>
        <v>0</v>
      </c>
      <c r="AA78" s="156" t="e">
        <f t="shared" si="9"/>
        <v>#VALUE!</v>
      </c>
      <c r="AB78" s="129" t="e">
        <f t="shared" si="10"/>
        <v>#VALUE!</v>
      </c>
      <c r="AC78" s="129" t="e">
        <f t="shared" si="11"/>
        <v>#VALUE!</v>
      </c>
      <c r="AD78" s="161" t="e">
        <f t="shared" si="12"/>
        <v>#VALUE!</v>
      </c>
      <c r="AE78" s="170">
        <f t="shared" si="13"/>
        <v>0</v>
      </c>
      <c r="AF78" s="157">
        <f t="shared" si="14"/>
        <v>0</v>
      </c>
      <c r="AG78" s="166"/>
      <c r="AH78" s="125" t="str">
        <f t="shared" si="15"/>
        <v/>
      </c>
    </row>
    <row r="79" spans="1:34">
      <c r="A79" s="36"/>
      <c r="B79" s="36"/>
      <c r="C79" s="118"/>
      <c r="D79" s="51"/>
      <c r="E79" s="37"/>
      <c r="F79" s="37"/>
      <c r="G79" s="62"/>
      <c r="H79" s="37"/>
      <c r="I79" s="37"/>
      <c r="J79" s="37"/>
      <c r="K79" s="37"/>
      <c r="L79" s="37"/>
      <c r="M79" s="37"/>
      <c r="N79" s="193"/>
      <c r="O79" s="120"/>
      <c r="P79" s="147">
        <f t="shared" si="0"/>
        <v>0</v>
      </c>
      <c r="Q79" s="127" t="str">
        <f t="shared" si="16"/>
        <v/>
      </c>
      <c r="R79" s="142" t="str">
        <f t="shared" si="18"/>
        <v/>
      </c>
      <c r="S79" s="156" t="str">
        <f t="shared" si="1"/>
        <v/>
      </c>
      <c r="T79" s="63" t="str">
        <f t="shared" si="2"/>
        <v/>
      </c>
      <c r="U79" s="64" t="str">
        <f t="shared" si="3"/>
        <v/>
      </c>
      <c r="V79" s="70" t="str">
        <f t="shared" si="4"/>
        <v/>
      </c>
      <c r="W79" s="63" t="str">
        <f t="shared" si="5"/>
        <v/>
      </c>
      <c r="X79" s="63" t="str">
        <f t="shared" si="6"/>
        <v/>
      </c>
      <c r="Y79" s="63">
        <f t="shared" si="7"/>
        <v>0</v>
      </c>
      <c r="Z79" s="157">
        <f t="shared" si="8"/>
        <v>0</v>
      </c>
      <c r="AA79" s="156" t="e">
        <f t="shared" si="9"/>
        <v>#VALUE!</v>
      </c>
      <c r="AB79" s="129" t="e">
        <f t="shared" si="10"/>
        <v>#VALUE!</v>
      </c>
      <c r="AC79" s="129" t="e">
        <f t="shared" si="11"/>
        <v>#VALUE!</v>
      </c>
      <c r="AD79" s="161" t="e">
        <f t="shared" si="12"/>
        <v>#VALUE!</v>
      </c>
      <c r="AE79" s="170">
        <f t="shared" si="13"/>
        <v>0</v>
      </c>
      <c r="AF79" s="157">
        <f t="shared" si="14"/>
        <v>0</v>
      </c>
      <c r="AG79" s="166"/>
      <c r="AH79" s="125" t="str">
        <f t="shared" si="15"/>
        <v/>
      </c>
    </row>
    <row r="80" spans="1:34">
      <c r="A80" s="36"/>
      <c r="B80" s="36"/>
      <c r="C80" s="118"/>
      <c r="D80" s="51"/>
      <c r="E80" s="37"/>
      <c r="F80" s="37"/>
      <c r="G80" s="62"/>
      <c r="H80" s="37"/>
      <c r="I80" s="37"/>
      <c r="J80" s="37"/>
      <c r="K80" s="37"/>
      <c r="L80" s="37"/>
      <c r="M80" s="37"/>
      <c r="N80" s="193"/>
      <c r="O80" s="120"/>
      <c r="P80" s="147">
        <f t="shared" si="0"/>
        <v>0</v>
      </c>
      <c r="Q80" s="127" t="str">
        <f t="shared" si="16"/>
        <v/>
      </c>
      <c r="R80" s="142" t="str">
        <f t="shared" si="18"/>
        <v/>
      </c>
      <c r="S80" s="156" t="str">
        <f t="shared" si="1"/>
        <v/>
      </c>
      <c r="T80" s="63" t="str">
        <f t="shared" si="2"/>
        <v/>
      </c>
      <c r="U80" s="64" t="str">
        <f t="shared" si="3"/>
        <v/>
      </c>
      <c r="V80" s="70" t="str">
        <f t="shared" si="4"/>
        <v/>
      </c>
      <c r="W80" s="63" t="str">
        <f t="shared" si="5"/>
        <v/>
      </c>
      <c r="X80" s="63" t="str">
        <f t="shared" si="6"/>
        <v/>
      </c>
      <c r="Y80" s="63">
        <f t="shared" si="7"/>
        <v>0</v>
      </c>
      <c r="Z80" s="157">
        <f t="shared" si="8"/>
        <v>0</v>
      </c>
      <c r="AA80" s="156" t="e">
        <f t="shared" si="9"/>
        <v>#VALUE!</v>
      </c>
      <c r="AB80" s="129" t="e">
        <f t="shared" si="10"/>
        <v>#VALUE!</v>
      </c>
      <c r="AC80" s="129" t="e">
        <f t="shared" si="11"/>
        <v>#VALUE!</v>
      </c>
      <c r="AD80" s="161" t="e">
        <f t="shared" si="12"/>
        <v>#VALUE!</v>
      </c>
      <c r="AE80" s="170">
        <f t="shared" si="13"/>
        <v>0</v>
      </c>
      <c r="AF80" s="157">
        <f t="shared" si="14"/>
        <v>0</v>
      </c>
      <c r="AG80" s="166"/>
      <c r="AH80" s="125" t="str">
        <f t="shared" si="15"/>
        <v/>
      </c>
    </row>
    <row r="81" spans="1:34">
      <c r="A81" s="36"/>
      <c r="B81" s="36"/>
      <c r="C81" s="118"/>
      <c r="D81" s="51"/>
      <c r="E81" s="37"/>
      <c r="F81" s="37"/>
      <c r="G81" s="62"/>
      <c r="H81" s="37"/>
      <c r="I81" s="37"/>
      <c r="J81" s="37"/>
      <c r="K81" s="37"/>
      <c r="L81" s="37"/>
      <c r="M81" s="37"/>
      <c r="N81" s="193"/>
      <c r="O81" s="120"/>
      <c r="P81" s="147">
        <f t="shared" si="0"/>
        <v>0</v>
      </c>
      <c r="Q81" s="127" t="str">
        <f t="shared" si="16"/>
        <v/>
      </c>
      <c r="R81" s="142" t="str">
        <f t="shared" si="18"/>
        <v/>
      </c>
      <c r="S81" s="156" t="str">
        <f t="shared" si="1"/>
        <v/>
      </c>
      <c r="T81" s="63" t="str">
        <f t="shared" si="2"/>
        <v/>
      </c>
      <c r="U81" s="64" t="str">
        <f t="shared" si="3"/>
        <v/>
      </c>
      <c r="V81" s="70" t="str">
        <f t="shared" si="4"/>
        <v/>
      </c>
      <c r="W81" s="63" t="str">
        <f t="shared" si="5"/>
        <v/>
      </c>
      <c r="X81" s="63" t="str">
        <f t="shared" si="6"/>
        <v/>
      </c>
      <c r="Y81" s="63">
        <f t="shared" si="7"/>
        <v>0</v>
      </c>
      <c r="Z81" s="157">
        <f t="shared" si="8"/>
        <v>0</v>
      </c>
      <c r="AA81" s="156" t="e">
        <f t="shared" si="9"/>
        <v>#VALUE!</v>
      </c>
      <c r="AB81" s="129" t="e">
        <f t="shared" si="10"/>
        <v>#VALUE!</v>
      </c>
      <c r="AC81" s="129" t="e">
        <f t="shared" si="11"/>
        <v>#VALUE!</v>
      </c>
      <c r="AD81" s="161" t="e">
        <f t="shared" si="12"/>
        <v>#VALUE!</v>
      </c>
      <c r="AE81" s="170">
        <f t="shared" si="13"/>
        <v>0</v>
      </c>
      <c r="AF81" s="157">
        <f t="shared" si="14"/>
        <v>0</v>
      </c>
      <c r="AG81" s="166"/>
      <c r="AH81" s="125" t="str">
        <f t="shared" si="15"/>
        <v/>
      </c>
    </row>
    <row r="82" spans="1:34">
      <c r="A82" s="36"/>
      <c r="B82" s="36"/>
      <c r="C82" s="118"/>
      <c r="D82" s="51"/>
      <c r="E82" s="37"/>
      <c r="F82" s="37"/>
      <c r="G82" s="62"/>
      <c r="H82" s="37"/>
      <c r="I82" s="37"/>
      <c r="J82" s="37"/>
      <c r="K82" s="37"/>
      <c r="L82" s="37"/>
      <c r="M82" s="37"/>
      <c r="N82" s="193"/>
      <c r="O82" s="120"/>
      <c r="P82" s="147">
        <f t="shared" ref="P82:P145" si="19">D82</f>
        <v>0</v>
      </c>
      <c r="Q82" s="127" t="str">
        <f t="shared" si="16"/>
        <v/>
      </c>
      <c r="R82" s="142" t="str">
        <f t="shared" si="18"/>
        <v/>
      </c>
      <c r="S82" s="156" t="str">
        <f t="shared" ref="S82:S145" si="20">IF(COUNTA(E82,F82,G82:H82,M82:O82,I82,J82)&lt;5,"",SUM(MAX(T82,F82),MAX(V82,H82),X82,Y82,Z82))</f>
        <v/>
      </c>
      <c r="T82" s="63" t="str">
        <f t="shared" ref="T82:T145" si="21">IF(COUNTA(E82,F82,G82:H82,M82:O82,I82,J82)&lt;5,"",IF(COUNTA(F82)=1,F82,MAX(E82,Q82)-IF(COUNTA(H82)=1,H82,MAX(E82,Q82)*MAX(G82,U82))-X82-IF(COUNTA(M82)=1,M82,MAX(E82,Q82)*MAX(O82,AC82))))</f>
        <v/>
      </c>
      <c r="U82" s="64" t="str">
        <f t="shared" ref="U82:U145" si="22">IF(COUNTA(E82,F82,G82:H82,M82:O82,I82,J82)&lt;5,"",IF(COUNTA(G82)=1,G82,(MAX(E82,Q82)-MAX(F82,T82)-X82-IF(COUNTA(M82)=1,M82,MAX(E82,Q82)*O82))/MAX(E82,Q82)))</f>
        <v/>
      </c>
      <c r="V82" s="70" t="str">
        <f t="shared" ref="V82:V145" si="23">IF(COUNTA(E82,F82,G82:H82,M82:O82,I82,J82)&lt;5,"",IF(COUNTA(H82)=1,H82,MAX(G82,U82)*MAX(E82,Q82)))</f>
        <v/>
      </c>
      <c r="W82" s="63" t="str">
        <f t="shared" ref="W82:W145" si="24">IF(I82="","",I82)</f>
        <v/>
      </c>
      <c r="X82" s="63" t="str">
        <f t="shared" ref="X82:X145" si="25">IF(COUNTA(E82,F82,G82:H82,M82:O82,I82,J82)&lt;5,"",IF(COUNTA(W82)=1,IFERROR(IF(W82="무료배송",$J82,IF(W82="유료배송",0,MIN(J82,J82/(W82/MAX(E82,Q82))))),"오류"),MAX(E82,Q82)-MAX(F82,T82)-IF(COUNTA(H82)=1,H82,MAX(F82,Q82)*MAX(G82,U82))-IF(COUNTA(M82)=1,M82,MAX(E82,Q82)*MAX(O82,AC82))))</f>
        <v/>
      </c>
      <c r="Y82" s="63">
        <f t="shared" ref="Y82:Y145" si="26">K82</f>
        <v>0</v>
      </c>
      <c r="Z82" s="157">
        <f t="shared" ref="Z82:Z145" si="27">L82</f>
        <v>0</v>
      </c>
      <c r="AA82" s="156" t="e">
        <f t="shared" ref="AA82:AA145" si="28">IF(COUNTA(M82)=1,M82,IF(COUNTA(O82)=1,MAX(E82,Q82)*O82,IF(COUNTA(N82)=1,MAX(D82,P82)*MAX(N82,AB82),MAX(E82,Q82)-S82)))</f>
        <v>#VALUE!</v>
      </c>
      <c r="AB82" s="129" t="e">
        <f t="shared" ref="AB82:AB145" si="29">IF(COUNTA(N82)=1,N82,IF(COUNTA(M82)=1,M82/MAX(D82,P82),AA82/MAX(D82,P82)))</f>
        <v>#VALUE!</v>
      </c>
      <c r="AC82" s="129" t="e">
        <f t="shared" ref="AC82:AC145" si="30">IF(COUNTA(O82)=1,O82,IF(COUNTA(M82)=1,M82/MAX(E82,Q82),AA82/MAX(E82,Q82)))</f>
        <v>#VALUE!</v>
      </c>
      <c r="AD82" s="161" t="e">
        <f t="shared" ref="AD82:AD145" si="31">AA82/MAX(F82,T82)</f>
        <v>#VALUE!</v>
      </c>
      <c r="AE82" s="170">
        <f t="shared" ref="AE82:AE145" si="32">MAX(E82,Q82)-MAX(H82,V82)</f>
        <v>0</v>
      </c>
      <c r="AF82" s="157">
        <f t="shared" ref="AF82:AF145" si="33">MAX(H82,V82)</f>
        <v>0</v>
      </c>
      <c r="AG82" s="166"/>
      <c r="AH82" s="125" t="str">
        <f t="shared" ref="AH82:AH145" si="34">IF(AG82="","",MAX(E82,Q82)*(1-AG82))</f>
        <v/>
      </c>
    </row>
    <row r="83" spans="1:34">
      <c r="A83" s="36"/>
      <c r="B83" s="36"/>
      <c r="C83" s="118"/>
      <c r="D83" s="51"/>
      <c r="E83" s="37"/>
      <c r="F83" s="37"/>
      <c r="G83" s="62"/>
      <c r="H83" s="37"/>
      <c r="I83" s="37"/>
      <c r="J83" s="37"/>
      <c r="K83" s="37"/>
      <c r="L83" s="37"/>
      <c r="M83" s="37"/>
      <c r="N83" s="193"/>
      <c r="O83" s="120"/>
      <c r="P83" s="147">
        <f t="shared" si="19"/>
        <v>0</v>
      </c>
      <c r="Q83" s="127" t="str">
        <f t="shared" si="16"/>
        <v/>
      </c>
      <c r="R83" s="142" t="str">
        <f t="shared" si="18"/>
        <v/>
      </c>
      <c r="S83" s="156" t="str">
        <f t="shared" si="20"/>
        <v/>
      </c>
      <c r="T83" s="63" t="str">
        <f t="shared" si="21"/>
        <v/>
      </c>
      <c r="U83" s="64" t="str">
        <f t="shared" si="22"/>
        <v/>
      </c>
      <c r="V83" s="70" t="str">
        <f t="shared" si="23"/>
        <v/>
      </c>
      <c r="W83" s="63" t="str">
        <f t="shared" si="24"/>
        <v/>
      </c>
      <c r="X83" s="63" t="str">
        <f t="shared" si="25"/>
        <v/>
      </c>
      <c r="Y83" s="63">
        <f t="shared" si="26"/>
        <v>0</v>
      </c>
      <c r="Z83" s="157">
        <f t="shared" si="27"/>
        <v>0</v>
      </c>
      <c r="AA83" s="156" t="e">
        <f t="shared" si="28"/>
        <v>#VALUE!</v>
      </c>
      <c r="AB83" s="129" t="e">
        <f t="shared" si="29"/>
        <v>#VALUE!</v>
      </c>
      <c r="AC83" s="129" t="e">
        <f t="shared" si="30"/>
        <v>#VALUE!</v>
      </c>
      <c r="AD83" s="161" t="e">
        <f t="shared" si="31"/>
        <v>#VALUE!</v>
      </c>
      <c r="AE83" s="170">
        <f t="shared" si="32"/>
        <v>0</v>
      </c>
      <c r="AF83" s="157">
        <f t="shared" si="33"/>
        <v>0</v>
      </c>
      <c r="AG83" s="166"/>
      <c r="AH83" s="125" t="str">
        <f t="shared" si="34"/>
        <v/>
      </c>
    </row>
    <row r="84" spans="1:34">
      <c r="A84" s="36"/>
      <c r="B84" s="36"/>
      <c r="C84" s="118"/>
      <c r="D84" s="51"/>
      <c r="E84" s="37"/>
      <c r="F84" s="37"/>
      <c r="G84" s="62"/>
      <c r="H84" s="37"/>
      <c r="I84" s="37"/>
      <c r="J84" s="37"/>
      <c r="K84" s="37"/>
      <c r="L84" s="37"/>
      <c r="M84" s="37"/>
      <c r="N84" s="193"/>
      <c r="O84" s="120"/>
      <c r="P84" s="147">
        <f t="shared" si="19"/>
        <v>0</v>
      </c>
      <c r="Q84" s="127" t="str">
        <f t="shared" si="16"/>
        <v/>
      </c>
      <c r="R84" s="142" t="str">
        <f t="shared" si="18"/>
        <v/>
      </c>
      <c r="S84" s="156" t="str">
        <f t="shared" si="20"/>
        <v/>
      </c>
      <c r="T84" s="63" t="str">
        <f t="shared" si="21"/>
        <v/>
      </c>
      <c r="U84" s="64" t="str">
        <f t="shared" si="22"/>
        <v/>
      </c>
      <c r="V84" s="70" t="str">
        <f t="shared" si="23"/>
        <v/>
      </c>
      <c r="W84" s="63" t="str">
        <f t="shared" si="24"/>
        <v/>
      </c>
      <c r="X84" s="63" t="str">
        <f t="shared" si="25"/>
        <v/>
      </c>
      <c r="Y84" s="63">
        <f t="shared" si="26"/>
        <v>0</v>
      </c>
      <c r="Z84" s="157">
        <f t="shared" si="27"/>
        <v>0</v>
      </c>
      <c r="AA84" s="156" t="e">
        <f t="shared" si="28"/>
        <v>#VALUE!</v>
      </c>
      <c r="AB84" s="129" t="e">
        <f t="shared" si="29"/>
        <v>#VALUE!</v>
      </c>
      <c r="AC84" s="129" t="e">
        <f t="shared" si="30"/>
        <v>#VALUE!</v>
      </c>
      <c r="AD84" s="161" t="e">
        <f t="shared" si="31"/>
        <v>#VALUE!</v>
      </c>
      <c r="AE84" s="170">
        <f t="shared" si="32"/>
        <v>0</v>
      </c>
      <c r="AF84" s="157">
        <f t="shared" si="33"/>
        <v>0</v>
      </c>
      <c r="AG84" s="166"/>
      <c r="AH84" s="125" t="str">
        <f t="shared" si="34"/>
        <v/>
      </c>
    </row>
    <row r="85" spans="1:34">
      <c r="A85" s="36"/>
      <c r="B85" s="36"/>
      <c r="C85" s="118"/>
      <c r="D85" s="51"/>
      <c r="E85" s="37"/>
      <c r="F85" s="37"/>
      <c r="G85" s="62"/>
      <c r="H85" s="37"/>
      <c r="I85" s="37"/>
      <c r="J85" s="37"/>
      <c r="K85" s="37"/>
      <c r="L85" s="37"/>
      <c r="M85" s="37"/>
      <c r="N85" s="193"/>
      <c r="O85" s="120"/>
      <c r="P85" s="147">
        <f t="shared" si="19"/>
        <v>0</v>
      </c>
      <c r="Q85" s="127" t="str">
        <f t="shared" ref="Q85:Q148" si="35">IF(COUNTA(E85,F85,G85:H85,M85:O85,I85,J85)&lt;5,"",IF(COUNTA(E85)=1,E85,MAX(F85,T85)+IF(COUNTA(H85)=1,H85,MAX(E85,Q85)*MAX(G85,U85))+X85+IF(COUNTA(M85)=1,M85,IF(COUNTA(N85)=1,MAX(D85,P85)*MAX(N85,AB85),MAX(E85,Q85)*MAX(O85,AC85)))))</f>
        <v/>
      </c>
      <c r="R85" s="142" t="str">
        <f t="shared" si="18"/>
        <v/>
      </c>
      <c r="S85" s="156" t="str">
        <f t="shared" si="20"/>
        <v/>
      </c>
      <c r="T85" s="63" t="str">
        <f t="shared" si="21"/>
        <v/>
      </c>
      <c r="U85" s="64" t="str">
        <f t="shared" si="22"/>
        <v/>
      </c>
      <c r="V85" s="70" t="str">
        <f t="shared" si="23"/>
        <v/>
      </c>
      <c r="W85" s="63" t="str">
        <f t="shared" si="24"/>
        <v/>
      </c>
      <c r="X85" s="63" t="str">
        <f t="shared" si="25"/>
        <v/>
      </c>
      <c r="Y85" s="63">
        <f t="shared" si="26"/>
        <v>0</v>
      </c>
      <c r="Z85" s="157">
        <f t="shared" si="27"/>
        <v>0</v>
      </c>
      <c r="AA85" s="156" t="e">
        <f t="shared" si="28"/>
        <v>#VALUE!</v>
      </c>
      <c r="AB85" s="129" t="e">
        <f t="shared" si="29"/>
        <v>#VALUE!</v>
      </c>
      <c r="AC85" s="129" t="e">
        <f t="shared" si="30"/>
        <v>#VALUE!</v>
      </c>
      <c r="AD85" s="161" t="e">
        <f t="shared" si="31"/>
        <v>#VALUE!</v>
      </c>
      <c r="AE85" s="170">
        <f t="shared" si="32"/>
        <v>0</v>
      </c>
      <c r="AF85" s="157">
        <f t="shared" si="33"/>
        <v>0</v>
      </c>
      <c r="AG85" s="166"/>
      <c r="AH85" s="125" t="str">
        <f t="shared" si="34"/>
        <v/>
      </c>
    </row>
    <row r="86" spans="1:34">
      <c r="A86" s="36"/>
      <c r="B86" s="36"/>
      <c r="C86" s="118"/>
      <c r="D86" s="51"/>
      <c r="E86" s="37"/>
      <c r="F86" s="37"/>
      <c r="G86" s="62"/>
      <c r="H86" s="37"/>
      <c r="I86" s="37"/>
      <c r="J86" s="37"/>
      <c r="K86" s="37"/>
      <c r="L86" s="37"/>
      <c r="M86" s="37"/>
      <c r="N86" s="193"/>
      <c r="O86" s="120"/>
      <c r="P86" s="147">
        <f t="shared" si="19"/>
        <v>0</v>
      </c>
      <c r="Q86" s="127" t="str">
        <f t="shared" si="35"/>
        <v/>
      </c>
      <c r="R86" s="142" t="str">
        <f t="shared" si="18"/>
        <v/>
      </c>
      <c r="S86" s="156" t="str">
        <f t="shared" si="20"/>
        <v/>
      </c>
      <c r="T86" s="63" t="str">
        <f t="shared" si="21"/>
        <v/>
      </c>
      <c r="U86" s="64" t="str">
        <f t="shared" si="22"/>
        <v/>
      </c>
      <c r="V86" s="70" t="str">
        <f t="shared" si="23"/>
        <v/>
      </c>
      <c r="W86" s="63" t="str">
        <f t="shared" si="24"/>
        <v/>
      </c>
      <c r="X86" s="63" t="str">
        <f t="shared" si="25"/>
        <v/>
      </c>
      <c r="Y86" s="63">
        <f t="shared" si="26"/>
        <v>0</v>
      </c>
      <c r="Z86" s="157">
        <f t="shared" si="27"/>
        <v>0</v>
      </c>
      <c r="AA86" s="156" t="e">
        <f t="shared" si="28"/>
        <v>#VALUE!</v>
      </c>
      <c r="AB86" s="129" t="e">
        <f t="shared" si="29"/>
        <v>#VALUE!</v>
      </c>
      <c r="AC86" s="129" t="e">
        <f t="shared" si="30"/>
        <v>#VALUE!</v>
      </c>
      <c r="AD86" s="161" t="e">
        <f t="shared" si="31"/>
        <v>#VALUE!</v>
      </c>
      <c r="AE86" s="170">
        <f t="shared" si="32"/>
        <v>0</v>
      </c>
      <c r="AF86" s="157">
        <f t="shared" si="33"/>
        <v>0</v>
      </c>
      <c r="AG86" s="166"/>
      <c r="AH86" s="125" t="str">
        <f t="shared" si="34"/>
        <v/>
      </c>
    </row>
    <row r="87" spans="1:34">
      <c r="A87" s="36"/>
      <c r="B87" s="36"/>
      <c r="C87" s="118"/>
      <c r="D87" s="51"/>
      <c r="E87" s="37"/>
      <c r="F87" s="37"/>
      <c r="G87" s="62"/>
      <c r="H87" s="37"/>
      <c r="I87" s="37"/>
      <c r="J87" s="37"/>
      <c r="K87" s="37"/>
      <c r="L87" s="37"/>
      <c r="M87" s="37"/>
      <c r="N87" s="193"/>
      <c r="O87" s="120"/>
      <c r="P87" s="147">
        <f t="shared" si="19"/>
        <v>0</v>
      </c>
      <c r="Q87" s="127" t="str">
        <f t="shared" si="35"/>
        <v/>
      </c>
      <c r="R87" s="142" t="str">
        <f t="shared" si="18"/>
        <v/>
      </c>
      <c r="S87" s="156" t="str">
        <f t="shared" si="20"/>
        <v/>
      </c>
      <c r="T87" s="63" t="str">
        <f t="shared" si="21"/>
        <v/>
      </c>
      <c r="U87" s="64" t="str">
        <f t="shared" si="22"/>
        <v/>
      </c>
      <c r="V87" s="70" t="str">
        <f t="shared" si="23"/>
        <v/>
      </c>
      <c r="W87" s="63" t="str">
        <f t="shared" si="24"/>
        <v/>
      </c>
      <c r="X87" s="63" t="str">
        <f t="shared" si="25"/>
        <v/>
      </c>
      <c r="Y87" s="63">
        <f t="shared" si="26"/>
        <v>0</v>
      </c>
      <c r="Z87" s="157">
        <f t="shared" si="27"/>
        <v>0</v>
      </c>
      <c r="AA87" s="156" t="e">
        <f t="shared" si="28"/>
        <v>#VALUE!</v>
      </c>
      <c r="AB87" s="129" t="e">
        <f t="shared" si="29"/>
        <v>#VALUE!</v>
      </c>
      <c r="AC87" s="129" t="e">
        <f t="shared" si="30"/>
        <v>#VALUE!</v>
      </c>
      <c r="AD87" s="161" t="e">
        <f t="shared" si="31"/>
        <v>#VALUE!</v>
      </c>
      <c r="AE87" s="170">
        <f t="shared" si="32"/>
        <v>0</v>
      </c>
      <c r="AF87" s="157">
        <f t="shared" si="33"/>
        <v>0</v>
      </c>
      <c r="AG87" s="166"/>
      <c r="AH87" s="125" t="str">
        <f t="shared" si="34"/>
        <v/>
      </c>
    </row>
    <row r="88" spans="1:34">
      <c r="A88" s="36"/>
      <c r="B88" s="36"/>
      <c r="C88" s="118"/>
      <c r="D88" s="51"/>
      <c r="E88" s="37"/>
      <c r="F88" s="37"/>
      <c r="G88" s="62"/>
      <c r="H88" s="37"/>
      <c r="I88" s="37"/>
      <c r="J88" s="37"/>
      <c r="K88" s="37"/>
      <c r="L88" s="37"/>
      <c r="M88" s="37"/>
      <c r="N88" s="193"/>
      <c r="O88" s="120"/>
      <c r="P88" s="147">
        <f t="shared" si="19"/>
        <v>0</v>
      </c>
      <c r="Q88" s="127" t="str">
        <f t="shared" si="35"/>
        <v/>
      </c>
      <c r="R88" s="142" t="str">
        <f t="shared" si="18"/>
        <v/>
      </c>
      <c r="S88" s="156" t="str">
        <f t="shared" si="20"/>
        <v/>
      </c>
      <c r="T88" s="63" t="str">
        <f t="shared" si="21"/>
        <v/>
      </c>
      <c r="U88" s="64" t="str">
        <f t="shared" si="22"/>
        <v/>
      </c>
      <c r="V88" s="70" t="str">
        <f t="shared" si="23"/>
        <v/>
      </c>
      <c r="W88" s="63" t="str">
        <f t="shared" si="24"/>
        <v/>
      </c>
      <c r="X88" s="63" t="str">
        <f t="shared" si="25"/>
        <v/>
      </c>
      <c r="Y88" s="63">
        <f t="shared" si="26"/>
        <v>0</v>
      </c>
      <c r="Z88" s="157">
        <f t="shared" si="27"/>
        <v>0</v>
      </c>
      <c r="AA88" s="156" t="e">
        <f t="shared" si="28"/>
        <v>#VALUE!</v>
      </c>
      <c r="AB88" s="129" t="e">
        <f t="shared" si="29"/>
        <v>#VALUE!</v>
      </c>
      <c r="AC88" s="129" t="e">
        <f t="shared" si="30"/>
        <v>#VALUE!</v>
      </c>
      <c r="AD88" s="161" t="e">
        <f t="shared" si="31"/>
        <v>#VALUE!</v>
      </c>
      <c r="AE88" s="170">
        <f t="shared" si="32"/>
        <v>0</v>
      </c>
      <c r="AF88" s="157">
        <f t="shared" si="33"/>
        <v>0</v>
      </c>
      <c r="AG88" s="166"/>
      <c r="AH88" s="125" t="str">
        <f t="shared" si="34"/>
        <v/>
      </c>
    </row>
    <row r="89" spans="1:34">
      <c r="A89" s="36"/>
      <c r="B89" s="36"/>
      <c r="C89" s="118"/>
      <c r="D89" s="51"/>
      <c r="E89" s="37"/>
      <c r="F89" s="37"/>
      <c r="G89" s="62"/>
      <c r="H89" s="37"/>
      <c r="I89" s="37"/>
      <c r="J89" s="37"/>
      <c r="K89" s="37"/>
      <c r="L89" s="37"/>
      <c r="M89" s="37"/>
      <c r="N89" s="193"/>
      <c r="O89" s="120"/>
      <c r="P89" s="147">
        <f t="shared" si="19"/>
        <v>0</v>
      </c>
      <c r="Q89" s="127" t="str">
        <f t="shared" si="35"/>
        <v/>
      </c>
      <c r="R89" s="142" t="str">
        <f t="shared" si="18"/>
        <v/>
      </c>
      <c r="S89" s="156" t="str">
        <f t="shared" si="20"/>
        <v/>
      </c>
      <c r="T89" s="63" t="str">
        <f t="shared" si="21"/>
        <v/>
      </c>
      <c r="U89" s="64" t="str">
        <f t="shared" si="22"/>
        <v/>
      </c>
      <c r="V89" s="70" t="str">
        <f t="shared" si="23"/>
        <v/>
      </c>
      <c r="W89" s="63" t="str">
        <f t="shared" si="24"/>
        <v/>
      </c>
      <c r="X89" s="63" t="str">
        <f t="shared" si="25"/>
        <v/>
      </c>
      <c r="Y89" s="63">
        <f t="shared" si="26"/>
        <v>0</v>
      </c>
      <c r="Z89" s="157">
        <f t="shared" si="27"/>
        <v>0</v>
      </c>
      <c r="AA89" s="156" t="e">
        <f t="shared" si="28"/>
        <v>#VALUE!</v>
      </c>
      <c r="AB89" s="129" t="e">
        <f t="shared" si="29"/>
        <v>#VALUE!</v>
      </c>
      <c r="AC89" s="129" t="e">
        <f t="shared" si="30"/>
        <v>#VALUE!</v>
      </c>
      <c r="AD89" s="161" t="e">
        <f t="shared" si="31"/>
        <v>#VALUE!</v>
      </c>
      <c r="AE89" s="170">
        <f t="shared" si="32"/>
        <v>0</v>
      </c>
      <c r="AF89" s="157">
        <f t="shared" si="33"/>
        <v>0</v>
      </c>
      <c r="AG89" s="166"/>
      <c r="AH89" s="125" t="str">
        <f t="shared" si="34"/>
        <v/>
      </c>
    </row>
    <row r="90" spans="1:34">
      <c r="A90" s="36"/>
      <c r="B90" s="36"/>
      <c r="C90" s="118"/>
      <c r="D90" s="51"/>
      <c r="E90" s="37"/>
      <c r="F90" s="37"/>
      <c r="G90" s="62"/>
      <c r="H90" s="37"/>
      <c r="I90" s="37"/>
      <c r="J90" s="37"/>
      <c r="K90" s="37"/>
      <c r="L90" s="37"/>
      <c r="M90" s="37"/>
      <c r="N90" s="193"/>
      <c r="O90" s="120"/>
      <c r="P90" s="147">
        <f t="shared" si="19"/>
        <v>0</v>
      </c>
      <c r="Q90" s="127" t="str">
        <f t="shared" si="35"/>
        <v/>
      </c>
      <c r="R90" s="142" t="str">
        <f t="shared" si="18"/>
        <v/>
      </c>
      <c r="S90" s="156" t="str">
        <f t="shared" si="20"/>
        <v/>
      </c>
      <c r="T90" s="63" t="str">
        <f t="shared" si="21"/>
        <v/>
      </c>
      <c r="U90" s="64" t="str">
        <f t="shared" si="22"/>
        <v/>
      </c>
      <c r="V90" s="70" t="str">
        <f t="shared" si="23"/>
        <v/>
      </c>
      <c r="W90" s="63" t="str">
        <f t="shared" si="24"/>
        <v/>
      </c>
      <c r="X90" s="63" t="str">
        <f t="shared" si="25"/>
        <v/>
      </c>
      <c r="Y90" s="63">
        <f t="shared" si="26"/>
        <v>0</v>
      </c>
      <c r="Z90" s="157">
        <f t="shared" si="27"/>
        <v>0</v>
      </c>
      <c r="AA90" s="156" t="e">
        <f t="shared" si="28"/>
        <v>#VALUE!</v>
      </c>
      <c r="AB90" s="129" t="e">
        <f t="shared" si="29"/>
        <v>#VALUE!</v>
      </c>
      <c r="AC90" s="129" t="e">
        <f t="shared" si="30"/>
        <v>#VALUE!</v>
      </c>
      <c r="AD90" s="161" t="e">
        <f t="shared" si="31"/>
        <v>#VALUE!</v>
      </c>
      <c r="AE90" s="170">
        <f t="shared" si="32"/>
        <v>0</v>
      </c>
      <c r="AF90" s="157">
        <f t="shared" si="33"/>
        <v>0</v>
      </c>
      <c r="AG90" s="166"/>
      <c r="AH90" s="125" t="str">
        <f t="shared" si="34"/>
        <v/>
      </c>
    </row>
    <row r="91" spans="1:34">
      <c r="A91" s="36"/>
      <c r="B91" s="36"/>
      <c r="C91" s="118"/>
      <c r="D91" s="51"/>
      <c r="E91" s="37"/>
      <c r="F91" s="37"/>
      <c r="G91" s="62"/>
      <c r="H91" s="37"/>
      <c r="I91" s="37"/>
      <c r="J91" s="37"/>
      <c r="K91" s="37"/>
      <c r="L91" s="37"/>
      <c r="M91" s="37"/>
      <c r="N91" s="193"/>
      <c r="O91" s="120"/>
      <c r="P91" s="147">
        <f t="shared" si="19"/>
        <v>0</v>
      </c>
      <c r="Q91" s="127" t="str">
        <f t="shared" si="35"/>
        <v/>
      </c>
      <c r="R91" s="142" t="str">
        <f t="shared" si="18"/>
        <v/>
      </c>
      <c r="S91" s="156" t="str">
        <f t="shared" si="20"/>
        <v/>
      </c>
      <c r="T91" s="63" t="str">
        <f t="shared" si="21"/>
        <v/>
      </c>
      <c r="U91" s="64" t="str">
        <f t="shared" si="22"/>
        <v/>
      </c>
      <c r="V91" s="70" t="str">
        <f t="shared" si="23"/>
        <v/>
      </c>
      <c r="W91" s="63" t="str">
        <f t="shared" si="24"/>
        <v/>
      </c>
      <c r="X91" s="63" t="str">
        <f t="shared" si="25"/>
        <v/>
      </c>
      <c r="Y91" s="63">
        <f t="shared" si="26"/>
        <v>0</v>
      </c>
      <c r="Z91" s="157">
        <f t="shared" si="27"/>
        <v>0</v>
      </c>
      <c r="AA91" s="156" t="e">
        <f t="shared" si="28"/>
        <v>#VALUE!</v>
      </c>
      <c r="AB91" s="129" t="e">
        <f t="shared" si="29"/>
        <v>#VALUE!</v>
      </c>
      <c r="AC91" s="129" t="e">
        <f t="shared" si="30"/>
        <v>#VALUE!</v>
      </c>
      <c r="AD91" s="161" t="e">
        <f t="shared" si="31"/>
        <v>#VALUE!</v>
      </c>
      <c r="AE91" s="170">
        <f t="shared" si="32"/>
        <v>0</v>
      </c>
      <c r="AF91" s="157">
        <f t="shared" si="33"/>
        <v>0</v>
      </c>
      <c r="AG91" s="166"/>
      <c r="AH91" s="125" t="str">
        <f t="shared" si="34"/>
        <v/>
      </c>
    </row>
    <row r="92" spans="1:34">
      <c r="A92" s="36"/>
      <c r="B92" s="36"/>
      <c r="C92" s="118"/>
      <c r="D92" s="51"/>
      <c r="E92" s="37"/>
      <c r="F92" s="37"/>
      <c r="G92" s="62"/>
      <c r="H92" s="37"/>
      <c r="I92" s="37"/>
      <c r="J92" s="37"/>
      <c r="K92" s="37"/>
      <c r="L92" s="37"/>
      <c r="M92" s="37"/>
      <c r="N92" s="193"/>
      <c r="O92" s="120"/>
      <c r="P92" s="147">
        <f t="shared" si="19"/>
        <v>0</v>
      </c>
      <c r="Q92" s="127" t="str">
        <f t="shared" si="35"/>
        <v/>
      </c>
      <c r="R92" s="142" t="str">
        <f t="shared" si="18"/>
        <v/>
      </c>
      <c r="S92" s="156" t="str">
        <f t="shared" si="20"/>
        <v/>
      </c>
      <c r="T92" s="63" t="str">
        <f t="shared" si="21"/>
        <v/>
      </c>
      <c r="U92" s="64" t="str">
        <f t="shared" si="22"/>
        <v/>
      </c>
      <c r="V92" s="70" t="str">
        <f t="shared" si="23"/>
        <v/>
      </c>
      <c r="W92" s="63" t="str">
        <f t="shared" si="24"/>
        <v/>
      </c>
      <c r="X92" s="63" t="str">
        <f t="shared" si="25"/>
        <v/>
      </c>
      <c r="Y92" s="63">
        <f t="shared" si="26"/>
        <v>0</v>
      </c>
      <c r="Z92" s="157">
        <f t="shared" si="27"/>
        <v>0</v>
      </c>
      <c r="AA92" s="156" t="e">
        <f t="shared" si="28"/>
        <v>#VALUE!</v>
      </c>
      <c r="AB92" s="129" t="e">
        <f t="shared" si="29"/>
        <v>#VALUE!</v>
      </c>
      <c r="AC92" s="129" t="e">
        <f t="shared" si="30"/>
        <v>#VALUE!</v>
      </c>
      <c r="AD92" s="161" t="e">
        <f t="shared" si="31"/>
        <v>#VALUE!</v>
      </c>
      <c r="AE92" s="170">
        <f t="shared" si="32"/>
        <v>0</v>
      </c>
      <c r="AF92" s="157">
        <f t="shared" si="33"/>
        <v>0</v>
      </c>
      <c r="AG92" s="166"/>
      <c r="AH92" s="125" t="str">
        <f t="shared" si="34"/>
        <v/>
      </c>
    </row>
    <row r="93" spans="1:34">
      <c r="A93" s="36"/>
      <c r="B93" s="36"/>
      <c r="C93" s="118"/>
      <c r="D93" s="51"/>
      <c r="E93" s="37"/>
      <c r="F93" s="37"/>
      <c r="G93" s="62"/>
      <c r="H93" s="37"/>
      <c r="I93" s="37"/>
      <c r="J93" s="37"/>
      <c r="K93" s="37"/>
      <c r="L93" s="37"/>
      <c r="M93" s="37"/>
      <c r="N93" s="193"/>
      <c r="O93" s="120"/>
      <c r="P93" s="147">
        <f t="shared" si="19"/>
        <v>0</v>
      </c>
      <c r="Q93" s="127" t="str">
        <f t="shared" si="35"/>
        <v/>
      </c>
      <c r="R93" s="142" t="str">
        <f t="shared" si="18"/>
        <v/>
      </c>
      <c r="S93" s="156" t="str">
        <f t="shared" si="20"/>
        <v/>
      </c>
      <c r="T93" s="63" t="str">
        <f t="shared" si="21"/>
        <v/>
      </c>
      <c r="U93" s="64" t="str">
        <f t="shared" si="22"/>
        <v/>
      </c>
      <c r="V93" s="70" t="str">
        <f t="shared" si="23"/>
        <v/>
      </c>
      <c r="W93" s="63" t="str">
        <f t="shared" si="24"/>
        <v/>
      </c>
      <c r="X93" s="63" t="str">
        <f t="shared" si="25"/>
        <v/>
      </c>
      <c r="Y93" s="63">
        <f t="shared" si="26"/>
        <v>0</v>
      </c>
      <c r="Z93" s="157">
        <f t="shared" si="27"/>
        <v>0</v>
      </c>
      <c r="AA93" s="156" t="e">
        <f t="shared" si="28"/>
        <v>#VALUE!</v>
      </c>
      <c r="AB93" s="129" t="e">
        <f t="shared" si="29"/>
        <v>#VALUE!</v>
      </c>
      <c r="AC93" s="129" t="e">
        <f t="shared" si="30"/>
        <v>#VALUE!</v>
      </c>
      <c r="AD93" s="161" t="e">
        <f t="shared" si="31"/>
        <v>#VALUE!</v>
      </c>
      <c r="AE93" s="170">
        <f t="shared" si="32"/>
        <v>0</v>
      </c>
      <c r="AF93" s="157">
        <f t="shared" si="33"/>
        <v>0</v>
      </c>
      <c r="AG93" s="166"/>
      <c r="AH93" s="125" t="str">
        <f t="shared" si="34"/>
        <v/>
      </c>
    </row>
    <row r="94" spans="1:34">
      <c r="A94" s="36"/>
      <c r="B94" s="36"/>
      <c r="C94" s="118"/>
      <c r="D94" s="51"/>
      <c r="E94" s="37"/>
      <c r="F94" s="37"/>
      <c r="G94" s="62"/>
      <c r="H94" s="37"/>
      <c r="I94" s="37"/>
      <c r="J94" s="37"/>
      <c r="K94" s="37"/>
      <c r="L94" s="37"/>
      <c r="M94" s="37"/>
      <c r="N94" s="193"/>
      <c r="O94" s="120"/>
      <c r="P94" s="147">
        <f t="shared" si="19"/>
        <v>0</v>
      </c>
      <c r="Q94" s="127" t="str">
        <f t="shared" si="35"/>
        <v/>
      </c>
      <c r="R94" s="142" t="str">
        <f t="shared" si="18"/>
        <v/>
      </c>
      <c r="S94" s="156" t="str">
        <f t="shared" si="20"/>
        <v/>
      </c>
      <c r="T94" s="63" t="str">
        <f t="shared" si="21"/>
        <v/>
      </c>
      <c r="U94" s="64" t="str">
        <f t="shared" si="22"/>
        <v/>
      </c>
      <c r="V94" s="70" t="str">
        <f t="shared" si="23"/>
        <v/>
      </c>
      <c r="W94" s="63" t="str">
        <f t="shared" si="24"/>
        <v/>
      </c>
      <c r="X94" s="63" t="str">
        <f t="shared" si="25"/>
        <v/>
      </c>
      <c r="Y94" s="63">
        <f t="shared" si="26"/>
        <v>0</v>
      </c>
      <c r="Z94" s="157">
        <f t="shared" si="27"/>
        <v>0</v>
      </c>
      <c r="AA94" s="156" t="e">
        <f t="shared" si="28"/>
        <v>#VALUE!</v>
      </c>
      <c r="AB94" s="129" t="e">
        <f t="shared" si="29"/>
        <v>#VALUE!</v>
      </c>
      <c r="AC94" s="129" t="e">
        <f t="shared" si="30"/>
        <v>#VALUE!</v>
      </c>
      <c r="AD94" s="161" t="e">
        <f t="shared" si="31"/>
        <v>#VALUE!</v>
      </c>
      <c r="AE94" s="170">
        <f t="shared" si="32"/>
        <v>0</v>
      </c>
      <c r="AF94" s="157">
        <f t="shared" si="33"/>
        <v>0</v>
      </c>
      <c r="AG94" s="166"/>
      <c r="AH94" s="125" t="str">
        <f t="shared" si="34"/>
        <v/>
      </c>
    </row>
    <row r="95" spans="1:34">
      <c r="A95" s="36"/>
      <c r="B95" s="36"/>
      <c r="C95" s="118"/>
      <c r="D95" s="51"/>
      <c r="E95" s="37"/>
      <c r="F95" s="37"/>
      <c r="G95" s="62"/>
      <c r="H95" s="37"/>
      <c r="I95" s="37"/>
      <c r="J95" s="37"/>
      <c r="K95" s="37"/>
      <c r="L95" s="37"/>
      <c r="M95" s="37"/>
      <c r="N95" s="193"/>
      <c r="O95" s="120"/>
      <c r="P95" s="147">
        <f t="shared" si="19"/>
        <v>0</v>
      </c>
      <c r="Q95" s="127" t="str">
        <f t="shared" si="35"/>
        <v/>
      </c>
      <c r="R95" s="142" t="str">
        <f t="shared" si="18"/>
        <v/>
      </c>
      <c r="S95" s="156" t="str">
        <f t="shared" si="20"/>
        <v/>
      </c>
      <c r="T95" s="63" t="str">
        <f t="shared" si="21"/>
        <v/>
      </c>
      <c r="U95" s="64" t="str">
        <f t="shared" si="22"/>
        <v/>
      </c>
      <c r="V95" s="70" t="str">
        <f t="shared" si="23"/>
        <v/>
      </c>
      <c r="W95" s="63" t="str">
        <f t="shared" si="24"/>
        <v/>
      </c>
      <c r="X95" s="63" t="str">
        <f t="shared" si="25"/>
        <v/>
      </c>
      <c r="Y95" s="63">
        <f t="shared" si="26"/>
        <v>0</v>
      </c>
      <c r="Z95" s="157">
        <f t="shared" si="27"/>
        <v>0</v>
      </c>
      <c r="AA95" s="156" t="e">
        <f t="shared" si="28"/>
        <v>#VALUE!</v>
      </c>
      <c r="AB95" s="129" t="e">
        <f t="shared" si="29"/>
        <v>#VALUE!</v>
      </c>
      <c r="AC95" s="129" t="e">
        <f t="shared" si="30"/>
        <v>#VALUE!</v>
      </c>
      <c r="AD95" s="161" t="e">
        <f t="shared" si="31"/>
        <v>#VALUE!</v>
      </c>
      <c r="AE95" s="170">
        <f t="shared" si="32"/>
        <v>0</v>
      </c>
      <c r="AF95" s="157">
        <f t="shared" si="33"/>
        <v>0</v>
      </c>
      <c r="AG95" s="166"/>
      <c r="AH95" s="125" t="str">
        <f t="shared" si="34"/>
        <v/>
      </c>
    </row>
    <row r="96" spans="1:34">
      <c r="A96" s="36"/>
      <c r="B96" s="36"/>
      <c r="C96" s="118"/>
      <c r="D96" s="51"/>
      <c r="E96" s="37"/>
      <c r="F96" s="37"/>
      <c r="G96" s="62"/>
      <c r="H96" s="37"/>
      <c r="I96" s="37"/>
      <c r="J96" s="37"/>
      <c r="K96" s="37"/>
      <c r="L96" s="37"/>
      <c r="M96" s="37"/>
      <c r="N96" s="193"/>
      <c r="O96" s="120"/>
      <c r="P96" s="147">
        <f t="shared" si="19"/>
        <v>0</v>
      </c>
      <c r="Q96" s="127" t="str">
        <f t="shared" si="35"/>
        <v/>
      </c>
      <c r="R96" s="142" t="str">
        <f t="shared" si="18"/>
        <v/>
      </c>
      <c r="S96" s="156" t="str">
        <f t="shared" si="20"/>
        <v/>
      </c>
      <c r="T96" s="63" t="str">
        <f t="shared" si="21"/>
        <v/>
      </c>
      <c r="U96" s="64" t="str">
        <f t="shared" si="22"/>
        <v/>
      </c>
      <c r="V96" s="70" t="str">
        <f t="shared" si="23"/>
        <v/>
      </c>
      <c r="W96" s="63" t="str">
        <f t="shared" si="24"/>
        <v/>
      </c>
      <c r="X96" s="63" t="str">
        <f t="shared" si="25"/>
        <v/>
      </c>
      <c r="Y96" s="63">
        <f t="shared" si="26"/>
        <v>0</v>
      </c>
      <c r="Z96" s="157">
        <f t="shared" si="27"/>
        <v>0</v>
      </c>
      <c r="AA96" s="156" t="e">
        <f t="shared" si="28"/>
        <v>#VALUE!</v>
      </c>
      <c r="AB96" s="129" t="e">
        <f t="shared" si="29"/>
        <v>#VALUE!</v>
      </c>
      <c r="AC96" s="129" t="e">
        <f t="shared" si="30"/>
        <v>#VALUE!</v>
      </c>
      <c r="AD96" s="161" t="e">
        <f t="shared" si="31"/>
        <v>#VALUE!</v>
      </c>
      <c r="AE96" s="170">
        <f t="shared" si="32"/>
        <v>0</v>
      </c>
      <c r="AF96" s="157">
        <f t="shared" si="33"/>
        <v>0</v>
      </c>
      <c r="AG96" s="166"/>
      <c r="AH96" s="125" t="str">
        <f t="shared" si="34"/>
        <v/>
      </c>
    </row>
    <row r="97" spans="1:34">
      <c r="A97" s="36"/>
      <c r="B97" s="36"/>
      <c r="C97" s="118"/>
      <c r="D97" s="51"/>
      <c r="E97" s="37"/>
      <c r="F97" s="37"/>
      <c r="G97" s="62"/>
      <c r="H97" s="37"/>
      <c r="I97" s="37"/>
      <c r="J97" s="37"/>
      <c r="K97" s="37"/>
      <c r="L97" s="37"/>
      <c r="M97" s="37"/>
      <c r="N97" s="193"/>
      <c r="O97" s="120"/>
      <c r="P97" s="147">
        <f t="shared" si="19"/>
        <v>0</v>
      </c>
      <c r="Q97" s="127" t="str">
        <f t="shared" si="35"/>
        <v/>
      </c>
      <c r="R97" s="142" t="str">
        <f t="shared" si="18"/>
        <v/>
      </c>
      <c r="S97" s="156" t="str">
        <f t="shared" si="20"/>
        <v/>
      </c>
      <c r="T97" s="63" t="str">
        <f t="shared" si="21"/>
        <v/>
      </c>
      <c r="U97" s="64" t="str">
        <f t="shared" si="22"/>
        <v/>
      </c>
      <c r="V97" s="70" t="str">
        <f t="shared" si="23"/>
        <v/>
      </c>
      <c r="W97" s="63" t="str">
        <f t="shared" si="24"/>
        <v/>
      </c>
      <c r="X97" s="63" t="str">
        <f t="shared" si="25"/>
        <v/>
      </c>
      <c r="Y97" s="63">
        <f t="shared" si="26"/>
        <v>0</v>
      </c>
      <c r="Z97" s="157">
        <f t="shared" si="27"/>
        <v>0</v>
      </c>
      <c r="AA97" s="156" t="e">
        <f t="shared" si="28"/>
        <v>#VALUE!</v>
      </c>
      <c r="AB97" s="129" t="e">
        <f t="shared" si="29"/>
        <v>#VALUE!</v>
      </c>
      <c r="AC97" s="129" t="e">
        <f t="shared" si="30"/>
        <v>#VALUE!</v>
      </c>
      <c r="AD97" s="161" t="e">
        <f t="shared" si="31"/>
        <v>#VALUE!</v>
      </c>
      <c r="AE97" s="170">
        <f t="shared" si="32"/>
        <v>0</v>
      </c>
      <c r="AF97" s="157">
        <f t="shared" si="33"/>
        <v>0</v>
      </c>
      <c r="AG97" s="166"/>
      <c r="AH97" s="125" t="str">
        <f t="shared" si="34"/>
        <v/>
      </c>
    </row>
    <row r="98" spans="1:34">
      <c r="A98" s="36"/>
      <c r="B98" s="36"/>
      <c r="C98" s="118"/>
      <c r="D98" s="51"/>
      <c r="E98" s="37"/>
      <c r="F98" s="37"/>
      <c r="G98" s="62"/>
      <c r="H98" s="37"/>
      <c r="I98" s="37"/>
      <c r="J98" s="37"/>
      <c r="K98" s="37"/>
      <c r="L98" s="37"/>
      <c r="M98" s="37"/>
      <c r="N98" s="193"/>
      <c r="O98" s="120"/>
      <c r="P98" s="147">
        <f t="shared" si="19"/>
        <v>0</v>
      </c>
      <c r="Q98" s="127" t="str">
        <f t="shared" si="35"/>
        <v/>
      </c>
      <c r="R98" s="142" t="str">
        <f t="shared" si="18"/>
        <v/>
      </c>
      <c r="S98" s="156" t="str">
        <f t="shared" si="20"/>
        <v/>
      </c>
      <c r="T98" s="63" t="str">
        <f t="shared" si="21"/>
        <v/>
      </c>
      <c r="U98" s="64" t="str">
        <f t="shared" si="22"/>
        <v/>
      </c>
      <c r="V98" s="70" t="str">
        <f t="shared" si="23"/>
        <v/>
      </c>
      <c r="W98" s="63" t="str">
        <f t="shared" si="24"/>
        <v/>
      </c>
      <c r="X98" s="63" t="str">
        <f t="shared" si="25"/>
        <v/>
      </c>
      <c r="Y98" s="63">
        <f t="shared" si="26"/>
        <v>0</v>
      </c>
      <c r="Z98" s="157">
        <f t="shared" si="27"/>
        <v>0</v>
      </c>
      <c r="AA98" s="156" t="e">
        <f t="shared" si="28"/>
        <v>#VALUE!</v>
      </c>
      <c r="AB98" s="129" t="e">
        <f t="shared" si="29"/>
        <v>#VALUE!</v>
      </c>
      <c r="AC98" s="129" t="e">
        <f t="shared" si="30"/>
        <v>#VALUE!</v>
      </c>
      <c r="AD98" s="161" t="e">
        <f t="shared" si="31"/>
        <v>#VALUE!</v>
      </c>
      <c r="AE98" s="170">
        <f t="shared" si="32"/>
        <v>0</v>
      </c>
      <c r="AF98" s="157">
        <f t="shared" si="33"/>
        <v>0</v>
      </c>
      <c r="AG98" s="166"/>
      <c r="AH98" s="125" t="str">
        <f t="shared" si="34"/>
        <v/>
      </c>
    </row>
    <row r="99" spans="1:34">
      <c r="A99" s="36"/>
      <c r="B99" s="36"/>
      <c r="C99" s="118"/>
      <c r="D99" s="51"/>
      <c r="E99" s="37"/>
      <c r="F99" s="37"/>
      <c r="G99" s="62"/>
      <c r="H99" s="37"/>
      <c r="I99" s="37"/>
      <c r="J99" s="37"/>
      <c r="K99" s="37"/>
      <c r="L99" s="37"/>
      <c r="M99" s="37"/>
      <c r="N99" s="193"/>
      <c r="O99" s="120"/>
      <c r="P99" s="147">
        <f t="shared" si="19"/>
        <v>0</v>
      </c>
      <c r="Q99" s="127" t="str">
        <f t="shared" si="35"/>
        <v/>
      </c>
      <c r="R99" s="142" t="str">
        <f t="shared" si="18"/>
        <v/>
      </c>
      <c r="S99" s="156" t="str">
        <f t="shared" si="20"/>
        <v/>
      </c>
      <c r="T99" s="63" t="str">
        <f t="shared" si="21"/>
        <v/>
      </c>
      <c r="U99" s="64" t="str">
        <f t="shared" si="22"/>
        <v/>
      </c>
      <c r="V99" s="70" t="str">
        <f t="shared" si="23"/>
        <v/>
      </c>
      <c r="W99" s="63" t="str">
        <f t="shared" si="24"/>
        <v/>
      </c>
      <c r="X99" s="63" t="str">
        <f t="shared" si="25"/>
        <v/>
      </c>
      <c r="Y99" s="63">
        <f t="shared" si="26"/>
        <v>0</v>
      </c>
      <c r="Z99" s="157">
        <f t="shared" si="27"/>
        <v>0</v>
      </c>
      <c r="AA99" s="156" t="e">
        <f t="shared" si="28"/>
        <v>#VALUE!</v>
      </c>
      <c r="AB99" s="129" t="e">
        <f t="shared" si="29"/>
        <v>#VALUE!</v>
      </c>
      <c r="AC99" s="129" t="e">
        <f t="shared" si="30"/>
        <v>#VALUE!</v>
      </c>
      <c r="AD99" s="161" t="e">
        <f t="shared" si="31"/>
        <v>#VALUE!</v>
      </c>
      <c r="AE99" s="170">
        <f t="shared" si="32"/>
        <v>0</v>
      </c>
      <c r="AF99" s="157">
        <f t="shared" si="33"/>
        <v>0</v>
      </c>
      <c r="AG99" s="166"/>
      <c r="AH99" s="125" t="str">
        <f t="shared" si="34"/>
        <v/>
      </c>
    </row>
    <row r="100" spans="1:34">
      <c r="A100" s="36"/>
      <c r="B100" s="36"/>
      <c r="C100" s="118"/>
      <c r="D100" s="51"/>
      <c r="E100" s="37"/>
      <c r="F100" s="37"/>
      <c r="G100" s="62"/>
      <c r="H100" s="37"/>
      <c r="I100" s="37"/>
      <c r="J100" s="37"/>
      <c r="K100" s="37"/>
      <c r="L100" s="37"/>
      <c r="M100" s="37"/>
      <c r="N100" s="193"/>
      <c r="O100" s="120"/>
      <c r="P100" s="147">
        <f t="shared" si="19"/>
        <v>0</v>
      </c>
      <c r="Q100" s="127" t="str">
        <f t="shared" si="35"/>
        <v/>
      </c>
      <c r="R100" s="142" t="str">
        <f t="shared" si="18"/>
        <v/>
      </c>
      <c r="S100" s="156" t="str">
        <f t="shared" si="20"/>
        <v/>
      </c>
      <c r="T100" s="63" t="str">
        <f t="shared" si="21"/>
        <v/>
      </c>
      <c r="U100" s="64" t="str">
        <f t="shared" si="22"/>
        <v/>
      </c>
      <c r="V100" s="70" t="str">
        <f t="shared" si="23"/>
        <v/>
      </c>
      <c r="W100" s="63" t="str">
        <f t="shared" si="24"/>
        <v/>
      </c>
      <c r="X100" s="63" t="str">
        <f t="shared" si="25"/>
        <v/>
      </c>
      <c r="Y100" s="63">
        <f t="shared" si="26"/>
        <v>0</v>
      </c>
      <c r="Z100" s="157">
        <f t="shared" si="27"/>
        <v>0</v>
      </c>
      <c r="AA100" s="156" t="e">
        <f t="shared" si="28"/>
        <v>#VALUE!</v>
      </c>
      <c r="AB100" s="129" t="e">
        <f t="shared" si="29"/>
        <v>#VALUE!</v>
      </c>
      <c r="AC100" s="129" t="e">
        <f t="shared" si="30"/>
        <v>#VALUE!</v>
      </c>
      <c r="AD100" s="161" t="e">
        <f t="shared" si="31"/>
        <v>#VALUE!</v>
      </c>
      <c r="AE100" s="170">
        <f t="shared" si="32"/>
        <v>0</v>
      </c>
      <c r="AF100" s="157">
        <f t="shared" si="33"/>
        <v>0</v>
      </c>
      <c r="AG100" s="166"/>
      <c r="AH100" s="125" t="str">
        <f t="shared" si="34"/>
        <v/>
      </c>
    </row>
    <row r="101" spans="1:34">
      <c r="A101" s="36"/>
      <c r="B101" s="36"/>
      <c r="C101" s="118"/>
      <c r="D101" s="51"/>
      <c r="E101" s="37"/>
      <c r="F101" s="37"/>
      <c r="G101" s="62"/>
      <c r="H101" s="37"/>
      <c r="I101" s="37"/>
      <c r="J101" s="37"/>
      <c r="K101" s="37"/>
      <c r="L101" s="37"/>
      <c r="M101" s="37"/>
      <c r="N101" s="193"/>
      <c r="O101" s="120"/>
      <c r="P101" s="147">
        <f t="shared" si="19"/>
        <v>0</v>
      </c>
      <c r="Q101" s="127" t="str">
        <f t="shared" si="35"/>
        <v/>
      </c>
      <c r="R101" s="142" t="str">
        <f t="shared" si="18"/>
        <v/>
      </c>
      <c r="S101" s="156" t="str">
        <f t="shared" si="20"/>
        <v/>
      </c>
      <c r="T101" s="63" t="str">
        <f t="shared" si="21"/>
        <v/>
      </c>
      <c r="U101" s="64" t="str">
        <f t="shared" si="22"/>
        <v/>
      </c>
      <c r="V101" s="70" t="str">
        <f t="shared" si="23"/>
        <v/>
      </c>
      <c r="W101" s="63" t="str">
        <f t="shared" si="24"/>
        <v/>
      </c>
      <c r="X101" s="63" t="str">
        <f t="shared" si="25"/>
        <v/>
      </c>
      <c r="Y101" s="63">
        <f t="shared" si="26"/>
        <v>0</v>
      </c>
      <c r="Z101" s="157">
        <f t="shared" si="27"/>
        <v>0</v>
      </c>
      <c r="AA101" s="156" t="e">
        <f t="shared" si="28"/>
        <v>#VALUE!</v>
      </c>
      <c r="AB101" s="129" t="e">
        <f t="shared" si="29"/>
        <v>#VALUE!</v>
      </c>
      <c r="AC101" s="129" t="e">
        <f t="shared" si="30"/>
        <v>#VALUE!</v>
      </c>
      <c r="AD101" s="161" t="e">
        <f t="shared" si="31"/>
        <v>#VALUE!</v>
      </c>
      <c r="AE101" s="170">
        <f t="shared" si="32"/>
        <v>0</v>
      </c>
      <c r="AF101" s="157">
        <f t="shared" si="33"/>
        <v>0</v>
      </c>
      <c r="AG101" s="166"/>
      <c r="AH101" s="125" t="str">
        <f t="shared" si="34"/>
        <v/>
      </c>
    </row>
    <row r="102" spans="1:34">
      <c r="A102" s="36"/>
      <c r="B102" s="36"/>
      <c r="C102" s="118"/>
      <c r="D102" s="51"/>
      <c r="E102" s="37"/>
      <c r="F102" s="37"/>
      <c r="G102" s="62"/>
      <c r="H102" s="37"/>
      <c r="I102" s="37"/>
      <c r="J102" s="37"/>
      <c r="K102" s="37"/>
      <c r="L102" s="37"/>
      <c r="M102" s="37"/>
      <c r="N102" s="193"/>
      <c r="O102" s="120"/>
      <c r="P102" s="147">
        <f t="shared" si="19"/>
        <v>0</v>
      </c>
      <c r="Q102" s="127" t="str">
        <f t="shared" si="35"/>
        <v/>
      </c>
      <c r="R102" s="142" t="str">
        <f t="shared" si="18"/>
        <v/>
      </c>
      <c r="S102" s="156" t="str">
        <f t="shared" si="20"/>
        <v/>
      </c>
      <c r="T102" s="63" t="str">
        <f t="shared" si="21"/>
        <v/>
      </c>
      <c r="U102" s="64" t="str">
        <f t="shared" si="22"/>
        <v/>
      </c>
      <c r="V102" s="70" t="str">
        <f t="shared" si="23"/>
        <v/>
      </c>
      <c r="W102" s="63" t="str">
        <f t="shared" si="24"/>
        <v/>
      </c>
      <c r="X102" s="63" t="str">
        <f t="shared" si="25"/>
        <v/>
      </c>
      <c r="Y102" s="63">
        <f t="shared" si="26"/>
        <v>0</v>
      </c>
      <c r="Z102" s="157">
        <f t="shared" si="27"/>
        <v>0</v>
      </c>
      <c r="AA102" s="156" t="e">
        <f t="shared" si="28"/>
        <v>#VALUE!</v>
      </c>
      <c r="AB102" s="129" t="e">
        <f t="shared" si="29"/>
        <v>#VALUE!</v>
      </c>
      <c r="AC102" s="129" t="e">
        <f t="shared" si="30"/>
        <v>#VALUE!</v>
      </c>
      <c r="AD102" s="161" t="e">
        <f t="shared" si="31"/>
        <v>#VALUE!</v>
      </c>
      <c r="AE102" s="170">
        <f t="shared" si="32"/>
        <v>0</v>
      </c>
      <c r="AF102" s="157">
        <f t="shared" si="33"/>
        <v>0</v>
      </c>
      <c r="AG102" s="166"/>
      <c r="AH102" s="125" t="str">
        <f t="shared" si="34"/>
        <v/>
      </c>
    </row>
    <row r="103" spans="1:34">
      <c r="A103" s="36"/>
      <c r="B103" s="36"/>
      <c r="C103" s="118"/>
      <c r="D103" s="51"/>
      <c r="E103" s="37"/>
      <c r="F103" s="37"/>
      <c r="G103" s="62"/>
      <c r="H103" s="37"/>
      <c r="I103" s="37"/>
      <c r="J103" s="37"/>
      <c r="K103" s="37"/>
      <c r="L103" s="37"/>
      <c r="M103" s="37"/>
      <c r="N103" s="193"/>
      <c r="O103" s="120"/>
      <c r="P103" s="147">
        <f t="shared" si="19"/>
        <v>0</v>
      </c>
      <c r="Q103" s="127" t="str">
        <f t="shared" si="35"/>
        <v/>
      </c>
      <c r="R103" s="142" t="str">
        <f t="shared" si="18"/>
        <v/>
      </c>
      <c r="S103" s="156" t="str">
        <f t="shared" si="20"/>
        <v/>
      </c>
      <c r="T103" s="63" t="str">
        <f t="shared" si="21"/>
        <v/>
      </c>
      <c r="U103" s="64" t="str">
        <f t="shared" si="22"/>
        <v/>
      </c>
      <c r="V103" s="70" t="str">
        <f t="shared" si="23"/>
        <v/>
      </c>
      <c r="W103" s="63" t="str">
        <f t="shared" si="24"/>
        <v/>
      </c>
      <c r="X103" s="63" t="str">
        <f t="shared" si="25"/>
        <v/>
      </c>
      <c r="Y103" s="63">
        <f t="shared" si="26"/>
        <v>0</v>
      </c>
      <c r="Z103" s="157">
        <f t="shared" si="27"/>
        <v>0</v>
      </c>
      <c r="AA103" s="156" t="e">
        <f t="shared" si="28"/>
        <v>#VALUE!</v>
      </c>
      <c r="AB103" s="129" t="e">
        <f t="shared" si="29"/>
        <v>#VALUE!</v>
      </c>
      <c r="AC103" s="129" t="e">
        <f t="shared" si="30"/>
        <v>#VALUE!</v>
      </c>
      <c r="AD103" s="161" t="e">
        <f t="shared" si="31"/>
        <v>#VALUE!</v>
      </c>
      <c r="AE103" s="170">
        <f t="shared" si="32"/>
        <v>0</v>
      </c>
      <c r="AF103" s="157">
        <f t="shared" si="33"/>
        <v>0</v>
      </c>
      <c r="AG103" s="166"/>
      <c r="AH103" s="125" t="str">
        <f t="shared" si="34"/>
        <v/>
      </c>
    </row>
    <row r="104" spans="1:34">
      <c r="A104" s="36"/>
      <c r="B104" s="36"/>
      <c r="C104" s="118"/>
      <c r="D104" s="51"/>
      <c r="E104" s="37"/>
      <c r="F104" s="37"/>
      <c r="G104" s="62"/>
      <c r="H104" s="37"/>
      <c r="I104" s="37"/>
      <c r="J104" s="37"/>
      <c r="K104" s="37"/>
      <c r="L104" s="37"/>
      <c r="M104" s="37"/>
      <c r="N104" s="193"/>
      <c r="O104" s="120"/>
      <c r="P104" s="147">
        <f t="shared" si="19"/>
        <v>0</v>
      </c>
      <c r="Q104" s="127" t="str">
        <f t="shared" si="35"/>
        <v/>
      </c>
      <c r="R104" s="142" t="str">
        <f t="shared" si="18"/>
        <v/>
      </c>
      <c r="S104" s="156" t="str">
        <f t="shared" si="20"/>
        <v/>
      </c>
      <c r="T104" s="63" t="str">
        <f t="shared" si="21"/>
        <v/>
      </c>
      <c r="U104" s="64" t="str">
        <f t="shared" si="22"/>
        <v/>
      </c>
      <c r="V104" s="70" t="str">
        <f t="shared" si="23"/>
        <v/>
      </c>
      <c r="W104" s="63" t="str">
        <f t="shared" si="24"/>
        <v/>
      </c>
      <c r="X104" s="63" t="str">
        <f t="shared" si="25"/>
        <v/>
      </c>
      <c r="Y104" s="63">
        <f t="shared" si="26"/>
        <v>0</v>
      </c>
      <c r="Z104" s="157">
        <f t="shared" si="27"/>
        <v>0</v>
      </c>
      <c r="AA104" s="156" t="e">
        <f t="shared" si="28"/>
        <v>#VALUE!</v>
      </c>
      <c r="AB104" s="129" t="e">
        <f t="shared" si="29"/>
        <v>#VALUE!</v>
      </c>
      <c r="AC104" s="129" t="e">
        <f t="shared" si="30"/>
        <v>#VALUE!</v>
      </c>
      <c r="AD104" s="161" t="e">
        <f t="shared" si="31"/>
        <v>#VALUE!</v>
      </c>
      <c r="AE104" s="170">
        <f t="shared" si="32"/>
        <v>0</v>
      </c>
      <c r="AF104" s="157">
        <f t="shared" si="33"/>
        <v>0</v>
      </c>
      <c r="AG104" s="166"/>
      <c r="AH104" s="125" t="str">
        <f t="shared" si="34"/>
        <v/>
      </c>
    </row>
    <row r="105" spans="1:34">
      <c r="A105" s="36"/>
      <c r="B105" s="36"/>
      <c r="C105" s="118"/>
      <c r="D105" s="51"/>
      <c r="E105" s="37"/>
      <c r="F105" s="37"/>
      <c r="G105" s="62"/>
      <c r="H105" s="37"/>
      <c r="I105" s="37"/>
      <c r="J105" s="37"/>
      <c r="K105" s="37"/>
      <c r="L105" s="37"/>
      <c r="M105" s="37"/>
      <c r="N105" s="193"/>
      <c r="O105" s="120"/>
      <c r="P105" s="147">
        <f t="shared" si="19"/>
        <v>0</v>
      </c>
      <c r="Q105" s="127" t="str">
        <f t="shared" si="35"/>
        <v/>
      </c>
      <c r="R105" s="142" t="str">
        <f t="shared" si="18"/>
        <v/>
      </c>
      <c r="S105" s="156" t="str">
        <f t="shared" si="20"/>
        <v/>
      </c>
      <c r="T105" s="63" t="str">
        <f t="shared" si="21"/>
        <v/>
      </c>
      <c r="U105" s="64" t="str">
        <f t="shared" si="22"/>
        <v/>
      </c>
      <c r="V105" s="70" t="str">
        <f t="shared" si="23"/>
        <v/>
      </c>
      <c r="W105" s="63" t="str">
        <f t="shared" si="24"/>
        <v/>
      </c>
      <c r="X105" s="63" t="str">
        <f t="shared" si="25"/>
        <v/>
      </c>
      <c r="Y105" s="63">
        <f t="shared" si="26"/>
        <v>0</v>
      </c>
      <c r="Z105" s="157">
        <f t="shared" si="27"/>
        <v>0</v>
      </c>
      <c r="AA105" s="156" t="e">
        <f t="shared" si="28"/>
        <v>#VALUE!</v>
      </c>
      <c r="AB105" s="129" t="e">
        <f t="shared" si="29"/>
        <v>#VALUE!</v>
      </c>
      <c r="AC105" s="129" t="e">
        <f t="shared" si="30"/>
        <v>#VALUE!</v>
      </c>
      <c r="AD105" s="161" t="e">
        <f t="shared" si="31"/>
        <v>#VALUE!</v>
      </c>
      <c r="AE105" s="170">
        <f t="shared" si="32"/>
        <v>0</v>
      </c>
      <c r="AF105" s="157">
        <f t="shared" si="33"/>
        <v>0</v>
      </c>
      <c r="AG105" s="166"/>
      <c r="AH105" s="125" t="str">
        <f t="shared" si="34"/>
        <v/>
      </c>
    </row>
    <row r="106" spans="1:34">
      <c r="A106" s="36"/>
      <c r="B106" s="36"/>
      <c r="C106" s="118"/>
      <c r="D106" s="51"/>
      <c r="E106" s="37"/>
      <c r="F106" s="37"/>
      <c r="G106" s="62"/>
      <c r="H106" s="37"/>
      <c r="I106" s="37"/>
      <c r="J106" s="37"/>
      <c r="K106" s="37"/>
      <c r="L106" s="37"/>
      <c r="M106" s="37"/>
      <c r="N106" s="193"/>
      <c r="O106" s="120"/>
      <c r="P106" s="147">
        <f t="shared" si="19"/>
        <v>0</v>
      </c>
      <c r="Q106" s="127" t="str">
        <f t="shared" si="35"/>
        <v/>
      </c>
      <c r="R106" s="142" t="str">
        <f t="shared" si="18"/>
        <v/>
      </c>
      <c r="S106" s="156" t="str">
        <f t="shared" si="20"/>
        <v/>
      </c>
      <c r="T106" s="63" t="str">
        <f t="shared" si="21"/>
        <v/>
      </c>
      <c r="U106" s="64" t="str">
        <f t="shared" si="22"/>
        <v/>
      </c>
      <c r="V106" s="70" t="str">
        <f t="shared" si="23"/>
        <v/>
      </c>
      <c r="W106" s="63" t="str">
        <f t="shared" si="24"/>
        <v/>
      </c>
      <c r="X106" s="63" t="str">
        <f t="shared" si="25"/>
        <v/>
      </c>
      <c r="Y106" s="63">
        <f t="shared" si="26"/>
        <v>0</v>
      </c>
      <c r="Z106" s="157">
        <f t="shared" si="27"/>
        <v>0</v>
      </c>
      <c r="AA106" s="156" t="e">
        <f t="shared" si="28"/>
        <v>#VALUE!</v>
      </c>
      <c r="AB106" s="129" t="e">
        <f t="shared" si="29"/>
        <v>#VALUE!</v>
      </c>
      <c r="AC106" s="129" t="e">
        <f t="shared" si="30"/>
        <v>#VALUE!</v>
      </c>
      <c r="AD106" s="161" t="e">
        <f t="shared" si="31"/>
        <v>#VALUE!</v>
      </c>
      <c r="AE106" s="170">
        <f t="shared" si="32"/>
        <v>0</v>
      </c>
      <c r="AF106" s="157">
        <f t="shared" si="33"/>
        <v>0</v>
      </c>
      <c r="AG106" s="166"/>
      <c r="AH106" s="125" t="str">
        <f t="shared" si="34"/>
        <v/>
      </c>
    </row>
    <row r="107" spans="1:34">
      <c r="A107" s="36"/>
      <c r="B107" s="36"/>
      <c r="C107" s="118"/>
      <c r="D107" s="51"/>
      <c r="E107" s="37"/>
      <c r="F107" s="37"/>
      <c r="G107" s="62"/>
      <c r="H107" s="37"/>
      <c r="I107" s="37"/>
      <c r="J107" s="37"/>
      <c r="K107" s="37"/>
      <c r="L107" s="37"/>
      <c r="M107" s="37"/>
      <c r="N107" s="193"/>
      <c r="O107" s="120"/>
      <c r="P107" s="147">
        <f t="shared" si="19"/>
        <v>0</v>
      </c>
      <c r="Q107" s="127" t="str">
        <f t="shared" si="35"/>
        <v/>
      </c>
      <c r="R107" s="142" t="str">
        <f t="shared" si="18"/>
        <v/>
      </c>
      <c r="S107" s="156" t="str">
        <f t="shared" si="20"/>
        <v/>
      </c>
      <c r="T107" s="63" t="str">
        <f t="shared" si="21"/>
        <v/>
      </c>
      <c r="U107" s="64" t="str">
        <f t="shared" si="22"/>
        <v/>
      </c>
      <c r="V107" s="70" t="str">
        <f t="shared" si="23"/>
        <v/>
      </c>
      <c r="W107" s="63" t="str">
        <f t="shared" si="24"/>
        <v/>
      </c>
      <c r="X107" s="63" t="str">
        <f t="shared" si="25"/>
        <v/>
      </c>
      <c r="Y107" s="63">
        <f t="shared" si="26"/>
        <v>0</v>
      </c>
      <c r="Z107" s="157">
        <f t="shared" si="27"/>
        <v>0</v>
      </c>
      <c r="AA107" s="156" t="e">
        <f t="shared" si="28"/>
        <v>#VALUE!</v>
      </c>
      <c r="AB107" s="129" t="e">
        <f t="shared" si="29"/>
        <v>#VALUE!</v>
      </c>
      <c r="AC107" s="129" t="e">
        <f t="shared" si="30"/>
        <v>#VALUE!</v>
      </c>
      <c r="AD107" s="161" t="e">
        <f t="shared" si="31"/>
        <v>#VALUE!</v>
      </c>
      <c r="AE107" s="170">
        <f t="shared" si="32"/>
        <v>0</v>
      </c>
      <c r="AF107" s="157">
        <f t="shared" si="33"/>
        <v>0</v>
      </c>
      <c r="AG107" s="166"/>
      <c r="AH107" s="125" t="str">
        <f t="shared" si="34"/>
        <v/>
      </c>
    </row>
    <row r="108" spans="1:34">
      <c r="A108" s="36"/>
      <c r="B108" s="36"/>
      <c r="C108" s="118"/>
      <c r="D108" s="51"/>
      <c r="E108" s="37"/>
      <c r="F108" s="37"/>
      <c r="G108" s="62"/>
      <c r="H108" s="37"/>
      <c r="I108" s="37"/>
      <c r="J108" s="37"/>
      <c r="K108" s="37"/>
      <c r="L108" s="37"/>
      <c r="M108" s="37"/>
      <c r="N108" s="193"/>
      <c r="O108" s="120"/>
      <c r="P108" s="147">
        <f t="shared" si="19"/>
        <v>0</v>
      </c>
      <c r="Q108" s="127" t="str">
        <f t="shared" si="35"/>
        <v/>
      </c>
      <c r="R108" s="142" t="str">
        <f t="shared" si="18"/>
        <v/>
      </c>
      <c r="S108" s="156" t="str">
        <f t="shared" si="20"/>
        <v/>
      </c>
      <c r="T108" s="63" t="str">
        <f t="shared" si="21"/>
        <v/>
      </c>
      <c r="U108" s="64" t="str">
        <f t="shared" si="22"/>
        <v/>
      </c>
      <c r="V108" s="70" t="str">
        <f t="shared" si="23"/>
        <v/>
      </c>
      <c r="W108" s="63" t="str">
        <f t="shared" si="24"/>
        <v/>
      </c>
      <c r="X108" s="63" t="str">
        <f t="shared" si="25"/>
        <v/>
      </c>
      <c r="Y108" s="63">
        <f t="shared" si="26"/>
        <v>0</v>
      </c>
      <c r="Z108" s="157">
        <f t="shared" si="27"/>
        <v>0</v>
      </c>
      <c r="AA108" s="156" t="e">
        <f t="shared" si="28"/>
        <v>#VALUE!</v>
      </c>
      <c r="AB108" s="129" t="e">
        <f t="shared" si="29"/>
        <v>#VALUE!</v>
      </c>
      <c r="AC108" s="129" t="e">
        <f t="shared" si="30"/>
        <v>#VALUE!</v>
      </c>
      <c r="AD108" s="161" t="e">
        <f t="shared" si="31"/>
        <v>#VALUE!</v>
      </c>
      <c r="AE108" s="170">
        <f t="shared" si="32"/>
        <v>0</v>
      </c>
      <c r="AF108" s="157">
        <f t="shared" si="33"/>
        <v>0</v>
      </c>
      <c r="AG108" s="166"/>
      <c r="AH108" s="125" t="str">
        <f t="shared" si="34"/>
        <v/>
      </c>
    </row>
    <row r="109" spans="1:34">
      <c r="A109" s="36"/>
      <c r="B109" s="36"/>
      <c r="C109" s="118"/>
      <c r="D109" s="51"/>
      <c r="E109" s="37"/>
      <c r="F109" s="37"/>
      <c r="G109" s="62"/>
      <c r="H109" s="37"/>
      <c r="I109" s="37"/>
      <c r="J109" s="37"/>
      <c r="K109" s="37"/>
      <c r="L109" s="37"/>
      <c r="M109" s="37"/>
      <c r="N109" s="193"/>
      <c r="O109" s="120"/>
      <c r="P109" s="147">
        <f t="shared" si="19"/>
        <v>0</v>
      </c>
      <c r="Q109" s="127" t="str">
        <f t="shared" si="35"/>
        <v/>
      </c>
      <c r="R109" s="142" t="str">
        <f t="shared" ref="R109:R172" si="36">IFERROR((P109-Q109)/P109,"")</f>
        <v/>
      </c>
      <c r="S109" s="156" t="str">
        <f t="shared" si="20"/>
        <v/>
      </c>
      <c r="T109" s="63" t="str">
        <f t="shared" si="21"/>
        <v/>
      </c>
      <c r="U109" s="64" t="str">
        <f t="shared" si="22"/>
        <v/>
      </c>
      <c r="V109" s="70" t="str">
        <f t="shared" si="23"/>
        <v/>
      </c>
      <c r="W109" s="63" t="str">
        <f t="shared" si="24"/>
        <v/>
      </c>
      <c r="X109" s="63" t="str">
        <f t="shared" si="25"/>
        <v/>
      </c>
      <c r="Y109" s="63">
        <f t="shared" si="26"/>
        <v>0</v>
      </c>
      <c r="Z109" s="157">
        <f t="shared" si="27"/>
        <v>0</v>
      </c>
      <c r="AA109" s="156" t="e">
        <f t="shared" si="28"/>
        <v>#VALUE!</v>
      </c>
      <c r="AB109" s="129" t="e">
        <f t="shared" si="29"/>
        <v>#VALUE!</v>
      </c>
      <c r="AC109" s="129" t="e">
        <f t="shared" si="30"/>
        <v>#VALUE!</v>
      </c>
      <c r="AD109" s="161" t="e">
        <f t="shared" si="31"/>
        <v>#VALUE!</v>
      </c>
      <c r="AE109" s="170">
        <f t="shared" si="32"/>
        <v>0</v>
      </c>
      <c r="AF109" s="157">
        <f t="shared" si="33"/>
        <v>0</v>
      </c>
      <c r="AG109" s="166"/>
      <c r="AH109" s="125" t="str">
        <f t="shared" si="34"/>
        <v/>
      </c>
    </row>
    <row r="110" spans="1:34">
      <c r="A110" s="36"/>
      <c r="B110" s="36"/>
      <c r="C110" s="118"/>
      <c r="D110" s="51"/>
      <c r="E110" s="37"/>
      <c r="F110" s="37"/>
      <c r="G110" s="62"/>
      <c r="H110" s="37"/>
      <c r="I110" s="37"/>
      <c r="J110" s="37"/>
      <c r="K110" s="37"/>
      <c r="L110" s="37"/>
      <c r="M110" s="37"/>
      <c r="N110" s="193"/>
      <c r="O110" s="120"/>
      <c r="P110" s="147">
        <f t="shared" si="19"/>
        <v>0</v>
      </c>
      <c r="Q110" s="127" t="str">
        <f t="shared" si="35"/>
        <v/>
      </c>
      <c r="R110" s="142" t="str">
        <f t="shared" si="36"/>
        <v/>
      </c>
      <c r="S110" s="156" t="str">
        <f t="shared" si="20"/>
        <v/>
      </c>
      <c r="T110" s="63" t="str">
        <f t="shared" si="21"/>
        <v/>
      </c>
      <c r="U110" s="64" t="str">
        <f t="shared" si="22"/>
        <v/>
      </c>
      <c r="V110" s="70" t="str">
        <f t="shared" si="23"/>
        <v/>
      </c>
      <c r="W110" s="63" t="str">
        <f t="shared" si="24"/>
        <v/>
      </c>
      <c r="X110" s="63" t="str">
        <f t="shared" si="25"/>
        <v/>
      </c>
      <c r="Y110" s="63">
        <f t="shared" si="26"/>
        <v>0</v>
      </c>
      <c r="Z110" s="157">
        <f t="shared" si="27"/>
        <v>0</v>
      </c>
      <c r="AA110" s="156" t="e">
        <f t="shared" si="28"/>
        <v>#VALUE!</v>
      </c>
      <c r="AB110" s="129" t="e">
        <f t="shared" si="29"/>
        <v>#VALUE!</v>
      </c>
      <c r="AC110" s="129" t="e">
        <f t="shared" si="30"/>
        <v>#VALUE!</v>
      </c>
      <c r="AD110" s="161" t="e">
        <f t="shared" si="31"/>
        <v>#VALUE!</v>
      </c>
      <c r="AE110" s="170">
        <f t="shared" si="32"/>
        <v>0</v>
      </c>
      <c r="AF110" s="157">
        <f t="shared" si="33"/>
        <v>0</v>
      </c>
      <c r="AG110" s="166"/>
      <c r="AH110" s="125" t="str">
        <f t="shared" si="34"/>
        <v/>
      </c>
    </row>
    <row r="111" spans="1:34">
      <c r="A111" s="36"/>
      <c r="B111" s="36"/>
      <c r="C111" s="118"/>
      <c r="D111" s="51"/>
      <c r="E111" s="37"/>
      <c r="F111" s="37"/>
      <c r="G111" s="62"/>
      <c r="H111" s="37"/>
      <c r="I111" s="37"/>
      <c r="J111" s="37"/>
      <c r="K111" s="37"/>
      <c r="L111" s="37"/>
      <c r="M111" s="37"/>
      <c r="N111" s="193"/>
      <c r="O111" s="120"/>
      <c r="P111" s="147">
        <f t="shared" si="19"/>
        <v>0</v>
      </c>
      <c r="Q111" s="127" t="str">
        <f t="shared" si="35"/>
        <v/>
      </c>
      <c r="R111" s="142" t="str">
        <f t="shared" si="36"/>
        <v/>
      </c>
      <c r="S111" s="156" t="str">
        <f t="shared" si="20"/>
        <v/>
      </c>
      <c r="T111" s="63" t="str">
        <f t="shared" si="21"/>
        <v/>
      </c>
      <c r="U111" s="64" t="str">
        <f t="shared" si="22"/>
        <v/>
      </c>
      <c r="V111" s="70" t="str">
        <f t="shared" si="23"/>
        <v/>
      </c>
      <c r="W111" s="63" t="str">
        <f t="shared" si="24"/>
        <v/>
      </c>
      <c r="X111" s="63" t="str">
        <f t="shared" si="25"/>
        <v/>
      </c>
      <c r="Y111" s="63">
        <f t="shared" si="26"/>
        <v>0</v>
      </c>
      <c r="Z111" s="157">
        <f t="shared" si="27"/>
        <v>0</v>
      </c>
      <c r="AA111" s="156" t="e">
        <f t="shared" si="28"/>
        <v>#VALUE!</v>
      </c>
      <c r="AB111" s="129" t="e">
        <f t="shared" si="29"/>
        <v>#VALUE!</v>
      </c>
      <c r="AC111" s="129" t="e">
        <f t="shared" si="30"/>
        <v>#VALUE!</v>
      </c>
      <c r="AD111" s="161" t="e">
        <f t="shared" si="31"/>
        <v>#VALUE!</v>
      </c>
      <c r="AE111" s="170">
        <f t="shared" si="32"/>
        <v>0</v>
      </c>
      <c r="AF111" s="157">
        <f t="shared" si="33"/>
        <v>0</v>
      </c>
      <c r="AG111" s="166"/>
      <c r="AH111" s="125" t="str">
        <f t="shared" si="34"/>
        <v/>
      </c>
    </row>
    <row r="112" spans="1:34">
      <c r="A112" s="36"/>
      <c r="B112" s="36"/>
      <c r="C112" s="118"/>
      <c r="D112" s="51"/>
      <c r="E112" s="37"/>
      <c r="F112" s="37"/>
      <c r="G112" s="62"/>
      <c r="H112" s="37"/>
      <c r="I112" s="37"/>
      <c r="J112" s="37"/>
      <c r="K112" s="37"/>
      <c r="L112" s="37"/>
      <c r="M112" s="37"/>
      <c r="N112" s="193"/>
      <c r="O112" s="120"/>
      <c r="P112" s="147">
        <f t="shared" si="19"/>
        <v>0</v>
      </c>
      <c r="Q112" s="127" t="str">
        <f t="shared" si="35"/>
        <v/>
      </c>
      <c r="R112" s="142" t="str">
        <f t="shared" si="36"/>
        <v/>
      </c>
      <c r="S112" s="156" t="str">
        <f t="shared" si="20"/>
        <v/>
      </c>
      <c r="T112" s="63" t="str">
        <f t="shared" si="21"/>
        <v/>
      </c>
      <c r="U112" s="64" t="str">
        <f t="shared" si="22"/>
        <v/>
      </c>
      <c r="V112" s="70" t="str">
        <f t="shared" si="23"/>
        <v/>
      </c>
      <c r="W112" s="63" t="str">
        <f t="shared" si="24"/>
        <v/>
      </c>
      <c r="X112" s="63" t="str">
        <f t="shared" si="25"/>
        <v/>
      </c>
      <c r="Y112" s="63">
        <f t="shared" si="26"/>
        <v>0</v>
      </c>
      <c r="Z112" s="157">
        <f t="shared" si="27"/>
        <v>0</v>
      </c>
      <c r="AA112" s="156" t="e">
        <f t="shared" si="28"/>
        <v>#VALUE!</v>
      </c>
      <c r="AB112" s="129" t="e">
        <f t="shared" si="29"/>
        <v>#VALUE!</v>
      </c>
      <c r="AC112" s="129" t="e">
        <f t="shared" si="30"/>
        <v>#VALUE!</v>
      </c>
      <c r="AD112" s="161" t="e">
        <f t="shared" si="31"/>
        <v>#VALUE!</v>
      </c>
      <c r="AE112" s="170">
        <f t="shared" si="32"/>
        <v>0</v>
      </c>
      <c r="AF112" s="157">
        <f t="shared" si="33"/>
        <v>0</v>
      </c>
      <c r="AG112" s="166"/>
      <c r="AH112" s="125" t="str">
        <f t="shared" si="34"/>
        <v/>
      </c>
    </row>
    <row r="113" spans="1:34">
      <c r="A113" s="36"/>
      <c r="B113" s="36"/>
      <c r="C113" s="118"/>
      <c r="D113" s="51"/>
      <c r="E113" s="37"/>
      <c r="F113" s="37"/>
      <c r="G113" s="62"/>
      <c r="H113" s="37"/>
      <c r="I113" s="37"/>
      <c r="J113" s="37"/>
      <c r="K113" s="37"/>
      <c r="L113" s="37"/>
      <c r="M113" s="37"/>
      <c r="N113" s="193"/>
      <c r="O113" s="120"/>
      <c r="P113" s="147">
        <f t="shared" si="19"/>
        <v>0</v>
      </c>
      <c r="Q113" s="127" t="str">
        <f t="shared" si="35"/>
        <v/>
      </c>
      <c r="R113" s="142" t="str">
        <f t="shared" si="36"/>
        <v/>
      </c>
      <c r="S113" s="156" t="str">
        <f t="shared" si="20"/>
        <v/>
      </c>
      <c r="T113" s="63" t="str">
        <f t="shared" si="21"/>
        <v/>
      </c>
      <c r="U113" s="64" t="str">
        <f t="shared" si="22"/>
        <v/>
      </c>
      <c r="V113" s="70" t="str">
        <f t="shared" si="23"/>
        <v/>
      </c>
      <c r="W113" s="63" t="str">
        <f t="shared" si="24"/>
        <v/>
      </c>
      <c r="X113" s="63" t="str">
        <f t="shared" si="25"/>
        <v/>
      </c>
      <c r="Y113" s="63">
        <f t="shared" si="26"/>
        <v>0</v>
      </c>
      <c r="Z113" s="157">
        <f t="shared" si="27"/>
        <v>0</v>
      </c>
      <c r="AA113" s="156" t="e">
        <f t="shared" si="28"/>
        <v>#VALUE!</v>
      </c>
      <c r="AB113" s="129" t="e">
        <f t="shared" si="29"/>
        <v>#VALUE!</v>
      </c>
      <c r="AC113" s="129" t="e">
        <f t="shared" si="30"/>
        <v>#VALUE!</v>
      </c>
      <c r="AD113" s="161" t="e">
        <f t="shared" si="31"/>
        <v>#VALUE!</v>
      </c>
      <c r="AE113" s="170">
        <f t="shared" si="32"/>
        <v>0</v>
      </c>
      <c r="AF113" s="157">
        <f t="shared" si="33"/>
        <v>0</v>
      </c>
      <c r="AG113" s="166"/>
      <c r="AH113" s="125" t="str">
        <f t="shared" si="34"/>
        <v/>
      </c>
    </row>
    <row r="114" spans="1:34">
      <c r="A114" s="36"/>
      <c r="B114" s="36"/>
      <c r="C114" s="118"/>
      <c r="D114" s="51"/>
      <c r="E114" s="37"/>
      <c r="F114" s="37"/>
      <c r="G114" s="62"/>
      <c r="H114" s="37"/>
      <c r="I114" s="37"/>
      <c r="J114" s="37"/>
      <c r="K114" s="37"/>
      <c r="L114" s="37"/>
      <c r="M114" s="37"/>
      <c r="N114" s="193"/>
      <c r="O114" s="120"/>
      <c r="P114" s="147">
        <f t="shared" si="19"/>
        <v>0</v>
      </c>
      <c r="Q114" s="127" t="str">
        <f t="shared" si="35"/>
        <v/>
      </c>
      <c r="R114" s="142" t="str">
        <f t="shared" si="36"/>
        <v/>
      </c>
      <c r="S114" s="156" t="str">
        <f t="shared" si="20"/>
        <v/>
      </c>
      <c r="T114" s="63" t="str">
        <f t="shared" si="21"/>
        <v/>
      </c>
      <c r="U114" s="64" t="str">
        <f t="shared" si="22"/>
        <v/>
      </c>
      <c r="V114" s="70" t="str">
        <f t="shared" si="23"/>
        <v/>
      </c>
      <c r="W114" s="63" t="str">
        <f t="shared" si="24"/>
        <v/>
      </c>
      <c r="X114" s="63" t="str">
        <f t="shared" si="25"/>
        <v/>
      </c>
      <c r="Y114" s="63">
        <f t="shared" si="26"/>
        <v>0</v>
      </c>
      <c r="Z114" s="157">
        <f t="shared" si="27"/>
        <v>0</v>
      </c>
      <c r="AA114" s="156" t="e">
        <f t="shared" si="28"/>
        <v>#VALUE!</v>
      </c>
      <c r="AB114" s="129" t="e">
        <f t="shared" si="29"/>
        <v>#VALUE!</v>
      </c>
      <c r="AC114" s="129" t="e">
        <f t="shared" si="30"/>
        <v>#VALUE!</v>
      </c>
      <c r="AD114" s="161" t="e">
        <f t="shared" si="31"/>
        <v>#VALUE!</v>
      </c>
      <c r="AE114" s="170">
        <f t="shared" si="32"/>
        <v>0</v>
      </c>
      <c r="AF114" s="157">
        <f t="shared" si="33"/>
        <v>0</v>
      </c>
      <c r="AG114" s="166"/>
      <c r="AH114" s="125" t="str">
        <f t="shared" si="34"/>
        <v/>
      </c>
    </row>
    <row r="115" spans="1:34">
      <c r="A115" s="36"/>
      <c r="B115" s="36"/>
      <c r="C115" s="118"/>
      <c r="D115" s="51"/>
      <c r="E115" s="37"/>
      <c r="F115" s="37"/>
      <c r="G115" s="62"/>
      <c r="H115" s="37"/>
      <c r="I115" s="37"/>
      <c r="J115" s="37"/>
      <c r="K115" s="37"/>
      <c r="L115" s="37"/>
      <c r="M115" s="37"/>
      <c r="N115" s="193"/>
      <c r="O115" s="120"/>
      <c r="P115" s="147">
        <f t="shared" si="19"/>
        <v>0</v>
      </c>
      <c r="Q115" s="127" t="str">
        <f t="shared" si="35"/>
        <v/>
      </c>
      <c r="R115" s="142" t="str">
        <f t="shared" si="36"/>
        <v/>
      </c>
      <c r="S115" s="156" t="str">
        <f t="shared" si="20"/>
        <v/>
      </c>
      <c r="T115" s="63" t="str">
        <f t="shared" si="21"/>
        <v/>
      </c>
      <c r="U115" s="64" t="str">
        <f t="shared" si="22"/>
        <v/>
      </c>
      <c r="V115" s="70" t="str">
        <f t="shared" si="23"/>
        <v/>
      </c>
      <c r="W115" s="63" t="str">
        <f t="shared" si="24"/>
        <v/>
      </c>
      <c r="X115" s="63" t="str">
        <f t="shared" si="25"/>
        <v/>
      </c>
      <c r="Y115" s="63">
        <f t="shared" si="26"/>
        <v>0</v>
      </c>
      <c r="Z115" s="157">
        <f t="shared" si="27"/>
        <v>0</v>
      </c>
      <c r="AA115" s="156" t="e">
        <f t="shared" si="28"/>
        <v>#VALUE!</v>
      </c>
      <c r="AB115" s="129" t="e">
        <f t="shared" si="29"/>
        <v>#VALUE!</v>
      </c>
      <c r="AC115" s="129" t="e">
        <f t="shared" si="30"/>
        <v>#VALUE!</v>
      </c>
      <c r="AD115" s="161" t="e">
        <f t="shared" si="31"/>
        <v>#VALUE!</v>
      </c>
      <c r="AE115" s="170">
        <f t="shared" si="32"/>
        <v>0</v>
      </c>
      <c r="AF115" s="157">
        <f t="shared" si="33"/>
        <v>0</v>
      </c>
      <c r="AG115" s="166"/>
      <c r="AH115" s="125" t="str">
        <f t="shared" si="34"/>
        <v/>
      </c>
    </row>
    <row r="116" spans="1:34">
      <c r="A116" s="36"/>
      <c r="B116" s="36"/>
      <c r="C116" s="118"/>
      <c r="D116" s="51"/>
      <c r="E116" s="37"/>
      <c r="F116" s="37"/>
      <c r="G116" s="62"/>
      <c r="H116" s="37"/>
      <c r="I116" s="37"/>
      <c r="J116" s="37"/>
      <c r="K116" s="37"/>
      <c r="L116" s="37"/>
      <c r="M116" s="37"/>
      <c r="N116" s="193"/>
      <c r="O116" s="120"/>
      <c r="P116" s="147">
        <f t="shared" si="19"/>
        <v>0</v>
      </c>
      <c r="Q116" s="127" t="str">
        <f t="shared" si="35"/>
        <v/>
      </c>
      <c r="R116" s="142" t="str">
        <f t="shared" si="36"/>
        <v/>
      </c>
      <c r="S116" s="156" t="str">
        <f t="shared" si="20"/>
        <v/>
      </c>
      <c r="T116" s="63" t="str">
        <f t="shared" si="21"/>
        <v/>
      </c>
      <c r="U116" s="64" t="str">
        <f t="shared" si="22"/>
        <v/>
      </c>
      <c r="V116" s="70" t="str">
        <f t="shared" si="23"/>
        <v/>
      </c>
      <c r="W116" s="63" t="str">
        <f t="shared" si="24"/>
        <v/>
      </c>
      <c r="X116" s="63" t="str">
        <f t="shared" si="25"/>
        <v/>
      </c>
      <c r="Y116" s="63">
        <f t="shared" si="26"/>
        <v>0</v>
      </c>
      <c r="Z116" s="157">
        <f t="shared" si="27"/>
        <v>0</v>
      </c>
      <c r="AA116" s="156" t="e">
        <f t="shared" si="28"/>
        <v>#VALUE!</v>
      </c>
      <c r="AB116" s="129" t="e">
        <f t="shared" si="29"/>
        <v>#VALUE!</v>
      </c>
      <c r="AC116" s="129" t="e">
        <f t="shared" si="30"/>
        <v>#VALUE!</v>
      </c>
      <c r="AD116" s="161" t="e">
        <f t="shared" si="31"/>
        <v>#VALUE!</v>
      </c>
      <c r="AE116" s="170">
        <f t="shared" si="32"/>
        <v>0</v>
      </c>
      <c r="AF116" s="157">
        <f t="shared" si="33"/>
        <v>0</v>
      </c>
      <c r="AG116" s="166"/>
      <c r="AH116" s="125" t="str">
        <f t="shared" si="34"/>
        <v/>
      </c>
    </row>
    <row r="117" spans="1:34">
      <c r="A117" s="36"/>
      <c r="B117" s="36"/>
      <c r="C117" s="118"/>
      <c r="D117" s="51"/>
      <c r="E117" s="37"/>
      <c r="F117" s="37"/>
      <c r="G117" s="62"/>
      <c r="H117" s="37"/>
      <c r="I117" s="37"/>
      <c r="J117" s="37"/>
      <c r="K117" s="37"/>
      <c r="L117" s="37"/>
      <c r="M117" s="37"/>
      <c r="N117" s="193"/>
      <c r="O117" s="120"/>
      <c r="P117" s="147">
        <f t="shared" si="19"/>
        <v>0</v>
      </c>
      <c r="Q117" s="127" t="str">
        <f t="shared" si="35"/>
        <v/>
      </c>
      <c r="R117" s="142" t="str">
        <f t="shared" si="36"/>
        <v/>
      </c>
      <c r="S117" s="156" t="str">
        <f t="shared" si="20"/>
        <v/>
      </c>
      <c r="T117" s="63" t="str">
        <f t="shared" si="21"/>
        <v/>
      </c>
      <c r="U117" s="64" t="str">
        <f t="shared" si="22"/>
        <v/>
      </c>
      <c r="V117" s="70" t="str">
        <f t="shared" si="23"/>
        <v/>
      </c>
      <c r="W117" s="63" t="str">
        <f t="shared" si="24"/>
        <v/>
      </c>
      <c r="X117" s="63" t="str">
        <f t="shared" si="25"/>
        <v/>
      </c>
      <c r="Y117" s="63">
        <f t="shared" si="26"/>
        <v>0</v>
      </c>
      <c r="Z117" s="157">
        <f t="shared" si="27"/>
        <v>0</v>
      </c>
      <c r="AA117" s="156" t="e">
        <f t="shared" si="28"/>
        <v>#VALUE!</v>
      </c>
      <c r="AB117" s="129" t="e">
        <f t="shared" si="29"/>
        <v>#VALUE!</v>
      </c>
      <c r="AC117" s="129" t="e">
        <f t="shared" si="30"/>
        <v>#VALUE!</v>
      </c>
      <c r="AD117" s="161" t="e">
        <f t="shared" si="31"/>
        <v>#VALUE!</v>
      </c>
      <c r="AE117" s="170">
        <f t="shared" si="32"/>
        <v>0</v>
      </c>
      <c r="AF117" s="157">
        <f t="shared" si="33"/>
        <v>0</v>
      </c>
      <c r="AG117" s="166"/>
      <c r="AH117" s="125" t="str">
        <f t="shared" si="34"/>
        <v/>
      </c>
    </row>
    <row r="118" spans="1:34">
      <c r="A118" s="36"/>
      <c r="B118" s="36"/>
      <c r="C118" s="118"/>
      <c r="D118" s="51"/>
      <c r="E118" s="37"/>
      <c r="F118" s="37"/>
      <c r="G118" s="62"/>
      <c r="H118" s="37"/>
      <c r="I118" s="37"/>
      <c r="J118" s="37"/>
      <c r="K118" s="37"/>
      <c r="L118" s="37"/>
      <c r="M118" s="37"/>
      <c r="N118" s="193"/>
      <c r="O118" s="120"/>
      <c r="P118" s="147">
        <f t="shared" si="19"/>
        <v>0</v>
      </c>
      <c r="Q118" s="127" t="str">
        <f t="shared" si="35"/>
        <v/>
      </c>
      <c r="R118" s="142" t="str">
        <f t="shared" si="36"/>
        <v/>
      </c>
      <c r="S118" s="156" t="str">
        <f t="shared" si="20"/>
        <v/>
      </c>
      <c r="T118" s="63" t="str">
        <f t="shared" si="21"/>
        <v/>
      </c>
      <c r="U118" s="64" t="str">
        <f t="shared" si="22"/>
        <v/>
      </c>
      <c r="V118" s="70" t="str">
        <f t="shared" si="23"/>
        <v/>
      </c>
      <c r="W118" s="63" t="str">
        <f t="shared" si="24"/>
        <v/>
      </c>
      <c r="X118" s="63" t="str">
        <f t="shared" si="25"/>
        <v/>
      </c>
      <c r="Y118" s="63">
        <f t="shared" si="26"/>
        <v>0</v>
      </c>
      <c r="Z118" s="157">
        <f t="shared" si="27"/>
        <v>0</v>
      </c>
      <c r="AA118" s="156" t="e">
        <f t="shared" si="28"/>
        <v>#VALUE!</v>
      </c>
      <c r="AB118" s="129" t="e">
        <f t="shared" si="29"/>
        <v>#VALUE!</v>
      </c>
      <c r="AC118" s="129" t="e">
        <f t="shared" si="30"/>
        <v>#VALUE!</v>
      </c>
      <c r="AD118" s="161" t="e">
        <f t="shared" si="31"/>
        <v>#VALUE!</v>
      </c>
      <c r="AE118" s="170">
        <f t="shared" si="32"/>
        <v>0</v>
      </c>
      <c r="AF118" s="157">
        <f t="shared" si="33"/>
        <v>0</v>
      </c>
      <c r="AG118" s="166"/>
      <c r="AH118" s="125" t="str">
        <f t="shared" si="34"/>
        <v/>
      </c>
    </row>
    <row r="119" spans="1:34">
      <c r="A119" s="36"/>
      <c r="B119" s="36"/>
      <c r="C119" s="118"/>
      <c r="D119" s="51"/>
      <c r="E119" s="37"/>
      <c r="F119" s="37"/>
      <c r="G119" s="62"/>
      <c r="H119" s="37"/>
      <c r="I119" s="37"/>
      <c r="J119" s="37"/>
      <c r="K119" s="37"/>
      <c r="L119" s="37"/>
      <c r="M119" s="37"/>
      <c r="N119" s="193"/>
      <c r="O119" s="120"/>
      <c r="P119" s="147">
        <f t="shared" si="19"/>
        <v>0</v>
      </c>
      <c r="Q119" s="127" t="str">
        <f t="shared" si="35"/>
        <v/>
      </c>
      <c r="R119" s="142" t="str">
        <f t="shared" si="36"/>
        <v/>
      </c>
      <c r="S119" s="156" t="str">
        <f t="shared" si="20"/>
        <v/>
      </c>
      <c r="T119" s="63" t="str">
        <f t="shared" si="21"/>
        <v/>
      </c>
      <c r="U119" s="64" t="str">
        <f t="shared" si="22"/>
        <v/>
      </c>
      <c r="V119" s="70" t="str">
        <f t="shared" si="23"/>
        <v/>
      </c>
      <c r="W119" s="63" t="str">
        <f t="shared" si="24"/>
        <v/>
      </c>
      <c r="X119" s="63" t="str">
        <f t="shared" si="25"/>
        <v/>
      </c>
      <c r="Y119" s="63">
        <f t="shared" si="26"/>
        <v>0</v>
      </c>
      <c r="Z119" s="157">
        <f t="shared" si="27"/>
        <v>0</v>
      </c>
      <c r="AA119" s="156" t="e">
        <f t="shared" si="28"/>
        <v>#VALUE!</v>
      </c>
      <c r="AB119" s="129" t="e">
        <f t="shared" si="29"/>
        <v>#VALUE!</v>
      </c>
      <c r="AC119" s="129" t="e">
        <f t="shared" si="30"/>
        <v>#VALUE!</v>
      </c>
      <c r="AD119" s="161" t="e">
        <f t="shared" si="31"/>
        <v>#VALUE!</v>
      </c>
      <c r="AE119" s="170">
        <f t="shared" si="32"/>
        <v>0</v>
      </c>
      <c r="AF119" s="157">
        <f t="shared" si="33"/>
        <v>0</v>
      </c>
      <c r="AG119" s="166"/>
      <c r="AH119" s="125" t="str">
        <f t="shared" si="34"/>
        <v/>
      </c>
    </row>
    <row r="120" spans="1:34">
      <c r="A120" s="36"/>
      <c r="B120" s="36"/>
      <c r="C120" s="118"/>
      <c r="D120" s="51"/>
      <c r="E120" s="37"/>
      <c r="F120" s="37"/>
      <c r="G120" s="62"/>
      <c r="H120" s="37"/>
      <c r="I120" s="37"/>
      <c r="J120" s="37"/>
      <c r="K120" s="37"/>
      <c r="L120" s="37"/>
      <c r="M120" s="37"/>
      <c r="N120" s="193"/>
      <c r="O120" s="120"/>
      <c r="P120" s="147">
        <f t="shared" si="19"/>
        <v>0</v>
      </c>
      <c r="Q120" s="127" t="str">
        <f t="shared" si="35"/>
        <v/>
      </c>
      <c r="R120" s="142" t="str">
        <f t="shared" si="36"/>
        <v/>
      </c>
      <c r="S120" s="156" t="str">
        <f t="shared" si="20"/>
        <v/>
      </c>
      <c r="T120" s="63" t="str">
        <f t="shared" si="21"/>
        <v/>
      </c>
      <c r="U120" s="64" t="str">
        <f t="shared" si="22"/>
        <v/>
      </c>
      <c r="V120" s="70" t="str">
        <f t="shared" si="23"/>
        <v/>
      </c>
      <c r="W120" s="63" t="str">
        <f t="shared" si="24"/>
        <v/>
      </c>
      <c r="X120" s="63" t="str">
        <f t="shared" si="25"/>
        <v/>
      </c>
      <c r="Y120" s="63">
        <f t="shared" si="26"/>
        <v>0</v>
      </c>
      <c r="Z120" s="157">
        <f t="shared" si="27"/>
        <v>0</v>
      </c>
      <c r="AA120" s="156" t="e">
        <f t="shared" si="28"/>
        <v>#VALUE!</v>
      </c>
      <c r="AB120" s="129" t="e">
        <f t="shared" si="29"/>
        <v>#VALUE!</v>
      </c>
      <c r="AC120" s="129" t="e">
        <f t="shared" si="30"/>
        <v>#VALUE!</v>
      </c>
      <c r="AD120" s="161" t="e">
        <f t="shared" si="31"/>
        <v>#VALUE!</v>
      </c>
      <c r="AE120" s="170">
        <f t="shared" si="32"/>
        <v>0</v>
      </c>
      <c r="AF120" s="157">
        <f t="shared" si="33"/>
        <v>0</v>
      </c>
      <c r="AG120" s="166"/>
      <c r="AH120" s="125" t="str">
        <f t="shared" si="34"/>
        <v/>
      </c>
    </row>
    <row r="121" spans="1:34">
      <c r="A121" s="36"/>
      <c r="B121" s="36"/>
      <c r="C121" s="118"/>
      <c r="D121" s="51"/>
      <c r="E121" s="37"/>
      <c r="F121" s="37"/>
      <c r="G121" s="62"/>
      <c r="H121" s="37"/>
      <c r="I121" s="37"/>
      <c r="J121" s="37"/>
      <c r="K121" s="37"/>
      <c r="L121" s="37"/>
      <c r="M121" s="37"/>
      <c r="N121" s="193"/>
      <c r="O121" s="120"/>
      <c r="P121" s="147">
        <f t="shared" si="19"/>
        <v>0</v>
      </c>
      <c r="Q121" s="127" t="str">
        <f t="shared" si="35"/>
        <v/>
      </c>
      <c r="R121" s="142" t="str">
        <f t="shared" si="36"/>
        <v/>
      </c>
      <c r="S121" s="156" t="str">
        <f t="shared" si="20"/>
        <v/>
      </c>
      <c r="T121" s="63" t="str">
        <f t="shared" si="21"/>
        <v/>
      </c>
      <c r="U121" s="64" t="str">
        <f t="shared" si="22"/>
        <v/>
      </c>
      <c r="V121" s="70" t="str">
        <f t="shared" si="23"/>
        <v/>
      </c>
      <c r="W121" s="63" t="str">
        <f t="shared" si="24"/>
        <v/>
      </c>
      <c r="X121" s="63" t="str">
        <f t="shared" si="25"/>
        <v/>
      </c>
      <c r="Y121" s="63">
        <f t="shared" si="26"/>
        <v>0</v>
      </c>
      <c r="Z121" s="157">
        <f t="shared" si="27"/>
        <v>0</v>
      </c>
      <c r="AA121" s="156" t="e">
        <f t="shared" si="28"/>
        <v>#VALUE!</v>
      </c>
      <c r="AB121" s="129" t="e">
        <f t="shared" si="29"/>
        <v>#VALUE!</v>
      </c>
      <c r="AC121" s="129" t="e">
        <f t="shared" si="30"/>
        <v>#VALUE!</v>
      </c>
      <c r="AD121" s="161" t="e">
        <f t="shared" si="31"/>
        <v>#VALUE!</v>
      </c>
      <c r="AE121" s="170">
        <f t="shared" si="32"/>
        <v>0</v>
      </c>
      <c r="AF121" s="157">
        <f t="shared" si="33"/>
        <v>0</v>
      </c>
      <c r="AG121" s="166"/>
      <c r="AH121" s="125" t="str">
        <f t="shared" si="34"/>
        <v/>
      </c>
    </row>
    <row r="122" spans="1:34">
      <c r="A122" s="36"/>
      <c r="B122" s="36"/>
      <c r="C122" s="118"/>
      <c r="D122" s="51"/>
      <c r="E122" s="37"/>
      <c r="F122" s="37"/>
      <c r="G122" s="62"/>
      <c r="H122" s="37"/>
      <c r="I122" s="37"/>
      <c r="J122" s="37"/>
      <c r="K122" s="37"/>
      <c r="L122" s="37"/>
      <c r="M122" s="37"/>
      <c r="N122" s="193"/>
      <c r="O122" s="120"/>
      <c r="P122" s="147">
        <f t="shared" si="19"/>
        <v>0</v>
      </c>
      <c r="Q122" s="127" t="str">
        <f t="shared" si="35"/>
        <v/>
      </c>
      <c r="R122" s="142" t="str">
        <f t="shared" si="36"/>
        <v/>
      </c>
      <c r="S122" s="156" t="str">
        <f t="shared" si="20"/>
        <v/>
      </c>
      <c r="T122" s="63" t="str">
        <f t="shared" si="21"/>
        <v/>
      </c>
      <c r="U122" s="64" t="str">
        <f t="shared" si="22"/>
        <v/>
      </c>
      <c r="V122" s="70" t="str">
        <f t="shared" si="23"/>
        <v/>
      </c>
      <c r="W122" s="63" t="str">
        <f t="shared" si="24"/>
        <v/>
      </c>
      <c r="X122" s="63" t="str">
        <f t="shared" si="25"/>
        <v/>
      </c>
      <c r="Y122" s="63">
        <f t="shared" si="26"/>
        <v>0</v>
      </c>
      <c r="Z122" s="157">
        <f t="shared" si="27"/>
        <v>0</v>
      </c>
      <c r="AA122" s="156" t="e">
        <f t="shared" si="28"/>
        <v>#VALUE!</v>
      </c>
      <c r="AB122" s="129" t="e">
        <f t="shared" si="29"/>
        <v>#VALUE!</v>
      </c>
      <c r="AC122" s="129" t="e">
        <f t="shared" si="30"/>
        <v>#VALUE!</v>
      </c>
      <c r="AD122" s="161" t="e">
        <f t="shared" si="31"/>
        <v>#VALUE!</v>
      </c>
      <c r="AE122" s="170">
        <f t="shared" si="32"/>
        <v>0</v>
      </c>
      <c r="AF122" s="157">
        <f t="shared" si="33"/>
        <v>0</v>
      </c>
      <c r="AG122" s="166"/>
      <c r="AH122" s="125" t="str">
        <f t="shared" si="34"/>
        <v/>
      </c>
    </row>
    <row r="123" spans="1:34">
      <c r="A123" s="36"/>
      <c r="B123" s="36"/>
      <c r="C123" s="118"/>
      <c r="D123" s="51"/>
      <c r="E123" s="37"/>
      <c r="F123" s="37"/>
      <c r="G123" s="62"/>
      <c r="H123" s="37"/>
      <c r="I123" s="37"/>
      <c r="J123" s="37"/>
      <c r="K123" s="37"/>
      <c r="L123" s="37"/>
      <c r="M123" s="37"/>
      <c r="N123" s="193"/>
      <c r="O123" s="120"/>
      <c r="P123" s="147">
        <f t="shared" si="19"/>
        <v>0</v>
      </c>
      <c r="Q123" s="127" t="str">
        <f t="shared" si="35"/>
        <v/>
      </c>
      <c r="R123" s="142" t="str">
        <f t="shared" si="36"/>
        <v/>
      </c>
      <c r="S123" s="156" t="str">
        <f t="shared" si="20"/>
        <v/>
      </c>
      <c r="T123" s="63" t="str">
        <f t="shared" si="21"/>
        <v/>
      </c>
      <c r="U123" s="64" t="str">
        <f t="shared" si="22"/>
        <v/>
      </c>
      <c r="V123" s="70" t="str">
        <f t="shared" si="23"/>
        <v/>
      </c>
      <c r="W123" s="63" t="str">
        <f t="shared" si="24"/>
        <v/>
      </c>
      <c r="X123" s="63" t="str">
        <f t="shared" si="25"/>
        <v/>
      </c>
      <c r="Y123" s="63">
        <f t="shared" si="26"/>
        <v>0</v>
      </c>
      <c r="Z123" s="157">
        <f t="shared" si="27"/>
        <v>0</v>
      </c>
      <c r="AA123" s="156" t="e">
        <f t="shared" si="28"/>
        <v>#VALUE!</v>
      </c>
      <c r="AB123" s="129" t="e">
        <f t="shared" si="29"/>
        <v>#VALUE!</v>
      </c>
      <c r="AC123" s="129" t="e">
        <f t="shared" si="30"/>
        <v>#VALUE!</v>
      </c>
      <c r="AD123" s="161" t="e">
        <f t="shared" si="31"/>
        <v>#VALUE!</v>
      </c>
      <c r="AE123" s="170">
        <f t="shared" si="32"/>
        <v>0</v>
      </c>
      <c r="AF123" s="157">
        <f t="shared" si="33"/>
        <v>0</v>
      </c>
      <c r="AG123" s="166"/>
      <c r="AH123" s="125" t="str">
        <f t="shared" si="34"/>
        <v/>
      </c>
    </row>
    <row r="124" spans="1:34">
      <c r="A124" s="36"/>
      <c r="B124" s="36"/>
      <c r="C124" s="118"/>
      <c r="D124" s="51"/>
      <c r="E124" s="37"/>
      <c r="F124" s="37"/>
      <c r="G124" s="62"/>
      <c r="H124" s="37"/>
      <c r="I124" s="37"/>
      <c r="J124" s="37"/>
      <c r="K124" s="37"/>
      <c r="L124" s="37"/>
      <c r="M124" s="37"/>
      <c r="N124" s="193"/>
      <c r="O124" s="120"/>
      <c r="P124" s="147">
        <f t="shared" si="19"/>
        <v>0</v>
      </c>
      <c r="Q124" s="127" t="str">
        <f t="shared" si="35"/>
        <v/>
      </c>
      <c r="R124" s="142" t="str">
        <f t="shared" si="36"/>
        <v/>
      </c>
      <c r="S124" s="156" t="str">
        <f t="shared" si="20"/>
        <v/>
      </c>
      <c r="T124" s="63" t="str">
        <f t="shared" si="21"/>
        <v/>
      </c>
      <c r="U124" s="64" t="str">
        <f t="shared" si="22"/>
        <v/>
      </c>
      <c r="V124" s="70" t="str">
        <f t="shared" si="23"/>
        <v/>
      </c>
      <c r="W124" s="63" t="str">
        <f t="shared" si="24"/>
        <v/>
      </c>
      <c r="X124" s="63" t="str">
        <f t="shared" si="25"/>
        <v/>
      </c>
      <c r="Y124" s="63">
        <f t="shared" si="26"/>
        <v>0</v>
      </c>
      <c r="Z124" s="157">
        <f t="shared" si="27"/>
        <v>0</v>
      </c>
      <c r="AA124" s="156" t="e">
        <f t="shared" si="28"/>
        <v>#VALUE!</v>
      </c>
      <c r="AB124" s="129" t="e">
        <f t="shared" si="29"/>
        <v>#VALUE!</v>
      </c>
      <c r="AC124" s="129" t="e">
        <f t="shared" si="30"/>
        <v>#VALUE!</v>
      </c>
      <c r="AD124" s="161" t="e">
        <f t="shared" si="31"/>
        <v>#VALUE!</v>
      </c>
      <c r="AE124" s="170">
        <f t="shared" si="32"/>
        <v>0</v>
      </c>
      <c r="AF124" s="157">
        <f t="shared" si="33"/>
        <v>0</v>
      </c>
      <c r="AG124" s="166"/>
      <c r="AH124" s="125" t="str">
        <f t="shared" si="34"/>
        <v/>
      </c>
    </row>
    <row r="125" spans="1:34">
      <c r="A125" s="36"/>
      <c r="B125" s="36"/>
      <c r="C125" s="118"/>
      <c r="D125" s="51"/>
      <c r="E125" s="37"/>
      <c r="F125" s="37"/>
      <c r="G125" s="62"/>
      <c r="H125" s="37"/>
      <c r="I125" s="37"/>
      <c r="J125" s="37"/>
      <c r="K125" s="37"/>
      <c r="L125" s="37"/>
      <c r="M125" s="37"/>
      <c r="N125" s="193"/>
      <c r="O125" s="120"/>
      <c r="P125" s="147">
        <f t="shared" si="19"/>
        <v>0</v>
      </c>
      <c r="Q125" s="127" t="str">
        <f t="shared" si="35"/>
        <v/>
      </c>
      <c r="R125" s="142" t="str">
        <f t="shared" si="36"/>
        <v/>
      </c>
      <c r="S125" s="156" t="str">
        <f t="shared" si="20"/>
        <v/>
      </c>
      <c r="T125" s="63" t="str">
        <f t="shared" si="21"/>
        <v/>
      </c>
      <c r="U125" s="64" t="str">
        <f t="shared" si="22"/>
        <v/>
      </c>
      <c r="V125" s="70" t="str">
        <f t="shared" si="23"/>
        <v/>
      </c>
      <c r="W125" s="63" t="str">
        <f t="shared" si="24"/>
        <v/>
      </c>
      <c r="X125" s="63" t="str">
        <f t="shared" si="25"/>
        <v/>
      </c>
      <c r="Y125" s="63">
        <f t="shared" si="26"/>
        <v>0</v>
      </c>
      <c r="Z125" s="157">
        <f t="shared" si="27"/>
        <v>0</v>
      </c>
      <c r="AA125" s="156" t="e">
        <f t="shared" si="28"/>
        <v>#VALUE!</v>
      </c>
      <c r="AB125" s="129" t="e">
        <f t="shared" si="29"/>
        <v>#VALUE!</v>
      </c>
      <c r="AC125" s="129" t="e">
        <f t="shared" si="30"/>
        <v>#VALUE!</v>
      </c>
      <c r="AD125" s="161" t="e">
        <f t="shared" si="31"/>
        <v>#VALUE!</v>
      </c>
      <c r="AE125" s="170">
        <f t="shared" si="32"/>
        <v>0</v>
      </c>
      <c r="AF125" s="157">
        <f t="shared" si="33"/>
        <v>0</v>
      </c>
      <c r="AG125" s="166"/>
      <c r="AH125" s="125" t="str">
        <f t="shared" si="34"/>
        <v/>
      </c>
    </row>
    <row r="126" spans="1:34">
      <c r="A126" s="36"/>
      <c r="B126" s="36"/>
      <c r="C126" s="118"/>
      <c r="D126" s="51"/>
      <c r="E126" s="37"/>
      <c r="F126" s="37"/>
      <c r="G126" s="62"/>
      <c r="H126" s="37"/>
      <c r="I126" s="37"/>
      <c r="J126" s="37"/>
      <c r="K126" s="37"/>
      <c r="L126" s="37"/>
      <c r="M126" s="37"/>
      <c r="N126" s="193"/>
      <c r="O126" s="120"/>
      <c r="P126" s="147">
        <f t="shared" si="19"/>
        <v>0</v>
      </c>
      <c r="Q126" s="127" t="str">
        <f t="shared" si="35"/>
        <v/>
      </c>
      <c r="R126" s="142" t="str">
        <f t="shared" si="36"/>
        <v/>
      </c>
      <c r="S126" s="156" t="str">
        <f t="shared" si="20"/>
        <v/>
      </c>
      <c r="T126" s="63" t="str">
        <f t="shared" si="21"/>
        <v/>
      </c>
      <c r="U126" s="64" t="str">
        <f t="shared" si="22"/>
        <v/>
      </c>
      <c r="V126" s="70" t="str">
        <f t="shared" si="23"/>
        <v/>
      </c>
      <c r="W126" s="63" t="str">
        <f t="shared" si="24"/>
        <v/>
      </c>
      <c r="X126" s="63" t="str">
        <f t="shared" si="25"/>
        <v/>
      </c>
      <c r="Y126" s="63">
        <f t="shared" si="26"/>
        <v>0</v>
      </c>
      <c r="Z126" s="157">
        <f t="shared" si="27"/>
        <v>0</v>
      </c>
      <c r="AA126" s="156" t="e">
        <f t="shared" si="28"/>
        <v>#VALUE!</v>
      </c>
      <c r="AB126" s="129" t="e">
        <f t="shared" si="29"/>
        <v>#VALUE!</v>
      </c>
      <c r="AC126" s="129" t="e">
        <f t="shared" si="30"/>
        <v>#VALUE!</v>
      </c>
      <c r="AD126" s="161" t="e">
        <f t="shared" si="31"/>
        <v>#VALUE!</v>
      </c>
      <c r="AE126" s="170">
        <f t="shared" si="32"/>
        <v>0</v>
      </c>
      <c r="AF126" s="157">
        <f t="shared" si="33"/>
        <v>0</v>
      </c>
      <c r="AG126" s="166"/>
      <c r="AH126" s="125" t="str">
        <f t="shared" si="34"/>
        <v/>
      </c>
    </row>
    <row r="127" spans="1:34">
      <c r="A127" s="36"/>
      <c r="B127" s="36"/>
      <c r="C127" s="118"/>
      <c r="D127" s="51"/>
      <c r="E127" s="37"/>
      <c r="F127" s="37"/>
      <c r="G127" s="62"/>
      <c r="H127" s="37"/>
      <c r="I127" s="37"/>
      <c r="J127" s="37"/>
      <c r="K127" s="37"/>
      <c r="L127" s="37"/>
      <c r="M127" s="37"/>
      <c r="N127" s="193"/>
      <c r="O127" s="120"/>
      <c r="P127" s="147">
        <f t="shared" si="19"/>
        <v>0</v>
      </c>
      <c r="Q127" s="127" t="str">
        <f t="shared" si="35"/>
        <v/>
      </c>
      <c r="R127" s="142" t="str">
        <f t="shared" si="36"/>
        <v/>
      </c>
      <c r="S127" s="156" t="str">
        <f t="shared" si="20"/>
        <v/>
      </c>
      <c r="T127" s="63" t="str">
        <f t="shared" si="21"/>
        <v/>
      </c>
      <c r="U127" s="64" t="str">
        <f t="shared" si="22"/>
        <v/>
      </c>
      <c r="V127" s="70" t="str">
        <f t="shared" si="23"/>
        <v/>
      </c>
      <c r="W127" s="63" t="str">
        <f t="shared" si="24"/>
        <v/>
      </c>
      <c r="X127" s="63" t="str">
        <f t="shared" si="25"/>
        <v/>
      </c>
      <c r="Y127" s="63">
        <f t="shared" si="26"/>
        <v>0</v>
      </c>
      <c r="Z127" s="157">
        <f t="shared" si="27"/>
        <v>0</v>
      </c>
      <c r="AA127" s="156" t="e">
        <f t="shared" si="28"/>
        <v>#VALUE!</v>
      </c>
      <c r="AB127" s="129" t="e">
        <f t="shared" si="29"/>
        <v>#VALUE!</v>
      </c>
      <c r="AC127" s="129" t="e">
        <f t="shared" si="30"/>
        <v>#VALUE!</v>
      </c>
      <c r="AD127" s="161" t="e">
        <f t="shared" si="31"/>
        <v>#VALUE!</v>
      </c>
      <c r="AE127" s="170">
        <f t="shared" si="32"/>
        <v>0</v>
      </c>
      <c r="AF127" s="157">
        <f t="shared" si="33"/>
        <v>0</v>
      </c>
      <c r="AG127" s="166"/>
      <c r="AH127" s="125" t="str">
        <f t="shared" si="34"/>
        <v/>
      </c>
    </row>
    <row r="128" spans="1:34">
      <c r="A128" s="36"/>
      <c r="B128" s="36"/>
      <c r="C128" s="118"/>
      <c r="D128" s="51"/>
      <c r="E128" s="37"/>
      <c r="F128" s="37"/>
      <c r="G128" s="62"/>
      <c r="H128" s="37"/>
      <c r="I128" s="37"/>
      <c r="J128" s="37"/>
      <c r="K128" s="37"/>
      <c r="L128" s="37"/>
      <c r="M128" s="37"/>
      <c r="N128" s="193"/>
      <c r="O128" s="120"/>
      <c r="P128" s="147">
        <f t="shared" si="19"/>
        <v>0</v>
      </c>
      <c r="Q128" s="127" t="str">
        <f t="shared" si="35"/>
        <v/>
      </c>
      <c r="R128" s="142" t="str">
        <f t="shared" si="36"/>
        <v/>
      </c>
      <c r="S128" s="156" t="str">
        <f t="shared" si="20"/>
        <v/>
      </c>
      <c r="T128" s="63" t="str">
        <f t="shared" si="21"/>
        <v/>
      </c>
      <c r="U128" s="64" t="str">
        <f t="shared" si="22"/>
        <v/>
      </c>
      <c r="V128" s="70" t="str">
        <f t="shared" si="23"/>
        <v/>
      </c>
      <c r="W128" s="63" t="str">
        <f t="shared" si="24"/>
        <v/>
      </c>
      <c r="X128" s="63" t="str">
        <f t="shared" si="25"/>
        <v/>
      </c>
      <c r="Y128" s="63">
        <f t="shared" si="26"/>
        <v>0</v>
      </c>
      <c r="Z128" s="157">
        <f t="shared" si="27"/>
        <v>0</v>
      </c>
      <c r="AA128" s="156" t="e">
        <f t="shared" si="28"/>
        <v>#VALUE!</v>
      </c>
      <c r="AB128" s="129" t="e">
        <f t="shared" si="29"/>
        <v>#VALUE!</v>
      </c>
      <c r="AC128" s="129" t="e">
        <f t="shared" si="30"/>
        <v>#VALUE!</v>
      </c>
      <c r="AD128" s="161" t="e">
        <f t="shared" si="31"/>
        <v>#VALUE!</v>
      </c>
      <c r="AE128" s="170">
        <f t="shared" si="32"/>
        <v>0</v>
      </c>
      <c r="AF128" s="157">
        <f t="shared" si="33"/>
        <v>0</v>
      </c>
      <c r="AG128" s="166"/>
      <c r="AH128" s="125" t="str">
        <f t="shared" si="34"/>
        <v/>
      </c>
    </row>
    <row r="129" spans="1:34">
      <c r="A129" s="36"/>
      <c r="B129" s="36"/>
      <c r="C129" s="118"/>
      <c r="D129" s="51"/>
      <c r="E129" s="37"/>
      <c r="F129" s="37"/>
      <c r="G129" s="62"/>
      <c r="H129" s="37"/>
      <c r="I129" s="37"/>
      <c r="J129" s="37"/>
      <c r="K129" s="37"/>
      <c r="L129" s="37"/>
      <c r="M129" s="37"/>
      <c r="N129" s="193"/>
      <c r="O129" s="120"/>
      <c r="P129" s="147">
        <f t="shared" si="19"/>
        <v>0</v>
      </c>
      <c r="Q129" s="127" t="str">
        <f t="shared" si="35"/>
        <v/>
      </c>
      <c r="R129" s="142" t="str">
        <f t="shared" si="36"/>
        <v/>
      </c>
      <c r="S129" s="156" t="str">
        <f t="shared" si="20"/>
        <v/>
      </c>
      <c r="T129" s="63" t="str">
        <f t="shared" si="21"/>
        <v/>
      </c>
      <c r="U129" s="64" t="str">
        <f t="shared" si="22"/>
        <v/>
      </c>
      <c r="V129" s="70" t="str">
        <f t="shared" si="23"/>
        <v/>
      </c>
      <c r="W129" s="63" t="str">
        <f t="shared" si="24"/>
        <v/>
      </c>
      <c r="X129" s="63" t="str">
        <f t="shared" si="25"/>
        <v/>
      </c>
      <c r="Y129" s="63">
        <f t="shared" si="26"/>
        <v>0</v>
      </c>
      <c r="Z129" s="157">
        <f t="shared" si="27"/>
        <v>0</v>
      </c>
      <c r="AA129" s="156" t="e">
        <f t="shared" si="28"/>
        <v>#VALUE!</v>
      </c>
      <c r="AB129" s="129" t="e">
        <f t="shared" si="29"/>
        <v>#VALUE!</v>
      </c>
      <c r="AC129" s="129" t="e">
        <f t="shared" si="30"/>
        <v>#VALUE!</v>
      </c>
      <c r="AD129" s="161" t="e">
        <f t="shared" si="31"/>
        <v>#VALUE!</v>
      </c>
      <c r="AE129" s="170">
        <f t="shared" si="32"/>
        <v>0</v>
      </c>
      <c r="AF129" s="157">
        <f t="shared" si="33"/>
        <v>0</v>
      </c>
      <c r="AG129" s="166"/>
      <c r="AH129" s="125" t="str">
        <f t="shared" si="34"/>
        <v/>
      </c>
    </row>
    <row r="130" spans="1:34">
      <c r="A130" s="36"/>
      <c r="B130" s="36"/>
      <c r="C130" s="118"/>
      <c r="D130" s="51"/>
      <c r="E130" s="37"/>
      <c r="F130" s="37"/>
      <c r="G130" s="62"/>
      <c r="H130" s="37"/>
      <c r="I130" s="37"/>
      <c r="J130" s="37"/>
      <c r="K130" s="37"/>
      <c r="L130" s="37"/>
      <c r="M130" s="37"/>
      <c r="N130" s="193"/>
      <c r="O130" s="120"/>
      <c r="P130" s="147">
        <f t="shared" si="19"/>
        <v>0</v>
      </c>
      <c r="Q130" s="127" t="str">
        <f t="shared" si="35"/>
        <v/>
      </c>
      <c r="R130" s="142" t="str">
        <f t="shared" si="36"/>
        <v/>
      </c>
      <c r="S130" s="156" t="str">
        <f t="shared" si="20"/>
        <v/>
      </c>
      <c r="T130" s="63" t="str">
        <f t="shared" si="21"/>
        <v/>
      </c>
      <c r="U130" s="64" t="str">
        <f t="shared" si="22"/>
        <v/>
      </c>
      <c r="V130" s="70" t="str">
        <f t="shared" si="23"/>
        <v/>
      </c>
      <c r="W130" s="63" t="str">
        <f t="shared" si="24"/>
        <v/>
      </c>
      <c r="X130" s="63" t="str">
        <f t="shared" si="25"/>
        <v/>
      </c>
      <c r="Y130" s="63">
        <f t="shared" si="26"/>
        <v>0</v>
      </c>
      <c r="Z130" s="157">
        <f t="shared" si="27"/>
        <v>0</v>
      </c>
      <c r="AA130" s="156" t="e">
        <f t="shared" si="28"/>
        <v>#VALUE!</v>
      </c>
      <c r="AB130" s="129" t="e">
        <f t="shared" si="29"/>
        <v>#VALUE!</v>
      </c>
      <c r="AC130" s="129" t="e">
        <f t="shared" si="30"/>
        <v>#VALUE!</v>
      </c>
      <c r="AD130" s="161" t="e">
        <f t="shared" si="31"/>
        <v>#VALUE!</v>
      </c>
      <c r="AE130" s="170">
        <f t="shared" si="32"/>
        <v>0</v>
      </c>
      <c r="AF130" s="157">
        <f t="shared" si="33"/>
        <v>0</v>
      </c>
      <c r="AG130" s="166"/>
      <c r="AH130" s="125" t="str">
        <f t="shared" si="34"/>
        <v/>
      </c>
    </row>
    <row r="131" spans="1:34">
      <c r="A131" s="36"/>
      <c r="B131" s="36"/>
      <c r="C131" s="118"/>
      <c r="D131" s="51"/>
      <c r="E131" s="37"/>
      <c r="F131" s="37"/>
      <c r="G131" s="62"/>
      <c r="H131" s="37"/>
      <c r="I131" s="37"/>
      <c r="J131" s="37"/>
      <c r="K131" s="37"/>
      <c r="L131" s="37"/>
      <c r="M131" s="37"/>
      <c r="N131" s="193"/>
      <c r="O131" s="120"/>
      <c r="P131" s="147">
        <f t="shared" si="19"/>
        <v>0</v>
      </c>
      <c r="Q131" s="127" t="str">
        <f t="shared" si="35"/>
        <v/>
      </c>
      <c r="R131" s="142" t="str">
        <f t="shared" si="36"/>
        <v/>
      </c>
      <c r="S131" s="156" t="str">
        <f t="shared" si="20"/>
        <v/>
      </c>
      <c r="T131" s="63" t="str">
        <f t="shared" si="21"/>
        <v/>
      </c>
      <c r="U131" s="64" t="str">
        <f t="shared" si="22"/>
        <v/>
      </c>
      <c r="V131" s="70" t="str">
        <f t="shared" si="23"/>
        <v/>
      </c>
      <c r="W131" s="63" t="str">
        <f t="shared" si="24"/>
        <v/>
      </c>
      <c r="X131" s="63" t="str">
        <f t="shared" si="25"/>
        <v/>
      </c>
      <c r="Y131" s="63">
        <f t="shared" si="26"/>
        <v>0</v>
      </c>
      <c r="Z131" s="157">
        <f t="shared" si="27"/>
        <v>0</v>
      </c>
      <c r="AA131" s="156" t="e">
        <f t="shared" si="28"/>
        <v>#VALUE!</v>
      </c>
      <c r="AB131" s="129" t="e">
        <f t="shared" si="29"/>
        <v>#VALUE!</v>
      </c>
      <c r="AC131" s="129" t="e">
        <f t="shared" si="30"/>
        <v>#VALUE!</v>
      </c>
      <c r="AD131" s="161" t="e">
        <f t="shared" si="31"/>
        <v>#VALUE!</v>
      </c>
      <c r="AE131" s="170">
        <f t="shared" si="32"/>
        <v>0</v>
      </c>
      <c r="AF131" s="157">
        <f t="shared" si="33"/>
        <v>0</v>
      </c>
      <c r="AG131" s="166"/>
      <c r="AH131" s="125" t="str">
        <f t="shared" si="34"/>
        <v/>
      </c>
    </row>
    <row r="132" spans="1:34">
      <c r="A132" s="36"/>
      <c r="B132" s="36"/>
      <c r="C132" s="118"/>
      <c r="D132" s="51"/>
      <c r="E132" s="37"/>
      <c r="F132" s="37"/>
      <c r="G132" s="62"/>
      <c r="H132" s="37"/>
      <c r="I132" s="37"/>
      <c r="J132" s="37"/>
      <c r="K132" s="37"/>
      <c r="L132" s="37"/>
      <c r="M132" s="37"/>
      <c r="N132" s="193"/>
      <c r="O132" s="120"/>
      <c r="P132" s="147">
        <f t="shared" si="19"/>
        <v>0</v>
      </c>
      <c r="Q132" s="127" t="str">
        <f t="shared" si="35"/>
        <v/>
      </c>
      <c r="R132" s="142" t="str">
        <f t="shared" si="36"/>
        <v/>
      </c>
      <c r="S132" s="156" t="str">
        <f t="shared" si="20"/>
        <v/>
      </c>
      <c r="T132" s="63" t="str">
        <f t="shared" si="21"/>
        <v/>
      </c>
      <c r="U132" s="64" t="str">
        <f t="shared" si="22"/>
        <v/>
      </c>
      <c r="V132" s="70" t="str">
        <f t="shared" si="23"/>
        <v/>
      </c>
      <c r="W132" s="63" t="str">
        <f t="shared" si="24"/>
        <v/>
      </c>
      <c r="X132" s="63" t="str">
        <f t="shared" si="25"/>
        <v/>
      </c>
      <c r="Y132" s="63">
        <f t="shared" si="26"/>
        <v>0</v>
      </c>
      <c r="Z132" s="157">
        <f t="shared" si="27"/>
        <v>0</v>
      </c>
      <c r="AA132" s="156" t="e">
        <f t="shared" si="28"/>
        <v>#VALUE!</v>
      </c>
      <c r="AB132" s="129" t="e">
        <f t="shared" si="29"/>
        <v>#VALUE!</v>
      </c>
      <c r="AC132" s="129" t="e">
        <f t="shared" si="30"/>
        <v>#VALUE!</v>
      </c>
      <c r="AD132" s="161" t="e">
        <f t="shared" si="31"/>
        <v>#VALUE!</v>
      </c>
      <c r="AE132" s="170">
        <f t="shared" si="32"/>
        <v>0</v>
      </c>
      <c r="AF132" s="157">
        <f t="shared" si="33"/>
        <v>0</v>
      </c>
      <c r="AG132" s="166"/>
      <c r="AH132" s="125" t="str">
        <f t="shared" si="34"/>
        <v/>
      </c>
    </row>
    <row r="133" spans="1:34">
      <c r="A133" s="36"/>
      <c r="B133" s="36"/>
      <c r="C133" s="118"/>
      <c r="D133" s="51"/>
      <c r="E133" s="37"/>
      <c r="F133" s="37"/>
      <c r="G133" s="62"/>
      <c r="H133" s="37"/>
      <c r="I133" s="37"/>
      <c r="J133" s="37"/>
      <c r="K133" s="37"/>
      <c r="L133" s="37"/>
      <c r="M133" s="37"/>
      <c r="N133" s="193"/>
      <c r="O133" s="120"/>
      <c r="P133" s="147">
        <f t="shared" si="19"/>
        <v>0</v>
      </c>
      <c r="Q133" s="127" t="str">
        <f t="shared" si="35"/>
        <v/>
      </c>
      <c r="R133" s="142" t="str">
        <f t="shared" si="36"/>
        <v/>
      </c>
      <c r="S133" s="156" t="str">
        <f t="shared" si="20"/>
        <v/>
      </c>
      <c r="T133" s="63" t="str">
        <f t="shared" si="21"/>
        <v/>
      </c>
      <c r="U133" s="64" t="str">
        <f t="shared" si="22"/>
        <v/>
      </c>
      <c r="V133" s="70" t="str">
        <f t="shared" si="23"/>
        <v/>
      </c>
      <c r="W133" s="63" t="str">
        <f t="shared" si="24"/>
        <v/>
      </c>
      <c r="X133" s="63" t="str">
        <f t="shared" si="25"/>
        <v/>
      </c>
      <c r="Y133" s="63">
        <f t="shared" si="26"/>
        <v>0</v>
      </c>
      <c r="Z133" s="157">
        <f t="shared" si="27"/>
        <v>0</v>
      </c>
      <c r="AA133" s="156" t="e">
        <f t="shared" si="28"/>
        <v>#VALUE!</v>
      </c>
      <c r="AB133" s="129" t="e">
        <f t="shared" si="29"/>
        <v>#VALUE!</v>
      </c>
      <c r="AC133" s="129" t="e">
        <f t="shared" si="30"/>
        <v>#VALUE!</v>
      </c>
      <c r="AD133" s="161" t="e">
        <f t="shared" si="31"/>
        <v>#VALUE!</v>
      </c>
      <c r="AE133" s="170">
        <f t="shared" si="32"/>
        <v>0</v>
      </c>
      <c r="AF133" s="157">
        <f t="shared" si="33"/>
        <v>0</v>
      </c>
      <c r="AG133" s="166"/>
      <c r="AH133" s="125" t="str">
        <f t="shared" si="34"/>
        <v/>
      </c>
    </row>
    <row r="134" spans="1:34">
      <c r="A134" s="36"/>
      <c r="B134" s="36"/>
      <c r="C134" s="118"/>
      <c r="D134" s="51"/>
      <c r="E134" s="37"/>
      <c r="F134" s="37"/>
      <c r="G134" s="62"/>
      <c r="H134" s="37"/>
      <c r="I134" s="37"/>
      <c r="J134" s="37"/>
      <c r="K134" s="37"/>
      <c r="L134" s="37"/>
      <c r="M134" s="37"/>
      <c r="N134" s="193"/>
      <c r="O134" s="120"/>
      <c r="P134" s="147">
        <f t="shared" si="19"/>
        <v>0</v>
      </c>
      <c r="Q134" s="127" t="str">
        <f t="shared" si="35"/>
        <v/>
      </c>
      <c r="R134" s="142" t="str">
        <f t="shared" si="36"/>
        <v/>
      </c>
      <c r="S134" s="156" t="str">
        <f t="shared" si="20"/>
        <v/>
      </c>
      <c r="T134" s="63" t="str">
        <f t="shared" si="21"/>
        <v/>
      </c>
      <c r="U134" s="64" t="str">
        <f t="shared" si="22"/>
        <v/>
      </c>
      <c r="V134" s="70" t="str">
        <f t="shared" si="23"/>
        <v/>
      </c>
      <c r="W134" s="63" t="str">
        <f t="shared" si="24"/>
        <v/>
      </c>
      <c r="X134" s="63" t="str">
        <f t="shared" si="25"/>
        <v/>
      </c>
      <c r="Y134" s="63">
        <f t="shared" si="26"/>
        <v>0</v>
      </c>
      <c r="Z134" s="157">
        <f t="shared" si="27"/>
        <v>0</v>
      </c>
      <c r="AA134" s="156" t="e">
        <f t="shared" si="28"/>
        <v>#VALUE!</v>
      </c>
      <c r="AB134" s="129" t="e">
        <f t="shared" si="29"/>
        <v>#VALUE!</v>
      </c>
      <c r="AC134" s="129" t="e">
        <f t="shared" si="30"/>
        <v>#VALUE!</v>
      </c>
      <c r="AD134" s="161" t="e">
        <f t="shared" si="31"/>
        <v>#VALUE!</v>
      </c>
      <c r="AE134" s="170">
        <f t="shared" si="32"/>
        <v>0</v>
      </c>
      <c r="AF134" s="157">
        <f t="shared" si="33"/>
        <v>0</v>
      </c>
      <c r="AG134" s="166"/>
      <c r="AH134" s="125" t="str">
        <f t="shared" si="34"/>
        <v/>
      </c>
    </row>
    <row r="135" spans="1:34">
      <c r="A135" s="36"/>
      <c r="B135" s="36"/>
      <c r="C135" s="118"/>
      <c r="D135" s="51"/>
      <c r="E135" s="37"/>
      <c r="F135" s="37"/>
      <c r="G135" s="62"/>
      <c r="H135" s="37"/>
      <c r="I135" s="37"/>
      <c r="J135" s="37"/>
      <c r="K135" s="37"/>
      <c r="L135" s="37"/>
      <c r="M135" s="37"/>
      <c r="N135" s="193"/>
      <c r="O135" s="120"/>
      <c r="P135" s="147">
        <f t="shared" si="19"/>
        <v>0</v>
      </c>
      <c r="Q135" s="127" t="str">
        <f t="shared" si="35"/>
        <v/>
      </c>
      <c r="R135" s="142" t="str">
        <f t="shared" si="36"/>
        <v/>
      </c>
      <c r="S135" s="156" t="str">
        <f t="shared" si="20"/>
        <v/>
      </c>
      <c r="T135" s="63" t="str">
        <f t="shared" si="21"/>
        <v/>
      </c>
      <c r="U135" s="64" t="str">
        <f t="shared" si="22"/>
        <v/>
      </c>
      <c r="V135" s="70" t="str">
        <f t="shared" si="23"/>
        <v/>
      </c>
      <c r="W135" s="63" t="str">
        <f t="shared" si="24"/>
        <v/>
      </c>
      <c r="X135" s="63" t="str">
        <f t="shared" si="25"/>
        <v/>
      </c>
      <c r="Y135" s="63">
        <f t="shared" si="26"/>
        <v>0</v>
      </c>
      <c r="Z135" s="157">
        <f t="shared" si="27"/>
        <v>0</v>
      </c>
      <c r="AA135" s="156" t="e">
        <f t="shared" si="28"/>
        <v>#VALUE!</v>
      </c>
      <c r="AB135" s="129" t="e">
        <f t="shared" si="29"/>
        <v>#VALUE!</v>
      </c>
      <c r="AC135" s="129" t="e">
        <f t="shared" si="30"/>
        <v>#VALUE!</v>
      </c>
      <c r="AD135" s="161" t="e">
        <f t="shared" si="31"/>
        <v>#VALUE!</v>
      </c>
      <c r="AE135" s="170">
        <f t="shared" si="32"/>
        <v>0</v>
      </c>
      <c r="AF135" s="157">
        <f t="shared" si="33"/>
        <v>0</v>
      </c>
      <c r="AG135" s="166"/>
      <c r="AH135" s="125" t="str">
        <f t="shared" si="34"/>
        <v/>
      </c>
    </row>
    <row r="136" spans="1:34">
      <c r="A136" s="36"/>
      <c r="B136" s="36"/>
      <c r="C136" s="118"/>
      <c r="D136" s="51"/>
      <c r="E136" s="37"/>
      <c r="F136" s="37"/>
      <c r="G136" s="62"/>
      <c r="H136" s="37"/>
      <c r="I136" s="37"/>
      <c r="J136" s="37"/>
      <c r="K136" s="37"/>
      <c r="L136" s="37"/>
      <c r="M136" s="37"/>
      <c r="N136" s="193"/>
      <c r="O136" s="120"/>
      <c r="P136" s="147">
        <f t="shared" si="19"/>
        <v>0</v>
      </c>
      <c r="Q136" s="127" t="str">
        <f t="shared" si="35"/>
        <v/>
      </c>
      <c r="R136" s="142" t="str">
        <f t="shared" si="36"/>
        <v/>
      </c>
      <c r="S136" s="156" t="str">
        <f t="shared" si="20"/>
        <v/>
      </c>
      <c r="T136" s="63" t="str">
        <f t="shared" si="21"/>
        <v/>
      </c>
      <c r="U136" s="64" t="str">
        <f t="shared" si="22"/>
        <v/>
      </c>
      <c r="V136" s="70" t="str">
        <f t="shared" si="23"/>
        <v/>
      </c>
      <c r="W136" s="63" t="str">
        <f t="shared" si="24"/>
        <v/>
      </c>
      <c r="X136" s="63" t="str">
        <f t="shared" si="25"/>
        <v/>
      </c>
      <c r="Y136" s="63">
        <f t="shared" si="26"/>
        <v>0</v>
      </c>
      <c r="Z136" s="157">
        <f t="shared" si="27"/>
        <v>0</v>
      </c>
      <c r="AA136" s="156" t="e">
        <f t="shared" si="28"/>
        <v>#VALUE!</v>
      </c>
      <c r="AB136" s="129" t="e">
        <f t="shared" si="29"/>
        <v>#VALUE!</v>
      </c>
      <c r="AC136" s="129" t="e">
        <f t="shared" si="30"/>
        <v>#VALUE!</v>
      </c>
      <c r="AD136" s="161" t="e">
        <f t="shared" si="31"/>
        <v>#VALUE!</v>
      </c>
      <c r="AE136" s="170">
        <f t="shared" si="32"/>
        <v>0</v>
      </c>
      <c r="AF136" s="157">
        <f t="shared" si="33"/>
        <v>0</v>
      </c>
      <c r="AG136" s="166"/>
      <c r="AH136" s="125" t="str">
        <f t="shared" si="34"/>
        <v/>
      </c>
    </row>
    <row r="137" spans="1:34">
      <c r="A137" s="36"/>
      <c r="B137" s="36"/>
      <c r="C137" s="118"/>
      <c r="D137" s="51"/>
      <c r="E137" s="37"/>
      <c r="F137" s="37"/>
      <c r="G137" s="62"/>
      <c r="H137" s="37"/>
      <c r="I137" s="37"/>
      <c r="J137" s="37"/>
      <c r="K137" s="37"/>
      <c r="L137" s="37"/>
      <c r="M137" s="37"/>
      <c r="N137" s="193"/>
      <c r="O137" s="120"/>
      <c r="P137" s="147">
        <f t="shared" si="19"/>
        <v>0</v>
      </c>
      <c r="Q137" s="127" t="str">
        <f t="shared" si="35"/>
        <v/>
      </c>
      <c r="R137" s="142" t="str">
        <f t="shared" si="36"/>
        <v/>
      </c>
      <c r="S137" s="156" t="str">
        <f t="shared" si="20"/>
        <v/>
      </c>
      <c r="T137" s="63" t="str">
        <f t="shared" si="21"/>
        <v/>
      </c>
      <c r="U137" s="64" t="str">
        <f t="shared" si="22"/>
        <v/>
      </c>
      <c r="V137" s="70" t="str">
        <f t="shared" si="23"/>
        <v/>
      </c>
      <c r="W137" s="63" t="str">
        <f t="shared" si="24"/>
        <v/>
      </c>
      <c r="X137" s="63" t="str">
        <f t="shared" si="25"/>
        <v/>
      </c>
      <c r="Y137" s="63">
        <f t="shared" si="26"/>
        <v>0</v>
      </c>
      <c r="Z137" s="157">
        <f t="shared" si="27"/>
        <v>0</v>
      </c>
      <c r="AA137" s="156" t="e">
        <f t="shared" si="28"/>
        <v>#VALUE!</v>
      </c>
      <c r="AB137" s="129" t="e">
        <f t="shared" si="29"/>
        <v>#VALUE!</v>
      </c>
      <c r="AC137" s="129" t="e">
        <f t="shared" si="30"/>
        <v>#VALUE!</v>
      </c>
      <c r="AD137" s="161" t="e">
        <f t="shared" si="31"/>
        <v>#VALUE!</v>
      </c>
      <c r="AE137" s="170">
        <f t="shared" si="32"/>
        <v>0</v>
      </c>
      <c r="AF137" s="157">
        <f t="shared" si="33"/>
        <v>0</v>
      </c>
      <c r="AG137" s="166"/>
      <c r="AH137" s="125" t="str">
        <f t="shared" si="34"/>
        <v/>
      </c>
    </row>
    <row r="138" spans="1:34">
      <c r="A138" s="36"/>
      <c r="B138" s="36"/>
      <c r="C138" s="118"/>
      <c r="D138" s="51"/>
      <c r="E138" s="37"/>
      <c r="F138" s="37"/>
      <c r="G138" s="62"/>
      <c r="H138" s="37"/>
      <c r="I138" s="37"/>
      <c r="J138" s="37"/>
      <c r="K138" s="37"/>
      <c r="L138" s="37"/>
      <c r="M138" s="37"/>
      <c r="N138" s="193"/>
      <c r="O138" s="120"/>
      <c r="P138" s="147">
        <f t="shared" si="19"/>
        <v>0</v>
      </c>
      <c r="Q138" s="127" t="str">
        <f t="shared" si="35"/>
        <v/>
      </c>
      <c r="R138" s="142" t="str">
        <f t="shared" si="36"/>
        <v/>
      </c>
      <c r="S138" s="156" t="str">
        <f t="shared" si="20"/>
        <v/>
      </c>
      <c r="T138" s="63" t="str">
        <f t="shared" si="21"/>
        <v/>
      </c>
      <c r="U138" s="64" t="str">
        <f t="shared" si="22"/>
        <v/>
      </c>
      <c r="V138" s="70" t="str">
        <f t="shared" si="23"/>
        <v/>
      </c>
      <c r="W138" s="63" t="str">
        <f t="shared" si="24"/>
        <v/>
      </c>
      <c r="X138" s="63" t="str">
        <f t="shared" si="25"/>
        <v/>
      </c>
      <c r="Y138" s="63">
        <f t="shared" si="26"/>
        <v>0</v>
      </c>
      <c r="Z138" s="157">
        <f t="shared" si="27"/>
        <v>0</v>
      </c>
      <c r="AA138" s="156" t="e">
        <f t="shared" si="28"/>
        <v>#VALUE!</v>
      </c>
      <c r="AB138" s="129" t="e">
        <f t="shared" si="29"/>
        <v>#VALUE!</v>
      </c>
      <c r="AC138" s="129" t="e">
        <f t="shared" si="30"/>
        <v>#VALUE!</v>
      </c>
      <c r="AD138" s="161" t="e">
        <f t="shared" si="31"/>
        <v>#VALUE!</v>
      </c>
      <c r="AE138" s="170">
        <f t="shared" si="32"/>
        <v>0</v>
      </c>
      <c r="AF138" s="157">
        <f t="shared" si="33"/>
        <v>0</v>
      </c>
      <c r="AG138" s="166"/>
      <c r="AH138" s="125" t="str">
        <f t="shared" si="34"/>
        <v/>
      </c>
    </row>
    <row r="139" spans="1:34">
      <c r="A139" s="36"/>
      <c r="B139" s="36"/>
      <c r="C139" s="118"/>
      <c r="D139" s="51"/>
      <c r="E139" s="37"/>
      <c r="F139" s="37"/>
      <c r="G139" s="62"/>
      <c r="H139" s="37"/>
      <c r="I139" s="37"/>
      <c r="J139" s="37"/>
      <c r="K139" s="37"/>
      <c r="L139" s="37"/>
      <c r="M139" s="37"/>
      <c r="N139" s="193"/>
      <c r="O139" s="120"/>
      <c r="P139" s="147">
        <f t="shared" si="19"/>
        <v>0</v>
      </c>
      <c r="Q139" s="127" t="str">
        <f t="shared" si="35"/>
        <v/>
      </c>
      <c r="R139" s="142" t="str">
        <f t="shared" si="36"/>
        <v/>
      </c>
      <c r="S139" s="156" t="str">
        <f t="shared" si="20"/>
        <v/>
      </c>
      <c r="T139" s="63" t="str">
        <f t="shared" si="21"/>
        <v/>
      </c>
      <c r="U139" s="64" t="str">
        <f t="shared" si="22"/>
        <v/>
      </c>
      <c r="V139" s="70" t="str">
        <f t="shared" si="23"/>
        <v/>
      </c>
      <c r="W139" s="63" t="str">
        <f t="shared" si="24"/>
        <v/>
      </c>
      <c r="X139" s="63" t="str">
        <f t="shared" si="25"/>
        <v/>
      </c>
      <c r="Y139" s="63">
        <f t="shared" si="26"/>
        <v>0</v>
      </c>
      <c r="Z139" s="157">
        <f t="shared" si="27"/>
        <v>0</v>
      </c>
      <c r="AA139" s="156" t="e">
        <f t="shared" si="28"/>
        <v>#VALUE!</v>
      </c>
      <c r="AB139" s="129" t="e">
        <f t="shared" si="29"/>
        <v>#VALUE!</v>
      </c>
      <c r="AC139" s="129" t="e">
        <f t="shared" si="30"/>
        <v>#VALUE!</v>
      </c>
      <c r="AD139" s="161" t="e">
        <f t="shared" si="31"/>
        <v>#VALUE!</v>
      </c>
      <c r="AE139" s="170">
        <f t="shared" si="32"/>
        <v>0</v>
      </c>
      <c r="AF139" s="157">
        <f t="shared" si="33"/>
        <v>0</v>
      </c>
      <c r="AG139" s="166"/>
      <c r="AH139" s="125" t="str">
        <f t="shared" si="34"/>
        <v/>
      </c>
    </row>
    <row r="140" spans="1:34">
      <c r="A140" s="36"/>
      <c r="B140" s="36"/>
      <c r="C140" s="118"/>
      <c r="D140" s="51"/>
      <c r="E140" s="37"/>
      <c r="F140" s="37"/>
      <c r="G140" s="62"/>
      <c r="H140" s="37"/>
      <c r="I140" s="37"/>
      <c r="J140" s="37"/>
      <c r="K140" s="37"/>
      <c r="L140" s="37"/>
      <c r="M140" s="37"/>
      <c r="N140" s="193"/>
      <c r="O140" s="120"/>
      <c r="P140" s="147">
        <f t="shared" si="19"/>
        <v>0</v>
      </c>
      <c r="Q140" s="127" t="str">
        <f t="shared" si="35"/>
        <v/>
      </c>
      <c r="R140" s="142" t="str">
        <f t="shared" si="36"/>
        <v/>
      </c>
      <c r="S140" s="156" t="str">
        <f t="shared" si="20"/>
        <v/>
      </c>
      <c r="T140" s="63" t="str">
        <f t="shared" si="21"/>
        <v/>
      </c>
      <c r="U140" s="64" t="str">
        <f t="shared" si="22"/>
        <v/>
      </c>
      <c r="V140" s="70" t="str">
        <f t="shared" si="23"/>
        <v/>
      </c>
      <c r="W140" s="63" t="str">
        <f t="shared" si="24"/>
        <v/>
      </c>
      <c r="X140" s="63" t="str">
        <f t="shared" si="25"/>
        <v/>
      </c>
      <c r="Y140" s="63">
        <f t="shared" si="26"/>
        <v>0</v>
      </c>
      <c r="Z140" s="157">
        <f t="shared" si="27"/>
        <v>0</v>
      </c>
      <c r="AA140" s="156" t="e">
        <f t="shared" si="28"/>
        <v>#VALUE!</v>
      </c>
      <c r="AB140" s="129" t="e">
        <f t="shared" si="29"/>
        <v>#VALUE!</v>
      </c>
      <c r="AC140" s="129" t="e">
        <f t="shared" si="30"/>
        <v>#VALUE!</v>
      </c>
      <c r="AD140" s="161" t="e">
        <f t="shared" si="31"/>
        <v>#VALUE!</v>
      </c>
      <c r="AE140" s="170">
        <f t="shared" si="32"/>
        <v>0</v>
      </c>
      <c r="AF140" s="157">
        <f t="shared" si="33"/>
        <v>0</v>
      </c>
      <c r="AG140" s="166"/>
      <c r="AH140" s="125" t="str">
        <f t="shared" si="34"/>
        <v/>
      </c>
    </row>
    <row r="141" spans="1:34">
      <c r="A141" s="36"/>
      <c r="B141" s="36"/>
      <c r="C141" s="118"/>
      <c r="D141" s="51"/>
      <c r="E141" s="37"/>
      <c r="F141" s="37"/>
      <c r="G141" s="62"/>
      <c r="H141" s="37"/>
      <c r="I141" s="37"/>
      <c r="J141" s="37"/>
      <c r="K141" s="37"/>
      <c r="L141" s="37"/>
      <c r="M141" s="37"/>
      <c r="N141" s="193"/>
      <c r="O141" s="120"/>
      <c r="P141" s="147">
        <f t="shared" si="19"/>
        <v>0</v>
      </c>
      <c r="Q141" s="127" t="str">
        <f t="shared" si="35"/>
        <v/>
      </c>
      <c r="R141" s="142" t="str">
        <f t="shared" si="36"/>
        <v/>
      </c>
      <c r="S141" s="156" t="str">
        <f t="shared" si="20"/>
        <v/>
      </c>
      <c r="T141" s="63" t="str">
        <f t="shared" si="21"/>
        <v/>
      </c>
      <c r="U141" s="64" t="str">
        <f t="shared" si="22"/>
        <v/>
      </c>
      <c r="V141" s="70" t="str">
        <f t="shared" si="23"/>
        <v/>
      </c>
      <c r="W141" s="63" t="str">
        <f t="shared" si="24"/>
        <v/>
      </c>
      <c r="X141" s="63" t="str">
        <f t="shared" si="25"/>
        <v/>
      </c>
      <c r="Y141" s="63">
        <f t="shared" si="26"/>
        <v>0</v>
      </c>
      <c r="Z141" s="157">
        <f t="shared" si="27"/>
        <v>0</v>
      </c>
      <c r="AA141" s="156" t="e">
        <f t="shared" si="28"/>
        <v>#VALUE!</v>
      </c>
      <c r="AB141" s="129" t="e">
        <f t="shared" si="29"/>
        <v>#VALUE!</v>
      </c>
      <c r="AC141" s="129" t="e">
        <f t="shared" si="30"/>
        <v>#VALUE!</v>
      </c>
      <c r="AD141" s="161" t="e">
        <f t="shared" si="31"/>
        <v>#VALUE!</v>
      </c>
      <c r="AE141" s="170">
        <f t="shared" si="32"/>
        <v>0</v>
      </c>
      <c r="AF141" s="157">
        <f t="shared" si="33"/>
        <v>0</v>
      </c>
      <c r="AG141" s="166"/>
      <c r="AH141" s="125" t="str">
        <f t="shared" si="34"/>
        <v/>
      </c>
    </row>
    <row r="142" spans="1:34">
      <c r="A142" s="36"/>
      <c r="B142" s="36"/>
      <c r="C142" s="118"/>
      <c r="D142" s="51"/>
      <c r="E142" s="37"/>
      <c r="F142" s="37"/>
      <c r="G142" s="62"/>
      <c r="H142" s="37"/>
      <c r="I142" s="37"/>
      <c r="J142" s="37"/>
      <c r="K142" s="37"/>
      <c r="L142" s="37"/>
      <c r="M142" s="37"/>
      <c r="N142" s="193"/>
      <c r="O142" s="120"/>
      <c r="P142" s="147">
        <f t="shared" si="19"/>
        <v>0</v>
      </c>
      <c r="Q142" s="127" t="str">
        <f t="shared" si="35"/>
        <v/>
      </c>
      <c r="R142" s="142" t="str">
        <f t="shared" si="36"/>
        <v/>
      </c>
      <c r="S142" s="156" t="str">
        <f t="shared" si="20"/>
        <v/>
      </c>
      <c r="T142" s="63" t="str">
        <f t="shared" si="21"/>
        <v/>
      </c>
      <c r="U142" s="64" t="str">
        <f t="shared" si="22"/>
        <v/>
      </c>
      <c r="V142" s="70" t="str">
        <f t="shared" si="23"/>
        <v/>
      </c>
      <c r="W142" s="63" t="str">
        <f t="shared" si="24"/>
        <v/>
      </c>
      <c r="X142" s="63" t="str">
        <f t="shared" si="25"/>
        <v/>
      </c>
      <c r="Y142" s="63">
        <f t="shared" si="26"/>
        <v>0</v>
      </c>
      <c r="Z142" s="157">
        <f t="shared" si="27"/>
        <v>0</v>
      </c>
      <c r="AA142" s="156" t="e">
        <f t="shared" si="28"/>
        <v>#VALUE!</v>
      </c>
      <c r="AB142" s="129" t="e">
        <f t="shared" si="29"/>
        <v>#VALUE!</v>
      </c>
      <c r="AC142" s="129" t="e">
        <f t="shared" si="30"/>
        <v>#VALUE!</v>
      </c>
      <c r="AD142" s="161" t="e">
        <f t="shared" si="31"/>
        <v>#VALUE!</v>
      </c>
      <c r="AE142" s="170">
        <f t="shared" si="32"/>
        <v>0</v>
      </c>
      <c r="AF142" s="157">
        <f t="shared" si="33"/>
        <v>0</v>
      </c>
      <c r="AG142" s="166"/>
      <c r="AH142" s="125" t="str">
        <f t="shared" si="34"/>
        <v/>
      </c>
    </row>
    <row r="143" spans="1:34">
      <c r="A143" s="36"/>
      <c r="B143" s="36"/>
      <c r="C143" s="118"/>
      <c r="D143" s="51"/>
      <c r="E143" s="37"/>
      <c r="F143" s="37"/>
      <c r="G143" s="62"/>
      <c r="H143" s="37"/>
      <c r="I143" s="37"/>
      <c r="J143" s="37"/>
      <c r="K143" s="37"/>
      <c r="L143" s="37"/>
      <c r="M143" s="37"/>
      <c r="N143" s="193"/>
      <c r="O143" s="120"/>
      <c r="P143" s="147">
        <f t="shared" si="19"/>
        <v>0</v>
      </c>
      <c r="Q143" s="127" t="str">
        <f t="shared" si="35"/>
        <v/>
      </c>
      <c r="R143" s="142" t="str">
        <f t="shared" si="36"/>
        <v/>
      </c>
      <c r="S143" s="156" t="str">
        <f t="shared" si="20"/>
        <v/>
      </c>
      <c r="T143" s="63" t="str">
        <f t="shared" si="21"/>
        <v/>
      </c>
      <c r="U143" s="64" t="str">
        <f t="shared" si="22"/>
        <v/>
      </c>
      <c r="V143" s="70" t="str">
        <f t="shared" si="23"/>
        <v/>
      </c>
      <c r="W143" s="63" t="str">
        <f t="shared" si="24"/>
        <v/>
      </c>
      <c r="X143" s="63" t="str">
        <f t="shared" si="25"/>
        <v/>
      </c>
      <c r="Y143" s="63">
        <f t="shared" si="26"/>
        <v>0</v>
      </c>
      <c r="Z143" s="157">
        <f t="shared" si="27"/>
        <v>0</v>
      </c>
      <c r="AA143" s="156" t="e">
        <f t="shared" si="28"/>
        <v>#VALUE!</v>
      </c>
      <c r="AB143" s="129" t="e">
        <f t="shared" si="29"/>
        <v>#VALUE!</v>
      </c>
      <c r="AC143" s="129" t="e">
        <f t="shared" si="30"/>
        <v>#VALUE!</v>
      </c>
      <c r="AD143" s="161" t="e">
        <f t="shared" si="31"/>
        <v>#VALUE!</v>
      </c>
      <c r="AE143" s="170">
        <f t="shared" si="32"/>
        <v>0</v>
      </c>
      <c r="AF143" s="157">
        <f t="shared" si="33"/>
        <v>0</v>
      </c>
      <c r="AG143" s="166"/>
      <c r="AH143" s="125" t="str">
        <f t="shared" si="34"/>
        <v/>
      </c>
    </row>
    <row r="144" spans="1:34">
      <c r="A144" s="36"/>
      <c r="B144" s="36"/>
      <c r="C144" s="118"/>
      <c r="D144" s="51"/>
      <c r="E144" s="37"/>
      <c r="F144" s="37"/>
      <c r="G144" s="62"/>
      <c r="H144" s="37"/>
      <c r="I144" s="37"/>
      <c r="J144" s="37"/>
      <c r="K144" s="37"/>
      <c r="L144" s="37"/>
      <c r="M144" s="37"/>
      <c r="N144" s="193"/>
      <c r="O144" s="120"/>
      <c r="P144" s="147">
        <f t="shared" si="19"/>
        <v>0</v>
      </c>
      <c r="Q144" s="127" t="str">
        <f t="shared" si="35"/>
        <v/>
      </c>
      <c r="R144" s="142" t="str">
        <f t="shared" si="36"/>
        <v/>
      </c>
      <c r="S144" s="156" t="str">
        <f t="shared" si="20"/>
        <v/>
      </c>
      <c r="T144" s="63" t="str">
        <f t="shared" si="21"/>
        <v/>
      </c>
      <c r="U144" s="64" t="str">
        <f t="shared" si="22"/>
        <v/>
      </c>
      <c r="V144" s="70" t="str">
        <f t="shared" si="23"/>
        <v/>
      </c>
      <c r="W144" s="63" t="str">
        <f t="shared" si="24"/>
        <v/>
      </c>
      <c r="X144" s="63" t="str">
        <f t="shared" si="25"/>
        <v/>
      </c>
      <c r="Y144" s="63">
        <f t="shared" si="26"/>
        <v>0</v>
      </c>
      <c r="Z144" s="157">
        <f t="shared" si="27"/>
        <v>0</v>
      </c>
      <c r="AA144" s="156" t="e">
        <f t="shared" si="28"/>
        <v>#VALUE!</v>
      </c>
      <c r="AB144" s="129" t="e">
        <f t="shared" si="29"/>
        <v>#VALUE!</v>
      </c>
      <c r="AC144" s="129" t="e">
        <f t="shared" si="30"/>
        <v>#VALUE!</v>
      </c>
      <c r="AD144" s="161" t="e">
        <f t="shared" si="31"/>
        <v>#VALUE!</v>
      </c>
      <c r="AE144" s="170">
        <f t="shared" si="32"/>
        <v>0</v>
      </c>
      <c r="AF144" s="157">
        <f t="shared" si="33"/>
        <v>0</v>
      </c>
      <c r="AG144" s="166"/>
      <c r="AH144" s="125" t="str">
        <f t="shared" si="34"/>
        <v/>
      </c>
    </row>
    <row r="145" spans="1:34">
      <c r="A145" s="36"/>
      <c r="B145" s="36"/>
      <c r="C145" s="118"/>
      <c r="D145" s="51"/>
      <c r="E145" s="37"/>
      <c r="F145" s="37"/>
      <c r="G145" s="62"/>
      <c r="H145" s="37"/>
      <c r="I145" s="37"/>
      <c r="J145" s="37"/>
      <c r="K145" s="37"/>
      <c r="L145" s="37"/>
      <c r="M145" s="37"/>
      <c r="N145" s="193"/>
      <c r="O145" s="120"/>
      <c r="P145" s="147">
        <f t="shared" si="19"/>
        <v>0</v>
      </c>
      <c r="Q145" s="127" t="str">
        <f t="shared" si="35"/>
        <v/>
      </c>
      <c r="R145" s="142" t="str">
        <f t="shared" si="36"/>
        <v/>
      </c>
      <c r="S145" s="156" t="str">
        <f t="shared" si="20"/>
        <v/>
      </c>
      <c r="T145" s="63" t="str">
        <f t="shared" si="21"/>
        <v/>
      </c>
      <c r="U145" s="64" t="str">
        <f t="shared" si="22"/>
        <v/>
      </c>
      <c r="V145" s="70" t="str">
        <f t="shared" si="23"/>
        <v/>
      </c>
      <c r="W145" s="63" t="str">
        <f t="shared" si="24"/>
        <v/>
      </c>
      <c r="X145" s="63" t="str">
        <f t="shared" si="25"/>
        <v/>
      </c>
      <c r="Y145" s="63">
        <f t="shared" si="26"/>
        <v>0</v>
      </c>
      <c r="Z145" s="157">
        <f t="shared" si="27"/>
        <v>0</v>
      </c>
      <c r="AA145" s="156" t="e">
        <f t="shared" si="28"/>
        <v>#VALUE!</v>
      </c>
      <c r="AB145" s="129" t="e">
        <f t="shared" si="29"/>
        <v>#VALUE!</v>
      </c>
      <c r="AC145" s="129" t="e">
        <f t="shared" si="30"/>
        <v>#VALUE!</v>
      </c>
      <c r="AD145" s="161" t="e">
        <f t="shared" si="31"/>
        <v>#VALUE!</v>
      </c>
      <c r="AE145" s="170">
        <f t="shared" si="32"/>
        <v>0</v>
      </c>
      <c r="AF145" s="157">
        <f t="shared" si="33"/>
        <v>0</v>
      </c>
      <c r="AG145" s="166"/>
      <c r="AH145" s="125" t="str">
        <f t="shared" si="34"/>
        <v/>
      </c>
    </row>
    <row r="146" spans="1:34">
      <c r="A146" s="36"/>
      <c r="B146" s="36"/>
      <c r="C146" s="118"/>
      <c r="D146" s="51"/>
      <c r="E146" s="37"/>
      <c r="F146" s="37"/>
      <c r="G146" s="62"/>
      <c r="H146" s="37"/>
      <c r="I146" s="37"/>
      <c r="J146" s="37"/>
      <c r="K146" s="37"/>
      <c r="L146" s="37"/>
      <c r="M146" s="37"/>
      <c r="N146" s="193"/>
      <c r="O146" s="120"/>
      <c r="P146" s="147">
        <f t="shared" ref="P146:P209" si="37">D146</f>
        <v>0</v>
      </c>
      <c r="Q146" s="127" t="str">
        <f t="shared" si="35"/>
        <v/>
      </c>
      <c r="R146" s="142" t="str">
        <f t="shared" si="36"/>
        <v/>
      </c>
      <c r="S146" s="156" t="str">
        <f t="shared" ref="S146:S209" si="38">IF(COUNTA(E146,F146,G146:H146,M146:O146,I146,J146)&lt;5,"",SUM(MAX(T146,F146),MAX(V146,H146),X146,Y146,Z146))</f>
        <v/>
      </c>
      <c r="T146" s="63" t="str">
        <f t="shared" ref="T146:T209" si="39">IF(COUNTA(E146,F146,G146:H146,M146:O146,I146,J146)&lt;5,"",IF(COUNTA(F146)=1,F146,MAX(E146,Q146)-IF(COUNTA(H146)=1,H146,MAX(E146,Q146)*MAX(G146,U146))-X146-IF(COUNTA(M146)=1,M146,MAX(E146,Q146)*MAX(O146,AC146))))</f>
        <v/>
      </c>
      <c r="U146" s="64" t="str">
        <f t="shared" ref="U146:U209" si="40">IF(COUNTA(E146,F146,G146:H146,M146:O146,I146,J146)&lt;5,"",IF(COUNTA(G146)=1,G146,(MAX(E146,Q146)-MAX(F146,T146)-X146-IF(COUNTA(M146)=1,M146,MAX(E146,Q146)*O146))/MAX(E146,Q146)))</f>
        <v/>
      </c>
      <c r="V146" s="70" t="str">
        <f t="shared" ref="V146:V209" si="41">IF(COUNTA(E146,F146,G146:H146,M146:O146,I146,J146)&lt;5,"",IF(COUNTA(H146)=1,H146,MAX(G146,U146)*MAX(E146,Q146)))</f>
        <v/>
      </c>
      <c r="W146" s="63" t="str">
        <f t="shared" ref="W146:W209" si="42">IF(I146="","",I146)</f>
        <v/>
      </c>
      <c r="X146" s="63" t="str">
        <f t="shared" ref="X146:X209" si="43">IF(COUNTA(E146,F146,G146:H146,M146:O146,I146,J146)&lt;5,"",IF(COUNTA(W146)=1,IFERROR(IF(W146="무료배송",$J146,IF(W146="유료배송",0,MIN(J146,J146/(W146/MAX(E146,Q146))))),"오류"),MAX(E146,Q146)-MAX(F146,T146)-IF(COUNTA(H146)=1,H146,MAX(F146,Q146)*MAX(G146,U146))-IF(COUNTA(M146)=1,M146,MAX(E146,Q146)*MAX(O146,AC146))))</f>
        <v/>
      </c>
      <c r="Y146" s="63">
        <f t="shared" ref="Y146:Y209" si="44">K146</f>
        <v>0</v>
      </c>
      <c r="Z146" s="157">
        <f t="shared" ref="Z146:Z209" si="45">L146</f>
        <v>0</v>
      </c>
      <c r="AA146" s="156" t="e">
        <f t="shared" ref="AA146:AA209" si="46">IF(COUNTA(M146)=1,M146,IF(COUNTA(O146)=1,MAX(E146,Q146)*O146,IF(COUNTA(N146)=1,MAX(D146,P146)*MAX(N146,AB146),MAX(E146,Q146)-S146)))</f>
        <v>#VALUE!</v>
      </c>
      <c r="AB146" s="129" t="e">
        <f t="shared" ref="AB146:AB209" si="47">IF(COUNTA(N146)=1,N146,IF(COUNTA(M146)=1,M146/MAX(D146,P146),AA146/MAX(D146,P146)))</f>
        <v>#VALUE!</v>
      </c>
      <c r="AC146" s="129" t="e">
        <f t="shared" ref="AC146:AC209" si="48">IF(COUNTA(O146)=1,O146,IF(COUNTA(M146)=1,M146/MAX(E146,Q146),AA146/MAX(E146,Q146)))</f>
        <v>#VALUE!</v>
      </c>
      <c r="AD146" s="161" t="e">
        <f t="shared" ref="AD146:AD209" si="49">AA146/MAX(F146,T146)</f>
        <v>#VALUE!</v>
      </c>
      <c r="AE146" s="170">
        <f t="shared" ref="AE146:AE209" si="50">MAX(E146,Q146)-MAX(H146,V146)</f>
        <v>0</v>
      </c>
      <c r="AF146" s="157">
        <f t="shared" ref="AF146:AF209" si="51">MAX(H146,V146)</f>
        <v>0</v>
      </c>
      <c r="AG146" s="166"/>
      <c r="AH146" s="125" t="str">
        <f t="shared" ref="AH146:AH209" si="52">IF(AG146="","",MAX(E146,Q146)*(1-AG146))</f>
        <v/>
      </c>
    </row>
    <row r="147" spans="1:34">
      <c r="A147" s="36"/>
      <c r="B147" s="36"/>
      <c r="C147" s="118"/>
      <c r="D147" s="51"/>
      <c r="E147" s="37"/>
      <c r="F147" s="37"/>
      <c r="G147" s="62"/>
      <c r="H147" s="37"/>
      <c r="I147" s="37"/>
      <c r="J147" s="37"/>
      <c r="K147" s="37"/>
      <c r="L147" s="37"/>
      <c r="M147" s="37"/>
      <c r="N147" s="193"/>
      <c r="O147" s="120"/>
      <c r="P147" s="147">
        <f t="shared" si="37"/>
        <v>0</v>
      </c>
      <c r="Q147" s="127" t="str">
        <f t="shared" si="35"/>
        <v/>
      </c>
      <c r="R147" s="142" t="str">
        <f t="shared" si="36"/>
        <v/>
      </c>
      <c r="S147" s="156" t="str">
        <f t="shared" si="38"/>
        <v/>
      </c>
      <c r="T147" s="63" t="str">
        <f t="shared" si="39"/>
        <v/>
      </c>
      <c r="U147" s="64" t="str">
        <f t="shared" si="40"/>
        <v/>
      </c>
      <c r="V147" s="70" t="str">
        <f t="shared" si="41"/>
        <v/>
      </c>
      <c r="W147" s="63" t="str">
        <f t="shared" si="42"/>
        <v/>
      </c>
      <c r="X147" s="63" t="str">
        <f t="shared" si="43"/>
        <v/>
      </c>
      <c r="Y147" s="63">
        <f t="shared" si="44"/>
        <v>0</v>
      </c>
      <c r="Z147" s="157">
        <f t="shared" si="45"/>
        <v>0</v>
      </c>
      <c r="AA147" s="156" t="e">
        <f t="shared" si="46"/>
        <v>#VALUE!</v>
      </c>
      <c r="AB147" s="129" t="e">
        <f t="shared" si="47"/>
        <v>#VALUE!</v>
      </c>
      <c r="AC147" s="129" t="e">
        <f t="shared" si="48"/>
        <v>#VALUE!</v>
      </c>
      <c r="AD147" s="161" t="e">
        <f t="shared" si="49"/>
        <v>#VALUE!</v>
      </c>
      <c r="AE147" s="170">
        <f t="shared" si="50"/>
        <v>0</v>
      </c>
      <c r="AF147" s="157">
        <f t="shared" si="51"/>
        <v>0</v>
      </c>
      <c r="AG147" s="166"/>
      <c r="AH147" s="125" t="str">
        <f t="shared" si="52"/>
        <v/>
      </c>
    </row>
    <row r="148" spans="1:34">
      <c r="A148" s="36"/>
      <c r="B148" s="36"/>
      <c r="C148" s="118"/>
      <c r="D148" s="51"/>
      <c r="E148" s="37"/>
      <c r="F148" s="37"/>
      <c r="G148" s="62"/>
      <c r="H148" s="37"/>
      <c r="I148" s="37"/>
      <c r="J148" s="37"/>
      <c r="K148" s="37"/>
      <c r="L148" s="37"/>
      <c r="M148" s="37"/>
      <c r="N148" s="193"/>
      <c r="O148" s="120"/>
      <c r="P148" s="147">
        <f t="shared" si="37"/>
        <v>0</v>
      </c>
      <c r="Q148" s="127" t="str">
        <f t="shared" si="35"/>
        <v/>
      </c>
      <c r="R148" s="142" t="str">
        <f t="shared" si="36"/>
        <v/>
      </c>
      <c r="S148" s="156" t="str">
        <f t="shared" si="38"/>
        <v/>
      </c>
      <c r="T148" s="63" t="str">
        <f t="shared" si="39"/>
        <v/>
      </c>
      <c r="U148" s="64" t="str">
        <f t="shared" si="40"/>
        <v/>
      </c>
      <c r="V148" s="70" t="str">
        <f t="shared" si="41"/>
        <v/>
      </c>
      <c r="W148" s="63" t="str">
        <f t="shared" si="42"/>
        <v/>
      </c>
      <c r="X148" s="63" t="str">
        <f t="shared" si="43"/>
        <v/>
      </c>
      <c r="Y148" s="63">
        <f t="shared" si="44"/>
        <v>0</v>
      </c>
      <c r="Z148" s="157">
        <f t="shared" si="45"/>
        <v>0</v>
      </c>
      <c r="AA148" s="156" t="e">
        <f t="shared" si="46"/>
        <v>#VALUE!</v>
      </c>
      <c r="AB148" s="129" t="e">
        <f t="shared" si="47"/>
        <v>#VALUE!</v>
      </c>
      <c r="AC148" s="129" t="e">
        <f t="shared" si="48"/>
        <v>#VALUE!</v>
      </c>
      <c r="AD148" s="161" t="e">
        <f t="shared" si="49"/>
        <v>#VALUE!</v>
      </c>
      <c r="AE148" s="170">
        <f t="shared" si="50"/>
        <v>0</v>
      </c>
      <c r="AF148" s="157">
        <f t="shared" si="51"/>
        <v>0</v>
      </c>
      <c r="AG148" s="166"/>
      <c r="AH148" s="125" t="str">
        <f t="shared" si="52"/>
        <v/>
      </c>
    </row>
    <row r="149" spans="1:34">
      <c r="A149" s="36"/>
      <c r="B149" s="36"/>
      <c r="C149" s="118"/>
      <c r="D149" s="51"/>
      <c r="E149" s="37"/>
      <c r="F149" s="37"/>
      <c r="G149" s="62"/>
      <c r="H149" s="37"/>
      <c r="I149" s="37"/>
      <c r="J149" s="37"/>
      <c r="K149" s="37"/>
      <c r="L149" s="37"/>
      <c r="M149" s="37"/>
      <c r="N149" s="193"/>
      <c r="O149" s="120"/>
      <c r="P149" s="147">
        <f t="shared" si="37"/>
        <v>0</v>
      </c>
      <c r="Q149" s="127" t="str">
        <f t="shared" ref="Q149:Q212" si="53">IF(COUNTA(E149,F149,G149:H149,M149:O149,I149,J149)&lt;5,"",IF(COUNTA(E149)=1,E149,MAX(F149,T149)+IF(COUNTA(H149)=1,H149,MAX(E149,Q149)*MAX(G149,U149))+X149+IF(COUNTA(M149)=1,M149,IF(COUNTA(N149)=1,MAX(D149,P149)*MAX(N149,AB149),MAX(E149,Q149)*MAX(O149,AC149)))))</f>
        <v/>
      </c>
      <c r="R149" s="142" t="str">
        <f t="shared" si="36"/>
        <v/>
      </c>
      <c r="S149" s="156" t="str">
        <f t="shared" si="38"/>
        <v/>
      </c>
      <c r="T149" s="63" t="str">
        <f t="shared" si="39"/>
        <v/>
      </c>
      <c r="U149" s="64" t="str">
        <f t="shared" si="40"/>
        <v/>
      </c>
      <c r="V149" s="70" t="str">
        <f t="shared" si="41"/>
        <v/>
      </c>
      <c r="W149" s="63" t="str">
        <f t="shared" si="42"/>
        <v/>
      </c>
      <c r="X149" s="63" t="str">
        <f t="shared" si="43"/>
        <v/>
      </c>
      <c r="Y149" s="63">
        <f t="shared" si="44"/>
        <v>0</v>
      </c>
      <c r="Z149" s="157">
        <f t="shared" si="45"/>
        <v>0</v>
      </c>
      <c r="AA149" s="156" t="e">
        <f t="shared" si="46"/>
        <v>#VALUE!</v>
      </c>
      <c r="AB149" s="129" t="e">
        <f t="shared" si="47"/>
        <v>#VALUE!</v>
      </c>
      <c r="AC149" s="129" t="e">
        <f t="shared" si="48"/>
        <v>#VALUE!</v>
      </c>
      <c r="AD149" s="161" t="e">
        <f t="shared" si="49"/>
        <v>#VALUE!</v>
      </c>
      <c r="AE149" s="170">
        <f t="shared" si="50"/>
        <v>0</v>
      </c>
      <c r="AF149" s="157">
        <f t="shared" si="51"/>
        <v>0</v>
      </c>
      <c r="AG149" s="166"/>
      <c r="AH149" s="125" t="str">
        <f t="shared" si="52"/>
        <v/>
      </c>
    </row>
    <row r="150" spans="1:34">
      <c r="A150" s="36"/>
      <c r="B150" s="36"/>
      <c r="C150" s="118"/>
      <c r="D150" s="51"/>
      <c r="E150" s="37"/>
      <c r="F150" s="37"/>
      <c r="G150" s="62"/>
      <c r="H150" s="37"/>
      <c r="I150" s="37"/>
      <c r="J150" s="37"/>
      <c r="K150" s="37"/>
      <c r="L150" s="37"/>
      <c r="M150" s="37"/>
      <c r="N150" s="193"/>
      <c r="O150" s="120"/>
      <c r="P150" s="147">
        <f t="shared" si="37"/>
        <v>0</v>
      </c>
      <c r="Q150" s="127" t="str">
        <f t="shared" si="53"/>
        <v/>
      </c>
      <c r="R150" s="142" t="str">
        <f t="shared" si="36"/>
        <v/>
      </c>
      <c r="S150" s="156" t="str">
        <f t="shared" si="38"/>
        <v/>
      </c>
      <c r="T150" s="63" t="str">
        <f t="shared" si="39"/>
        <v/>
      </c>
      <c r="U150" s="64" t="str">
        <f t="shared" si="40"/>
        <v/>
      </c>
      <c r="V150" s="70" t="str">
        <f t="shared" si="41"/>
        <v/>
      </c>
      <c r="W150" s="63" t="str">
        <f t="shared" si="42"/>
        <v/>
      </c>
      <c r="X150" s="63" t="str">
        <f t="shared" si="43"/>
        <v/>
      </c>
      <c r="Y150" s="63">
        <f t="shared" si="44"/>
        <v>0</v>
      </c>
      <c r="Z150" s="157">
        <f t="shared" si="45"/>
        <v>0</v>
      </c>
      <c r="AA150" s="156" t="e">
        <f t="shared" si="46"/>
        <v>#VALUE!</v>
      </c>
      <c r="AB150" s="129" t="e">
        <f t="shared" si="47"/>
        <v>#VALUE!</v>
      </c>
      <c r="AC150" s="129" t="e">
        <f t="shared" si="48"/>
        <v>#VALUE!</v>
      </c>
      <c r="AD150" s="161" t="e">
        <f t="shared" si="49"/>
        <v>#VALUE!</v>
      </c>
      <c r="AE150" s="170">
        <f t="shared" si="50"/>
        <v>0</v>
      </c>
      <c r="AF150" s="157">
        <f t="shared" si="51"/>
        <v>0</v>
      </c>
      <c r="AG150" s="166"/>
      <c r="AH150" s="125" t="str">
        <f t="shared" si="52"/>
        <v/>
      </c>
    </row>
    <row r="151" spans="1:34">
      <c r="A151" s="36"/>
      <c r="B151" s="36"/>
      <c r="C151" s="118"/>
      <c r="D151" s="51"/>
      <c r="E151" s="37"/>
      <c r="F151" s="37"/>
      <c r="G151" s="62"/>
      <c r="H151" s="37"/>
      <c r="I151" s="37"/>
      <c r="J151" s="37"/>
      <c r="K151" s="37"/>
      <c r="L151" s="37"/>
      <c r="M151" s="37"/>
      <c r="N151" s="193"/>
      <c r="O151" s="120"/>
      <c r="P151" s="147">
        <f t="shared" si="37"/>
        <v>0</v>
      </c>
      <c r="Q151" s="127" t="str">
        <f t="shared" si="53"/>
        <v/>
      </c>
      <c r="R151" s="142" t="str">
        <f t="shared" si="36"/>
        <v/>
      </c>
      <c r="S151" s="156" t="str">
        <f t="shared" si="38"/>
        <v/>
      </c>
      <c r="T151" s="63" t="str">
        <f t="shared" si="39"/>
        <v/>
      </c>
      <c r="U151" s="64" t="str">
        <f t="shared" si="40"/>
        <v/>
      </c>
      <c r="V151" s="70" t="str">
        <f t="shared" si="41"/>
        <v/>
      </c>
      <c r="W151" s="63" t="str">
        <f t="shared" si="42"/>
        <v/>
      </c>
      <c r="X151" s="63" t="str">
        <f t="shared" si="43"/>
        <v/>
      </c>
      <c r="Y151" s="63">
        <f t="shared" si="44"/>
        <v>0</v>
      </c>
      <c r="Z151" s="157">
        <f t="shared" si="45"/>
        <v>0</v>
      </c>
      <c r="AA151" s="156" t="e">
        <f t="shared" si="46"/>
        <v>#VALUE!</v>
      </c>
      <c r="AB151" s="129" t="e">
        <f t="shared" si="47"/>
        <v>#VALUE!</v>
      </c>
      <c r="AC151" s="129" t="e">
        <f t="shared" si="48"/>
        <v>#VALUE!</v>
      </c>
      <c r="AD151" s="161" t="e">
        <f t="shared" si="49"/>
        <v>#VALUE!</v>
      </c>
      <c r="AE151" s="170">
        <f t="shared" si="50"/>
        <v>0</v>
      </c>
      <c r="AF151" s="157">
        <f t="shared" si="51"/>
        <v>0</v>
      </c>
      <c r="AG151" s="166"/>
      <c r="AH151" s="125" t="str">
        <f t="shared" si="52"/>
        <v/>
      </c>
    </row>
    <row r="152" spans="1:34">
      <c r="A152" s="36"/>
      <c r="B152" s="36"/>
      <c r="C152" s="118"/>
      <c r="D152" s="51"/>
      <c r="E152" s="37"/>
      <c r="F152" s="37"/>
      <c r="G152" s="62"/>
      <c r="H152" s="37"/>
      <c r="I152" s="37"/>
      <c r="J152" s="37"/>
      <c r="K152" s="37"/>
      <c r="L152" s="37"/>
      <c r="M152" s="37"/>
      <c r="N152" s="193"/>
      <c r="O152" s="120"/>
      <c r="P152" s="147">
        <f t="shared" si="37"/>
        <v>0</v>
      </c>
      <c r="Q152" s="127" t="str">
        <f t="shared" si="53"/>
        <v/>
      </c>
      <c r="R152" s="142" t="str">
        <f t="shared" si="36"/>
        <v/>
      </c>
      <c r="S152" s="156" t="str">
        <f t="shared" si="38"/>
        <v/>
      </c>
      <c r="T152" s="63" t="str">
        <f t="shared" si="39"/>
        <v/>
      </c>
      <c r="U152" s="64" t="str">
        <f t="shared" si="40"/>
        <v/>
      </c>
      <c r="V152" s="70" t="str">
        <f t="shared" si="41"/>
        <v/>
      </c>
      <c r="W152" s="63" t="str">
        <f t="shared" si="42"/>
        <v/>
      </c>
      <c r="X152" s="63" t="str">
        <f t="shared" si="43"/>
        <v/>
      </c>
      <c r="Y152" s="63">
        <f t="shared" si="44"/>
        <v>0</v>
      </c>
      <c r="Z152" s="157">
        <f t="shared" si="45"/>
        <v>0</v>
      </c>
      <c r="AA152" s="156" t="e">
        <f t="shared" si="46"/>
        <v>#VALUE!</v>
      </c>
      <c r="AB152" s="129" t="e">
        <f t="shared" si="47"/>
        <v>#VALUE!</v>
      </c>
      <c r="AC152" s="129" t="e">
        <f t="shared" si="48"/>
        <v>#VALUE!</v>
      </c>
      <c r="AD152" s="161" t="e">
        <f t="shared" si="49"/>
        <v>#VALUE!</v>
      </c>
      <c r="AE152" s="170">
        <f t="shared" si="50"/>
        <v>0</v>
      </c>
      <c r="AF152" s="157">
        <f t="shared" si="51"/>
        <v>0</v>
      </c>
      <c r="AG152" s="166"/>
      <c r="AH152" s="125" t="str">
        <f t="shared" si="52"/>
        <v/>
      </c>
    </row>
    <row r="153" spans="1:34">
      <c r="A153" s="36"/>
      <c r="B153" s="36"/>
      <c r="C153" s="118"/>
      <c r="D153" s="51"/>
      <c r="E153" s="37"/>
      <c r="F153" s="37"/>
      <c r="G153" s="62"/>
      <c r="H153" s="37"/>
      <c r="I153" s="37"/>
      <c r="J153" s="37"/>
      <c r="K153" s="37"/>
      <c r="L153" s="37"/>
      <c r="M153" s="37"/>
      <c r="N153" s="193"/>
      <c r="O153" s="120"/>
      <c r="P153" s="147">
        <f t="shared" si="37"/>
        <v>0</v>
      </c>
      <c r="Q153" s="127" t="str">
        <f t="shared" si="53"/>
        <v/>
      </c>
      <c r="R153" s="142" t="str">
        <f t="shared" si="36"/>
        <v/>
      </c>
      <c r="S153" s="156" t="str">
        <f t="shared" si="38"/>
        <v/>
      </c>
      <c r="T153" s="63" t="str">
        <f t="shared" si="39"/>
        <v/>
      </c>
      <c r="U153" s="64" t="str">
        <f t="shared" si="40"/>
        <v/>
      </c>
      <c r="V153" s="70" t="str">
        <f t="shared" si="41"/>
        <v/>
      </c>
      <c r="W153" s="63" t="str">
        <f t="shared" si="42"/>
        <v/>
      </c>
      <c r="X153" s="63" t="str">
        <f t="shared" si="43"/>
        <v/>
      </c>
      <c r="Y153" s="63">
        <f t="shared" si="44"/>
        <v>0</v>
      </c>
      <c r="Z153" s="157">
        <f t="shared" si="45"/>
        <v>0</v>
      </c>
      <c r="AA153" s="156" t="e">
        <f t="shared" si="46"/>
        <v>#VALUE!</v>
      </c>
      <c r="AB153" s="129" t="e">
        <f t="shared" si="47"/>
        <v>#VALUE!</v>
      </c>
      <c r="AC153" s="129" t="e">
        <f t="shared" si="48"/>
        <v>#VALUE!</v>
      </c>
      <c r="AD153" s="161" t="e">
        <f t="shared" si="49"/>
        <v>#VALUE!</v>
      </c>
      <c r="AE153" s="170">
        <f t="shared" si="50"/>
        <v>0</v>
      </c>
      <c r="AF153" s="157">
        <f t="shared" si="51"/>
        <v>0</v>
      </c>
      <c r="AG153" s="166"/>
      <c r="AH153" s="125" t="str">
        <f t="shared" si="52"/>
        <v/>
      </c>
    </row>
    <row r="154" spans="1:34">
      <c r="A154" s="36"/>
      <c r="B154" s="36"/>
      <c r="C154" s="118"/>
      <c r="D154" s="51"/>
      <c r="E154" s="37"/>
      <c r="F154" s="37"/>
      <c r="G154" s="62"/>
      <c r="H154" s="37"/>
      <c r="I154" s="37"/>
      <c r="J154" s="37"/>
      <c r="K154" s="37"/>
      <c r="L154" s="37"/>
      <c r="M154" s="37"/>
      <c r="N154" s="193"/>
      <c r="O154" s="120"/>
      <c r="P154" s="147">
        <f t="shared" si="37"/>
        <v>0</v>
      </c>
      <c r="Q154" s="127" t="str">
        <f t="shared" si="53"/>
        <v/>
      </c>
      <c r="R154" s="142" t="str">
        <f t="shared" si="36"/>
        <v/>
      </c>
      <c r="S154" s="156" t="str">
        <f t="shared" si="38"/>
        <v/>
      </c>
      <c r="T154" s="63" t="str">
        <f t="shared" si="39"/>
        <v/>
      </c>
      <c r="U154" s="64" t="str">
        <f t="shared" si="40"/>
        <v/>
      </c>
      <c r="V154" s="70" t="str">
        <f t="shared" si="41"/>
        <v/>
      </c>
      <c r="W154" s="63" t="str">
        <f t="shared" si="42"/>
        <v/>
      </c>
      <c r="X154" s="63" t="str">
        <f t="shared" si="43"/>
        <v/>
      </c>
      <c r="Y154" s="63">
        <f t="shared" si="44"/>
        <v>0</v>
      </c>
      <c r="Z154" s="157">
        <f t="shared" si="45"/>
        <v>0</v>
      </c>
      <c r="AA154" s="156" t="e">
        <f t="shared" si="46"/>
        <v>#VALUE!</v>
      </c>
      <c r="AB154" s="129" t="e">
        <f t="shared" si="47"/>
        <v>#VALUE!</v>
      </c>
      <c r="AC154" s="129" t="e">
        <f t="shared" si="48"/>
        <v>#VALUE!</v>
      </c>
      <c r="AD154" s="161" t="e">
        <f t="shared" si="49"/>
        <v>#VALUE!</v>
      </c>
      <c r="AE154" s="170">
        <f t="shared" si="50"/>
        <v>0</v>
      </c>
      <c r="AF154" s="157">
        <f t="shared" si="51"/>
        <v>0</v>
      </c>
      <c r="AG154" s="166"/>
      <c r="AH154" s="125" t="str">
        <f t="shared" si="52"/>
        <v/>
      </c>
    </row>
    <row r="155" spans="1:34">
      <c r="A155" s="36"/>
      <c r="B155" s="36"/>
      <c r="C155" s="118"/>
      <c r="D155" s="51"/>
      <c r="E155" s="37"/>
      <c r="F155" s="37"/>
      <c r="G155" s="62"/>
      <c r="H155" s="37"/>
      <c r="I155" s="37"/>
      <c r="J155" s="37"/>
      <c r="K155" s="37"/>
      <c r="L155" s="37"/>
      <c r="M155" s="37"/>
      <c r="N155" s="193"/>
      <c r="O155" s="120"/>
      <c r="P155" s="147">
        <f t="shared" si="37"/>
        <v>0</v>
      </c>
      <c r="Q155" s="127" t="str">
        <f t="shared" si="53"/>
        <v/>
      </c>
      <c r="R155" s="142" t="str">
        <f t="shared" si="36"/>
        <v/>
      </c>
      <c r="S155" s="156" t="str">
        <f t="shared" si="38"/>
        <v/>
      </c>
      <c r="T155" s="63" t="str">
        <f t="shared" si="39"/>
        <v/>
      </c>
      <c r="U155" s="64" t="str">
        <f t="shared" si="40"/>
        <v/>
      </c>
      <c r="V155" s="70" t="str">
        <f t="shared" si="41"/>
        <v/>
      </c>
      <c r="W155" s="63" t="str">
        <f t="shared" si="42"/>
        <v/>
      </c>
      <c r="X155" s="63" t="str">
        <f t="shared" si="43"/>
        <v/>
      </c>
      <c r="Y155" s="63">
        <f t="shared" si="44"/>
        <v>0</v>
      </c>
      <c r="Z155" s="157">
        <f t="shared" si="45"/>
        <v>0</v>
      </c>
      <c r="AA155" s="156" t="e">
        <f t="shared" si="46"/>
        <v>#VALUE!</v>
      </c>
      <c r="AB155" s="129" t="e">
        <f t="shared" si="47"/>
        <v>#VALUE!</v>
      </c>
      <c r="AC155" s="129" t="e">
        <f t="shared" si="48"/>
        <v>#VALUE!</v>
      </c>
      <c r="AD155" s="161" t="e">
        <f t="shared" si="49"/>
        <v>#VALUE!</v>
      </c>
      <c r="AE155" s="170">
        <f t="shared" si="50"/>
        <v>0</v>
      </c>
      <c r="AF155" s="157">
        <f t="shared" si="51"/>
        <v>0</v>
      </c>
      <c r="AG155" s="166"/>
      <c r="AH155" s="125" t="str">
        <f t="shared" si="52"/>
        <v/>
      </c>
    </row>
    <row r="156" spans="1:34">
      <c r="A156" s="36"/>
      <c r="B156" s="36"/>
      <c r="C156" s="118"/>
      <c r="D156" s="51"/>
      <c r="E156" s="37"/>
      <c r="F156" s="37"/>
      <c r="G156" s="62"/>
      <c r="H156" s="37"/>
      <c r="I156" s="37"/>
      <c r="J156" s="37"/>
      <c r="K156" s="37"/>
      <c r="L156" s="37"/>
      <c r="M156" s="37"/>
      <c r="N156" s="193"/>
      <c r="O156" s="120"/>
      <c r="P156" s="147">
        <f t="shared" si="37"/>
        <v>0</v>
      </c>
      <c r="Q156" s="127" t="str">
        <f t="shared" si="53"/>
        <v/>
      </c>
      <c r="R156" s="142" t="str">
        <f t="shared" si="36"/>
        <v/>
      </c>
      <c r="S156" s="156" t="str">
        <f t="shared" si="38"/>
        <v/>
      </c>
      <c r="T156" s="63" t="str">
        <f t="shared" si="39"/>
        <v/>
      </c>
      <c r="U156" s="64" t="str">
        <f t="shared" si="40"/>
        <v/>
      </c>
      <c r="V156" s="70" t="str">
        <f t="shared" si="41"/>
        <v/>
      </c>
      <c r="W156" s="63" t="str">
        <f t="shared" si="42"/>
        <v/>
      </c>
      <c r="X156" s="63" t="str">
        <f t="shared" si="43"/>
        <v/>
      </c>
      <c r="Y156" s="63">
        <f t="shared" si="44"/>
        <v>0</v>
      </c>
      <c r="Z156" s="157">
        <f t="shared" si="45"/>
        <v>0</v>
      </c>
      <c r="AA156" s="156" t="e">
        <f t="shared" si="46"/>
        <v>#VALUE!</v>
      </c>
      <c r="AB156" s="129" t="e">
        <f t="shared" si="47"/>
        <v>#VALUE!</v>
      </c>
      <c r="AC156" s="129" t="e">
        <f t="shared" si="48"/>
        <v>#VALUE!</v>
      </c>
      <c r="AD156" s="161" t="e">
        <f t="shared" si="49"/>
        <v>#VALUE!</v>
      </c>
      <c r="AE156" s="170">
        <f t="shared" si="50"/>
        <v>0</v>
      </c>
      <c r="AF156" s="157">
        <f t="shared" si="51"/>
        <v>0</v>
      </c>
      <c r="AG156" s="166"/>
      <c r="AH156" s="125" t="str">
        <f t="shared" si="52"/>
        <v/>
      </c>
    </row>
    <row r="157" spans="1:34">
      <c r="A157" s="36"/>
      <c r="B157" s="36"/>
      <c r="C157" s="118"/>
      <c r="D157" s="51"/>
      <c r="E157" s="37"/>
      <c r="F157" s="37"/>
      <c r="G157" s="62"/>
      <c r="H157" s="37"/>
      <c r="I157" s="37"/>
      <c r="J157" s="37"/>
      <c r="K157" s="37"/>
      <c r="L157" s="37"/>
      <c r="M157" s="37"/>
      <c r="N157" s="193"/>
      <c r="O157" s="120"/>
      <c r="P157" s="147">
        <f t="shared" si="37"/>
        <v>0</v>
      </c>
      <c r="Q157" s="127" t="str">
        <f t="shared" si="53"/>
        <v/>
      </c>
      <c r="R157" s="142" t="str">
        <f t="shared" si="36"/>
        <v/>
      </c>
      <c r="S157" s="156" t="str">
        <f t="shared" si="38"/>
        <v/>
      </c>
      <c r="T157" s="63" t="str">
        <f t="shared" si="39"/>
        <v/>
      </c>
      <c r="U157" s="64" t="str">
        <f t="shared" si="40"/>
        <v/>
      </c>
      <c r="V157" s="70" t="str">
        <f t="shared" si="41"/>
        <v/>
      </c>
      <c r="W157" s="63" t="str">
        <f t="shared" si="42"/>
        <v/>
      </c>
      <c r="X157" s="63" t="str">
        <f t="shared" si="43"/>
        <v/>
      </c>
      <c r="Y157" s="63">
        <f t="shared" si="44"/>
        <v>0</v>
      </c>
      <c r="Z157" s="157">
        <f t="shared" si="45"/>
        <v>0</v>
      </c>
      <c r="AA157" s="156" t="e">
        <f t="shared" si="46"/>
        <v>#VALUE!</v>
      </c>
      <c r="AB157" s="129" t="e">
        <f t="shared" si="47"/>
        <v>#VALUE!</v>
      </c>
      <c r="AC157" s="129" t="e">
        <f t="shared" si="48"/>
        <v>#VALUE!</v>
      </c>
      <c r="AD157" s="161" t="e">
        <f t="shared" si="49"/>
        <v>#VALUE!</v>
      </c>
      <c r="AE157" s="170">
        <f t="shared" si="50"/>
        <v>0</v>
      </c>
      <c r="AF157" s="157">
        <f t="shared" si="51"/>
        <v>0</v>
      </c>
      <c r="AG157" s="166"/>
      <c r="AH157" s="125" t="str">
        <f t="shared" si="52"/>
        <v/>
      </c>
    </row>
    <row r="158" spans="1:34">
      <c r="A158" s="36"/>
      <c r="B158" s="36"/>
      <c r="C158" s="118"/>
      <c r="D158" s="51"/>
      <c r="E158" s="37"/>
      <c r="F158" s="37"/>
      <c r="G158" s="62"/>
      <c r="H158" s="37"/>
      <c r="I158" s="37"/>
      <c r="J158" s="37"/>
      <c r="K158" s="37"/>
      <c r="L158" s="37"/>
      <c r="M158" s="37"/>
      <c r="N158" s="193"/>
      <c r="O158" s="120"/>
      <c r="P158" s="147">
        <f t="shared" si="37"/>
        <v>0</v>
      </c>
      <c r="Q158" s="127" t="str">
        <f t="shared" si="53"/>
        <v/>
      </c>
      <c r="R158" s="142" t="str">
        <f t="shared" si="36"/>
        <v/>
      </c>
      <c r="S158" s="156" t="str">
        <f t="shared" si="38"/>
        <v/>
      </c>
      <c r="T158" s="63" t="str">
        <f t="shared" si="39"/>
        <v/>
      </c>
      <c r="U158" s="64" t="str">
        <f t="shared" si="40"/>
        <v/>
      </c>
      <c r="V158" s="70" t="str">
        <f t="shared" si="41"/>
        <v/>
      </c>
      <c r="W158" s="63" t="str">
        <f t="shared" si="42"/>
        <v/>
      </c>
      <c r="X158" s="63" t="str">
        <f t="shared" si="43"/>
        <v/>
      </c>
      <c r="Y158" s="63">
        <f t="shared" si="44"/>
        <v>0</v>
      </c>
      <c r="Z158" s="157">
        <f t="shared" si="45"/>
        <v>0</v>
      </c>
      <c r="AA158" s="156" t="e">
        <f t="shared" si="46"/>
        <v>#VALUE!</v>
      </c>
      <c r="AB158" s="129" t="e">
        <f t="shared" si="47"/>
        <v>#VALUE!</v>
      </c>
      <c r="AC158" s="129" t="e">
        <f t="shared" si="48"/>
        <v>#VALUE!</v>
      </c>
      <c r="AD158" s="161" t="e">
        <f t="shared" si="49"/>
        <v>#VALUE!</v>
      </c>
      <c r="AE158" s="170">
        <f t="shared" si="50"/>
        <v>0</v>
      </c>
      <c r="AF158" s="157">
        <f t="shared" si="51"/>
        <v>0</v>
      </c>
      <c r="AG158" s="166"/>
      <c r="AH158" s="125" t="str">
        <f t="shared" si="52"/>
        <v/>
      </c>
    </row>
    <row r="159" spans="1:34">
      <c r="A159" s="36"/>
      <c r="B159" s="36"/>
      <c r="C159" s="118"/>
      <c r="D159" s="51"/>
      <c r="E159" s="37"/>
      <c r="F159" s="37"/>
      <c r="G159" s="62"/>
      <c r="H159" s="37"/>
      <c r="I159" s="37"/>
      <c r="J159" s="37"/>
      <c r="K159" s="37"/>
      <c r="L159" s="37"/>
      <c r="M159" s="37"/>
      <c r="N159" s="193"/>
      <c r="O159" s="120"/>
      <c r="P159" s="147">
        <f t="shared" si="37"/>
        <v>0</v>
      </c>
      <c r="Q159" s="127" t="str">
        <f t="shared" si="53"/>
        <v/>
      </c>
      <c r="R159" s="142" t="str">
        <f t="shared" si="36"/>
        <v/>
      </c>
      <c r="S159" s="156" t="str">
        <f t="shared" si="38"/>
        <v/>
      </c>
      <c r="T159" s="63" t="str">
        <f t="shared" si="39"/>
        <v/>
      </c>
      <c r="U159" s="64" t="str">
        <f t="shared" si="40"/>
        <v/>
      </c>
      <c r="V159" s="70" t="str">
        <f t="shared" si="41"/>
        <v/>
      </c>
      <c r="W159" s="63" t="str">
        <f t="shared" si="42"/>
        <v/>
      </c>
      <c r="X159" s="63" t="str">
        <f t="shared" si="43"/>
        <v/>
      </c>
      <c r="Y159" s="63">
        <f t="shared" si="44"/>
        <v>0</v>
      </c>
      <c r="Z159" s="157">
        <f t="shared" si="45"/>
        <v>0</v>
      </c>
      <c r="AA159" s="156" t="e">
        <f t="shared" si="46"/>
        <v>#VALUE!</v>
      </c>
      <c r="AB159" s="129" t="e">
        <f t="shared" si="47"/>
        <v>#VALUE!</v>
      </c>
      <c r="AC159" s="129" t="e">
        <f t="shared" si="48"/>
        <v>#VALUE!</v>
      </c>
      <c r="AD159" s="161" t="e">
        <f t="shared" si="49"/>
        <v>#VALUE!</v>
      </c>
      <c r="AE159" s="170">
        <f t="shared" si="50"/>
        <v>0</v>
      </c>
      <c r="AF159" s="157">
        <f t="shared" si="51"/>
        <v>0</v>
      </c>
      <c r="AG159" s="166"/>
      <c r="AH159" s="125" t="str">
        <f t="shared" si="52"/>
        <v/>
      </c>
    </row>
    <row r="160" spans="1:34">
      <c r="A160" s="36"/>
      <c r="B160" s="36"/>
      <c r="C160" s="118"/>
      <c r="D160" s="51"/>
      <c r="E160" s="37"/>
      <c r="F160" s="37"/>
      <c r="G160" s="62"/>
      <c r="H160" s="37"/>
      <c r="I160" s="37"/>
      <c r="J160" s="37"/>
      <c r="K160" s="37"/>
      <c r="L160" s="37"/>
      <c r="M160" s="37"/>
      <c r="N160" s="193"/>
      <c r="O160" s="120"/>
      <c r="P160" s="147">
        <f t="shared" si="37"/>
        <v>0</v>
      </c>
      <c r="Q160" s="127" t="str">
        <f t="shared" si="53"/>
        <v/>
      </c>
      <c r="R160" s="142" t="str">
        <f t="shared" si="36"/>
        <v/>
      </c>
      <c r="S160" s="156" t="str">
        <f t="shared" si="38"/>
        <v/>
      </c>
      <c r="T160" s="63" t="str">
        <f t="shared" si="39"/>
        <v/>
      </c>
      <c r="U160" s="64" t="str">
        <f t="shared" si="40"/>
        <v/>
      </c>
      <c r="V160" s="70" t="str">
        <f t="shared" si="41"/>
        <v/>
      </c>
      <c r="W160" s="63" t="str">
        <f t="shared" si="42"/>
        <v/>
      </c>
      <c r="X160" s="63" t="str">
        <f t="shared" si="43"/>
        <v/>
      </c>
      <c r="Y160" s="63">
        <f t="shared" si="44"/>
        <v>0</v>
      </c>
      <c r="Z160" s="157">
        <f t="shared" si="45"/>
        <v>0</v>
      </c>
      <c r="AA160" s="156" t="e">
        <f t="shared" si="46"/>
        <v>#VALUE!</v>
      </c>
      <c r="AB160" s="129" t="e">
        <f t="shared" si="47"/>
        <v>#VALUE!</v>
      </c>
      <c r="AC160" s="129" t="e">
        <f t="shared" si="48"/>
        <v>#VALUE!</v>
      </c>
      <c r="AD160" s="161" t="e">
        <f t="shared" si="49"/>
        <v>#VALUE!</v>
      </c>
      <c r="AE160" s="170">
        <f t="shared" si="50"/>
        <v>0</v>
      </c>
      <c r="AF160" s="157">
        <f t="shared" si="51"/>
        <v>0</v>
      </c>
      <c r="AG160" s="166"/>
      <c r="AH160" s="125" t="str">
        <f t="shared" si="52"/>
        <v/>
      </c>
    </row>
    <row r="161" spans="1:34">
      <c r="A161" s="36"/>
      <c r="B161" s="36"/>
      <c r="C161" s="118"/>
      <c r="D161" s="51"/>
      <c r="E161" s="37"/>
      <c r="F161" s="37"/>
      <c r="G161" s="62"/>
      <c r="H161" s="37"/>
      <c r="I161" s="37"/>
      <c r="J161" s="37"/>
      <c r="K161" s="37"/>
      <c r="L161" s="37"/>
      <c r="M161" s="37"/>
      <c r="N161" s="193"/>
      <c r="O161" s="120"/>
      <c r="P161" s="147">
        <f t="shared" si="37"/>
        <v>0</v>
      </c>
      <c r="Q161" s="127" t="str">
        <f t="shared" si="53"/>
        <v/>
      </c>
      <c r="R161" s="142" t="str">
        <f t="shared" si="36"/>
        <v/>
      </c>
      <c r="S161" s="156" t="str">
        <f t="shared" si="38"/>
        <v/>
      </c>
      <c r="T161" s="63" t="str">
        <f t="shared" si="39"/>
        <v/>
      </c>
      <c r="U161" s="64" t="str">
        <f t="shared" si="40"/>
        <v/>
      </c>
      <c r="V161" s="70" t="str">
        <f t="shared" si="41"/>
        <v/>
      </c>
      <c r="W161" s="63" t="str">
        <f t="shared" si="42"/>
        <v/>
      </c>
      <c r="X161" s="63" t="str">
        <f t="shared" si="43"/>
        <v/>
      </c>
      <c r="Y161" s="63">
        <f t="shared" si="44"/>
        <v>0</v>
      </c>
      <c r="Z161" s="157">
        <f t="shared" si="45"/>
        <v>0</v>
      </c>
      <c r="AA161" s="156" t="e">
        <f t="shared" si="46"/>
        <v>#VALUE!</v>
      </c>
      <c r="AB161" s="129" t="e">
        <f t="shared" si="47"/>
        <v>#VALUE!</v>
      </c>
      <c r="AC161" s="129" t="e">
        <f t="shared" si="48"/>
        <v>#VALUE!</v>
      </c>
      <c r="AD161" s="161" t="e">
        <f t="shared" si="49"/>
        <v>#VALUE!</v>
      </c>
      <c r="AE161" s="170">
        <f t="shared" si="50"/>
        <v>0</v>
      </c>
      <c r="AF161" s="157">
        <f t="shared" si="51"/>
        <v>0</v>
      </c>
      <c r="AG161" s="166"/>
      <c r="AH161" s="125" t="str">
        <f t="shared" si="52"/>
        <v/>
      </c>
    </row>
    <row r="162" spans="1:34">
      <c r="A162" s="36"/>
      <c r="B162" s="36"/>
      <c r="C162" s="118"/>
      <c r="D162" s="51"/>
      <c r="E162" s="37"/>
      <c r="F162" s="37"/>
      <c r="G162" s="62"/>
      <c r="H162" s="37"/>
      <c r="I162" s="37"/>
      <c r="J162" s="37"/>
      <c r="K162" s="37"/>
      <c r="L162" s="37"/>
      <c r="M162" s="37"/>
      <c r="N162" s="193"/>
      <c r="O162" s="120"/>
      <c r="P162" s="147">
        <f t="shared" si="37"/>
        <v>0</v>
      </c>
      <c r="Q162" s="127" t="str">
        <f t="shared" si="53"/>
        <v/>
      </c>
      <c r="R162" s="142" t="str">
        <f t="shared" si="36"/>
        <v/>
      </c>
      <c r="S162" s="156" t="str">
        <f t="shared" si="38"/>
        <v/>
      </c>
      <c r="T162" s="63" t="str">
        <f t="shared" si="39"/>
        <v/>
      </c>
      <c r="U162" s="64" t="str">
        <f t="shared" si="40"/>
        <v/>
      </c>
      <c r="V162" s="70" t="str">
        <f t="shared" si="41"/>
        <v/>
      </c>
      <c r="W162" s="63" t="str">
        <f t="shared" si="42"/>
        <v/>
      </c>
      <c r="X162" s="63" t="str">
        <f t="shared" si="43"/>
        <v/>
      </c>
      <c r="Y162" s="63">
        <f t="shared" si="44"/>
        <v>0</v>
      </c>
      <c r="Z162" s="157">
        <f t="shared" si="45"/>
        <v>0</v>
      </c>
      <c r="AA162" s="156" t="e">
        <f t="shared" si="46"/>
        <v>#VALUE!</v>
      </c>
      <c r="AB162" s="129" t="e">
        <f t="shared" si="47"/>
        <v>#VALUE!</v>
      </c>
      <c r="AC162" s="129" t="e">
        <f t="shared" si="48"/>
        <v>#VALUE!</v>
      </c>
      <c r="AD162" s="161" t="e">
        <f t="shared" si="49"/>
        <v>#VALUE!</v>
      </c>
      <c r="AE162" s="170">
        <f t="shared" si="50"/>
        <v>0</v>
      </c>
      <c r="AF162" s="157">
        <f t="shared" si="51"/>
        <v>0</v>
      </c>
      <c r="AG162" s="166"/>
      <c r="AH162" s="125" t="str">
        <f t="shared" si="52"/>
        <v/>
      </c>
    </row>
    <row r="163" spans="1:34">
      <c r="A163" s="36"/>
      <c r="B163" s="36"/>
      <c r="C163" s="118"/>
      <c r="D163" s="51"/>
      <c r="E163" s="37"/>
      <c r="F163" s="37"/>
      <c r="G163" s="62"/>
      <c r="H163" s="37"/>
      <c r="I163" s="37"/>
      <c r="J163" s="37"/>
      <c r="K163" s="37"/>
      <c r="L163" s="37"/>
      <c r="M163" s="37"/>
      <c r="N163" s="193"/>
      <c r="O163" s="120"/>
      <c r="P163" s="147">
        <f t="shared" si="37"/>
        <v>0</v>
      </c>
      <c r="Q163" s="127" t="str">
        <f t="shared" si="53"/>
        <v/>
      </c>
      <c r="R163" s="142" t="str">
        <f t="shared" si="36"/>
        <v/>
      </c>
      <c r="S163" s="156" t="str">
        <f t="shared" si="38"/>
        <v/>
      </c>
      <c r="T163" s="63" t="str">
        <f t="shared" si="39"/>
        <v/>
      </c>
      <c r="U163" s="64" t="str">
        <f t="shared" si="40"/>
        <v/>
      </c>
      <c r="V163" s="70" t="str">
        <f t="shared" si="41"/>
        <v/>
      </c>
      <c r="W163" s="63" t="str">
        <f t="shared" si="42"/>
        <v/>
      </c>
      <c r="X163" s="63" t="str">
        <f t="shared" si="43"/>
        <v/>
      </c>
      <c r="Y163" s="63">
        <f t="shared" si="44"/>
        <v>0</v>
      </c>
      <c r="Z163" s="157">
        <f t="shared" si="45"/>
        <v>0</v>
      </c>
      <c r="AA163" s="156" t="e">
        <f t="shared" si="46"/>
        <v>#VALUE!</v>
      </c>
      <c r="AB163" s="129" t="e">
        <f t="shared" si="47"/>
        <v>#VALUE!</v>
      </c>
      <c r="AC163" s="129" t="e">
        <f t="shared" si="48"/>
        <v>#VALUE!</v>
      </c>
      <c r="AD163" s="161" t="e">
        <f t="shared" si="49"/>
        <v>#VALUE!</v>
      </c>
      <c r="AE163" s="170">
        <f t="shared" si="50"/>
        <v>0</v>
      </c>
      <c r="AF163" s="157">
        <f t="shared" si="51"/>
        <v>0</v>
      </c>
      <c r="AG163" s="166"/>
      <c r="AH163" s="125" t="str">
        <f t="shared" si="52"/>
        <v/>
      </c>
    </row>
    <row r="164" spans="1:34">
      <c r="A164" s="36"/>
      <c r="B164" s="36"/>
      <c r="C164" s="118"/>
      <c r="D164" s="51"/>
      <c r="E164" s="37"/>
      <c r="F164" s="37"/>
      <c r="G164" s="62"/>
      <c r="H164" s="37"/>
      <c r="I164" s="37"/>
      <c r="J164" s="37"/>
      <c r="K164" s="37"/>
      <c r="L164" s="37"/>
      <c r="M164" s="37"/>
      <c r="N164" s="193"/>
      <c r="O164" s="120"/>
      <c r="P164" s="147">
        <f t="shared" si="37"/>
        <v>0</v>
      </c>
      <c r="Q164" s="127" t="str">
        <f t="shared" si="53"/>
        <v/>
      </c>
      <c r="R164" s="142" t="str">
        <f t="shared" si="36"/>
        <v/>
      </c>
      <c r="S164" s="156" t="str">
        <f t="shared" si="38"/>
        <v/>
      </c>
      <c r="T164" s="63" t="str">
        <f t="shared" si="39"/>
        <v/>
      </c>
      <c r="U164" s="64" t="str">
        <f t="shared" si="40"/>
        <v/>
      </c>
      <c r="V164" s="70" t="str">
        <f t="shared" si="41"/>
        <v/>
      </c>
      <c r="W164" s="63" t="str">
        <f t="shared" si="42"/>
        <v/>
      </c>
      <c r="X164" s="63" t="str">
        <f t="shared" si="43"/>
        <v/>
      </c>
      <c r="Y164" s="63">
        <f t="shared" si="44"/>
        <v>0</v>
      </c>
      <c r="Z164" s="157">
        <f t="shared" si="45"/>
        <v>0</v>
      </c>
      <c r="AA164" s="156" t="e">
        <f t="shared" si="46"/>
        <v>#VALUE!</v>
      </c>
      <c r="AB164" s="129" t="e">
        <f t="shared" si="47"/>
        <v>#VALUE!</v>
      </c>
      <c r="AC164" s="129" t="e">
        <f t="shared" si="48"/>
        <v>#VALUE!</v>
      </c>
      <c r="AD164" s="161" t="e">
        <f t="shared" si="49"/>
        <v>#VALUE!</v>
      </c>
      <c r="AE164" s="170">
        <f t="shared" si="50"/>
        <v>0</v>
      </c>
      <c r="AF164" s="157">
        <f t="shared" si="51"/>
        <v>0</v>
      </c>
      <c r="AG164" s="166"/>
      <c r="AH164" s="125" t="str">
        <f t="shared" si="52"/>
        <v/>
      </c>
    </row>
    <row r="165" spans="1:34">
      <c r="A165" s="36"/>
      <c r="B165" s="36"/>
      <c r="C165" s="118"/>
      <c r="D165" s="51"/>
      <c r="E165" s="37"/>
      <c r="F165" s="37"/>
      <c r="G165" s="62"/>
      <c r="H165" s="37"/>
      <c r="I165" s="37"/>
      <c r="J165" s="37"/>
      <c r="K165" s="37"/>
      <c r="L165" s="37"/>
      <c r="M165" s="37"/>
      <c r="N165" s="193"/>
      <c r="O165" s="120"/>
      <c r="P165" s="147">
        <f t="shared" si="37"/>
        <v>0</v>
      </c>
      <c r="Q165" s="127" t="str">
        <f t="shared" si="53"/>
        <v/>
      </c>
      <c r="R165" s="142" t="str">
        <f t="shared" si="36"/>
        <v/>
      </c>
      <c r="S165" s="156" t="str">
        <f t="shared" si="38"/>
        <v/>
      </c>
      <c r="T165" s="63" t="str">
        <f t="shared" si="39"/>
        <v/>
      </c>
      <c r="U165" s="64" t="str">
        <f t="shared" si="40"/>
        <v/>
      </c>
      <c r="V165" s="70" t="str">
        <f t="shared" si="41"/>
        <v/>
      </c>
      <c r="W165" s="63" t="str">
        <f t="shared" si="42"/>
        <v/>
      </c>
      <c r="X165" s="63" t="str">
        <f t="shared" si="43"/>
        <v/>
      </c>
      <c r="Y165" s="63">
        <f t="shared" si="44"/>
        <v>0</v>
      </c>
      <c r="Z165" s="157">
        <f t="shared" si="45"/>
        <v>0</v>
      </c>
      <c r="AA165" s="156" t="e">
        <f t="shared" si="46"/>
        <v>#VALUE!</v>
      </c>
      <c r="AB165" s="129" t="e">
        <f t="shared" si="47"/>
        <v>#VALUE!</v>
      </c>
      <c r="AC165" s="129" t="e">
        <f t="shared" si="48"/>
        <v>#VALUE!</v>
      </c>
      <c r="AD165" s="161" t="e">
        <f t="shared" si="49"/>
        <v>#VALUE!</v>
      </c>
      <c r="AE165" s="170">
        <f t="shared" si="50"/>
        <v>0</v>
      </c>
      <c r="AF165" s="157">
        <f t="shared" si="51"/>
        <v>0</v>
      </c>
      <c r="AG165" s="166"/>
      <c r="AH165" s="125" t="str">
        <f t="shared" si="52"/>
        <v/>
      </c>
    </row>
    <row r="166" spans="1:34">
      <c r="A166" s="36"/>
      <c r="B166" s="36"/>
      <c r="C166" s="118"/>
      <c r="D166" s="51"/>
      <c r="E166" s="37"/>
      <c r="F166" s="37"/>
      <c r="G166" s="62"/>
      <c r="H166" s="37"/>
      <c r="I166" s="37"/>
      <c r="J166" s="37"/>
      <c r="K166" s="37"/>
      <c r="L166" s="37"/>
      <c r="M166" s="37"/>
      <c r="N166" s="193"/>
      <c r="O166" s="120"/>
      <c r="P166" s="147">
        <f t="shared" si="37"/>
        <v>0</v>
      </c>
      <c r="Q166" s="127" t="str">
        <f t="shared" si="53"/>
        <v/>
      </c>
      <c r="R166" s="142" t="str">
        <f t="shared" si="36"/>
        <v/>
      </c>
      <c r="S166" s="156" t="str">
        <f t="shared" si="38"/>
        <v/>
      </c>
      <c r="T166" s="63" t="str">
        <f t="shared" si="39"/>
        <v/>
      </c>
      <c r="U166" s="64" t="str">
        <f t="shared" si="40"/>
        <v/>
      </c>
      <c r="V166" s="70" t="str">
        <f t="shared" si="41"/>
        <v/>
      </c>
      <c r="W166" s="63" t="str">
        <f t="shared" si="42"/>
        <v/>
      </c>
      <c r="X166" s="63" t="str">
        <f t="shared" si="43"/>
        <v/>
      </c>
      <c r="Y166" s="63">
        <f t="shared" si="44"/>
        <v>0</v>
      </c>
      <c r="Z166" s="157">
        <f t="shared" si="45"/>
        <v>0</v>
      </c>
      <c r="AA166" s="156" t="e">
        <f t="shared" si="46"/>
        <v>#VALUE!</v>
      </c>
      <c r="AB166" s="129" t="e">
        <f t="shared" si="47"/>
        <v>#VALUE!</v>
      </c>
      <c r="AC166" s="129" t="e">
        <f t="shared" si="48"/>
        <v>#VALUE!</v>
      </c>
      <c r="AD166" s="161" t="e">
        <f t="shared" si="49"/>
        <v>#VALUE!</v>
      </c>
      <c r="AE166" s="170">
        <f t="shared" si="50"/>
        <v>0</v>
      </c>
      <c r="AF166" s="157">
        <f t="shared" si="51"/>
        <v>0</v>
      </c>
      <c r="AG166" s="166"/>
      <c r="AH166" s="125" t="str">
        <f t="shared" si="52"/>
        <v/>
      </c>
    </row>
    <row r="167" spans="1:34">
      <c r="A167" s="36"/>
      <c r="B167" s="36"/>
      <c r="C167" s="118"/>
      <c r="D167" s="51"/>
      <c r="E167" s="37"/>
      <c r="F167" s="37"/>
      <c r="G167" s="62"/>
      <c r="H167" s="37"/>
      <c r="I167" s="37"/>
      <c r="J167" s="37"/>
      <c r="K167" s="37"/>
      <c r="L167" s="37"/>
      <c r="M167" s="37"/>
      <c r="N167" s="193"/>
      <c r="O167" s="120"/>
      <c r="P167" s="147">
        <f t="shared" si="37"/>
        <v>0</v>
      </c>
      <c r="Q167" s="127" t="str">
        <f t="shared" si="53"/>
        <v/>
      </c>
      <c r="R167" s="142" t="str">
        <f t="shared" si="36"/>
        <v/>
      </c>
      <c r="S167" s="156" t="str">
        <f t="shared" si="38"/>
        <v/>
      </c>
      <c r="T167" s="63" t="str">
        <f t="shared" si="39"/>
        <v/>
      </c>
      <c r="U167" s="64" t="str">
        <f t="shared" si="40"/>
        <v/>
      </c>
      <c r="V167" s="70" t="str">
        <f t="shared" si="41"/>
        <v/>
      </c>
      <c r="W167" s="63" t="str">
        <f t="shared" si="42"/>
        <v/>
      </c>
      <c r="X167" s="63" t="str">
        <f t="shared" si="43"/>
        <v/>
      </c>
      <c r="Y167" s="63">
        <f t="shared" si="44"/>
        <v>0</v>
      </c>
      <c r="Z167" s="157">
        <f t="shared" si="45"/>
        <v>0</v>
      </c>
      <c r="AA167" s="156" t="e">
        <f t="shared" si="46"/>
        <v>#VALUE!</v>
      </c>
      <c r="AB167" s="129" t="e">
        <f t="shared" si="47"/>
        <v>#VALUE!</v>
      </c>
      <c r="AC167" s="129" t="e">
        <f t="shared" si="48"/>
        <v>#VALUE!</v>
      </c>
      <c r="AD167" s="161" t="e">
        <f t="shared" si="49"/>
        <v>#VALUE!</v>
      </c>
      <c r="AE167" s="170">
        <f t="shared" si="50"/>
        <v>0</v>
      </c>
      <c r="AF167" s="157">
        <f t="shared" si="51"/>
        <v>0</v>
      </c>
      <c r="AG167" s="166"/>
      <c r="AH167" s="125" t="str">
        <f t="shared" si="52"/>
        <v/>
      </c>
    </row>
    <row r="168" spans="1:34">
      <c r="A168" s="36"/>
      <c r="B168" s="36"/>
      <c r="C168" s="118"/>
      <c r="D168" s="51"/>
      <c r="E168" s="37"/>
      <c r="F168" s="37"/>
      <c r="G168" s="62"/>
      <c r="H168" s="37"/>
      <c r="I168" s="37"/>
      <c r="J168" s="37"/>
      <c r="K168" s="37"/>
      <c r="L168" s="37"/>
      <c r="M168" s="37"/>
      <c r="N168" s="193"/>
      <c r="O168" s="120"/>
      <c r="P168" s="147">
        <f t="shared" si="37"/>
        <v>0</v>
      </c>
      <c r="Q168" s="127" t="str">
        <f t="shared" si="53"/>
        <v/>
      </c>
      <c r="R168" s="142" t="str">
        <f t="shared" si="36"/>
        <v/>
      </c>
      <c r="S168" s="156" t="str">
        <f t="shared" si="38"/>
        <v/>
      </c>
      <c r="T168" s="63" t="str">
        <f t="shared" si="39"/>
        <v/>
      </c>
      <c r="U168" s="64" t="str">
        <f t="shared" si="40"/>
        <v/>
      </c>
      <c r="V168" s="70" t="str">
        <f t="shared" si="41"/>
        <v/>
      </c>
      <c r="W168" s="63" t="str">
        <f t="shared" si="42"/>
        <v/>
      </c>
      <c r="X168" s="63" t="str">
        <f t="shared" si="43"/>
        <v/>
      </c>
      <c r="Y168" s="63">
        <f t="shared" si="44"/>
        <v>0</v>
      </c>
      <c r="Z168" s="157">
        <f t="shared" si="45"/>
        <v>0</v>
      </c>
      <c r="AA168" s="156" t="e">
        <f t="shared" si="46"/>
        <v>#VALUE!</v>
      </c>
      <c r="AB168" s="129" t="e">
        <f t="shared" si="47"/>
        <v>#VALUE!</v>
      </c>
      <c r="AC168" s="129" t="e">
        <f t="shared" si="48"/>
        <v>#VALUE!</v>
      </c>
      <c r="AD168" s="161" t="e">
        <f t="shared" si="49"/>
        <v>#VALUE!</v>
      </c>
      <c r="AE168" s="170">
        <f t="shared" si="50"/>
        <v>0</v>
      </c>
      <c r="AF168" s="157">
        <f t="shared" si="51"/>
        <v>0</v>
      </c>
      <c r="AG168" s="166"/>
      <c r="AH168" s="125" t="str">
        <f t="shared" si="52"/>
        <v/>
      </c>
    </row>
    <row r="169" spans="1:34">
      <c r="A169" s="36"/>
      <c r="B169" s="36"/>
      <c r="C169" s="118"/>
      <c r="D169" s="51"/>
      <c r="E169" s="37"/>
      <c r="F169" s="37"/>
      <c r="G169" s="62"/>
      <c r="H169" s="37"/>
      <c r="I169" s="37"/>
      <c r="J169" s="37"/>
      <c r="K169" s="37"/>
      <c r="L169" s="37"/>
      <c r="M169" s="37"/>
      <c r="N169" s="193"/>
      <c r="O169" s="120"/>
      <c r="P169" s="147">
        <f t="shared" si="37"/>
        <v>0</v>
      </c>
      <c r="Q169" s="127" t="str">
        <f t="shared" si="53"/>
        <v/>
      </c>
      <c r="R169" s="142" t="str">
        <f t="shared" si="36"/>
        <v/>
      </c>
      <c r="S169" s="156" t="str">
        <f t="shared" si="38"/>
        <v/>
      </c>
      <c r="T169" s="63" t="str">
        <f t="shared" si="39"/>
        <v/>
      </c>
      <c r="U169" s="64" t="str">
        <f t="shared" si="40"/>
        <v/>
      </c>
      <c r="V169" s="70" t="str">
        <f t="shared" si="41"/>
        <v/>
      </c>
      <c r="W169" s="63" t="str">
        <f t="shared" si="42"/>
        <v/>
      </c>
      <c r="X169" s="63" t="str">
        <f t="shared" si="43"/>
        <v/>
      </c>
      <c r="Y169" s="63">
        <f t="shared" si="44"/>
        <v>0</v>
      </c>
      <c r="Z169" s="157">
        <f t="shared" si="45"/>
        <v>0</v>
      </c>
      <c r="AA169" s="156" t="e">
        <f t="shared" si="46"/>
        <v>#VALUE!</v>
      </c>
      <c r="AB169" s="129" t="e">
        <f t="shared" si="47"/>
        <v>#VALUE!</v>
      </c>
      <c r="AC169" s="129" t="e">
        <f t="shared" si="48"/>
        <v>#VALUE!</v>
      </c>
      <c r="AD169" s="161" t="e">
        <f t="shared" si="49"/>
        <v>#VALUE!</v>
      </c>
      <c r="AE169" s="170">
        <f t="shared" si="50"/>
        <v>0</v>
      </c>
      <c r="AF169" s="157">
        <f t="shared" si="51"/>
        <v>0</v>
      </c>
      <c r="AG169" s="166"/>
      <c r="AH169" s="125" t="str">
        <f t="shared" si="52"/>
        <v/>
      </c>
    </row>
    <row r="170" spans="1:34">
      <c r="A170" s="36"/>
      <c r="B170" s="36"/>
      <c r="C170" s="118"/>
      <c r="D170" s="51"/>
      <c r="E170" s="37"/>
      <c r="F170" s="37"/>
      <c r="G170" s="62"/>
      <c r="H170" s="37"/>
      <c r="I170" s="37"/>
      <c r="J170" s="37"/>
      <c r="K170" s="37"/>
      <c r="L170" s="37"/>
      <c r="M170" s="37"/>
      <c r="N170" s="193"/>
      <c r="O170" s="120"/>
      <c r="P170" s="147">
        <f t="shared" si="37"/>
        <v>0</v>
      </c>
      <c r="Q170" s="127" t="str">
        <f t="shared" si="53"/>
        <v/>
      </c>
      <c r="R170" s="142" t="str">
        <f t="shared" si="36"/>
        <v/>
      </c>
      <c r="S170" s="156" t="str">
        <f t="shared" si="38"/>
        <v/>
      </c>
      <c r="T170" s="63" t="str">
        <f t="shared" si="39"/>
        <v/>
      </c>
      <c r="U170" s="64" t="str">
        <f t="shared" si="40"/>
        <v/>
      </c>
      <c r="V170" s="70" t="str">
        <f t="shared" si="41"/>
        <v/>
      </c>
      <c r="W170" s="63" t="str">
        <f t="shared" si="42"/>
        <v/>
      </c>
      <c r="X170" s="63" t="str">
        <f t="shared" si="43"/>
        <v/>
      </c>
      <c r="Y170" s="63">
        <f t="shared" si="44"/>
        <v>0</v>
      </c>
      <c r="Z170" s="157">
        <f t="shared" si="45"/>
        <v>0</v>
      </c>
      <c r="AA170" s="156" t="e">
        <f t="shared" si="46"/>
        <v>#VALUE!</v>
      </c>
      <c r="AB170" s="129" t="e">
        <f t="shared" si="47"/>
        <v>#VALUE!</v>
      </c>
      <c r="AC170" s="129" t="e">
        <f t="shared" si="48"/>
        <v>#VALUE!</v>
      </c>
      <c r="AD170" s="161" t="e">
        <f t="shared" si="49"/>
        <v>#VALUE!</v>
      </c>
      <c r="AE170" s="170">
        <f t="shared" si="50"/>
        <v>0</v>
      </c>
      <c r="AF170" s="157">
        <f t="shared" si="51"/>
        <v>0</v>
      </c>
      <c r="AG170" s="166"/>
      <c r="AH170" s="125" t="str">
        <f t="shared" si="52"/>
        <v/>
      </c>
    </row>
    <row r="171" spans="1:34">
      <c r="A171" s="36"/>
      <c r="B171" s="36"/>
      <c r="C171" s="118"/>
      <c r="D171" s="51"/>
      <c r="E171" s="37"/>
      <c r="F171" s="37"/>
      <c r="G171" s="62"/>
      <c r="H171" s="37"/>
      <c r="I171" s="37"/>
      <c r="J171" s="37"/>
      <c r="K171" s="37"/>
      <c r="L171" s="37"/>
      <c r="M171" s="37"/>
      <c r="N171" s="193"/>
      <c r="O171" s="120"/>
      <c r="P171" s="147">
        <f t="shared" si="37"/>
        <v>0</v>
      </c>
      <c r="Q171" s="127" t="str">
        <f t="shared" si="53"/>
        <v/>
      </c>
      <c r="R171" s="142" t="str">
        <f t="shared" si="36"/>
        <v/>
      </c>
      <c r="S171" s="156" t="str">
        <f t="shared" si="38"/>
        <v/>
      </c>
      <c r="T171" s="63" t="str">
        <f t="shared" si="39"/>
        <v/>
      </c>
      <c r="U171" s="64" t="str">
        <f t="shared" si="40"/>
        <v/>
      </c>
      <c r="V171" s="70" t="str">
        <f t="shared" si="41"/>
        <v/>
      </c>
      <c r="W171" s="63" t="str">
        <f t="shared" si="42"/>
        <v/>
      </c>
      <c r="X171" s="63" t="str">
        <f t="shared" si="43"/>
        <v/>
      </c>
      <c r="Y171" s="63">
        <f t="shared" si="44"/>
        <v>0</v>
      </c>
      <c r="Z171" s="157">
        <f t="shared" si="45"/>
        <v>0</v>
      </c>
      <c r="AA171" s="156" t="e">
        <f t="shared" si="46"/>
        <v>#VALUE!</v>
      </c>
      <c r="AB171" s="129" t="e">
        <f t="shared" si="47"/>
        <v>#VALUE!</v>
      </c>
      <c r="AC171" s="129" t="e">
        <f t="shared" si="48"/>
        <v>#VALUE!</v>
      </c>
      <c r="AD171" s="161" t="e">
        <f t="shared" si="49"/>
        <v>#VALUE!</v>
      </c>
      <c r="AE171" s="170">
        <f t="shared" si="50"/>
        <v>0</v>
      </c>
      <c r="AF171" s="157">
        <f t="shared" si="51"/>
        <v>0</v>
      </c>
      <c r="AG171" s="166"/>
      <c r="AH171" s="125" t="str">
        <f t="shared" si="52"/>
        <v/>
      </c>
    </row>
    <row r="172" spans="1:34">
      <c r="A172" s="36"/>
      <c r="B172" s="36"/>
      <c r="C172" s="118"/>
      <c r="D172" s="51"/>
      <c r="E172" s="37"/>
      <c r="F172" s="37"/>
      <c r="G172" s="62"/>
      <c r="H172" s="37"/>
      <c r="I172" s="37"/>
      <c r="J172" s="37"/>
      <c r="K172" s="37"/>
      <c r="L172" s="37"/>
      <c r="M172" s="37"/>
      <c r="N172" s="193"/>
      <c r="O172" s="120"/>
      <c r="P172" s="147">
        <f t="shared" si="37"/>
        <v>0</v>
      </c>
      <c r="Q172" s="127" t="str">
        <f t="shared" si="53"/>
        <v/>
      </c>
      <c r="R172" s="142" t="str">
        <f t="shared" si="36"/>
        <v/>
      </c>
      <c r="S172" s="156" t="str">
        <f t="shared" si="38"/>
        <v/>
      </c>
      <c r="T172" s="63" t="str">
        <f t="shared" si="39"/>
        <v/>
      </c>
      <c r="U172" s="64" t="str">
        <f t="shared" si="40"/>
        <v/>
      </c>
      <c r="V172" s="70" t="str">
        <f t="shared" si="41"/>
        <v/>
      </c>
      <c r="W172" s="63" t="str">
        <f t="shared" si="42"/>
        <v/>
      </c>
      <c r="X172" s="63" t="str">
        <f t="shared" si="43"/>
        <v/>
      </c>
      <c r="Y172" s="63">
        <f t="shared" si="44"/>
        <v>0</v>
      </c>
      <c r="Z172" s="157">
        <f t="shared" si="45"/>
        <v>0</v>
      </c>
      <c r="AA172" s="156" t="e">
        <f t="shared" si="46"/>
        <v>#VALUE!</v>
      </c>
      <c r="AB172" s="129" t="e">
        <f t="shared" si="47"/>
        <v>#VALUE!</v>
      </c>
      <c r="AC172" s="129" t="e">
        <f t="shared" si="48"/>
        <v>#VALUE!</v>
      </c>
      <c r="AD172" s="161" t="e">
        <f t="shared" si="49"/>
        <v>#VALUE!</v>
      </c>
      <c r="AE172" s="170">
        <f t="shared" si="50"/>
        <v>0</v>
      </c>
      <c r="AF172" s="157">
        <f t="shared" si="51"/>
        <v>0</v>
      </c>
      <c r="AG172" s="166"/>
      <c r="AH172" s="125" t="str">
        <f t="shared" si="52"/>
        <v/>
      </c>
    </row>
    <row r="173" spans="1:34">
      <c r="A173" s="36"/>
      <c r="B173" s="36"/>
      <c r="C173" s="118"/>
      <c r="D173" s="51"/>
      <c r="E173" s="37"/>
      <c r="F173" s="37"/>
      <c r="G173" s="62"/>
      <c r="H173" s="37"/>
      <c r="I173" s="37"/>
      <c r="J173" s="37"/>
      <c r="K173" s="37"/>
      <c r="L173" s="37"/>
      <c r="M173" s="37"/>
      <c r="N173" s="193"/>
      <c r="O173" s="120"/>
      <c r="P173" s="147">
        <f t="shared" si="37"/>
        <v>0</v>
      </c>
      <c r="Q173" s="127" t="str">
        <f t="shared" si="53"/>
        <v/>
      </c>
      <c r="R173" s="142" t="str">
        <f t="shared" ref="R173:R236" si="54">IFERROR((P173-Q173)/P173,"")</f>
        <v/>
      </c>
      <c r="S173" s="156" t="str">
        <f t="shared" si="38"/>
        <v/>
      </c>
      <c r="T173" s="63" t="str">
        <f t="shared" si="39"/>
        <v/>
      </c>
      <c r="U173" s="64" t="str">
        <f t="shared" si="40"/>
        <v/>
      </c>
      <c r="V173" s="70" t="str">
        <f t="shared" si="41"/>
        <v/>
      </c>
      <c r="W173" s="63" t="str">
        <f t="shared" si="42"/>
        <v/>
      </c>
      <c r="X173" s="63" t="str">
        <f t="shared" si="43"/>
        <v/>
      </c>
      <c r="Y173" s="63">
        <f t="shared" si="44"/>
        <v>0</v>
      </c>
      <c r="Z173" s="157">
        <f t="shared" si="45"/>
        <v>0</v>
      </c>
      <c r="AA173" s="156" t="e">
        <f t="shared" si="46"/>
        <v>#VALUE!</v>
      </c>
      <c r="AB173" s="129" t="e">
        <f t="shared" si="47"/>
        <v>#VALUE!</v>
      </c>
      <c r="AC173" s="129" t="e">
        <f t="shared" si="48"/>
        <v>#VALUE!</v>
      </c>
      <c r="AD173" s="161" t="e">
        <f t="shared" si="49"/>
        <v>#VALUE!</v>
      </c>
      <c r="AE173" s="170">
        <f t="shared" si="50"/>
        <v>0</v>
      </c>
      <c r="AF173" s="157">
        <f t="shared" si="51"/>
        <v>0</v>
      </c>
      <c r="AG173" s="166"/>
      <c r="AH173" s="125" t="str">
        <f t="shared" si="52"/>
        <v/>
      </c>
    </row>
    <row r="174" spans="1:34">
      <c r="A174" s="36"/>
      <c r="B174" s="36"/>
      <c r="C174" s="118"/>
      <c r="D174" s="51"/>
      <c r="E174" s="37"/>
      <c r="F174" s="37"/>
      <c r="G174" s="62"/>
      <c r="H174" s="37"/>
      <c r="I174" s="37"/>
      <c r="J174" s="37"/>
      <c r="K174" s="37"/>
      <c r="L174" s="37"/>
      <c r="M174" s="37"/>
      <c r="N174" s="193"/>
      <c r="O174" s="120"/>
      <c r="P174" s="147">
        <f t="shared" si="37"/>
        <v>0</v>
      </c>
      <c r="Q174" s="127" t="str">
        <f t="shared" si="53"/>
        <v/>
      </c>
      <c r="R174" s="142" t="str">
        <f t="shared" si="54"/>
        <v/>
      </c>
      <c r="S174" s="156" t="str">
        <f t="shared" si="38"/>
        <v/>
      </c>
      <c r="T174" s="63" t="str">
        <f t="shared" si="39"/>
        <v/>
      </c>
      <c r="U174" s="64" t="str">
        <f t="shared" si="40"/>
        <v/>
      </c>
      <c r="V174" s="70" t="str">
        <f t="shared" si="41"/>
        <v/>
      </c>
      <c r="W174" s="63" t="str">
        <f t="shared" si="42"/>
        <v/>
      </c>
      <c r="X174" s="63" t="str">
        <f t="shared" si="43"/>
        <v/>
      </c>
      <c r="Y174" s="63">
        <f t="shared" si="44"/>
        <v>0</v>
      </c>
      <c r="Z174" s="157">
        <f t="shared" si="45"/>
        <v>0</v>
      </c>
      <c r="AA174" s="156" t="e">
        <f t="shared" si="46"/>
        <v>#VALUE!</v>
      </c>
      <c r="AB174" s="129" t="e">
        <f t="shared" si="47"/>
        <v>#VALUE!</v>
      </c>
      <c r="AC174" s="129" t="e">
        <f t="shared" si="48"/>
        <v>#VALUE!</v>
      </c>
      <c r="AD174" s="161" t="e">
        <f t="shared" si="49"/>
        <v>#VALUE!</v>
      </c>
      <c r="AE174" s="170">
        <f t="shared" si="50"/>
        <v>0</v>
      </c>
      <c r="AF174" s="157">
        <f t="shared" si="51"/>
        <v>0</v>
      </c>
      <c r="AG174" s="166"/>
      <c r="AH174" s="125" t="str">
        <f t="shared" si="52"/>
        <v/>
      </c>
    </row>
    <row r="175" spans="1:34">
      <c r="A175" s="36"/>
      <c r="B175" s="36"/>
      <c r="C175" s="118"/>
      <c r="D175" s="51"/>
      <c r="E175" s="37"/>
      <c r="F175" s="37"/>
      <c r="G175" s="62"/>
      <c r="H175" s="37"/>
      <c r="I175" s="37"/>
      <c r="J175" s="37"/>
      <c r="K175" s="37"/>
      <c r="L175" s="37"/>
      <c r="M175" s="37"/>
      <c r="N175" s="193"/>
      <c r="O175" s="120"/>
      <c r="P175" s="147">
        <f t="shared" si="37"/>
        <v>0</v>
      </c>
      <c r="Q175" s="127" t="str">
        <f t="shared" si="53"/>
        <v/>
      </c>
      <c r="R175" s="142" t="str">
        <f t="shared" si="54"/>
        <v/>
      </c>
      <c r="S175" s="156" t="str">
        <f t="shared" si="38"/>
        <v/>
      </c>
      <c r="T175" s="63" t="str">
        <f t="shared" si="39"/>
        <v/>
      </c>
      <c r="U175" s="64" t="str">
        <f t="shared" si="40"/>
        <v/>
      </c>
      <c r="V175" s="70" t="str">
        <f t="shared" si="41"/>
        <v/>
      </c>
      <c r="W175" s="63" t="str">
        <f t="shared" si="42"/>
        <v/>
      </c>
      <c r="X175" s="63" t="str">
        <f t="shared" si="43"/>
        <v/>
      </c>
      <c r="Y175" s="63">
        <f t="shared" si="44"/>
        <v>0</v>
      </c>
      <c r="Z175" s="157">
        <f t="shared" si="45"/>
        <v>0</v>
      </c>
      <c r="AA175" s="156" t="e">
        <f t="shared" si="46"/>
        <v>#VALUE!</v>
      </c>
      <c r="AB175" s="129" t="e">
        <f t="shared" si="47"/>
        <v>#VALUE!</v>
      </c>
      <c r="AC175" s="129" t="e">
        <f t="shared" si="48"/>
        <v>#VALUE!</v>
      </c>
      <c r="AD175" s="161" t="e">
        <f t="shared" si="49"/>
        <v>#VALUE!</v>
      </c>
      <c r="AE175" s="170">
        <f t="shared" si="50"/>
        <v>0</v>
      </c>
      <c r="AF175" s="157">
        <f t="shared" si="51"/>
        <v>0</v>
      </c>
      <c r="AG175" s="166"/>
      <c r="AH175" s="125" t="str">
        <f t="shared" si="52"/>
        <v/>
      </c>
    </row>
    <row r="176" spans="1:34">
      <c r="A176" s="36"/>
      <c r="B176" s="36"/>
      <c r="C176" s="118"/>
      <c r="D176" s="51"/>
      <c r="E176" s="37"/>
      <c r="F176" s="37"/>
      <c r="G176" s="62"/>
      <c r="H176" s="37"/>
      <c r="I176" s="37"/>
      <c r="J176" s="37"/>
      <c r="K176" s="37"/>
      <c r="L176" s="37"/>
      <c r="M176" s="37"/>
      <c r="N176" s="193"/>
      <c r="O176" s="120"/>
      <c r="P176" s="147">
        <f t="shared" si="37"/>
        <v>0</v>
      </c>
      <c r="Q176" s="127" t="str">
        <f t="shared" si="53"/>
        <v/>
      </c>
      <c r="R176" s="142" t="str">
        <f t="shared" si="54"/>
        <v/>
      </c>
      <c r="S176" s="156" t="str">
        <f t="shared" si="38"/>
        <v/>
      </c>
      <c r="T176" s="63" t="str">
        <f t="shared" si="39"/>
        <v/>
      </c>
      <c r="U176" s="64" t="str">
        <f t="shared" si="40"/>
        <v/>
      </c>
      <c r="V176" s="70" t="str">
        <f t="shared" si="41"/>
        <v/>
      </c>
      <c r="W176" s="63" t="str">
        <f t="shared" si="42"/>
        <v/>
      </c>
      <c r="X176" s="63" t="str">
        <f t="shared" si="43"/>
        <v/>
      </c>
      <c r="Y176" s="63">
        <f t="shared" si="44"/>
        <v>0</v>
      </c>
      <c r="Z176" s="157">
        <f t="shared" si="45"/>
        <v>0</v>
      </c>
      <c r="AA176" s="156" t="e">
        <f t="shared" si="46"/>
        <v>#VALUE!</v>
      </c>
      <c r="AB176" s="129" t="e">
        <f t="shared" si="47"/>
        <v>#VALUE!</v>
      </c>
      <c r="AC176" s="129" t="e">
        <f t="shared" si="48"/>
        <v>#VALUE!</v>
      </c>
      <c r="AD176" s="161" t="e">
        <f t="shared" si="49"/>
        <v>#VALUE!</v>
      </c>
      <c r="AE176" s="170">
        <f t="shared" si="50"/>
        <v>0</v>
      </c>
      <c r="AF176" s="157">
        <f t="shared" si="51"/>
        <v>0</v>
      </c>
      <c r="AG176" s="166"/>
      <c r="AH176" s="125" t="str">
        <f t="shared" si="52"/>
        <v/>
      </c>
    </row>
    <row r="177" spans="1:34">
      <c r="A177" s="36"/>
      <c r="B177" s="36"/>
      <c r="C177" s="118"/>
      <c r="D177" s="51"/>
      <c r="E177" s="37"/>
      <c r="F177" s="37"/>
      <c r="G177" s="62"/>
      <c r="H177" s="37"/>
      <c r="I177" s="37"/>
      <c r="J177" s="37"/>
      <c r="K177" s="37"/>
      <c r="L177" s="37"/>
      <c r="M177" s="37"/>
      <c r="N177" s="193"/>
      <c r="O177" s="120"/>
      <c r="P177" s="147">
        <f t="shared" si="37"/>
        <v>0</v>
      </c>
      <c r="Q177" s="127" t="str">
        <f t="shared" si="53"/>
        <v/>
      </c>
      <c r="R177" s="142" t="str">
        <f t="shared" si="54"/>
        <v/>
      </c>
      <c r="S177" s="156" t="str">
        <f t="shared" si="38"/>
        <v/>
      </c>
      <c r="T177" s="63" t="str">
        <f t="shared" si="39"/>
        <v/>
      </c>
      <c r="U177" s="64" t="str">
        <f t="shared" si="40"/>
        <v/>
      </c>
      <c r="V177" s="70" t="str">
        <f t="shared" si="41"/>
        <v/>
      </c>
      <c r="W177" s="63" t="str">
        <f t="shared" si="42"/>
        <v/>
      </c>
      <c r="X177" s="63" t="str">
        <f t="shared" si="43"/>
        <v/>
      </c>
      <c r="Y177" s="63">
        <f t="shared" si="44"/>
        <v>0</v>
      </c>
      <c r="Z177" s="157">
        <f t="shared" si="45"/>
        <v>0</v>
      </c>
      <c r="AA177" s="156" t="e">
        <f t="shared" si="46"/>
        <v>#VALUE!</v>
      </c>
      <c r="AB177" s="129" t="e">
        <f t="shared" si="47"/>
        <v>#VALUE!</v>
      </c>
      <c r="AC177" s="129" t="e">
        <f t="shared" si="48"/>
        <v>#VALUE!</v>
      </c>
      <c r="AD177" s="161" t="e">
        <f t="shared" si="49"/>
        <v>#VALUE!</v>
      </c>
      <c r="AE177" s="170">
        <f t="shared" si="50"/>
        <v>0</v>
      </c>
      <c r="AF177" s="157">
        <f t="shared" si="51"/>
        <v>0</v>
      </c>
      <c r="AG177" s="166"/>
      <c r="AH177" s="125" t="str">
        <f t="shared" si="52"/>
        <v/>
      </c>
    </row>
    <row r="178" spans="1:34">
      <c r="A178" s="36"/>
      <c r="B178" s="36"/>
      <c r="C178" s="118"/>
      <c r="D178" s="51"/>
      <c r="E178" s="37"/>
      <c r="F178" s="37"/>
      <c r="G178" s="62"/>
      <c r="H178" s="37"/>
      <c r="I178" s="37"/>
      <c r="J178" s="37"/>
      <c r="K178" s="37"/>
      <c r="L178" s="37"/>
      <c r="M178" s="37"/>
      <c r="N178" s="193"/>
      <c r="O178" s="120"/>
      <c r="P178" s="147">
        <f t="shared" si="37"/>
        <v>0</v>
      </c>
      <c r="Q178" s="127" t="str">
        <f t="shared" si="53"/>
        <v/>
      </c>
      <c r="R178" s="142" t="str">
        <f t="shared" si="54"/>
        <v/>
      </c>
      <c r="S178" s="156" t="str">
        <f t="shared" si="38"/>
        <v/>
      </c>
      <c r="T178" s="63" t="str">
        <f t="shared" si="39"/>
        <v/>
      </c>
      <c r="U178" s="64" t="str">
        <f t="shared" si="40"/>
        <v/>
      </c>
      <c r="V178" s="70" t="str">
        <f t="shared" si="41"/>
        <v/>
      </c>
      <c r="W178" s="63" t="str">
        <f t="shared" si="42"/>
        <v/>
      </c>
      <c r="X178" s="63" t="str">
        <f t="shared" si="43"/>
        <v/>
      </c>
      <c r="Y178" s="63">
        <f t="shared" si="44"/>
        <v>0</v>
      </c>
      <c r="Z178" s="157">
        <f t="shared" si="45"/>
        <v>0</v>
      </c>
      <c r="AA178" s="156" t="e">
        <f t="shared" si="46"/>
        <v>#VALUE!</v>
      </c>
      <c r="AB178" s="129" t="e">
        <f t="shared" si="47"/>
        <v>#VALUE!</v>
      </c>
      <c r="AC178" s="129" t="e">
        <f t="shared" si="48"/>
        <v>#VALUE!</v>
      </c>
      <c r="AD178" s="161" t="e">
        <f t="shared" si="49"/>
        <v>#VALUE!</v>
      </c>
      <c r="AE178" s="170">
        <f t="shared" si="50"/>
        <v>0</v>
      </c>
      <c r="AF178" s="157">
        <f t="shared" si="51"/>
        <v>0</v>
      </c>
      <c r="AG178" s="166"/>
      <c r="AH178" s="125" t="str">
        <f t="shared" si="52"/>
        <v/>
      </c>
    </row>
    <row r="179" spans="1:34">
      <c r="A179" s="36"/>
      <c r="B179" s="36"/>
      <c r="C179" s="118"/>
      <c r="D179" s="51"/>
      <c r="E179" s="37"/>
      <c r="F179" s="37"/>
      <c r="G179" s="62"/>
      <c r="H179" s="37"/>
      <c r="I179" s="37"/>
      <c r="J179" s="37"/>
      <c r="K179" s="37"/>
      <c r="L179" s="37"/>
      <c r="M179" s="37"/>
      <c r="N179" s="193"/>
      <c r="O179" s="120"/>
      <c r="P179" s="147">
        <f t="shared" si="37"/>
        <v>0</v>
      </c>
      <c r="Q179" s="127" t="str">
        <f t="shared" si="53"/>
        <v/>
      </c>
      <c r="R179" s="142" t="str">
        <f t="shared" si="54"/>
        <v/>
      </c>
      <c r="S179" s="156" t="str">
        <f t="shared" si="38"/>
        <v/>
      </c>
      <c r="T179" s="63" t="str">
        <f t="shared" si="39"/>
        <v/>
      </c>
      <c r="U179" s="64" t="str">
        <f t="shared" si="40"/>
        <v/>
      </c>
      <c r="V179" s="70" t="str">
        <f t="shared" si="41"/>
        <v/>
      </c>
      <c r="W179" s="63" t="str">
        <f t="shared" si="42"/>
        <v/>
      </c>
      <c r="X179" s="63" t="str">
        <f t="shared" si="43"/>
        <v/>
      </c>
      <c r="Y179" s="63">
        <f t="shared" si="44"/>
        <v>0</v>
      </c>
      <c r="Z179" s="157">
        <f t="shared" si="45"/>
        <v>0</v>
      </c>
      <c r="AA179" s="156" t="e">
        <f t="shared" si="46"/>
        <v>#VALUE!</v>
      </c>
      <c r="AB179" s="129" t="e">
        <f t="shared" si="47"/>
        <v>#VALUE!</v>
      </c>
      <c r="AC179" s="129" t="e">
        <f t="shared" si="48"/>
        <v>#VALUE!</v>
      </c>
      <c r="AD179" s="161" t="e">
        <f t="shared" si="49"/>
        <v>#VALUE!</v>
      </c>
      <c r="AE179" s="170">
        <f t="shared" si="50"/>
        <v>0</v>
      </c>
      <c r="AF179" s="157">
        <f t="shared" si="51"/>
        <v>0</v>
      </c>
      <c r="AG179" s="166"/>
      <c r="AH179" s="125" t="str">
        <f t="shared" si="52"/>
        <v/>
      </c>
    </row>
    <row r="180" spans="1:34">
      <c r="A180" s="36"/>
      <c r="B180" s="36"/>
      <c r="C180" s="118"/>
      <c r="D180" s="51"/>
      <c r="E180" s="37"/>
      <c r="F180" s="37"/>
      <c r="G180" s="62"/>
      <c r="H180" s="37"/>
      <c r="I180" s="37"/>
      <c r="J180" s="37"/>
      <c r="K180" s="37"/>
      <c r="L180" s="37"/>
      <c r="M180" s="37"/>
      <c r="N180" s="193"/>
      <c r="O180" s="120"/>
      <c r="P180" s="147">
        <f t="shared" si="37"/>
        <v>0</v>
      </c>
      <c r="Q180" s="127" t="str">
        <f t="shared" si="53"/>
        <v/>
      </c>
      <c r="R180" s="142" t="str">
        <f t="shared" si="54"/>
        <v/>
      </c>
      <c r="S180" s="156" t="str">
        <f t="shared" si="38"/>
        <v/>
      </c>
      <c r="T180" s="63" t="str">
        <f t="shared" si="39"/>
        <v/>
      </c>
      <c r="U180" s="64" t="str">
        <f t="shared" si="40"/>
        <v/>
      </c>
      <c r="V180" s="70" t="str">
        <f t="shared" si="41"/>
        <v/>
      </c>
      <c r="W180" s="63" t="str">
        <f t="shared" si="42"/>
        <v/>
      </c>
      <c r="X180" s="63" t="str">
        <f t="shared" si="43"/>
        <v/>
      </c>
      <c r="Y180" s="63">
        <f t="shared" si="44"/>
        <v>0</v>
      </c>
      <c r="Z180" s="157">
        <f t="shared" si="45"/>
        <v>0</v>
      </c>
      <c r="AA180" s="156" t="e">
        <f t="shared" si="46"/>
        <v>#VALUE!</v>
      </c>
      <c r="AB180" s="129" t="e">
        <f t="shared" si="47"/>
        <v>#VALUE!</v>
      </c>
      <c r="AC180" s="129" t="e">
        <f t="shared" si="48"/>
        <v>#VALUE!</v>
      </c>
      <c r="AD180" s="161" t="e">
        <f t="shared" si="49"/>
        <v>#VALUE!</v>
      </c>
      <c r="AE180" s="170">
        <f t="shared" si="50"/>
        <v>0</v>
      </c>
      <c r="AF180" s="157">
        <f t="shared" si="51"/>
        <v>0</v>
      </c>
      <c r="AG180" s="166"/>
      <c r="AH180" s="125" t="str">
        <f t="shared" si="52"/>
        <v/>
      </c>
    </row>
    <row r="181" spans="1:34">
      <c r="A181" s="36"/>
      <c r="B181" s="36"/>
      <c r="C181" s="118"/>
      <c r="D181" s="51"/>
      <c r="E181" s="37"/>
      <c r="F181" s="37"/>
      <c r="G181" s="62"/>
      <c r="H181" s="37"/>
      <c r="I181" s="37"/>
      <c r="J181" s="37"/>
      <c r="K181" s="37"/>
      <c r="L181" s="37"/>
      <c r="M181" s="37"/>
      <c r="N181" s="193"/>
      <c r="O181" s="120"/>
      <c r="P181" s="147">
        <f t="shared" si="37"/>
        <v>0</v>
      </c>
      <c r="Q181" s="127" t="str">
        <f t="shared" si="53"/>
        <v/>
      </c>
      <c r="R181" s="142" t="str">
        <f t="shared" si="54"/>
        <v/>
      </c>
      <c r="S181" s="156" t="str">
        <f t="shared" si="38"/>
        <v/>
      </c>
      <c r="T181" s="63" t="str">
        <f t="shared" si="39"/>
        <v/>
      </c>
      <c r="U181" s="64" t="str">
        <f t="shared" si="40"/>
        <v/>
      </c>
      <c r="V181" s="70" t="str">
        <f t="shared" si="41"/>
        <v/>
      </c>
      <c r="W181" s="63" t="str">
        <f t="shared" si="42"/>
        <v/>
      </c>
      <c r="X181" s="63" t="str">
        <f t="shared" si="43"/>
        <v/>
      </c>
      <c r="Y181" s="63">
        <f t="shared" si="44"/>
        <v>0</v>
      </c>
      <c r="Z181" s="157">
        <f t="shared" si="45"/>
        <v>0</v>
      </c>
      <c r="AA181" s="156" t="e">
        <f t="shared" si="46"/>
        <v>#VALUE!</v>
      </c>
      <c r="AB181" s="129" t="e">
        <f t="shared" si="47"/>
        <v>#VALUE!</v>
      </c>
      <c r="AC181" s="129" t="e">
        <f t="shared" si="48"/>
        <v>#VALUE!</v>
      </c>
      <c r="AD181" s="161" t="e">
        <f t="shared" si="49"/>
        <v>#VALUE!</v>
      </c>
      <c r="AE181" s="170">
        <f t="shared" si="50"/>
        <v>0</v>
      </c>
      <c r="AF181" s="157">
        <f t="shared" si="51"/>
        <v>0</v>
      </c>
      <c r="AG181" s="166"/>
      <c r="AH181" s="125" t="str">
        <f t="shared" si="52"/>
        <v/>
      </c>
    </row>
    <row r="182" spans="1:34">
      <c r="A182" s="36"/>
      <c r="B182" s="36"/>
      <c r="C182" s="118"/>
      <c r="D182" s="51"/>
      <c r="E182" s="37"/>
      <c r="F182" s="37"/>
      <c r="G182" s="62"/>
      <c r="H182" s="37"/>
      <c r="I182" s="37"/>
      <c r="J182" s="37"/>
      <c r="K182" s="37"/>
      <c r="L182" s="37"/>
      <c r="M182" s="37"/>
      <c r="N182" s="193"/>
      <c r="O182" s="120"/>
      <c r="P182" s="147">
        <f t="shared" si="37"/>
        <v>0</v>
      </c>
      <c r="Q182" s="127" t="str">
        <f t="shared" si="53"/>
        <v/>
      </c>
      <c r="R182" s="142" t="str">
        <f t="shared" si="54"/>
        <v/>
      </c>
      <c r="S182" s="156" t="str">
        <f t="shared" si="38"/>
        <v/>
      </c>
      <c r="T182" s="63" t="str">
        <f t="shared" si="39"/>
        <v/>
      </c>
      <c r="U182" s="64" t="str">
        <f t="shared" si="40"/>
        <v/>
      </c>
      <c r="V182" s="70" t="str">
        <f t="shared" si="41"/>
        <v/>
      </c>
      <c r="W182" s="63" t="str">
        <f t="shared" si="42"/>
        <v/>
      </c>
      <c r="X182" s="63" t="str">
        <f t="shared" si="43"/>
        <v/>
      </c>
      <c r="Y182" s="63">
        <f t="shared" si="44"/>
        <v>0</v>
      </c>
      <c r="Z182" s="157">
        <f t="shared" si="45"/>
        <v>0</v>
      </c>
      <c r="AA182" s="156" t="e">
        <f t="shared" si="46"/>
        <v>#VALUE!</v>
      </c>
      <c r="AB182" s="129" t="e">
        <f t="shared" si="47"/>
        <v>#VALUE!</v>
      </c>
      <c r="AC182" s="129" t="e">
        <f t="shared" si="48"/>
        <v>#VALUE!</v>
      </c>
      <c r="AD182" s="161" t="e">
        <f t="shared" si="49"/>
        <v>#VALUE!</v>
      </c>
      <c r="AE182" s="170">
        <f t="shared" si="50"/>
        <v>0</v>
      </c>
      <c r="AF182" s="157">
        <f t="shared" si="51"/>
        <v>0</v>
      </c>
      <c r="AG182" s="166"/>
      <c r="AH182" s="125" t="str">
        <f t="shared" si="52"/>
        <v/>
      </c>
    </row>
    <row r="183" spans="1:34">
      <c r="A183" s="36"/>
      <c r="B183" s="36"/>
      <c r="C183" s="118"/>
      <c r="D183" s="51"/>
      <c r="E183" s="37"/>
      <c r="F183" s="37"/>
      <c r="G183" s="62"/>
      <c r="H183" s="37"/>
      <c r="I183" s="37"/>
      <c r="J183" s="37"/>
      <c r="K183" s="37"/>
      <c r="L183" s="37"/>
      <c r="M183" s="37"/>
      <c r="N183" s="193"/>
      <c r="O183" s="120"/>
      <c r="P183" s="147">
        <f t="shared" si="37"/>
        <v>0</v>
      </c>
      <c r="Q183" s="127" t="str">
        <f t="shared" si="53"/>
        <v/>
      </c>
      <c r="R183" s="142" t="str">
        <f t="shared" si="54"/>
        <v/>
      </c>
      <c r="S183" s="156" t="str">
        <f t="shared" si="38"/>
        <v/>
      </c>
      <c r="T183" s="63" t="str">
        <f t="shared" si="39"/>
        <v/>
      </c>
      <c r="U183" s="64" t="str">
        <f t="shared" si="40"/>
        <v/>
      </c>
      <c r="V183" s="70" t="str">
        <f t="shared" si="41"/>
        <v/>
      </c>
      <c r="W183" s="63" t="str">
        <f t="shared" si="42"/>
        <v/>
      </c>
      <c r="X183" s="63" t="str">
        <f t="shared" si="43"/>
        <v/>
      </c>
      <c r="Y183" s="63">
        <f t="shared" si="44"/>
        <v>0</v>
      </c>
      <c r="Z183" s="157">
        <f t="shared" si="45"/>
        <v>0</v>
      </c>
      <c r="AA183" s="156" t="e">
        <f t="shared" si="46"/>
        <v>#VALUE!</v>
      </c>
      <c r="AB183" s="129" t="e">
        <f t="shared" si="47"/>
        <v>#VALUE!</v>
      </c>
      <c r="AC183" s="129" t="e">
        <f t="shared" si="48"/>
        <v>#VALUE!</v>
      </c>
      <c r="AD183" s="161" t="e">
        <f t="shared" si="49"/>
        <v>#VALUE!</v>
      </c>
      <c r="AE183" s="170">
        <f t="shared" si="50"/>
        <v>0</v>
      </c>
      <c r="AF183" s="157">
        <f t="shared" si="51"/>
        <v>0</v>
      </c>
      <c r="AG183" s="166"/>
      <c r="AH183" s="125" t="str">
        <f t="shared" si="52"/>
        <v/>
      </c>
    </row>
    <row r="184" spans="1:34">
      <c r="A184" s="36"/>
      <c r="B184" s="36"/>
      <c r="C184" s="118"/>
      <c r="D184" s="51"/>
      <c r="E184" s="37"/>
      <c r="F184" s="37"/>
      <c r="G184" s="62"/>
      <c r="H184" s="37"/>
      <c r="I184" s="37"/>
      <c r="J184" s="37"/>
      <c r="K184" s="37"/>
      <c r="L184" s="37"/>
      <c r="M184" s="37"/>
      <c r="N184" s="193"/>
      <c r="O184" s="120"/>
      <c r="P184" s="147">
        <f t="shared" si="37"/>
        <v>0</v>
      </c>
      <c r="Q184" s="127" t="str">
        <f t="shared" si="53"/>
        <v/>
      </c>
      <c r="R184" s="142" t="str">
        <f t="shared" si="54"/>
        <v/>
      </c>
      <c r="S184" s="156" t="str">
        <f t="shared" si="38"/>
        <v/>
      </c>
      <c r="T184" s="63" t="str">
        <f t="shared" si="39"/>
        <v/>
      </c>
      <c r="U184" s="64" t="str">
        <f t="shared" si="40"/>
        <v/>
      </c>
      <c r="V184" s="70" t="str">
        <f t="shared" si="41"/>
        <v/>
      </c>
      <c r="W184" s="63" t="str">
        <f t="shared" si="42"/>
        <v/>
      </c>
      <c r="X184" s="63" t="str">
        <f t="shared" si="43"/>
        <v/>
      </c>
      <c r="Y184" s="63">
        <f t="shared" si="44"/>
        <v>0</v>
      </c>
      <c r="Z184" s="157">
        <f t="shared" si="45"/>
        <v>0</v>
      </c>
      <c r="AA184" s="156" t="e">
        <f t="shared" si="46"/>
        <v>#VALUE!</v>
      </c>
      <c r="AB184" s="129" t="e">
        <f t="shared" si="47"/>
        <v>#VALUE!</v>
      </c>
      <c r="AC184" s="129" t="e">
        <f t="shared" si="48"/>
        <v>#VALUE!</v>
      </c>
      <c r="AD184" s="161" t="e">
        <f t="shared" si="49"/>
        <v>#VALUE!</v>
      </c>
      <c r="AE184" s="170">
        <f t="shared" si="50"/>
        <v>0</v>
      </c>
      <c r="AF184" s="157">
        <f t="shared" si="51"/>
        <v>0</v>
      </c>
      <c r="AG184" s="166"/>
      <c r="AH184" s="125" t="str">
        <f t="shared" si="52"/>
        <v/>
      </c>
    </row>
    <row r="185" spans="1:34">
      <c r="A185" s="36"/>
      <c r="B185" s="36"/>
      <c r="C185" s="118"/>
      <c r="D185" s="51"/>
      <c r="E185" s="37"/>
      <c r="F185" s="37"/>
      <c r="G185" s="62"/>
      <c r="H185" s="37"/>
      <c r="I185" s="37"/>
      <c r="J185" s="37"/>
      <c r="K185" s="37"/>
      <c r="L185" s="37"/>
      <c r="M185" s="37"/>
      <c r="N185" s="193"/>
      <c r="O185" s="120"/>
      <c r="P185" s="147">
        <f t="shared" si="37"/>
        <v>0</v>
      </c>
      <c r="Q185" s="127" t="str">
        <f t="shared" si="53"/>
        <v/>
      </c>
      <c r="R185" s="142" t="str">
        <f t="shared" si="54"/>
        <v/>
      </c>
      <c r="S185" s="156" t="str">
        <f t="shared" si="38"/>
        <v/>
      </c>
      <c r="T185" s="63" t="str">
        <f t="shared" si="39"/>
        <v/>
      </c>
      <c r="U185" s="64" t="str">
        <f t="shared" si="40"/>
        <v/>
      </c>
      <c r="V185" s="70" t="str">
        <f t="shared" si="41"/>
        <v/>
      </c>
      <c r="W185" s="63" t="str">
        <f t="shared" si="42"/>
        <v/>
      </c>
      <c r="X185" s="63" t="str">
        <f t="shared" si="43"/>
        <v/>
      </c>
      <c r="Y185" s="63">
        <f t="shared" si="44"/>
        <v>0</v>
      </c>
      <c r="Z185" s="157">
        <f t="shared" si="45"/>
        <v>0</v>
      </c>
      <c r="AA185" s="156" t="e">
        <f t="shared" si="46"/>
        <v>#VALUE!</v>
      </c>
      <c r="AB185" s="129" t="e">
        <f t="shared" si="47"/>
        <v>#VALUE!</v>
      </c>
      <c r="AC185" s="129" t="e">
        <f t="shared" si="48"/>
        <v>#VALUE!</v>
      </c>
      <c r="AD185" s="161" t="e">
        <f t="shared" si="49"/>
        <v>#VALUE!</v>
      </c>
      <c r="AE185" s="170">
        <f t="shared" si="50"/>
        <v>0</v>
      </c>
      <c r="AF185" s="157">
        <f t="shared" si="51"/>
        <v>0</v>
      </c>
      <c r="AG185" s="166"/>
      <c r="AH185" s="125" t="str">
        <f t="shared" si="52"/>
        <v/>
      </c>
    </row>
    <row r="186" spans="1:34">
      <c r="A186" s="36"/>
      <c r="B186" s="36"/>
      <c r="C186" s="118"/>
      <c r="D186" s="51"/>
      <c r="E186" s="37"/>
      <c r="F186" s="37"/>
      <c r="G186" s="62"/>
      <c r="H186" s="37"/>
      <c r="I186" s="37"/>
      <c r="J186" s="37"/>
      <c r="K186" s="37"/>
      <c r="L186" s="37"/>
      <c r="M186" s="37"/>
      <c r="N186" s="193"/>
      <c r="O186" s="120"/>
      <c r="P186" s="147">
        <f t="shared" si="37"/>
        <v>0</v>
      </c>
      <c r="Q186" s="127" t="str">
        <f t="shared" si="53"/>
        <v/>
      </c>
      <c r="R186" s="142" t="str">
        <f t="shared" si="54"/>
        <v/>
      </c>
      <c r="S186" s="156" t="str">
        <f t="shared" si="38"/>
        <v/>
      </c>
      <c r="T186" s="63" t="str">
        <f t="shared" si="39"/>
        <v/>
      </c>
      <c r="U186" s="64" t="str">
        <f t="shared" si="40"/>
        <v/>
      </c>
      <c r="V186" s="70" t="str">
        <f t="shared" si="41"/>
        <v/>
      </c>
      <c r="W186" s="63" t="str">
        <f t="shared" si="42"/>
        <v/>
      </c>
      <c r="X186" s="63" t="str">
        <f t="shared" si="43"/>
        <v/>
      </c>
      <c r="Y186" s="63">
        <f t="shared" si="44"/>
        <v>0</v>
      </c>
      <c r="Z186" s="157">
        <f t="shared" si="45"/>
        <v>0</v>
      </c>
      <c r="AA186" s="156" t="e">
        <f t="shared" si="46"/>
        <v>#VALUE!</v>
      </c>
      <c r="AB186" s="129" t="e">
        <f t="shared" si="47"/>
        <v>#VALUE!</v>
      </c>
      <c r="AC186" s="129" t="e">
        <f t="shared" si="48"/>
        <v>#VALUE!</v>
      </c>
      <c r="AD186" s="161" t="e">
        <f t="shared" si="49"/>
        <v>#VALUE!</v>
      </c>
      <c r="AE186" s="170">
        <f t="shared" si="50"/>
        <v>0</v>
      </c>
      <c r="AF186" s="157">
        <f t="shared" si="51"/>
        <v>0</v>
      </c>
      <c r="AG186" s="166"/>
      <c r="AH186" s="125" t="str">
        <f t="shared" si="52"/>
        <v/>
      </c>
    </row>
    <row r="187" spans="1:34">
      <c r="A187" s="36"/>
      <c r="B187" s="36"/>
      <c r="C187" s="118"/>
      <c r="D187" s="51"/>
      <c r="E187" s="37"/>
      <c r="F187" s="37"/>
      <c r="G187" s="62"/>
      <c r="H187" s="37"/>
      <c r="I187" s="37"/>
      <c r="J187" s="37"/>
      <c r="K187" s="37"/>
      <c r="L187" s="37"/>
      <c r="M187" s="37"/>
      <c r="N187" s="193"/>
      <c r="O187" s="120"/>
      <c r="P187" s="147">
        <f t="shared" si="37"/>
        <v>0</v>
      </c>
      <c r="Q187" s="127" t="str">
        <f t="shared" si="53"/>
        <v/>
      </c>
      <c r="R187" s="142" t="str">
        <f t="shared" si="54"/>
        <v/>
      </c>
      <c r="S187" s="156" t="str">
        <f t="shared" si="38"/>
        <v/>
      </c>
      <c r="T187" s="63" t="str">
        <f t="shared" si="39"/>
        <v/>
      </c>
      <c r="U187" s="64" t="str">
        <f t="shared" si="40"/>
        <v/>
      </c>
      <c r="V187" s="70" t="str">
        <f t="shared" si="41"/>
        <v/>
      </c>
      <c r="W187" s="63" t="str">
        <f t="shared" si="42"/>
        <v/>
      </c>
      <c r="X187" s="63" t="str">
        <f t="shared" si="43"/>
        <v/>
      </c>
      <c r="Y187" s="63">
        <f t="shared" si="44"/>
        <v>0</v>
      </c>
      <c r="Z187" s="157">
        <f t="shared" si="45"/>
        <v>0</v>
      </c>
      <c r="AA187" s="156" t="e">
        <f t="shared" si="46"/>
        <v>#VALUE!</v>
      </c>
      <c r="AB187" s="129" t="e">
        <f t="shared" si="47"/>
        <v>#VALUE!</v>
      </c>
      <c r="AC187" s="129" t="e">
        <f t="shared" si="48"/>
        <v>#VALUE!</v>
      </c>
      <c r="AD187" s="161" t="e">
        <f t="shared" si="49"/>
        <v>#VALUE!</v>
      </c>
      <c r="AE187" s="170">
        <f t="shared" si="50"/>
        <v>0</v>
      </c>
      <c r="AF187" s="157">
        <f t="shared" si="51"/>
        <v>0</v>
      </c>
      <c r="AG187" s="166"/>
      <c r="AH187" s="125" t="str">
        <f t="shared" si="52"/>
        <v/>
      </c>
    </row>
    <row r="188" spans="1:34">
      <c r="A188" s="36"/>
      <c r="B188" s="36"/>
      <c r="C188" s="118"/>
      <c r="D188" s="51"/>
      <c r="E188" s="37"/>
      <c r="F188" s="37"/>
      <c r="G188" s="62"/>
      <c r="H188" s="37"/>
      <c r="I188" s="37"/>
      <c r="J188" s="37"/>
      <c r="K188" s="37"/>
      <c r="L188" s="37"/>
      <c r="M188" s="37"/>
      <c r="N188" s="193"/>
      <c r="O188" s="120"/>
      <c r="P188" s="147">
        <f t="shared" si="37"/>
        <v>0</v>
      </c>
      <c r="Q188" s="127" t="str">
        <f t="shared" si="53"/>
        <v/>
      </c>
      <c r="R188" s="142" t="str">
        <f t="shared" si="54"/>
        <v/>
      </c>
      <c r="S188" s="156" t="str">
        <f t="shared" si="38"/>
        <v/>
      </c>
      <c r="T188" s="63" t="str">
        <f t="shared" si="39"/>
        <v/>
      </c>
      <c r="U188" s="64" t="str">
        <f t="shared" si="40"/>
        <v/>
      </c>
      <c r="V188" s="70" t="str">
        <f t="shared" si="41"/>
        <v/>
      </c>
      <c r="W188" s="63" t="str">
        <f t="shared" si="42"/>
        <v/>
      </c>
      <c r="X188" s="63" t="str">
        <f t="shared" si="43"/>
        <v/>
      </c>
      <c r="Y188" s="63">
        <f t="shared" si="44"/>
        <v>0</v>
      </c>
      <c r="Z188" s="157">
        <f t="shared" si="45"/>
        <v>0</v>
      </c>
      <c r="AA188" s="156" t="e">
        <f t="shared" si="46"/>
        <v>#VALUE!</v>
      </c>
      <c r="AB188" s="129" t="e">
        <f t="shared" si="47"/>
        <v>#VALUE!</v>
      </c>
      <c r="AC188" s="129" t="e">
        <f t="shared" si="48"/>
        <v>#VALUE!</v>
      </c>
      <c r="AD188" s="161" t="e">
        <f t="shared" si="49"/>
        <v>#VALUE!</v>
      </c>
      <c r="AE188" s="170">
        <f t="shared" si="50"/>
        <v>0</v>
      </c>
      <c r="AF188" s="157">
        <f t="shared" si="51"/>
        <v>0</v>
      </c>
      <c r="AG188" s="166"/>
      <c r="AH188" s="125" t="str">
        <f t="shared" si="52"/>
        <v/>
      </c>
    </row>
    <row r="189" spans="1:34">
      <c r="A189" s="36"/>
      <c r="B189" s="36"/>
      <c r="C189" s="118"/>
      <c r="D189" s="51"/>
      <c r="E189" s="37"/>
      <c r="F189" s="37"/>
      <c r="G189" s="62"/>
      <c r="H189" s="37"/>
      <c r="I189" s="37"/>
      <c r="J189" s="37"/>
      <c r="K189" s="37"/>
      <c r="L189" s="37"/>
      <c r="M189" s="37"/>
      <c r="N189" s="193"/>
      <c r="O189" s="120"/>
      <c r="P189" s="147">
        <f t="shared" si="37"/>
        <v>0</v>
      </c>
      <c r="Q189" s="127" t="str">
        <f t="shared" si="53"/>
        <v/>
      </c>
      <c r="R189" s="142" t="str">
        <f t="shared" si="54"/>
        <v/>
      </c>
      <c r="S189" s="156" t="str">
        <f t="shared" si="38"/>
        <v/>
      </c>
      <c r="T189" s="63" t="str">
        <f t="shared" si="39"/>
        <v/>
      </c>
      <c r="U189" s="64" t="str">
        <f t="shared" si="40"/>
        <v/>
      </c>
      <c r="V189" s="70" t="str">
        <f t="shared" si="41"/>
        <v/>
      </c>
      <c r="W189" s="63" t="str">
        <f t="shared" si="42"/>
        <v/>
      </c>
      <c r="X189" s="63" t="str">
        <f t="shared" si="43"/>
        <v/>
      </c>
      <c r="Y189" s="63">
        <f t="shared" si="44"/>
        <v>0</v>
      </c>
      <c r="Z189" s="157">
        <f t="shared" si="45"/>
        <v>0</v>
      </c>
      <c r="AA189" s="156" t="e">
        <f t="shared" si="46"/>
        <v>#VALUE!</v>
      </c>
      <c r="AB189" s="129" t="e">
        <f t="shared" si="47"/>
        <v>#VALUE!</v>
      </c>
      <c r="AC189" s="129" t="e">
        <f t="shared" si="48"/>
        <v>#VALUE!</v>
      </c>
      <c r="AD189" s="161" t="e">
        <f t="shared" si="49"/>
        <v>#VALUE!</v>
      </c>
      <c r="AE189" s="170">
        <f t="shared" si="50"/>
        <v>0</v>
      </c>
      <c r="AF189" s="157">
        <f t="shared" si="51"/>
        <v>0</v>
      </c>
      <c r="AG189" s="166"/>
      <c r="AH189" s="125" t="str">
        <f t="shared" si="52"/>
        <v/>
      </c>
    </row>
    <row r="190" spans="1:34">
      <c r="A190" s="36"/>
      <c r="B190" s="36"/>
      <c r="C190" s="118"/>
      <c r="D190" s="51"/>
      <c r="E190" s="37"/>
      <c r="F190" s="37"/>
      <c r="G190" s="62"/>
      <c r="H190" s="37"/>
      <c r="I190" s="37"/>
      <c r="J190" s="37"/>
      <c r="K190" s="37"/>
      <c r="L190" s="37"/>
      <c r="M190" s="37"/>
      <c r="N190" s="193"/>
      <c r="O190" s="120"/>
      <c r="P190" s="147">
        <f t="shared" si="37"/>
        <v>0</v>
      </c>
      <c r="Q190" s="127" t="str">
        <f t="shared" si="53"/>
        <v/>
      </c>
      <c r="R190" s="142" t="str">
        <f t="shared" si="54"/>
        <v/>
      </c>
      <c r="S190" s="156" t="str">
        <f t="shared" si="38"/>
        <v/>
      </c>
      <c r="T190" s="63" t="str">
        <f t="shared" si="39"/>
        <v/>
      </c>
      <c r="U190" s="64" t="str">
        <f t="shared" si="40"/>
        <v/>
      </c>
      <c r="V190" s="70" t="str">
        <f t="shared" si="41"/>
        <v/>
      </c>
      <c r="W190" s="63" t="str">
        <f t="shared" si="42"/>
        <v/>
      </c>
      <c r="X190" s="63" t="str">
        <f t="shared" si="43"/>
        <v/>
      </c>
      <c r="Y190" s="63">
        <f t="shared" si="44"/>
        <v>0</v>
      </c>
      <c r="Z190" s="157">
        <f t="shared" si="45"/>
        <v>0</v>
      </c>
      <c r="AA190" s="156" t="e">
        <f t="shared" si="46"/>
        <v>#VALUE!</v>
      </c>
      <c r="AB190" s="129" t="e">
        <f t="shared" si="47"/>
        <v>#VALUE!</v>
      </c>
      <c r="AC190" s="129" t="e">
        <f t="shared" si="48"/>
        <v>#VALUE!</v>
      </c>
      <c r="AD190" s="161" t="e">
        <f t="shared" si="49"/>
        <v>#VALUE!</v>
      </c>
      <c r="AE190" s="170">
        <f t="shared" si="50"/>
        <v>0</v>
      </c>
      <c r="AF190" s="157">
        <f t="shared" si="51"/>
        <v>0</v>
      </c>
      <c r="AG190" s="166"/>
      <c r="AH190" s="125" t="str">
        <f t="shared" si="52"/>
        <v/>
      </c>
    </row>
    <row r="191" spans="1:34">
      <c r="A191" s="36"/>
      <c r="B191" s="36"/>
      <c r="C191" s="118"/>
      <c r="D191" s="51"/>
      <c r="E191" s="37"/>
      <c r="F191" s="37"/>
      <c r="G191" s="62"/>
      <c r="H191" s="37"/>
      <c r="I191" s="37"/>
      <c r="J191" s="37"/>
      <c r="K191" s="37"/>
      <c r="L191" s="37"/>
      <c r="M191" s="37"/>
      <c r="N191" s="193"/>
      <c r="O191" s="120"/>
      <c r="P191" s="147">
        <f t="shared" si="37"/>
        <v>0</v>
      </c>
      <c r="Q191" s="127" t="str">
        <f t="shared" si="53"/>
        <v/>
      </c>
      <c r="R191" s="142" t="str">
        <f t="shared" si="54"/>
        <v/>
      </c>
      <c r="S191" s="156" t="str">
        <f t="shared" si="38"/>
        <v/>
      </c>
      <c r="T191" s="63" t="str">
        <f t="shared" si="39"/>
        <v/>
      </c>
      <c r="U191" s="64" t="str">
        <f t="shared" si="40"/>
        <v/>
      </c>
      <c r="V191" s="70" t="str">
        <f t="shared" si="41"/>
        <v/>
      </c>
      <c r="W191" s="63" t="str">
        <f t="shared" si="42"/>
        <v/>
      </c>
      <c r="X191" s="63" t="str">
        <f t="shared" si="43"/>
        <v/>
      </c>
      <c r="Y191" s="63">
        <f t="shared" si="44"/>
        <v>0</v>
      </c>
      <c r="Z191" s="157">
        <f t="shared" si="45"/>
        <v>0</v>
      </c>
      <c r="AA191" s="156" t="e">
        <f t="shared" si="46"/>
        <v>#VALUE!</v>
      </c>
      <c r="AB191" s="129" t="e">
        <f t="shared" si="47"/>
        <v>#VALUE!</v>
      </c>
      <c r="AC191" s="129" t="e">
        <f t="shared" si="48"/>
        <v>#VALUE!</v>
      </c>
      <c r="AD191" s="161" t="e">
        <f t="shared" si="49"/>
        <v>#VALUE!</v>
      </c>
      <c r="AE191" s="170">
        <f t="shared" si="50"/>
        <v>0</v>
      </c>
      <c r="AF191" s="157">
        <f t="shared" si="51"/>
        <v>0</v>
      </c>
      <c r="AG191" s="166"/>
      <c r="AH191" s="125" t="str">
        <f t="shared" si="52"/>
        <v/>
      </c>
    </row>
    <row r="192" spans="1:34">
      <c r="A192" s="36"/>
      <c r="B192" s="36"/>
      <c r="C192" s="118"/>
      <c r="D192" s="51"/>
      <c r="E192" s="37"/>
      <c r="F192" s="37"/>
      <c r="G192" s="62"/>
      <c r="H192" s="37"/>
      <c r="I192" s="37"/>
      <c r="J192" s="37"/>
      <c r="K192" s="37"/>
      <c r="L192" s="37"/>
      <c r="M192" s="37"/>
      <c r="N192" s="193"/>
      <c r="O192" s="120"/>
      <c r="P192" s="147">
        <f t="shared" si="37"/>
        <v>0</v>
      </c>
      <c r="Q192" s="127" t="str">
        <f t="shared" si="53"/>
        <v/>
      </c>
      <c r="R192" s="142" t="str">
        <f t="shared" si="54"/>
        <v/>
      </c>
      <c r="S192" s="156" t="str">
        <f t="shared" si="38"/>
        <v/>
      </c>
      <c r="T192" s="63" t="str">
        <f t="shared" si="39"/>
        <v/>
      </c>
      <c r="U192" s="64" t="str">
        <f t="shared" si="40"/>
        <v/>
      </c>
      <c r="V192" s="70" t="str">
        <f t="shared" si="41"/>
        <v/>
      </c>
      <c r="W192" s="63" t="str">
        <f t="shared" si="42"/>
        <v/>
      </c>
      <c r="X192" s="63" t="str">
        <f t="shared" si="43"/>
        <v/>
      </c>
      <c r="Y192" s="63">
        <f t="shared" si="44"/>
        <v>0</v>
      </c>
      <c r="Z192" s="157">
        <f t="shared" si="45"/>
        <v>0</v>
      </c>
      <c r="AA192" s="156" t="e">
        <f t="shared" si="46"/>
        <v>#VALUE!</v>
      </c>
      <c r="AB192" s="129" t="e">
        <f t="shared" si="47"/>
        <v>#VALUE!</v>
      </c>
      <c r="AC192" s="129" t="e">
        <f t="shared" si="48"/>
        <v>#VALUE!</v>
      </c>
      <c r="AD192" s="161" t="e">
        <f t="shared" si="49"/>
        <v>#VALUE!</v>
      </c>
      <c r="AE192" s="170">
        <f t="shared" si="50"/>
        <v>0</v>
      </c>
      <c r="AF192" s="157">
        <f t="shared" si="51"/>
        <v>0</v>
      </c>
      <c r="AG192" s="166"/>
      <c r="AH192" s="125" t="str">
        <f t="shared" si="52"/>
        <v/>
      </c>
    </row>
    <row r="193" spans="1:34">
      <c r="A193" s="36"/>
      <c r="B193" s="36"/>
      <c r="C193" s="118"/>
      <c r="D193" s="51"/>
      <c r="E193" s="37"/>
      <c r="F193" s="37"/>
      <c r="G193" s="62"/>
      <c r="H193" s="37"/>
      <c r="I193" s="37"/>
      <c r="J193" s="37"/>
      <c r="K193" s="37"/>
      <c r="L193" s="37"/>
      <c r="M193" s="37"/>
      <c r="N193" s="193"/>
      <c r="O193" s="120"/>
      <c r="P193" s="147">
        <f t="shared" si="37"/>
        <v>0</v>
      </c>
      <c r="Q193" s="127" t="str">
        <f t="shared" si="53"/>
        <v/>
      </c>
      <c r="R193" s="142" t="str">
        <f t="shared" si="54"/>
        <v/>
      </c>
      <c r="S193" s="156" t="str">
        <f t="shared" si="38"/>
        <v/>
      </c>
      <c r="T193" s="63" t="str">
        <f t="shared" si="39"/>
        <v/>
      </c>
      <c r="U193" s="64" t="str">
        <f t="shared" si="40"/>
        <v/>
      </c>
      <c r="V193" s="70" t="str">
        <f t="shared" si="41"/>
        <v/>
      </c>
      <c r="W193" s="63" t="str">
        <f t="shared" si="42"/>
        <v/>
      </c>
      <c r="X193" s="63" t="str">
        <f t="shared" si="43"/>
        <v/>
      </c>
      <c r="Y193" s="63">
        <f t="shared" si="44"/>
        <v>0</v>
      </c>
      <c r="Z193" s="157">
        <f t="shared" si="45"/>
        <v>0</v>
      </c>
      <c r="AA193" s="156" t="e">
        <f t="shared" si="46"/>
        <v>#VALUE!</v>
      </c>
      <c r="AB193" s="129" t="e">
        <f t="shared" si="47"/>
        <v>#VALUE!</v>
      </c>
      <c r="AC193" s="129" t="e">
        <f t="shared" si="48"/>
        <v>#VALUE!</v>
      </c>
      <c r="AD193" s="161" t="e">
        <f t="shared" si="49"/>
        <v>#VALUE!</v>
      </c>
      <c r="AE193" s="170">
        <f t="shared" si="50"/>
        <v>0</v>
      </c>
      <c r="AF193" s="157">
        <f t="shared" si="51"/>
        <v>0</v>
      </c>
      <c r="AG193" s="166"/>
      <c r="AH193" s="125" t="str">
        <f t="shared" si="52"/>
        <v/>
      </c>
    </row>
    <row r="194" spans="1:34">
      <c r="A194" s="36"/>
      <c r="B194" s="36"/>
      <c r="C194" s="118"/>
      <c r="D194" s="51"/>
      <c r="E194" s="37"/>
      <c r="F194" s="37"/>
      <c r="G194" s="62"/>
      <c r="H194" s="37"/>
      <c r="I194" s="37"/>
      <c r="J194" s="37"/>
      <c r="K194" s="37"/>
      <c r="L194" s="37"/>
      <c r="M194" s="37"/>
      <c r="N194" s="193"/>
      <c r="O194" s="120"/>
      <c r="P194" s="147">
        <f t="shared" si="37"/>
        <v>0</v>
      </c>
      <c r="Q194" s="127" t="str">
        <f t="shared" si="53"/>
        <v/>
      </c>
      <c r="R194" s="142" t="str">
        <f t="shared" si="54"/>
        <v/>
      </c>
      <c r="S194" s="156" t="str">
        <f t="shared" si="38"/>
        <v/>
      </c>
      <c r="T194" s="63" t="str">
        <f t="shared" si="39"/>
        <v/>
      </c>
      <c r="U194" s="64" t="str">
        <f t="shared" si="40"/>
        <v/>
      </c>
      <c r="V194" s="70" t="str">
        <f t="shared" si="41"/>
        <v/>
      </c>
      <c r="W194" s="63" t="str">
        <f t="shared" si="42"/>
        <v/>
      </c>
      <c r="X194" s="63" t="str">
        <f t="shared" si="43"/>
        <v/>
      </c>
      <c r="Y194" s="63">
        <f t="shared" si="44"/>
        <v>0</v>
      </c>
      <c r="Z194" s="157">
        <f t="shared" si="45"/>
        <v>0</v>
      </c>
      <c r="AA194" s="156" t="e">
        <f t="shared" si="46"/>
        <v>#VALUE!</v>
      </c>
      <c r="AB194" s="129" t="e">
        <f t="shared" si="47"/>
        <v>#VALUE!</v>
      </c>
      <c r="AC194" s="129" t="e">
        <f t="shared" si="48"/>
        <v>#VALUE!</v>
      </c>
      <c r="AD194" s="161" t="e">
        <f t="shared" si="49"/>
        <v>#VALUE!</v>
      </c>
      <c r="AE194" s="170">
        <f t="shared" si="50"/>
        <v>0</v>
      </c>
      <c r="AF194" s="157">
        <f t="shared" si="51"/>
        <v>0</v>
      </c>
      <c r="AG194" s="166"/>
      <c r="AH194" s="125" t="str">
        <f t="shared" si="52"/>
        <v/>
      </c>
    </row>
    <row r="195" spans="1:34">
      <c r="A195" s="36"/>
      <c r="B195" s="36"/>
      <c r="C195" s="118"/>
      <c r="D195" s="51"/>
      <c r="E195" s="37"/>
      <c r="F195" s="37"/>
      <c r="G195" s="62"/>
      <c r="H195" s="37"/>
      <c r="I195" s="37"/>
      <c r="J195" s="37"/>
      <c r="K195" s="37"/>
      <c r="L195" s="37"/>
      <c r="M195" s="37"/>
      <c r="N195" s="193"/>
      <c r="O195" s="120"/>
      <c r="P195" s="147">
        <f t="shared" si="37"/>
        <v>0</v>
      </c>
      <c r="Q195" s="127" t="str">
        <f t="shared" si="53"/>
        <v/>
      </c>
      <c r="R195" s="142" t="str">
        <f t="shared" si="54"/>
        <v/>
      </c>
      <c r="S195" s="156" t="str">
        <f t="shared" si="38"/>
        <v/>
      </c>
      <c r="T195" s="63" t="str">
        <f t="shared" si="39"/>
        <v/>
      </c>
      <c r="U195" s="64" t="str">
        <f t="shared" si="40"/>
        <v/>
      </c>
      <c r="V195" s="70" t="str">
        <f t="shared" si="41"/>
        <v/>
      </c>
      <c r="W195" s="63" t="str">
        <f t="shared" si="42"/>
        <v/>
      </c>
      <c r="X195" s="63" t="str">
        <f t="shared" si="43"/>
        <v/>
      </c>
      <c r="Y195" s="63">
        <f t="shared" si="44"/>
        <v>0</v>
      </c>
      <c r="Z195" s="157">
        <f t="shared" si="45"/>
        <v>0</v>
      </c>
      <c r="AA195" s="156" t="e">
        <f t="shared" si="46"/>
        <v>#VALUE!</v>
      </c>
      <c r="AB195" s="129" t="e">
        <f t="shared" si="47"/>
        <v>#VALUE!</v>
      </c>
      <c r="AC195" s="129" t="e">
        <f t="shared" si="48"/>
        <v>#VALUE!</v>
      </c>
      <c r="AD195" s="161" t="e">
        <f t="shared" si="49"/>
        <v>#VALUE!</v>
      </c>
      <c r="AE195" s="170">
        <f t="shared" si="50"/>
        <v>0</v>
      </c>
      <c r="AF195" s="157">
        <f t="shared" si="51"/>
        <v>0</v>
      </c>
      <c r="AG195" s="166"/>
      <c r="AH195" s="125" t="str">
        <f t="shared" si="52"/>
        <v/>
      </c>
    </row>
    <row r="196" spans="1:34">
      <c r="A196" s="36"/>
      <c r="B196" s="36"/>
      <c r="C196" s="118"/>
      <c r="D196" s="51"/>
      <c r="E196" s="37"/>
      <c r="F196" s="37"/>
      <c r="G196" s="62"/>
      <c r="H196" s="37"/>
      <c r="I196" s="37"/>
      <c r="J196" s="37"/>
      <c r="K196" s="37"/>
      <c r="L196" s="37"/>
      <c r="M196" s="37"/>
      <c r="N196" s="193"/>
      <c r="O196" s="120"/>
      <c r="P196" s="147">
        <f t="shared" si="37"/>
        <v>0</v>
      </c>
      <c r="Q196" s="127" t="str">
        <f t="shared" si="53"/>
        <v/>
      </c>
      <c r="R196" s="142" t="str">
        <f t="shared" si="54"/>
        <v/>
      </c>
      <c r="S196" s="156" t="str">
        <f t="shared" si="38"/>
        <v/>
      </c>
      <c r="T196" s="63" t="str">
        <f t="shared" si="39"/>
        <v/>
      </c>
      <c r="U196" s="64" t="str">
        <f t="shared" si="40"/>
        <v/>
      </c>
      <c r="V196" s="70" t="str">
        <f t="shared" si="41"/>
        <v/>
      </c>
      <c r="W196" s="63" t="str">
        <f t="shared" si="42"/>
        <v/>
      </c>
      <c r="X196" s="63" t="str">
        <f t="shared" si="43"/>
        <v/>
      </c>
      <c r="Y196" s="63">
        <f t="shared" si="44"/>
        <v>0</v>
      </c>
      <c r="Z196" s="157">
        <f t="shared" si="45"/>
        <v>0</v>
      </c>
      <c r="AA196" s="156" t="e">
        <f t="shared" si="46"/>
        <v>#VALUE!</v>
      </c>
      <c r="AB196" s="129" t="e">
        <f t="shared" si="47"/>
        <v>#VALUE!</v>
      </c>
      <c r="AC196" s="129" t="e">
        <f t="shared" si="48"/>
        <v>#VALUE!</v>
      </c>
      <c r="AD196" s="161" t="e">
        <f t="shared" si="49"/>
        <v>#VALUE!</v>
      </c>
      <c r="AE196" s="170">
        <f t="shared" si="50"/>
        <v>0</v>
      </c>
      <c r="AF196" s="157">
        <f t="shared" si="51"/>
        <v>0</v>
      </c>
      <c r="AG196" s="166"/>
      <c r="AH196" s="125" t="str">
        <f t="shared" si="52"/>
        <v/>
      </c>
    </row>
    <row r="197" spans="1:34">
      <c r="A197" s="36"/>
      <c r="B197" s="36"/>
      <c r="C197" s="118"/>
      <c r="D197" s="51"/>
      <c r="E197" s="37"/>
      <c r="F197" s="37"/>
      <c r="G197" s="62"/>
      <c r="H197" s="37"/>
      <c r="I197" s="37"/>
      <c r="J197" s="37"/>
      <c r="K197" s="37"/>
      <c r="L197" s="37"/>
      <c r="M197" s="37"/>
      <c r="N197" s="193"/>
      <c r="O197" s="120"/>
      <c r="P197" s="147">
        <f t="shared" si="37"/>
        <v>0</v>
      </c>
      <c r="Q197" s="127" t="str">
        <f t="shared" si="53"/>
        <v/>
      </c>
      <c r="R197" s="142" t="str">
        <f t="shared" si="54"/>
        <v/>
      </c>
      <c r="S197" s="156" t="str">
        <f t="shared" si="38"/>
        <v/>
      </c>
      <c r="T197" s="63" t="str">
        <f t="shared" si="39"/>
        <v/>
      </c>
      <c r="U197" s="64" t="str">
        <f t="shared" si="40"/>
        <v/>
      </c>
      <c r="V197" s="70" t="str">
        <f t="shared" si="41"/>
        <v/>
      </c>
      <c r="W197" s="63" t="str">
        <f t="shared" si="42"/>
        <v/>
      </c>
      <c r="X197" s="63" t="str">
        <f t="shared" si="43"/>
        <v/>
      </c>
      <c r="Y197" s="63">
        <f t="shared" si="44"/>
        <v>0</v>
      </c>
      <c r="Z197" s="157">
        <f t="shared" si="45"/>
        <v>0</v>
      </c>
      <c r="AA197" s="156" t="e">
        <f t="shared" si="46"/>
        <v>#VALUE!</v>
      </c>
      <c r="AB197" s="129" t="e">
        <f t="shared" si="47"/>
        <v>#VALUE!</v>
      </c>
      <c r="AC197" s="129" t="e">
        <f t="shared" si="48"/>
        <v>#VALUE!</v>
      </c>
      <c r="AD197" s="161" t="e">
        <f t="shared" si="49"/>
        <v>#VALUE!</v>
      </c>
      <c r="AE197" s="170">
        <f t="shared" si="50"/>
        <v>0</v>
      </c>
      <c r="AF197" s="157">
        <f t="shared" si="51"/>
        <v>0</v>
      </c>
      <c r="AG197" s="166"/>
      <c r="AH197" s="125" t="str">
        <f t="shared" si="52"/>
        <v/>
      </c>
    </row>
    <row r="198" spans="1:34">
      <c r="A198" s="36"/>
      <c r="B198" s="36"/>
      <c r="C198" s="118"/>
      <c r="D198" s="51"/>
      <c r="E198" s="37"/>
      <c r="F198" s="37"/>
      <c r="G198" s="62"/>
      <c r="H198" s="37"/>
      <c r="I198" s="37"/>
      <c r="J198" s="37"/>
      <c r="K198" s="37"/>
      <c r="L198" s="37"/>
      <c r="M198" s="37"/>
      <c r="N198" s="193"/>
      <c r="O198" s="120"/>
      <c r="P198" s="147">
        <f t="shared" si="37"/>
        <v>0</v>
      </c>
      <c r="Q198" s="127" t="str">
        <f t="shared" si="53"/>
        <v/>
      </c>
      <c r="R198" s="142" t="str">
        <f t="shared" si="54"/>
        <v/>
      </c>
      <c r="S198" s="156" t="str">
        <f t="shared" si="38"/>
        <v/>
      </c>
      <c r="T198" s="63" t="str">
        <f t="shared" si="39"/>
        <v/>
      </c>
      <c r="U198" s="64" t="str">
        <f t="shared" si="40"/>
        <v/>
      </c>
      <c r="V198" s="70" t="str">
        <f t="shared" si="41"/>
        <v/>
      </c>
      <c r="W198" s="63" t="str">
        <f t="shared" si="42"/>
        <v/>
      </c>
      <c r="X198" s="63" t="str">
        <f t="shared" si="43"/>
        <v/>
      </c>
      <c r="Y198" s="63">
        <f t="shared" si="44"/>
        <v>0</v>
      </c>
      <c r="Z198" s="157">
        <f t="shared" si="45"/>
        <v>0</v>
      </c>
      <c r="AA198" s="156" t="e">
        <f t="shared" si="46"/>
        <v>#VALUE!</v>
      </c>
      <c r="AB198" s="129" t="e">
        <f t="shared" si="47"/>
        <v>#VALUE!</v>
      </c>
      <c r="AC198" s="129" t="e">
        <f t="shared" si="48"/>
        <v>#VALUE!</v>
      </c>
      <c r="AD198" s="161" t="e">
        <f t="shared" si="49"/>
        <v>#VALUE!</v>
      </c>
      <c r="AE198" s="170">
        <f t="shared" si="50"/>
        <v>0</v>
      </c>
      <c r="AF198" s="157">
        <f t="shared" si="51"/>
        <v>0</v>
      </c>
      <c r="AG198" s="166"/>
      <c r="AH198" s="125" t="str">
        <f t="shared" si="52"/>
        <v/>
      </c>
    </row>
    <row r="199" spans="1:34">
      <c r="A199" s="36"/>
      <c r="B199" s="36"/>
      <c r="C199" s="118"/>
      <c r="D199" s="51"/>
      <c r="E199" s="37"/>
      <c r="F199" s="37"/>
      <c r="G199" s="62"/>
      <c r="H199" s="37"/>
      <c r="I199" s="37"/>
      <c r="J199" s="37"/>
      <c r="K199" s="37"/>
      <c r="L199" s="37"/>
      <c r="M199" s="37"/>
      <c r="N199" s="193"/>
      <c r="O199" s="120"/>
      <c r="P199" s="147">
        <f t="shared" si="37"/>
        <v>0</v>
      </c>
      <c r="Q199" s="127" t="str">
        <f t="shared" si="53"/>
        <v/>
      </c>
      <c r="R199" s="142" t="str">
        <f t="shared" si="54"/>
        <v/>
      </c>
      <c r="S199" s="156" t="str">
        <f t="shared" si="38"/>
        <v/>
      </c>
      <c r="T199" s="63" t="str">
        <f t="shared" si="39"/>
        <v/>
      </c>
      <c r="U199" s="64" t="str">
        <f t="shared" si="40"/>
        <v/>
      </c>
      <c r="V199" s="70" t="str">
        <f t="shared" si="41"/>
        <v/>
      </c>
      <c r="W199" s="63" t="str">
        <f t="shared" si="42"/>
        <v/>
      </c>
      <c r="X199" s="63" t="str">
        <f t="shared" si="43"/>
        <v/>
      </c>
      <c r="Y199" s="63">
        <f t="shared" si="44"/>
        <v>0</v>
      </c>
      <c r="Z199" s="157">
        <f t="shared" si="45"/>
        <v>0</v>
      </c>
      <c r="AA199" s="156" t="e">
        <f t="shared" si="46"/>
        <v>#VALUE!</v>
      </c>
      <c r="AB199" s="129" t="e">
        <f t="shared" si="47"/>
        <v>#VALUE!</v>
      </c>
      <c r="AC199" s="129" t="e">
        <f t="shared" si="48"/>
        <v>#VALUE!</v>
      </c>
      <c r="AD199" s="161" t="e">
        <f t="shared" si="49"/>
        <v>#VALUE!</v>
      </c>
      <c r="AE199" s="170">
        <f t="shared" si="50"/>
        <v>0</v>
      </c>
      <c r="AF199" s="157">
        <f t="shared" si="51"/>
        <v>0</v>
      </c>
      <c r="AG199" s="166"/>
      <c r="AH199" s="125" t="str">
        <f t="shared" si="52"/>
        <v/>
      </c>
    </row>
    <row r="200" spans="1:34">
      <c r="A200" s="36"/>
      <c r="B200" s="36"/>
      <c r="C200" s="118"/>
      <c r="D200" s="51"/>
      <c r="E200" s="37"/>
      <c r="F200" s="37"/>
      <c r="G200" s="62"/>
      <c r="H200" s="37"/>
      <c r="I200" s="37"/>
      <c r="J200" s="37"/>
      <c r="K200" s="37"/>
      <c r="L200" s="37"/>
      <c r="M200" s="37"/>
      <c r="N200" s="193"/>
      <c r="O200" s="120"/>
      <c r="P200" s="147">
        <f t="shared" si="37"/>
        <v>0</v>
      </c>
      <c r="Q200" s="127" t="str">
        <f t="shared" si="53"/>
        <v/>
      </c>
      <c r="R200" s="142" t="str">
        <f t="shared" si="54"/>
        <v/>
      </c>
      <c r="S200" s="156" t="str">
        <f t="shared" si="38"/>
        <v/>
      </c>
      <c r="T200" s="63" t="str">
        <f t="shared" si="39"/>
        <v/>
      </c>
      <c r="U200" s="64" t="str">
        <f t="shared" si="40"/>
        <v/>
      </c>
      <c r="V200" s="70" t="str">
        <f t="shared" si="41"/>
        <v/>
      </c>
      <c r="W200" s="63" t="str">
        <f t="shared" si="42"/>
        <v/>
      </c>
      <c r="X200" s="63" t="str">
        <f t="shared" si="43"/>
        <v/>
      </c>
      <c r="Y200" s="63">
        <f t="shared" si="44"/>
        <v>0</v>
      </c>
      <c r="Z200" s="157">
        <f t="shared" si="45"/>
        <v>0</v>
      </c>
      <c r="AA200" s="156" t="e">
        <f t="shared" si="46"/>
        <v>#VALUE!</v>
      </c>
      <c r="AB200" s="129" t="e">
        <f t="shared" si="47"/>
        <v>#VALUE!</v>
      </c>
      <c r="AC200" s="129" t="e">
        <f t="shared" si="48"/>
        <v>#VALUE!</v>
      </c>
      <c r="AD200" s="161" t="e">
        <f t="shared" si="49"/>
        <v>#VALUE!</v>
      </c>
      <c r="AE200" s="170">
        <f t="shared" si="50"/>
        <v>0</v>
      </c>
      <c r="AF200" s="157">
        <f t="shared" si="51"/>
        <v>0</v>
      </c>
      <c r="AG200" s="166"/>
      <c r="AH200" s="125" t="str">
        <f t="shared" si="52"/>
        <v/>
      </c>
    </row>
    <row r="201" spans="1:34">
      <c r="A201" s="36"/>
      <c r="B201" s="36"/>
      <c r="C201" s="118"/>
      <c r="D201" s="51"/>
      <c r="E201" s="37"/>
      <c r="F201" s="37"/>
      <c r="G201" s="62"/>
      <c r="H201" s="37"/>
      <c r="I201" s="37"/>
      <c r="J201" s="37"/>
      <c r="K201" s="37"/>
      <c r="L201" s="37"/>
      <c r="M201" s="37"/>
      <c r="N201" s="193"/>
      <c r="O201" s="120"/>
      <c r="P201" s="147">
        <f t="shared" si="37"/>
        <v>0</v>
      </c>
      <c r="Q201" s="127" t="str">
        <f t="shared" si="53"/>
        <v/>
      </c>
      <c r="R201" s="142" t="str">
        <f t="shared" si="54"/>
        <v/>
      </c>
      <c r="S201" s="156" t="str">
        <f t="shared" si="38"/>
        <v/>
      </c>
      <c r="T201" s="63" t="str">
        <f t="shared" si="39"/>
        <v/>
      </c>
      <c r="U201" s="64" t="str">
        <f t="shared" si="40"/>
        <v/>
      </c>
      <c r="V201" s="70" t="str">
        <f t="shared" si="41"/>
        <v/>
      </c>
      <c r="W201" s="63" t="str">
        <f t="shared" si="42"/>
        <v/>
      </c>
      <c r="X201" s="63" t="str">
        <f t="shared" si="43"/>
        <v/>
      </c>
      <c r="Y201" s="63">
        <f t="shared" si="44"/>
        <v>0</v>
      </c>
      <c r="Z201" s="157">
        <f t="shared" si="45"/>
        <v>0</v>
      </c>
      <c r="AA201" s="156" t="e">
        <f t="shared" si="46"/>
        <v>#VALUE!</v>
      </c>
      <c r="AB201" s="129" t="e">
        <f t="shared" si="47"/>
        <v>#VALUE!</v>
      </c>
      <c r="AC201" s="129" t="e">
        <f t="shared" si="48"/>
        <v>#VALUE!</v>
      </c>
      <c r="AD201" s="161" t="e">
        <f t="shared" si="49"/>
        <v>#VALUE!</v>
      </c>
      <c r="AE201" s="170">
        <f t="shared" si="50"/>
        <v>0</v>
      </c>
      <c r="AF201" s="157">
        <f t="shared" si="51"/>
        <v>0</v>
      </c>
      <c r="AG201" s="166"/>
      <c r="AH201" s="125" t="str">
        <f t="shared" si="52"/>
        <v/>
      </c>
    </row>
    <row r="202" spans="1:34">
      <c r="A202" s="36"/>
      <c r="B202" s="36"/>
      <c r="C202" s="118"/>
      <c r="D202" s="51"/>
      <c r="E202" s="37"/>
      <c r="F202" s="37"/>
      <c r="G202" s="62"/>
      <c r="H202" s="37"/>
      <c r="I202" s="37"/>
      <c r="J202" s="37"/>
      <c r="K202" s="37"/>
      <c r="L202" s="37"/>
      <c r="M202" s="37"/>
      <c r="N202" s="193"/>
      <c r="O202" s="120"/>
      <c r="P202" s="147">
        <f t="shared" si="37"/>
        <v>0</v>
      </c>
      <c r="Q202" s="127" t="str">
        <f t="shared" si="53"/>
        <v/>
      </c>
      <c r="R202" s="142" t="str">
        <f t="shared" si="54"/>
        <v/>
      </c>
      <c r="S202" s="156" t="str">
        <f t="shared" si="38"/>
        <v/>
      </c>
      <c r="T202" s="63" t="str">
        <f t="shared" si="39"/>
        <v/>
      </c>
      <c r="U202" s="64" t="str">
        <f t="shared" si="40"/>
        <v/>
      </c>
      <c r="V202" s="70" t="str">
        <f t="shared" si="41"/>
        <v/>
      </c>
      <c r="W202" s="63" t="str">
        <f t="shared" si="42"/>
        <v/>
      </c>
      <c r="X202" s="63" t="str">
        <f t="shared" si="43"/>
        <v/>
      </c>
      <c r="Y202" s="63">
        <f t="shared" si="44"/>
        <v>0</v>
      </c>
      <c r="Z202" s="157">
        <f t="shared" si="45"/>
        <v>0</v>
      </c>
      <c r="AA202" s="156" t="e">
        <f t="shared" si="46"/>
        <v>#VALUE!</v>
      </c>
      <c r="AB202" s="129" t="e">
        <f t="shared" si="47"/>
        <v>#VALUE!</v>
      </c>
      <c r="AC202" s="129" t="e">
        <f t="shared" si="48"/>
        <v>#VALUE!</v>
      </c>
      <c r="AD202" s="161" t="e">
        <f t="shared" si="49"/>
        <v>#VALUE!</v>
      </c>
      <c r="AE202" s="170">
        <f t="shared" si="50"/>
        <v>0</v>
      </c>
      <c r="AF202" s="157">
        <f t="shared" si="51"/>
        <v>0</v>
      </c>
      <c r="AG202" s="166"/>
      <c r="AH202" s="125" t="str">
        <f t="shared" si="52"/>
        <v/>
      </c>
    </row>
    <row r="203" spans="1:34">
      <c r="A203" s="36"/>
      <c r="B203" s="36"/>
      <c r="C203" s="118"/>
      <c r="D203" s="51"/>
      <c r="E203" s="37"/>
      <c r="F203" s="37"/>
      <c r="G203" s="62"/>
      <c r="H203" s="37"/>
      <c r="I203" s="37"/>
      <c r="J203" s="37"/>
      <c r="K203" s="37"/>
      <c r="L203" s="37"/>
      <c r="M203" s="37"/>
      <c r="N203" s="193"/>
      <c r="O203" s="120"/>
      <c r="P203" s="147">
        <f t="shared" si="37"/>
        <v>0</v>
      </c>
      <c r="Q203" s="127" t="str">
        <f t="shared" si="53"/>
        <v/>
      </c>
      <c r="R203" s="142" t="str">
        <f t="shared" si="54"/>
        <v/>
      </c>
      <c r="S203" s="156" t="str">
        <f t="shared" si="38"/>
        <v/>
      </c>
      <c r="T203" s="63" t="str">
        <f t="shared" si="39"/>
        <v/>
      </c>
      <c r="U203" s="64" t="str">
        <f t="shared" si="40"/>
        <v/>
      </c>
      <c r="V203" s="70" t="str">
        <f t="shared" si="41"/>
        <v/>
      </c>
      <c r="W203" s="63" t="str">
        <f t="shared" si="42"/>
        <v/>
      </c>
      <c r="X203" s="63" t="str">
        <f t="shared" si="43"/>
        <v/>
      </c>
      <c r="Y203" s="63">
        <f t="shared" si="44"/>
        <v>0</v>
      </c>
      <c r="Z203" s="157">
        <f t="shared" si="45"/>
        <v>0</v>
      </c>
      <c r="AA203" s="156" t="e">
        <f t="shared" si="46"/>
        <v>#VALUE!</v>
      </c>
      <c r="AB203" s="129" t="e">
        <f t="shared" si="47"/>
        <v>#VALUE!</v>
      </c>
      <c r="AC203" s="129" t="e">
        <f t="shared" si="48"/>
        <v>#VALUE!</v>
      </c>
      <c r="AD203" s="161" t="e">
        <f t="shared" si="49"/>
        <v>#VALUE!</v>
      </c>
      <c r="AE203" s="170">
        <f t="shared" si="50"/>
        <v>0</v>
      </c>
      <c r="AF203" s="157">
        <f t="shared" si="51"/>
        <v>0</v>
      </c>
      <c r="AG203" s="166"/>
      <c r="AH203" s="125" t="str">
        <f t="shared" si="52"/>
        <v/>
      </c>
    </row>
    <row r="204" spans="1:34">
      <c r="A204" s="36"/>
      <c r="B204" s="36"/>
      <c r="C204" s="118"/>
      <c r="D204" s="51"/>
      <c r="E204" s="37"/>
      <c r="F204" s="37"/>
      <c r="G204" s="62"/>
      <c r="H204" s="37"/>
      <c r="I204" s="37"/>
      <c r="J204" s="37"/>
      <c r="K204" s="37"/>
      <c r="L204" s="37"/>
      <c r="M204" s="37"/>
      <c r="N204" s="193"/>
      <c r="O204" s="120"/>
      <c r="P204" s="147">
        <f t="shared" si="37"/>
        <v>0</v>
      </c>
      <c r="Q204" s="127" t="str">
        <f t="shared" si="53"/>
        <v/>
      </c>
      <c r="R204" s="142" t="str">
        <f t="shared" si="54"/>
        <v/>
      </c>
      <c r="S204" s="156" t="str">
        <f t="shared" si="38"/>
        <v/>
      </c>
      <c r="T204" s="63" t="str">
        <f t="shared" si="39"/>
        <v/>
      </c>
      <c r="U204" s="64" t="str">
        <f t="shared" si="40"/>
        <v/>
      </c>
      <c r="V204" s="70" t="str">
        <f t="shared" si="41"/>
        <v/>
      </c>
      <c r="W204" s="63" t="str">
        <f t="shared" si="42"/>
        <v/>
      </c>
      <c r="X204" s="63" t="str">
        <f t="shared" si="43"/>
        <v/>
      </c>
      <c r="Y204" s="63">
        <f t="shared" si="44"/>
        <v>0</v>
      </c>
      <c r="Z204" s="157">
        <f t="shared" si="45"/>
        <v>0</v>
      </c>
      <c r="AA204" s="156" t="e">
        <f t="shared" si="46"/>
        <v>#VALUE!</v>
      </c>
      <c r="AB204" s="129" t="e">
        <f t="shared" si="47"/>
        <v>#VALUE!</v>
      </c>
      <c r="AC204" s="129" t="e">
        <f t="shared" si="48"/>
        <v>#VALUE!</v>
      </c>
      <c r="AD204" s="161" t="e">
        <f t="shared" si="49"/>
        <v>#VALUE!</v>
      </c>
      <c r="AE204" s="170">
        <f t="shared" si="50"/>
        <v>0</v>
      </c>
      <c r="AF204" s="157">
        <f t="shared" si="51"/>
        <v>0</v>
      </c>
      <c r="AG204" s="166"/>
      <c r="AH204" s="125" t="str">
        <f t="shared" si="52"/>
        <v/>
      </c>
    </row>
    <row r="205" spans="1:34">
      <c r="A205" s="36"/>
      <c r="B205" s="36"/>
      <c r="C205" s="118"/>
      <c r="D205" s="51"/>
      <c r="E205" s="37"/>
      <c r="F205" s="37"/>
      <c r="G205" s="62"/>
      <c r="H205" s="37"/>
      <c r="I205" s="37"/>
      <c r="J205" s="37"/>
      <c r="K205" s="37"/>
      <c r="L205" s="37"/>
      <c r="M205" s="37"/>
      <c r="N205" s="193"/>
      <c r="O205" s="120"/>
      <c r="P205" s="147">
        <f t="shared" si="37"/>
        <v>0</v>
      </c>
      <c r="Q205" s="127" t="str">
        <f t="shared" si="53"/>
        <v/>
      </c>
      <c r="R205" s="142" t="str">
        <f t="shared" si="54"/>
        <v/>
      </c>
      <c r="S205" s="156" t="str">
        <f t="shared" si="38"/>
        <v/>
      </c>
      <c r="T205" s="63" t="str">
        <f t="shared" si="39"/>
        <v/>
      </c>
      <c r="U205" s="64" t="str">
        <f t="shared" si="40"/>
        <v/>
      </c>
      <c r="V205" s="70" t="str">
        <f t="shared" si="41"/>
        <v/>
      </c>
      <c r="W205" s="63" t="str">
        <f t="shared" si="42"/>
        <v/>
      </c>
      <c r="X205" s="63" t="str">
        <f t="shared" si="43"/>
        <v/>
      </c>
      <c r="Y205" s="63">
        <f t="shared" si="44"/>
        <v>0</v>
      </c>
      <c r="Z205" s="157">
        <f t="shared" si="45"/>
        <v>0</v>
      </c>
      <c r="AA205" s="156" t="e">
        <f t="shared" si="46"/>
        <v>#VALUE!</v>
      </c>
      <c r="AB205" s="129" t="e">
        <f t="shared" si="47"/>
        <v>#VALUE!</v>
      </c>
      <c r="AC205" s="129" t="e">
        <f t="shared" si="48"/>
        <v>#VALUE!</v>
      </c>
      <c r="AD205" s="161" t="e">
        <f t="shared" si="49"/>
        <v>#VALUE!</v>
      </c>
      <c r="AE205" s="170">
        <f t="shared" si="50"/>
        <v>0</v>
      </c>
      <c r="AF205" s="157">
        <f t="shared" si="51"/>
        <v>0</v>
      </c>
      <c r="AG205" s="166"/>
      <c r="AH205" s="125" t="str">
        <f t="shared" si="52"/>
        <v/>
      </c>
    </row>
    <row r="206" spans="1:34">
      <c r="A206" s="36"/>
      <c r="B206" s="36"/>
      <c r="C206" s="118"/>
      <c r="D206" s="51"/>
      <c r="E206" s="37"/>
      <c r="F206" s="37"/>
      <c r="G206" s="62"/>
      <c r="H206" s="37"/>
      <c r="I206" s="37"/>
      <c r="J206" s="37"/>
      <c r="K206" s="37"/>
      <c r="L206" s="37"/>
      <c r="M206" s="37"/>
      <c r="N206" s="193"/>
      <c r="O206" s="120"/>
      <c r="P206" s="147">
        <f t="shared" si="37"/>
        <v>0</v>
      </c>
      <c r="Q206" s="127" t="str">
        <f t="shared" si="53"/>
        <v/>
      </c>
      <c r="R206" s="142" t="str">
        <f t="shared" si="54"/>
        <v/>
      </c>
      <c r="S206" s="156" t="str">
        <f t="shared" si="38"/>
        <v/>
      </c>
      <c r="T206" s="63" t="str">
        <f t="shared" si="39"/>
        <v/>
      </c>
      <c r="U206" s="64" t="str">
        <f t="shared" si="40"/>
        <v/>
      </c>
      <c r="V206" s="70" t="str">
        <f t="shared" si="41"/>
        <v/>
      </c>
      <c r="W206" s="63" t="str">
        <f t="shared" si="42"/>
        <v/>
      </c>
      <c r="X206" s="63" t="str">
        <f t="shared" si="43"/>
        <v/>
      </c>
      <c r="Y206" s="63">
        <f t="shared" si="44"/>
        <v>0</v>
      </c>
      <c r="Z206" s="157">
        <f t="shared" si="45"/>
        <v>0</v>
      </c>
      <c r="AA206" s="156" t="e">
        <f t="shared" si="46"/>
        <v>#VALUE!</v>
      </c>
      <c r="AB206" s="129" t="e">
        <f t="shared" si="47"/>
        <v>#VALUE!</v>
      </c>
      <c r="AC206" s="129" t="e">
        <f t="shared" si="48"/>
        <v>#VALUE!</v>
      </c>
      <c r="AD206" s="161" t="e">
        <f t="shared" si="49"/>
        <v>#VALUE!</v>
      </c>
      <c r="AE206" s="170">
        <f t="shared" si="50"/>
        <v>0</v>
      </c>
      <c r="AF206" s="157">
        <f t="shared" si="51"/>
        <v>0</v>
      </c>
      <c r="AG206" s="166"/>
      <c r="AH206" s="125" t="str">
        <f t="shared" si="52"/>
        <v/>
      </c>
    </row>
    <row r="207" spans="1:34">
      <c r="A207" s="36"/>
      <c r="B207" s="36"/>
      <c r="C207" s="118"/>
      <c r="D207" s="51"/>
      <c r="E207" s="37"/>
      <c r="F207" s="37"/>
      <c r="G207" s="62"/>
      <c r="H207" s="37"/>
      <c r="I207" s="37"/>
      <c r="J207" s="37"/>
      <c r="K207" s="37"/>
      <c r="L207" s="37"/>
      <c r="M207" s="37"/>
      <c r="N207" s="193"/>
      <c r="O207" s="120"/>
      <c r="P207" s="147">
        <f t="shared" si="37"/>
        <v>0</v>
      </c>
      <c r="Q207" s="127" t="str">
        <f t="shared" si="53"/>
        <v/>
      </c>
      <c r="R207" s="142" t="str">
        <f t="shared" si="54"/>
        <v/>
      </c>
      <c r="S207" s="156" t="str">
        <f t="shared" si="38"/>
        <v/>
      </c>
      <c r="T207" s="63" t="str">
        <f t="shared" si="39"/>
        <v/>
      </c>
      <c r="U207" s="64" t="str">
        <f t="shared" si="40"/>
        <v/>
      </c>
      <c r="V207" s="70" t="str">
        <f t="shared" si="41"/>
        <v/>
      </c>
      <c r="W207" s="63" t="str">
        <f t="shared" si="42"/>
        <v/>
      </c>
      <c r="X207" s="63" t="str">
        <f t="shared" si="43"/>
        <v/>
      </c>
      <c r="Y207" s="63">
        <f t="shared" si="44"/>
        <v>0</v>
      </c>
      <c r="Z207" s="157">
        <f t="shared" si="45"/>
        <v>0</v>
      </c>
      <c r="AA207" s="156" t="e">
        <f t="shared" si="46"/>
        <v>#VALUE!</v>
      </c>
      <c r="AB207" s="129" t="e">
        <f t="shared" si="47"/>
        <v>#VALUE!</v>
      </c>
      <c r="AC207" s="129" t="e">
        <f t="shared" si="48"/>
        <v>#VALUE!</v>
      </c>
      <c r="AD207" s="161" t="e">
        <f t="shared" si="49"/>
        <v>#VALUE!</v>
      </c>
      <c r="AE207" s="170">
        <f t="shared" si="50"/>
        <v>0</v>
      </c>
      <c r="AF207" s="157">
        <f t="shared" si="51"/>
        <v>0</v>
      </c>
      <c r="AG207" s="166"/>
      <c r="AH207" s="125" t="str">
        <f t="shared" si="52"/>
        <v/>
      </c>
    </row>
    <row r="208" spans="1:34">
      <c r="A208" s="36"/>
      <c r="B208" s="36"/>
      <c r="C208" s="118"/>
      <c r="D208" s="51"/>
      <c r="E208" s="37"/>
      <c r="F208" s="37"/>
      <c r="G208" s="62"/>
      <c r="H208" s="37"/>
      <c r="I208" s="37"/>
      <c r="J208" s="37"/>
      <c r="K208" s="37"/>
      <c r="L208" s="37"/>
      <c r="M208" s="37"/>
      <c r="N208" s="193"/>
      <c r="O208" s="120"/>
      <c r="P208" s="147">
        <f t="shared" si="37"/>
        <v>0</v>
      </c>
      <c r="Q208" s="127" t="str">
        <f t="shared" si="53"/>
        <v/>
      </c>
      <c r="R208" s="142" t="str">
        <f t="shared" si="54"/>
        <v/>
      </c>
      <c r="S208" s="156" t="str">
        <f t="shared" si="38"/>
        <v/>
      </c>
      <c r="T208" s="63" t="str">
        <f t="shared" si="39"/>
        <v/>
      </c>
      <c r="U208" s="64" t="str">
        <f t="shared" si="40"/>
        <v/>
      </c>
      <c r="V208" s="70" t="str">
        <f t="shared" si="41"/>
        <v/>
      </c>
      <c r="W208" s="63" t="str">
        <f t="shared" si="42"/>
        <v/>
      </c>
      <c r="X208" s="63" t="str">
        <f t="shared" si="43"/>
        <v/>
      </c>
      <c r="Y208" s="63">
        <f t="shared" si="44"/>
        <v>0</v>
      </c>
      <c r="Z208" s="157">
        <f t="shared" si="45"/>
        <v>0</v>
      </c>
      <c r="AA208" s="156" t="e">
        <f t="shared" si="46"/>
        <v>#VALUE!</v>
      </c>
      <c r="AB208" s="129" t="e">
        <f t="shared" si="47"/>
        <v>#VALUE!</v>
      </c>
      <c r="AC208" s="129" t="e">
        <f t="shared" si="48"/>
        <v>#VALUE!</v>
      </c>
      <c r="AD208" s="161" t="e">
        <f t="shared" si="49"/>
        <v>#VALUE!</v>
      </c>
      <c r="AE208" s="170">
        <f t="shared" si="50"/>
        <v>0</v>
      </c>
      <c r="AF208" s="157">
        <f t="shared" si="51"/>
        <v>0</v>
      </c>
      <c r="AG208" s="166"/>
      <c r="AH208" s="125" t="str">
        <f t="shared" si="52"/>
        <v/>
      </c>
    </row>
    <row r="209" spans="1:34">
      <c r="A209" s="36"/>
      <c r="B209" s="36"/>
      <c r="C209" s="118"/>
      <c r="D209" s="51"/>
      <c r="E209" s="37"/>
      <c r="F209" s="37"/>
      <c r="G209" s="62"/>
      <c r="H209" s="37"/>
      <c r="I209" s="37"/>
      <c r="J209" s="37"/>
      <c r="K209" s="37"/>
      <c r="L209" s="37"/>
      <c r="M209" s="37"/>
      <c r="N209" s="193"/>
      <c r="O209" s="120"/>
      <c r="P209" s="147">
        <f t="shared" si="37"/>
        <v>0</v>
      </c>
      <c r="Q209" s="127" t="str">
        <f t="shared" si="53"/>
        <v/>
      </c>
      <c r="R209" s="142" t="str">
        <f t="shared" si="54"/>
        <v/>
      </c>
      <c r="S209" s="156" t="str">
        <f t="shared" si="38"/>
        <v/>
      </c>
      <c r="T209" s="63" t="str">
        <f t="shared" si="39"/>
        <v/>
      </c>
      <c r="U209" s="64" t="str">
        <f t="shared" si="40"/>
        <v/>
      </c>
      <c r="V209" s="70" t="str">
        <f t="shared" si="41"/>
        <v/>
      </c>
      <c r="W209" s="63" t="str">
        <f t="shared" si="42"/>
        <v/>
      </c>
      <c r="X209" s="63" t="str">
        <f t="shared" si="43"/>
        <v/>
      </c>
      <c r="Y209" s="63">
        <f t="shared" si="44"/>
        <v>0</v>
      </c>
      <c r="Z209" s="157">
        <f t="shared" si="45"/>
        <v>0</v>
      </c>
      <c r="AA209" s="156" t="e">
        <f t="shared" si="46"/>
        <v>#VALUE!</v>
      </c>
      <c r="AB209" s="129" t="e">
        <f t="shared" si="47"/>
        <v>#VALUE!</v>
      </c>
      <c r="AC209" s="129" t="e">
        <f t="shared" si="48"/>
        <v>#VALUE!</v>
      </c>
      <c r="AD209" s="161" t="e">
        <f t="shared" si="49"/>
        <v>#VALUE!</v>
      </c>
      <c r="AE209" s="170">
        <f t="shared" si="50"/>
        <v>0</v>
      </c>
      <c r="AF209" s="157">
        <f t="shared" si="51"/>
        <v>0</v>
      </c>
      <c r="AG209" s="166"/>
      <c r="AH209" s="125" t="str">
        <f t="shared" si="52"/>
        <v/>
      </c>
    </row>
    <row r="210" spans="1:34">
      <c r="A210" s="36"/>
      <c r="B210" s="36"/>
      <c r="C210" s="118"/>
      <c r="D210" s="51"/>
      <c r="E210" s="37"/>
      <c r="F210" s="37"/>
      <c r="G210" s="62"/>
      <c r="H210" s="37"/>
      <c r="I210" s="37"/>
      <c r="J210" s="37"/>
      <c r="K210" s="37"/>
      <c r="L210" s="37"/>
      <c r="M210" s="37"/>
      <c r="N210" s="193"/>
      <c r="O210" s="120"/>
      <c r="P210" s="147">
        <f t="shared" ref="P210:P245" si="55">D210</f>
        <v>0</v>
      </c>
      <c r="Q210" s="127" t="str">
        <f t="shared" si="53"/>
        <v/>
      </c>
      <c r="R210" s="142" t="str">
        <f t="shared" si="54"/>
        <v/>
      </c>
      <c r="S210" s="156" t="str">
        <f t="shared" ref="S210:S245" si="56">IF(COUNTA(E210,F210,G210:H210,M210:O210,I210,J210)&lt;5,"",SUM(MAX(T210,F210),MAX(V210,H210),X210,Y210,Z210))</f>
        <v/>
      </c>
      <c r="T210" s="63" t="str">
        <f t="shared" ref="T210:T245" si="57">IF(COUNTA(E210,F210,G210:H210,M210:O210,I210,J210)&lt;5,"",IF(COUNTA(F210)=1,F210,MAX(E210,Q210)-IF(COUNTA(H210)=1,H210,MAX(E210,Q210)*MAX(G210,U210))-X210-IF(COUNTA(M210)=1,M210,MAX(E210,Q210)*MAX(O210,AC210))))</f>
        <v/>
      </c>
      <c r="U210" s="64" t="str">
        <f t="shared" ref="U210:U245" si="58">IF(COUNTA(E210,F210,G210:H210,M210:O210,I210,J210)&lt;5,"",IF(COUNTA(G210)=1,G210,(MAX(E210,Q210)-MAX(F210,T210)-X210-IF(COUNTA(M210)=1,M210,MAX(E210,Q210)*O210))/MAX(E210,Q210)))</f>
        <v/>
      </c>
      <c r="V210" s="70" t="str">
        <f t="shared" ref="V210:V245" si="59">IF(COUNTA(E210,F210,G210:H210,M210:O210,I210,J210)&lt;5,"",IF(COUNTA(H210)=1,H210,MAX(G210,U210)*MAX(E210,Q210)))</f>
        <v/>
      </c>
      <c r="W210" s="63" t="str">
        <f t="shared" ref="W210:W245" si="60">IF(I210="","",I210)</f>
        <v/>
      </c>
      <c r="X210" s="63" t="str">
        <f t="shared" ref="X210:X245" si="61">IF(COUNTA(E210,F210,G210:H210,M210:O210,I210,J210)&lt;5,"",IF(COUNTA(W210)=1,IFERROR(IF(W210="무료배송",$J210,IF(W210="유료배송",0,MIN(J210,J210/(W210/MAX(E210,Q210))))),"오류"),MAX(E210,Q210)-MAX(F210,T210)-IF(COUNTA(H210)=1,H210,MAX(F210,Q210)*MAX(G210,U210))-IF(COUNTA(M210)=1,M210,MAX(E210,Q210)*MAX(O210,AC210))))</f>
        <v/>
      </c>
      <c r="Y210" s="63">
        <f t="shared" ref="Y210:Y245" si="62">K210</f>
        <v>0</v>
      </c>
      <c r="Z210" s="157">
        <f t="shared" ref="Z210:Z245" si="63">L210</f>
        <v>0</v>
      </c>
      <c r="AA210" s="156" t="e">
        <f t="shared" ref="AA210:AA245" si="64">IF(COUNTA(M210)=1,M210,IF(COUNTA(O210)=1,MAX(E210,Q210)*O210,IF(COUNTA(N210)=1,MAX(D210,P210)*MAX(N210,AB210),MAX(E210,Q210)-S210)))</f>
        <v>#VALUE!</v>
      </c>
      <c r="AB210" s="129" t="e">
        <f t="shared" ref="AB210:AB245" si="65">IF(COUNTA(N210)=1,N210,IF(COUNTA(M210)=1,M210/MAX(D210,P210),AA210/MAX(D210,P210)))</f>
        <v>#VALUE!</v>
      </c>
      <c r="AC210" s="129" t="e">
        <f t="shared" ref="AC210:AC245" si="66">IF(COUNTA(O210)=1,O210,IF(COUNTA(M210)=1,M210/MAX(E210,Q210),AA210/MAX(E210,Q210)))</f>
        <v>#VALUE!</v>
      </c>
      <c r="AD210" s="161" t="e">
        <f t="shared" ref="AD210:AD245" si="67">AA210/MAX(F210,T210)</f>
        <v>#VALUE!</v>
      </c>
      <c r="AE210" s="170">
        <f t="shared" ref="AE210:AE245" si="68">MAX(E210,Q210)-MAX(H210,V210)</f>
        <v>0</v>
      </c>
      <c r="AF210" s="157">
        <f t="shared" ref="AF210:AF245" si="69">MAX(H210,V210)</f>
        <v>0</v>
      </c>
      <c r="AG210" s="166"/>
      <c r="AH210" s="125" t="str">
        <f t="shared" ref="AH210:AH245" si="70">IF(AG210="","",MAX(E210,Q210)*(1-AG210))</f>
        <v/>
      </c>
    </row>
    <row r="211" spans="1:34">
      <c r="A211" s="36"/>
      <c r="B211" s="36"/>
      <c r="C211" s="118"/>
      <c r="D211" s="51"/>
      <c r="E211" s="37"/>
      <c r="F211" s="37"/>
      <c r="G211" s="62"/>
      <c r="H211" s="37"/>
      <c r="I211" s="37"/>
      <c r="J211" s="37"/>
      <c r="K211" s="37"/>
      <c r="L211" s="37"/>
      <c r="M211" s="37"/>
      <c r="N211" s="193"/>
      <c r="O211" s="120"/>
      <c r="P211" s="147">
        <f t="shared" si="55"/>
        <v>0</v>
      </c>
      <c r="Q211" s="127" t="str">
        <f t="shared" si="53"/>
        <v/>
      </c>
      <c r="R211" s="142" t="str">
        <f t="shared" si="54"/>
        <v/>
      </c>
      <c r="S211" s="156" t="str">
        <f t="shared" si="56"/>
        <v/>
      </c>
      <c r="T211" s="63" t="str">
        <f t="shared" si="57"/>
        <v/>
      </c>
      <c r="U211" s="64" t="str">
        <f t="shared" si="58"/>
        <v/>
      </c>
      <c r="V211" s="70" t="str">
        <f t="shared" si="59"/>
        <v/>
      </c>
      <c r="W211" s="63" t="str">
        <f t="shared" si="60"/>
        <v/>
      </c>
      <c r="X211" s="63" t="str">
        <f t="shared" si="61"/>
        <v/>
      </c>
      <c r="Y211" s="63">
        <f t="shared" si="62"/>
        <v>0</v>
      </c>
      <c r="Z211" s="157">
        <f t="shared" si="63"/>
        <v>0</v>
      </c>
      <c r="AA211" s="156" t="e">
        <f t="shared" si="64"/>
        <v>#VALUE!</v>
      </c>
      <c r="AB211" s="129" t="e">
        <f t="shared" si="65"/>
        <v>#VALUE!</v>
      </c>
      <c r="AC211" s="129" t="e">
        <f t="shared" si="66"/>
        <v>#VALUE!</v>
      </c>
      <c r="AD211" s="161" t="e">
        <f t="shared" si="67"/>
        <v>#VALUE!</v>
      </c>
      <c r="AE211" s="170">
        <f t="shared" si="68"/>
        <v>0</v>
      </c>
      <c r="AF211" s="157">
        <f t="shared" si="69"/>
        <v>0</v>
      </c>
      <c r="AG211" s="166"/>
      <c r="AH211" s="125" t="str">
        <f t="shared" si="70"/>
        <v/>
      </c>
    </row>
    <row r="212" spans="1:34">
      <c r="A212" s="36"/>
      <c r="B212" s="36"/>
      <c r="C212" s="118"/>
      <c r="D212" s="51"/>
      <c r="E212" s="37"/>
      <c r="F212" s="37"/>
      <c r="G212" s="62"/>
      <c r="H212" s="37"/>
      <c r="I212" s="37"/>
      <c r="J212" s="37"/>
      <c r="K212" s="37"/>
      <c r="L212" s="37"/>
      <c r="M212" s="37"/>
      <c r="N212" s="193"/>
      <c r="O212" s="120"/>
      <c r="P212" s="147">
        <f t="shared" si="55"/>
        <v>0</v>
      </c>
      <c r="Q212" s="127" t="str">
        <f t="shared" si="53"/>
        <v/>
      </c>
      <c r="R212" s="142" t="str">
        <f t="shared" si="54"/>
        <v/>
      </c>
      <c r="S212" s="156" t="str">
        <f t="shared" si="56"/>
        <v/>
      </c>
      <c r="T212" s="63" t="str">
        <f t="shared" si="57"/>
        <v/>
      </c>
      <c r="U212" s="64" t="str">
        <f t="shared" si="58"/>
        <v/>
      </c>
      <c r="V212" s="70" t="str">
        <f t="shared" si="59"/>
        <v/>
      </c>
      <c r="W212" s="63" t="str">
        <f t="shared" si="60"/>
        <v/>
      </c>
      <c r="X212" s="63" t="str">
        <f t="shared" si="61"/>
        <v/>
      </c>
      <c r="Y212" s="63">
        <f t="shared" si="62"/>
        <v>0</v>
      </c>
      <c r="Z212" s="157">
        <f t="shared" si="63"/>
        <v>0</v>
      </c>
      <c r="AA212" s="156" t="e">
        <f t="shared" si="64"/>
        <v>#VALUE!</v>
      </c>
      <c r="AB212" s="129" t="e">
        <f t="shared" si="65"/>
        <v>#VALUE!</v>
      </c>
      <c r="AC212" s="129" t="e">
        <f t="shared" si="66"/>
        <v>#VALUE!</v>
      </c>
      <c r="AD212" s="161" t="e">
        <f t="shared" si="67"/>
        <v>#VALUE!</v>
      </c>
      <c r="AE212" s="170">
        <f t="shared" si="68"/>
        <v>0</v>
      </c>
      <c r="AF212" s="157">
        <f t="shared" si="69"/>
        <v>0</v>
      </c>
      <c r="AG212" s="166"/>
      <c r="AH212" s="125" t="str">
        <f t="shared" si="70"/>
        <v/>
      </c>
    </row>
    <row r="213" spans="1:34">
      <c r="A213" s="36"/>
      <c r="B213" s="36"/>
      <c r="C213" s="118"/>
      <c r="D213" s="51"/>
      <c r="E213" s="37"/>
      <c r="F213" s="37"/>
      <c r="G213" s="62"/>
      <c r="H213" s="37"/>
      <c r="I213" s="37"/>
      <c r="J213" s="37"/>
      <c r="K213" s="37"/>
      <c r="L213" s="37"/>
      <c r="M213" s="37"/>
      <c r="N213" s="193"/>
      <c r="O213" s="120"/>
      <c r="P213" s="147">
        <f t="shared" si="55"/>
        <v>0</v>
      </c>
      <c r="Q213" s="127" t="str">
        <f t="shared" ref="Q213:Q245" si="71">IF(COUNTA(E213,F213,G213:H213,M213:O213,I213,J213)&lt;5,"",IF(COUNTA(E213)=1,E213,MAX(F213,T213)+IF(COUNTA(H213)=1,H213,MAX(E213,Q213)*MAX(G213,U213))+X213+IF(COUNTA(M213)=1,M213,IF(COUNTA(N213)=1,MAX(D213,P213)*MAX(N213,AB213),MAX(E213,Q213)*MAX(O213,AC213)))))</f>
        <v/>
      </c>
      <c r="R213" s="142" t="str">
        <f t="shared" si="54"/>
        <v/>
      </c>
      <c r="S213" s="156" t="str">
        <f t="shared" si="56"/>
        <v/>
      </c>
      <c r="T213" s="63" t="str">
        <f t="shared" si="57"/>
        <v/>
      </c>
      <c r="U213" s="64" t="str">
        <f t="shared" si="58"/>
        <v/>
      </c>
      <c r="V213" s="70" t="str">
        <f t="shared" si="59"/>
        <v/>
      </c>
      <c r="W213" s="63" t="str">
        <f t="shared" si="60"/>
        <v/>
      </c>
      <c r="X213" s="63" t="str">
        <f t="shared" si="61"/>
        <v/>
      </c>
      <c r="Y213" s="63">
        <f t="shared" si="62"/>
        <v>0</v>
      </c>
      <c r="Z213" s="157">
        <f t="shared" si="63"/>
        <v>0</v>
      </c>
      <c r="AA213" s="156" t="e">
        <f t="shared" si="64"/>
        <v>#VALUE!</v>
      </c>
      <c r="AB213" s="129" t="e">
        <f t="shared" si="65"/>
        <v>#VALUE!</v>
      </c>
      <c r="AC213" s="129" t="e">
        <f t="shared" si="66"/>
        <v>#VALUE!</v>
      </c>
      <c r="AD213" s="161" t="e">
        <f t="shared" si="67"/>
        <v>#VALUE!</v>
      </c>
      <c r="AE213" s="170">
        <f t="shared" si="68"/>
        <v>0</v>
      </c>
      <c r="AF213" s="157">
        <f t="shared" si="69"/>
        <v>0</v>
      </c>
      <c r="AG213" s="166"/>
      <c r="AH213" s="125" t="str">
        <f t="shared" si="70"/>
        <v/>
      </c>
    </row>
    <row r="214" spans="1:34">
      <c r="A214" s="36"/>
      <c r="B214" s="36"/>
      <c r="C214" s="118"/>
      <c r="D214" s="51"/>
      <c r="E214" s="37"/>
      <c r="F214" s="37"/>
      <c r="G214" s="62"/>
      <c r="H214" s="37"/>
      <c r="I214" s="37"/>
      <c r="J214" s="37"/>
      <c r="K214" s="37"/>
      <c r="L214" s="37"/>
      <c r="M214" s="37"/>
      <c r="N214" s="193"/>
      <c r="O214" s="120"/>
      <c r="P214" s="147">
        <f t="shared" si="55"/>
        <v>0</v>
      </c>
      <c r="Q214" s="127" t="str">
        <f t="shared" si="71"/>
        <v/>
      </c>
      <c r="R214" s="142" t="str">
        <f t="shared" si="54"/>
        <v/>
      </c>
      <c r="S214" s="156" t="str">
        <f t="shared" si="56"/>
        <v/>
      </c>
      <c r="T214" s="63" t="str">
        <f t="shared" si="57"/>
        <v/>
      </c>
      <c r="U214" s="64" t="str">
        <f t="shared" si="58"/>
        <v/>
      </c>
      <c r="V214" s="70" t="str">
        <f t="shared" si="59"/>
        <v/>
      </c>
      <c r="W214" s="63" t="str">
        <f t="shared" si="60"/>
        <v/>
      </c>
      <c r="X214" s="63" t="str">
        <f t="shared" si="61"/>
        <v/>
      </c>
      <c r="Y214" s="63">
        <f t="shared" si="62"/>
        <v>0</v>
      </c>
      <c r="Z214" s="157">
        <f t="shared" si="63"/>
        <v>0</v>
      </c>
      <c r="AA214" s="156" t="e">
        <f t="shared" si="64"/>
        <v>#VALUE!</v>
      </c>
      <c r="AB214" s="129" t="e">
        <f t="shared" si="65"/>
        <v>#VALUE!</v>
      </c>
      <c r="AC214" s="129" t="e">
        <f t="shared" si="66"/>
        <v>#VALUE!</v>
      </c>
      <c r="AD214" s="161" t="e">
        <f t="shared" si="67"/>
        <v>#VALUE!</v>
      </c>
      <c r="AE214" s="170">
        <f t="shared" si="68"/>
        <v>0</v>
      </c>
      <c r="AF214" s="157">
        <f t="shared" si="69"/>
        <v>0</v>
      </c>
      <c r="AG214" s="166"/>
      <c r="AH214" s="125" t="str">
        <f t="shared" si="70"/>
        <v/>
      </c>
    </row>
    <row r="215" spans="1:34">
      <c r="A215" s="36"/>
      <c r="B215" s="36"/>
      <c r="C215" s="118"/>
      <c r="D215" s="51"/>
      <c r="E215" s="37"/>
      <c r="F215" s="37"/>
      <c r="G215" s="62"/>
      <c r="H215" s="37"/>
      <c r="I215" s="37"/>
      <c r="J215" s="37"/>
      <c r="K215" s="37"/>
      <c r="L215" s="37"/>
      <c r="M215" s="37"/>
      <c r="N215" s="193"/>
      <c r="O215" s="120"/>
      <c r="P215" s="147">
        <f t="shared" si="55"/>
        <v>0</v>
      </c>
      <c r="Q215" s="127" t="str">
        <f t="shared" si="71"/>
        <v/>
      </c>
      <c r="R215" s="142" t="str">
        <f t="shared" si="54"/>
        <v/>
      </c>
      <c r="S215" s="156" t="str">
        <f t="shared" si="56"/>
        <v/>
      </c>
      <c r="T215" s="63" t="str">
        <f t="shared" si="57"/>
        <v/>
      </c>
      <c r="U215" s="64" t="str">
        <f t="shared" si="58"/>
        <v/>
      </c>
      <c r="V215" s="70" t="str">
        <f t="shared" si="59"/>
        <v/>
      </c>
      <c r="W215" s="63" t="str">
        <f t="shared" si="60"/>
        <v/>
      </c>
      <c r="X215" s="63" t="str">
        <f t="shared" si="61"/>
        <v/>
      </c>
      <c r="Y215" s="63">
        <f t="shared" si="62"/>
        <v>0</v>
      </c>
      <c r="Z215" s="157">
        <f t="shared" si="63"/>
        <v>0</v>
      </c>
      <c r="AA215" s="156" t="e">
        <f t="shared" si="64"/>
        <v>#VALUE!</v>
      </c>
      <c r="AB215" s="129" t="e">
        <f t="shared" si="65"/>
        <v>#VALUE!</v>
      </c>
      <c r="AC215" s="129" t="e">
        <f t="shared" si="66"/>
        <v>#VALUE!</v>
      </c>
      <c r="AD215" s="161" t="e">
        <f t="shared" si="67"/>
        <v>#VALUE!</v>
      </c>
      <c r="AE215" s="170">
        <f t="shared" si="68"/>
        <v>0</v>
      </c>
      <c r="AF215" s="157">
        <f t="shared" si="69"/>
        <v>0</v>
      </c>
      <c r="AG215" s="166"/>
      <c r="AH215" s="125" t="str">
        <f t="shared" si="70"/>
        <v/>
      </c>
    </row>
    <row r="216" spans="1:34">
      <c r="A216" s="36"/>
      <c r="B216" s="36"/>
      <c r="C216" s="118"/>
      <c r="D216" s="51"/>
      <c r="E216" s="37"/>
      <c r="F216" s="37"/>
      <c r="G216" s="62"/>
      <c r="H216" s="37"/>
      <c r="I216" s="37"/>
      <c r="J216" s="37"/>
      <c r="K216" s="37"/>
      <c r="L216" s="37"/>
      <c r="M216" s="37"/>
      <c r="N216" s="193"/>
      <c r="O216" s="120"/>
      <c r="P216" s="147">
        <f t="shared" si="55"/>
        <v>0</v>
      </c>
      <c r="Q216" s="127" t="str">
        <f t="shared" si="71"/>
        <v/>
      </c>
      <c r="R216" s="142" t="str">
        <f t="shared" si="54"/>
        <v/>
      </c>
      <c r="S216" s="156" t="str">
        <f t="shared" si="56"/>
        <v/>
      </c>
      <c r="T216" s="63" t="str">
        <f t="shared" si="57"/>
        <v/>
      </c>
      <c r="U216" s="64" t="str">
        <f t="shared" si="58"/>
        <v/>
      </c>
      <c r="V216" s="70" t="str">
        <f t="shared" si="59"/>
        <v/>
      </c>
      <c r="W216" s="63" t="str">
        <f t="shared" si="60"/>
        <v/>
      </c>
      <c r="X216" s="63" t="str">
        <f t="shared" si="61"/>
        <v/>
      </c>
      <c r="Y216" s="63">
        <f t="shared" si="62"/>
        <v>0</v>
      </c>
      <c r="Z216" s="157">
        <f t="shared" si="63"/>
        <v>0</v>
      </c>
      <c r="AA216" s="156" t="e">
        <f t="shared" si="64"/>
        <v>#VALUE!</v>
      </c>
      <c r="AB216" s="129" t="e">
        <f t="shared" si="65"/>
        <v>#VALUE!</v>
      </c>
      <c r="AC216" s="129" t="e">
        <f t="shared" si="66"/>
        <v>#VALUE!</v>
      </c>
      <c r="AD216" s="161" t="e">
        <f t="shared" si="67"/>
        <v>#VALUE!</v>
      </c>
      <c r="AE216" s="170">
        <f t="shared" si="68"/>
        <v>0</v>
      </c>
      <c r="AF216" s="157">
        <f t="shared" si="69"/>
        <v>0</v>
      </c>
      <c r="AG216" s="166"/>
      <c r="AH216" s="125" t="str">
        <f t="shared" si="70"/>
        <v/>
      </c>
    </row>
    <row r="217" spans="1:34">
      <c r="A217" s="36"/>
      <c r="B217" s="36"/>
      <c r="C217" s="118"/>
      <c r="D217" s="51"/>
      <c r="E217" s="37"/>
      <c r="F217" s="37"/>
      <c r="G217" s="62"/>
      <c r="H217" s="37"/>
      <c r="I217" s="37"/>
      <c r="J217" s="37"/>
      <c r="K217" s="37"/>
      <c r="L217" s="37"/>
      <c r="M217" s="37"/>
      <c r="N217" s="193"/>
      <c r="O217" s="120"/>
      <c r="P217" s="147">
        <f t="shared" si="55"/>
        <v>0</v>
      </c>
      <c r="Q217" s="127" t="str">
        <f t="shared" si="71"/>
        <v/>
      </c>
      <c r="R217" s="142" t="str">
        <f t="shared" si="54"/>
        <v/>
      </c>
      <c r="S217" s="156" t="str">
        <f t="shared" si="56"/>
        <v/>
      </c>
      <c r="T217" s="63" t="str">
        <f t="shared" si="57"/>
        <v/>
      </c>
      <c r="U217" s="64" t="str">
        <f t="shared" si="58"/>
        <v/>
      </c>
      <c r="V217" s="70" t="str">
        <f t="shared" si="59"/>
        <v/>
      </c>
      <c r="W217" s="63" t="str">
        <f t="shared" si="60"/>
        <v/>
      </c>
      <c r="X217" s="63" t="str">
        <f t="shared" si="61"/>
        <v/>
      </c>
      <c r="Y217" s="63">
        <f t="shared" si="62"/>
        <v>0</v>
      </c>
      <c r="Z217" s="157">
        <f t="shared" si="63"/>
        <v>0</v>
      </c>
      <c r="AA217" s="156" t="e">
        <f t="shared" si="64"/>
        <v>#VALUE!</v>
      </c>
      <c r="AB217" s="129" t="e">
        <f t="shared" si="65"/>
        <v>#VALUE!</v>
      </c>
      <c r="AC217" s="129" t="e">
        <f t="shared" si="66"/>
        <v>#VALUE!</v>
      </c>
      <c r="AD217" s="161" t="e">
        <f t="shared" si="67"/>
        <v>#VALUE!</v>
      </c>
      <c r="AE217" s="170">
        <f t="shared" si="68"/>
        <v>0</v>
      </c>
      <c r="AF217" s="157">
        <f t="shared" si="69"/>
        <v>0</v>
      </c>
      <c r="AG217" s="166"/>
      <c r="AH217" s="125" t="str">
        <f t="shared" si="70"/>
        <v/>
      </c>
    </row>
    <row r="218" spans="1:34">
      <c r="A218" s="36"/>
      <c r="B218" s="36"/>
      <c r="C218" s="118"/>
      <c r="D218" s="51"/>
      <c r="E218" s="37"/>
      <c r="F218" s="37"/>
      <c r="G218" s="62"/>
      <c r="H218" s="37"/>
      <c r="I218" s="37"/>
      <c r="J218" s="37"/>
      <c r="K218" s="37"/>
      <c r="L218" s="37"/>
      <c r="M218" s="37"/>
      <c r="N218" s="193"/>
      <c r="O218" s="120"/>
      <c r="P218" s="147">
        <f t="shared" si="55"/>
        <v>0</v>
      </c>
      <c r="Q218" s="127" t="str">
        <f t="shared" si="71"/>
        <v/>
      </c>
      <c r="R218" s="142" t="str">
        <f t="shared" si="54"/>
        <v/>
      </c>
      <c r="S218" s="156" t="str">
        <f t="shared" si="56"/>
        <v/>
      </c>
      <c r="T218" s="63" t="str">
        <f t="shared" si="57"/>
        <v/>
      </c>
      <c r="U218" s="64" t="str">
        <f t="shared" si="58"/>
        <v/>
      </c>
      <c r="V218" s="70" t="str">
        <f t="shared" si="59"/>
        <v/>
      </c>
      <c r="W218" s="63" t="str">
        <f t="shared" si="60"/>
        <v/>
      </c>
      <c r="X218" s="63" t="str">
        <f t="shared" si="61"/>
        <v/>
      </c>
      <c r="Y218" s="63">
        <f t="shared" si="62"/>
        <v>0</v>
      </c>
      <c r="Z218" s="157">
        <f t="shared" si="63"/>
        <v>0</v>
      </c>
      <c r="AA218" s="156" t="e">
        <f t="shared" si="64"/>
        <v>#VALUE!</v>
      </c>
      <c r="AB218" s="129" t="e">
        <f t="shared" si="65"/>
        <v>#VALUE!</v>
      </c>
      <c r="AC218" s="129" t="e">
        <f t="shared" si="66"/>
        <v>#VALUE!</v>
      </c>
      <c r="AD218" s="161" t="e">
        <f t="shared" si="67"/>
        <v>#VALUE!</v>
      </c>
      <c r="AE218" s="170">
        <f t="shared" si="68"/>
        <v>0</v>
      </c>
      <c r="AF218" s="157">
        <f t="shared" si="69"/>
        <v>0</v>
      </c>
      <c r="AG218" s="166"/>
      <c r="AH218" s="125" t="str">
        <f t="shared" si="70"/>
        <v/>
      </c>
    </row>
    <row r="219" spans="1:34">
      <c r="A219" s="36"/>
      <c r="B219" s="36"/>
      <c r="C219" s="118"/>
      <c r="D219" s="51"/>
      <c r="E219" s="37"/>
      <c r="F219" s="37"/>
      <c r="G219" s="62"/>
      <c r="H219" s="37"/>
      <c r="I219" s="37"/>
      <c r="J219" s="37"/>
      <c r="K219" s="37"/>
      <c r="L219" s="37"/>
      <c r="M219" s="37"/>
      <c r="N219" s="193"/>
      <c r="O219" s="120"/>
      <c r="P219" s="147">
        <f t="shared" si="55"/>
        <v>0</v>
      </c>
      <c r="Q219" s="127" t="str">
        <f t="shared" si="71"/>
        <v/>
      </c>
      <c r="R219" s="142" t="str">
        <f t="shared" si="54"/>
        <v/>
      </c>
      <c r="S219" s="156" t="str">
        <f t="shared" si="56"/>
        <v/>
      </c>
      <c r="T219" s="63" t="str">
        <f t="shared" si="57"/>
        <v/>
      </c>
      <c r="U219" s="64" t="str">
        <f t="shared" si="58"/>
        <v/>
      </c>
      <c r="V219" s="70" t="str">
        <f t="shared" si="59"/>
        <v/>
      </c>
      <c r="W219" s="63" t="str">
        <f t="shared" si="60"/>
        <v/>
      </c>
      <c r="X219" s="63" t="str">
        <f t="shared" si="61"/>
        <v/>
      </c>
      <c r="Y219" s="63">
        <f t="shared" si="62"/>
        <v>0</v>
      </c>
      <c r="Z219" s="157">
        <f t="shared" si="63"/>
        <v>0</v>
      </c>
      <c r="AA219" s="156" t="e">
        <f t="shared" si="64"/>
        <v>#VALUE!</v>
      </c>
      <c r="AB219" s="129" t="e">
        <f t="shared" si="65"/>
        <v>#VALUE!</v>
      </c>
      <c r="AC219" s="129" t="e">
        <f t="shared" si="66"/>
        <v>#VALUE!</v>
      </c>
      <c r="AD219" s="161" t="e">
        <f t="shared" si="67"/>
        <v>#VALUE!</v>
      </c>
      <c r="AE219" s="170">
        <f t="shared" si="68"/>
        <v>0</v>
      </c>
      <c r="AF219" s="157">
        <f t="shared" si="69"/>
        <v>0</v>
      </c>
      <c r="AG219" s="166"/>
      <c r="AH219" s="125" t="str">
        <f t="shared" si="70"/>
        <v/>
      </c>
    </row>
    <row r="220" spans="1:34">
      <c r="A220" s="36"/>
      <c r="B220" s="36"/>
      <c r="C220" s="118"/>
      <c r="D220" s="51"/>
      <c r="E220" s="37"/>
      <c r="F220" s="37"/>
      <c r="G220" s="62"/>
      <c r="H220" s="37"/>
      <c r="I220" s="37"/>
      <c r="J220" s="37"/>
      <c r="K220" s="37"/>
      <c r="L220" s="37"/>
      <c r="M220" s="37"/>
      <c r="N220" s="193"/>
      <c r="O220" s="120"/>
      <c r="P220" s="147">
        <f t="shared" si="55"/>
        <v>0</v>
      </c>
      <c r="Q220" s="127" t="str">
        <f t="shared" si="71"/>
        <v/>
      </c>
      <c r="R220" s="142" t="str">
        <f t="shared" si="54"/>
        <v/>
      </c>
      <c r="S220" s="156" t="str">
        <f t="shared" si="56"/>
        <v/>
      </c>
      <c r="T220" s="63" t="str">
        <f t="shared" si="57"/>
        <v/>
      </c>
      <c r="U220" s="64" t="str">
        <f t="shared" si="58"/>
        <v/>
      </c>
      <c r="V220" s="70" t="str">
        <f t="shared" si="59"/>
        <v/>
      </c>
      <c r="W220" s="63" t="str">
        <f t="shared" si="60"/>
        <v/>
      </c>
      <c r="X220" s="63" t="str">
        <f t="shared" si="61"/>
        <v/>
      </c>
      <c r="Y220" s="63">
        <f t="shared" si="62"/>
        <v>0</v>
      </c>
      <c r="Z220" s="157">
        <f t="shared" si="63"/>
        <v>0</v>
      </c>
      <c r="AA220" s="156" t="e">
        <f t="shared" si="64"/>
        <v>#VALUE!</v>
      </c>
      <c r="AB220" s="129" t="e">
        <f t="shared" si="65"/>
        <v>#VALUE!</v>
      </c>
      <c r="AC220" s="129" t="e">
        <f t="shared" si="66"/>
        <v>#VALUE!</v>
      </c>
      <c r="AD220" s="161" t="e">
        <f t="shared" si="67"/>
        <v>#VALUE!</v>
      </c>
      <c r="AE220" s="170">
        <f t="shared" si="68"/>
        <v>0</v>
      </c>
      <c r="AF220" s="157">
        <f t="shared" si="69"/>
        <v>0</v>
      </c>
      <c r="AG220" s="166"/>
      <c r="AH220" s="125" t="str">
        <f t="shared" si="70"/>
        <v/>
      </c>
    </row>
    <row r="221" spans="1:34">
      <c r="A221" s="36"/>
      <c r="B221" s="36"/>
      <c r="C221" s="118"/>
      <c r="D221" s="51"/>
      <c r="E221" s="37"/>
      <c r="F221" s="37"/>
      <c r="G221" s="62"/>
      <c r="H221" s="37"/>
      <c r="I221" s="37"/>
      <c r="J221" s="37"/>
      <c r="K221" s="37"/>
      <c r="L221" s="37"/>
      <c r="M221" s="37"/>
      <c r="N221" s="193"/>
      <c r="O221" s="120"/>
      <c r="P221" s="147">
        <f t="shared" si="55"/>
        <v>0</v>
      </c>
      <c r="Q221" s="127" t="str">
        <f t="shared" si="71"/>
        <v/>
      </c>
      <c r="R221" s="142" t="str">
        <f t="shared" si="54"/>
        <v/>
      </c>
      <c r="S221" s="156" t="str">
        <f t="shared" si="56"/>
        <v/>
      </c>
      <c r="T221" s="63" t="str">
        <f t="shared" si="57"/>
        <v/>
      </c>
      <c r="U221" s="64" t="str">
        <f t="shared" si="58"/>
        <v/>
      </c>
      <c r="V221" s="70" t="str">
        <f t="shared" si="59"/>
        <v/>
      </c>
      <c r="W221" s="63" t="str">
        <f t="shared" si="60"/>
        <v/>
      </c>
      <c r="X221" s="63" t="str">
        <f t="shared" si="61"/>
        <v/>
      </c>
      <c r="Y221" s="63">
        <f t="shared" si="62"/>
        <v>0</v>
      </c>
      <c r="Z221" s="157">
        <f t="shared" si="63"/>
        <v>0</v>
      </c>
      <c r="AA221" s="156" t="e">
        <f t="shared" si="64"/>
        <v>#VALUE!</v>
      </c>
      <c r="AB221" s="129" t="e">
        <f t="shared" si="65"/>
        <v>#VALUE!</v>
      </c>
      <c r="AC221" s="129" t="e">
        <f t="shared" si="66"/>
        <v>#VALUE!</v>
      </c>
      <c r="AD221" s="161" t="e">
        <f t="shared" si="67"/>
        <v>#VALUE!</v>
      </c>
      <c r="AE221" s="170">
        <f t="shared" si="68"/>
        <v>0</v>
      </c>
      <c r="AF221" s="157">
        <f t="shared" si="69"/>
        <v>0</v>
      </c>
      <c r="AG221" s="166"/>
      <c r="AH221" s="125" t="str">
        <f t="shared" si="70"/>
        <v/>
      </c>
    </row>
    <row r="222" spans="1:34">
      <c r="A222" s="36"/>
      <c r="B222" s="36"/>
      <c r="C222" s="118"/>
      <c r="D222" s="51"/>
      <c r="E222" s="37"/>
      <c r="F222" s="37"/>
      <c r="G222" s="62"/>
      <c r="H222" s="37"/>
      <c r="I222" s="37"/>
      <c r="J222" s="37"/>
      <c r="K222" s="37"/>
      <c r="L222" s="37"/>
      <c r="M222" s="37"/>
      <c r="N222" s="193"/>
      <c r="O222" s="120"/>
      <c r="P222" s="147">
        <f t="shared" si="55"/>
        <v>0</v>
      </c>
      <c r="Q222" s="127" t="str">
        <f t="shared" si="71"/>
        <v/>
      </c>
      <c r="R222" s="142" t="str">
        <f t="shared" si="54"/>
        <v/>
      </c>
      <c r="S222" s="156" t="str">
        <f t="shared" si="56"/>
        <v/>
      </c>
      <c r="T222" s="63" t="str">
        <f t="shared" si="57"/>
        <v/>
      </c>
      <c r="U222" s="64" t="str">
        <f t="shared" si="58"/>
        <v/>
      </c>
      <c r="V222" s="70" t="str">
        <f t="shared" si="59"/>
        <v/>
      </c>
      <c r="W222" s="63" t="str">
        <f t="shared" si="60"/>
        <v/>
      </c>
      <c r="X222" s="63" t="str">
        <f t="shared" si="61"/>
        <v/>
      </c>
      <c r="Y222" s="63">
        <f t="shared" si="62"/>
        <v>0</v>
      </c>
      <c r="Z222" s="157">
        <f t="shared" si="63"/>
        <v>0</v>
      </c>
      <c r="AA222" s="156" t="e">
        <f t="shared" si="64"/>
        <v>#VALUE!</v>
      </c>
      <c r="AB222" s="129" t="e">
        <f t="shared" si="65"/>
        <v>#VALUE!</v>
      </c>
      <c r="AC222" s="129" t="e">
        <f t="shared" si="66"/>
        <v>#VALUE!</v>
      </c>
      <c r="AD222" s="161" t="e">
        <f t="shared" si="67"/>
        <v>#VALUE!</v>
      </c>
      <c r="AE222" s="170">
        <f t="shared" si="68"/>
        <v>0</v>
      </c>
      <c r="AF222" s="157">
        <f t="shared" si="69"/>
        <v>0</v>
      </c>
      <c r="AG222" s="166"/>
      <c r="AH222" s="125" t="str">
        <f t="shared" si="70"/>
        <v/>
      </c>
    </row>
    <row r="223" spans="1:34">
      <c r="A223" s="36"/>
      <c r="B223" s="36"/>
      <c r="C223" s="118"/>
      <c r="D223" s="51"/>
      <c r="E223" s="37"/>
      <c r="F223" s="37"/>
      <c r="G223" s="62"/>
      <c r="H223" s="37"/>
      <c r="I223" s="37"/>
      <c r="J223" s="37"/>
      <c r="K223" s="37"/>
      <c r="L223" s="37"/>
      <c r="M223" s="37"/>
      <c r="N223" s="193"/>
      <c r="O223" s="120"/>
      <c r="P223" s="147">
        <f t="shared" si="55"/>
        <v>0</v>
      </c>
      <c r="Q223" s="127" t="str">
        <f t="shared" si="71"/>
        <v/>
      </c>
      <c r="R223" s="142" t="str">
        <f t="shared" si="54"/>
        <v/>
      </c>
      <c r="S223" s="156" t="str">
        <f t="shared" si="56"/>
        <v/>
      </c>
      <c r="T223" s="63" t="str">
        <f t="shared" si="57"/>
        <v/>
      </c>
      <c r="U223" s="64" t="str">
        <f t="shared" si="58"/>
        <v/>
      </c>
      <c r="V223" s="70" t="str">
        <f t="shared" si="59"/>
        <v/>
      </c>
      <c r="W223" s="63" t="str">
        <f t="shared" si="60"/>
        <v/>
      </c>
      <c r="X223" s="63" t="str">
        <f t="shared" si="61"/>
        <v/>
      </c>
      <c r="Y223" s="63">
        <f t="shared" si="62"/>
        <v>0</v>
      </c>
      <c r="Z223" s="157">
        <f t="shared" si="63"/>
        <v>0</v>
      </c>
      <c r="AA223" s="156" t="e">
        <f t="shared" si="64"/>
        <v>#VALUE!</v>
      </c>
      <c r="AB223" s="129" t="e">
        <f t="shared" si="65"/>
        <v>#VALUE!</v>
      </c>
      <c r="AC223" s="129" t="e">
        <f t="shared" si="66"/>
        <v>#VALUE!</v>
      </c>
      <c r="AD223" s="161" t="e">
        <f t="shared" si="67"/>
        <v>#VALUE!</v>
      </c>
      <c r="AE223" s="170">
        <f t="shared" si="68"/>
        <v>0</v>
      </c>
      <c r="AF223" s="157">
        <f t="shared" si="69"/>
        <v>0</v>
      </c>
      <c r="AG223" s="166"/>
      <c r="AH223" s="125" t="str">
        <f t="shared" si="70"/>
        <v/>
      </c>
    </row>
    <row r="224" spans="1:34">
      <c r="A224" s="36"/>
      <c r="B224" s="36"/>
      <c r="C224" s="118"/>
      <c r="D224" s="51"/>
      <c r="E224" s="37"/>
      <c r="F224" s="37"/>
      <c r="G224" s="62"/>
      <c r="H224" s="37"/>
      <c r="I224" s="37"/>
      <c r="J224" s="37"/>
      <c r="K224" s="37"/>
      <c r="L224" s="37"/>
      <c r="M224" s="37"/>
      <c r="N224" s="193"/>
      <c r="O224" s="120"/>
      <c r="P224" s="147">
        <f t="shared" si="55"/>
        <v>0</v>
      </c>
      <c r="Q224" s="127" t="str">
        <f t="shared" si="71"/>
        <v/>
      </c>
      <c r="R224" s="142" t="str">
        <f t="shared" si="54"/>
        <v/>
      </c>
      <c r="S224" s="156" t="str">
        <f t="shared" si="56"/>
        <v/>
      </c>
      <c r="T224" s="63" t="str">
        <f t="shared" si="57"/>
        <v/>
      </c>
      <c r="U224" s="64" t="str">
        <f t="shared" si="58"/>
        <v/>
      </c>
      <c r="V224" s="70" t="str">
        <f t="shared" si="59"/>
        <v/>
      </c>
      <c r="W224" s="63" t="str">
        <f t="shared" si="60"/>
        <v/>
      </c>
      <c r="X224" s="63" t="str">
        <f t="shared" si="61"/>
        <v/>
      </c>
      <c r="Y224" s="63">
        <f t="shared" si="62"/>
        <v>0</v>
      </c>
      <c r="Z224" s="157">
        <f t="shared" si="63"/>
        <v>0</v>
      </c>
      <c r="AA224" s="156" t="e">
        <f t="shared" si="64"/>
        <v>#VALUE!</v>
      </c>
      <c r="AB224" s="129" t="e">
        <f t="shared" si="65"/>
        <v>#VALUE!</v>
      </c>
      <c r="AC224" s="129" t="e">
        <f t="shared" si="66"/>
        <v>#VALUE!</v>
      </c>
      <c r="AD224" s="161" t="e">
        <f t="shared" si="67"/>
        <v>#VALUE!</v>
      </c>
      <c r="AE224" s="170">
        <f t="shared" si="68"/>
        <v>0</v>
      </c>
      <c r="AF224" s="157">
        <f t="shared" si="69"/>
        <v>0</v>
      </c>
      <c r="AG224" s="166"/>
      <c r="AH224" s="125" t="str">
        <f t="shared" si="70"/>
        <v/>
      </c>
    </row>
    <row r="225" spans="1:34">
      <c r="A225" s="36"/>
      <c r="B225" s="36"/>
      <c r="C225" s="118"/>
      <c r="D225" s="51"/>
      <c r="E225" s="37"/>
      <c r="F225" s="37"/>
      <c r="G225" s="62"/>
      <c r="H225" s="37"/>
      <c r="I225" s="37"/>
      <c r="J225" s="37"/>
      <c r="K225" s="37"/>
      <c r="L225" s="37"/>
      <c r="M225" s="37"/>
      <c r="N225" s="193"/>
      <c r="O225" s="120"/>
      <c r="P225" s="147">
        <f t="shared" si="55"/>
        <v>0</v>
      </c>
      <c r="Q225" s="127" t="str">
        <f t="shared" si="71"/>
        <v/>
      </c>
      <c r="R225" s="142" t="str">
        <f t="shared" si="54"/>
        <v/>
      </c>
      <c r="S225" s="156" t="str">
        <f t="shared" si="56"/>
        <v/>
      </c>
      <c r="T225" s="63" t="str">
        <f t="shared" si="57"/>
        <v/>
      </c>
      <c r="U225" s="64" t="str">
        <f t="shared" si="58"/>
        <v/>
      </c>
      <c r="V225" s="70" t="str">
        <f t="shared" si="59"/>
        <v/>
      </c>
      <c r="W225" s="63" t="str">
        <f t="shared" si="60"/>
        <v/>
      </c>
      <c r="X225" s="63" t="str">
        <f t="shared" si="61"/>
        <v/>
      </c>
      <c r="Y225" s="63">
        <f t="shared" si="62"/>
        <v>0</v>
      </c>
      <c r="Z225" s="157">
        <f t="shared" si="63"/>
        <v>0</v>
      </c>
      <c r="AA225" s="156" t="e">
        <f t="shared" si="64"/>
        <v>#VALUE!</v>
      </c>
      <c r="AB225" s="129" t="e">
        <f t="shared" si="65"/>
        <v>#VALUE!</v>
      </c>
      <c r="AC225" s="129" t="e">
        <f t="shared" si="66"/>
        <v>#VALUE!</v>
      </c>
      <c r="AD225" s="161" t="e">
        <f t="shared" si="67"/>
        <v>#VALUE!</v>
      </c>
      <c r="AE225" s="170">
        <f t="shared" si="68"/>
        <v>0</v>
      </c>
      <c r="AF225" s="157">
        <f t="shared" si="69"/>
        <v>0</v>
      </c>
      <c r="AG225" s="166"/>
      <c r="AH225" s="125" t="str">
        <f t="shared" si="70"/>
        <v/>
      </c>
    </row>
    <row r="226" spans="1:34">
      <c r="A226" s="36"/>
      <c r="B226" s="36"/>
      <c r="C226" s="118"/>
      <c r="D226" s="51"/>
      <c r="E226" s="37"/>
      <c r="F226" s="37"/>
      <c r="G226" s="62"/>
      <c r="H226" s="37"/>
      <c r="I226" s="37"/>
      <c r="J226" s="37"/>
      <c r="K226" s="37"/>
      <c r="L226" s="37"/>
      <c r="M226" s="37"/>
      <c r="N226" s="193"/>
      <c r="O226" s="120"/>
      <c r="P226" s="147">
        <f t="shared" si="55"/>
        <v>0</v>
      </c>
      <c r="Q226" s="127" t="str">
        <f t="shared" si="71"/>
        <v/>
      </c>
      <c r="R226" s="142" t="str">
        <f t="shared" si="54"/>
        <v/>
      </c>
      <c r="S226" s="156" t="str">
        <f t="shared" si="56"/>
        <v/>
      </c>
      <c r="T226" s="63" t="str">
        <f t="shared" si="57"/>
        <v/>
      </c>
      <c r="U226" s="64" t="str">
        <f t="shared" si="58"/>
        <v/>
      </c>
      <c r="V226" s="70" t="str">
        <f t="shared" si="59"/>
        <v/>
      </c>
      <c r="W226" s="63" t="str">
        <f t="shared" si="60"/>
        <v/>
      </c>
      <c r="X226" s="63" t="str">
        <f t="shared" si="61"/>
        <v/>
      </c>
      <c r="Y226" s="63">
        <f t="shared" si="62"/>
        <v>0</v>
      </c>
      <c r="Z226" s="157">
        <f t="shared" si="63"/>
        <v>0</v>
      </c>
      <c r="AA226" s="156" t="e">
        <f t="shared" si="64"/>
        <v>#VALUE!</v>
      </c>
      <c r="AB226" s="129" t="e">
        <f t="shared" si="65"/>
        <v>#VALUE!</v>
      </c>
      <c r="AC226" s="129" t="e">
        <f t="shared" si="66"/>
        <v>#VALUE!</v>
      </c>
      <c r="AD226" s="161" t="e">
        <f t="shared" si="67"/>
        <v>#VALUE!</v>
      </c>
      <c r="AE226" s="170">
        <f t="shared" si="68"/>
        <v>0</v>
      </c>
      <c r="AF226" s="157">
        <f t="shared" si="69"/>
        <v>0</v>
      </c>
      <c r="AG226" s="166"/>
      <c r="AH226" s="125" t="str">
        <f t="shared" si="70"/>
        <v/>
      </c>
    </row>
    <row r="227" spans="1:34">
      <c r="A227" s="36"/>
      <c r="B227" s="36"/>
      <c r="C227" s="118"/>
      <c r="D227" s="51"/>
      <c r="E227" s="37"/>
      <c r="F227" s="37"/>
      <c r="G227" s="62"/>
      <c r="H227" s="37"/>
      <c r="I227" s="37"/>
      <c r="J227" s="37"/>
      <c r="K227" s="37"/>
      <c r="L227" s="37"/>
      <c r="M227" s="37"/>
      <c r="N227" s="193"/>
      <c r="O227" s="120"/>
      <c r="P227" s="147">
        <f t="shared" si="55"/>
        <v>0</v>
      </c>
      <c r="Q227" s="127" t="str">
        <f t="shared" si="71"/>
        <v/>
      </c>
      <c r="R227" s="142" t="str">
        <f t="shared" si="54"/>
        <v/>
      </c>
      <c r="S227" s="156" t="str">
        <f t="shared" si="56"/>
        <v/>
      </c>
      <c r="T227" s="63" t="str">
        <f t="shared" si="57"/>
        <v/>
      </c>
      <c r="U227" s="64" t="str">
        <f t="shared" si="58"/>
        <v/>
      </c>
      <c r="V227" s="70" t="str">
        <f t="shared" si="59"/>
        <v/>
      </c>
      <c r="W227" s="63" t="str">
        <f t="shared" si="60"/>
        <v/>
      </c>
      <c r="X227" s="63" t="str">
        <f t="shared" si="61"/>
        <v/>
      </c>
      <c r="Y227" s="63">
        <f t="shared" si="62"/>
        <v>0</v>
      </c>
      <c r="Z227" s="157">
        <f t="shared" si="63"/>
        <v>0</v>
      </c>
      <c r="AA227" s="156" t="e">
        <f t="shared" si="64"/>
        <v>#VALUE!</v>
      </c>
      <c r="AB227" s="129" t="e">
        <f t="shared" si="65"/>
        <v>#VALUE!</v>
      </c>
      <c r="AC227" s="129" t="e">
        <f t="shared" si="66"/>
        <v>#VALUE!</v>
      </c>
      <c r="AD227" s="161" t="e">
        <f t="shared" si="67"/>
        <v>#VALUE!</v>
      </c>
      <c r="AE227" s="170">
        <f t="shared" si="68"/>
        <v>0</v>
      </c>
      <c r="AF227" s="157">
        <f t="shared" si="69"/>
        <v>0</v>
      </c>
      <c r="AG227" s="166"/>
      <c r="AH227" s="125" t="str">
        <f t="shared" si="70"/>
        <v/>
      </c>
    </row>
    <row r="228" spans="1:34">
      <c r="A228" s="36"/>
      <c r="B228" s="36"/>
      <c r="C228" s="118"/>
      <c r="D228" s="51"/>
      <c r="E228" s="37"/>
      <c r="F228" s="37"/>
      <c r="G228" s="62"/>
      <c r="H228" s="37"/>
      <c r="I228" s="37"/>
      <c r="J228" s="37"/>
      <c r="K228" s="37"/>
      <c r="L228" s="37"/>
      <c r="M228" s="37"/>
      <c r="N228" s="193"/>
      <c r="O228" s="120"/>
      <c r="P228" s="147">
        <f t="shared" si="55"/>
        <v>0</v>
      </c>
      <c r="Q228" s="127" t="str">
        <f t="shared" si="71"/>
        <v/>
      </c>
      <c r="R228" s="142" t="str">
        <f t="shared" si="54"/>
        <v/>
      </c>
      <c r="S228" s="156" t="str">
        <f t="shared" si="56"/>
        <v/>
      </c>
      <c r="T228" s="63" t="str">
        <f t="shared" si="57"/>
        <v/>
      </c>
      <c r="U228" s="64" t="str">
        <f t="shared" si="58"/>
        <v/>
      </c>
      <c r="V228" s="70" t="str">
        <f t="shared" si="59"/>
        <v/>
      </c>
      <c r="W228" s="63" t="str">
        <f t="shared" si="60"/>
        <v/>
      </c>
      <c r="X228" s="63" t="str">
        <f t="shared" si="61"/>
        <v/>
      </c>
      <c r="Y228" s="63">
        <f t="shared" si="62"/>
        <v>0</v>
      </c>
      <c r="Z228" s="157">
        <f t="shared" si="63"/>
        <v>0</v>
      </c>
      <c r="AA228" s="156" t="e">
        <f t="shared" si="64"/>
        <v>#VALUE!</v>
      </c>
      <c r="AB228" s="129" t="e">
        <f t="shared" si="65"/>
        <v>#VALUE!</v>
      </c>
      <c r="AC228" s="129" t="e">
        <f t="shared" si="66"/>
        <v>#VALUE!</v>
      </c>
      <c r="AD228" s="161" t="e">
        <f t="shared" si="67"/>
        <v>#VALUE!</v>
      </c>
      <c r="AE228" s="170">
        <f t="shared" si="68"/>
        <v>0</v>
      </c>
      <c r="AF228" s="157">
        <f t="shared" si="69"/>
        <v>0</v>
      </c>
      <c r="AG228" s="166"/>
      <c r="AH228" s="125" t="str">
        <f t="shared" si="70"/>
        <v/>
      </c>
    </row>
    <row r="229" spans="1:34">
      <c r="A229" s="36"/>
      <c r="B229" s="36"/>
      <c r="C229" s="118"/>
      <c r="D229" s="51"/>
      <c r="E229" s="37"/>
      <c r="F229" s="37"/>
      <c r="G229" s="62"/>
      <c r="H229" s="37"/>
      <c r="I229" s="37"/>
      <c r="J229" s="37"/>
      <c r="K229" s="37"/>
      <c r="L229" s="37"/>
      <c r="M229" s="37"/>
      <c r="N229" s="193"/>
      <c r="O229" s="120"/>
      <c r="P229" s="147">
        <f t="shared" si="55"/>
        <v>0</v>
      </c>
      <c r="Q229" s="127" t="str">
        <f t="shared" si="71"/>
        <v/>
      </c>
      <c r="R229" s="142" t="str">
        <f t="shared" si="54"/>
        <v/>
      </c>
      <c r="S229" s="156" t="str">
        <f t="shared" si="56"/>
        <v/>
      </c>
      <c r="T229" s="63" t="str">
        <f t="shared" si="57"/>
        <v/>
      </c>
      <c r="U229" s="64" t="str">
        <f t="shared" si="58"/>
        <v/>
      </c>
      <c r="V229" s="70" t="str">
        <f t="shared" si="59"/>
        <v/>
      </c>
      <c r="W229" s="63" t="str">
        <f t="shared" si="60"/>
        <v/>
      </c>
      <c r="X229" s="63" t="str">
        <f t="shared" si="61"/>
        <v/>
      </c>
      <c r="Y229" s="63">
        <f t="shared" si="62"/>
        <v>0</v>
      </c>
      <c r="Z229" s="157">
        <f t="shared" si="63"/>
        <v>0</v>
      </c>
      <c r="AA229" s="156" t="e">
        <f t="shared" si="64"/>
        <v>#VALUE!</v>
      </c>
      <c r="AB229" s="129" t="e">
        <f t="shared" si="65"/>
        <v>#VALUE!</v>
      </c>
      <c r="AC229" s="129" t="e">
        <f t="shared" si="66"/>
        <v>#VALUE!</v>
      </c>
      <c r="AD229" s="161" t="e">
        <f t="shared" si="67"/>
        <v>#VALUE!</v>
      </c>
      <c r="AE229" s="170">
        <f t="shared" si="68"/>
        <v>0</v>
      </c>
      <c r="AF229" s="157">
        <f t="shared" si="69"/>
        <v>0</v>
      </c>
      <c r="AG229" s="166"/>
      <c r="AH229" s="125" t="str">
        <f t="shared" si="70"/>
        <v/>
      </c>
    </row>
    <row r="230" spans="1:34">
      <c r="A230" s="36"/>
      <c r="B230" s="36"/>
      <c r="C230" s="118"/>
      <c r="D230" s="51"/>
      <c r="E230" s="37"/>
      <c r="F230" s="37"/>
      <c r="G230" s="62"/>
      <c r="H230" s="37"/>
      <c r="I230" s="37"/>
      <c r="J230" s="37"/>
      <c r="K230" s="37"/>
      <c r="L230" s="37"/>
      <c r="M230" s="37"/>
      <c r="N230" s="193"/>
      <c r="O230" s="120"/>
      <c r="P230" s="147">
        <f t="shared" si="55"/>
        <v>0</v>
      </c>
      <c r="Q230" s="127" t="str">
        <f t="shared" si="71"/>
        <v/>
      </c>
      <c r="R230" s="142" t="str">
        <f t="shared" si="54"/>
        <v/>
      </c>
      <c r="S230" s="156" t="str">
        <f t="shared" si="56"/>
        <v/>
      </c>
      <c r="T230" s="63" t="str">
        <f t="shared" si="57"/>
        <v/>
      </c>
      <c r="U230" s="64" t="str">
        <f t="shared" si="58"/>
        <v/>
      </c>
      <c r="V230" s="70" t="str">
        <f t="shared" si="59"/>
        <v/>
      </c>
      <c r="W230" s="63" t="str">
        <f t="shared" si="60"/>
        <v/>
      </c>
      <c r="X230" s="63" t="str">
        <f t="shared" si="61"/>
        <v/>
      </c>
      <c r="Y230" s="63">
        <f t="shared" si="62"/>
        <v>0</v>
      </c>
      <c r="Z230" s="157">
        <f t="shared" si="63"/>
        <v>0</v>
      </c>
      <c r="AA230" s="156" t="e">
        <f t="shared" si="64"/>
        <v>#VALUE!</v>
      </c>
      <c r="AB230" s="129" t="e">
        <f t="shared" si="65"/>
        <v>#VALUE!</v>
      </c>
      <c r="AC230" s="129" t="e">
        <f t="shared" si="66"/>
        <v>#VALUE!</v>
      </c>
      <c r="AD230" s="161" t="e">
        <f t="shared" si="67"/>
        <v>#VALUE!</v>
      </c>
      <c r="AE230" s="170">
        <f t="shared" si="68"/>
        <v>0</v>
      </c>
      <c r="AF230" s="157">
        <f t="shared" si="69"/>
        <v>0</v>
      </c>
      <c r="AG230" s="166"/>
      <c r="AH230" s="125" t="str">
        <f t="shared" si="70"/>
        <v/>
      </c>
    </row>
    <row r="231" spans="1:34">
      <c r="A231" s="36"/>
      <c r="B231" s="36"/>
      <c r="C231" s="118"/>
      <c r="D231" s="51"/>
      <c r="E231" s="37"/>
      <c r="F231" s="37"/>
      <c r="G231" s="62"/>
      <c r="H231" s="37"/>
      <c r="I231" s="37"/>
      <c r="J231" s="37"/>
      <c r="K231" s="37"/>
      <c r="L231" s="37"/>
      <c r="M231" s="37"/>
      <c r="N231" s="193"/>
      <c r="O231" s="120"/>
      <c r="P231" s="147">
        <f t="shared" si="55"/>
        <v>0</v>
      </c>
      <c r="Q231" s="127" t="str">
        <f t="shared" si="71"/>
        <v/>
      </c>
      <c r="R231" s="142" t="str">
        <f t="shared" si="54"/>
        <v/>
      </c>
      <c r="S231" s="156" t="str">
        <f t="shared" si="56"/>
        <v/>
      </c>
      <c r="T231" s="63" t="str">
        <f t="shared" si="57"/>
        <v/>
      </c>
      <c r="U231" s="64" t="str">
        <f t="shared" si="58"/>
        <v/>
      </c>
      <c r="V231" s="70" t="str">
        <f t="shared" si="59"/>
        <v/>
      </c>
      <c r="W231" s="63" t="str">
        <f t="shared" si="60"/>
        <v/>
      </c>
      <c r="X231" s="63" t="str">
        <f t="shared" si="61"/>
        <v/>
      </c>
      <c r="Y231" s="63">
        <f t="shared" si="62"/>
        <v>0</v>
      </c>
      <c r="Z231" s="157">
        <f t="shared" si="63"/>
        <v>0</v>
      </c>
      <c r="AA231" s="156" t="e">
        <f t="shared" si="64"/>
        <v>#VALUE!</v>
      </c>
      <c r="AB231" s="129" t="e">
        <f t="shared" si="65"/>
        <v>#VALUE!</v>
      </c>
      <c r="AC231" s="129" t="e">
        <f t="shared" si="66"/>
        <v>#VALUE!</v>
      </c>
      <c r="AD231" s="161" t="e">
        <f t="shared" si="67"/>
        <v>#VALUE!</v>
      </c>
      <c r="AE231" s="170">
        <f t="shared" si="68"/>
        <v>0</v>
      </c>
      <c r="AF231" s="157">
        <f t="shared" si="69"/>
        <v>0</v>
      </c>
      <c r="AG231" s="166"/>
      <c r="AH231" s="125" t="str">
        <f t="shared" si="70"/>
        <v/>
      </c>
    </row>
    <row r="232" spans="1:34">
      <c r="A232" s="36"/>
      <c r="B232" s="36"/>
      <c r="C232" s="118"/>
      <c r="D232" s="51"/>
      <c r="E232" s="37"/>
      <c r="F232" s="37"/>
      <c r="G232" s="62"/>
      <c r="H232" s="37"/>
      <c r="I232" s="37"/>
      <c r="J232" s="37"/>
      <c r="K232" s="37"/>
      <c r="L232" s="37"/>
      <c r="M232" s="37"/>
      <c r="N232" s="193"/>
      <c r="O232" s="120"/>
      <c r="P232" s="147">
        <f t="shared" si="55"/>
        <v>0</v>
      </c>
      <c r="Q232" s="127" t="str">
        <f t="shared" si="71"/>
        <v/>
      </c>
      <c r="R232" s="142" t="str">
        <f t="shared" si="54"/>
        <v/>
      </c>
      <c r="S232" s="156" t="str">
        <f t="shared" si="56"/>
        <v/>
      </c>
      <c r="T232" s="63" t="str">
        <f t="shared" si="57"/>
        <v/>
      </c>
      <c r="U232" s="64" t="str">
        <f t="shared" si="58"/>
        <v/>
      </c>
      <c r="V232" s="70" t="str">
        <f t="shared" si="59"/>
        <v/>
      </c>
      <c r="W232" s="63" t="str">
        <f t="shared" si="60"/>
        <v/>
      </c>
      <c r="X232" s="63" t="str">
        <f t="shared" si="61"/>
        <v/>
      </c>
      <c r="Y232" s="63">
        <f t="shared" si="62"/>
        <v>0</v>
      </c>
      <c r="Z232" s="157">
        <f t="shared" si="63"/>
        <v>0</v>
      </c>
      <c r="AA232" s="156" t="e">
        <f t="shared" si="64"/>
        <v>#VALUE!</v>
      </c>
      <c r="AB232" s="129" t="e">
        <f t="shared" si="65"/>
        <v>#VALUE!</v>
      </c>
      <c r="AC232" s="129" t="e">
        <f t="shared" si="66"/>
        <v>#VALUE!</v>
      </c>
      <c r="AD232" s="161" t="e">
        <f t="shared" si="67"/>
        <v>#VALUE!</v>
      </c>
      <c r="AE232" s="170">
        <f t="shared" si="68"/>
        <v>0</v>
      </c>
      <c r="AF232" s="157">
        <f t="shared" si="69"/>
        <v>0</v>
      </c>
      <c r="AG232" s="166"/>
      <c r="AH232" s="125" t="str">
        <f t="shared" si="70"/>
        <v/>
      </c>
    </row>
    <row r="233" spans="1:34">
      <c r="A233" s="36"/>
      <c r="B233" s="36"/>
      <c r="C233" s="118"/>
      <c r="D233" s="51"/>
      <c r="E233" s="37"/>
      <c r="F233" s="37"/>
      <c r="G233" s="62"/>
      <c r="H233" s="37"/>
      <c r="I233" s="37"/>
      <c r="J233" s="37"/>
      <c r="K233" s="37"/>
      <c r="L233" s="37"/>
      <c r="M233" s="37"/>
      <c r="N233" s="193"/>
      <c r="O233" s="120"/>
      <c r="P233" s="147">
        <f t="shared" si="55"/>
        <v>0</v>
      </c>
      <c r="Q233" s="127" t="str">
        <f t="shared" si="71"/>
        <v/>
      </c>
      <c r="R233" s="142" t="str">
        <f t="shared" si="54"/>
        <v/>
      </c>
      <c r="S233" s="156" t="str">
        <f t="shared" si="56"/>
        <v/>
      </c>
      <c r="T233" s="63" t="str">
        <f t="shared" si="57"/>
        <v/>
      </c>
      <c r="U233" s="64" t="str">
        <f t="shared" si="58"/>
        <v/>
      </c>
      <c r="V233" s="70" t="str">
        <f t="shared" si="59"/>
        <v/>
      </c>
      <c r="W233" s="63" t="str">
        <f t="shared" si="60"/>
        <v/>
      </c>
      <c r="X233" s="63" t="str">
        <f t="shared" si="61"/>
        <v/>
      </c>
      <c r="Y233" s="63">
        <f t="shared" si="62"/>
        <v>0</v>
      </c>
      <c r="Z233" s="157">
        <f t="shared" si="63"/>
        <v>0</v>
      </c>
      <c r="AA233" s="156" t="e">
        <f t="shared" si="64"/>
        <v>#VALUE!</v>
      </c>
      <c r="AB233" s="129" t="e">
        <f t="shared" si="65"/>
        <v>#VALUE!</v>
      </c>
      <c r="AC233" s="129" t="e">
        <f t="shared" si="66"/>
        <v>#VALUE!</v>
      </c>
      <c r="AD233" s="161" t="e">
        <f t="shared" si="67"/>
        <v>#VALUE!</v>
      </c>
      <c r="AE233" s="170">
        <f t="shared" si="68"/>
        <v>0</v>
      </c>
      <c r="AF233" s="157">
        <f t="shared" si="69"/>
        <v>0</v>
      </c>
      <c r="AG233" s="166"/>
      <c r="AH233" s="125" t="str">
        <f t="shared" si="70"/>
        <v/>
      </c>
    </row>
    <row r="234" spans="1:34">
      <c r="A234" s="36"/>
      <c r="B234" s="36"/>
      <c r="C234" s="118"/>
      <c r="D234" s="51"/>
      <c r="E234" s="37"/>
      <c r="F234" s="37"/>
      <c r="G234" s="62"/>
      <c r="H234" s="37"/>
      <c r="I234" s="37"/>
      <c r="J234" s="37"/>
      <c r="K234" s="37"/>
      <c r="L234" s="37"/>
      <c r="M234" s="37"/>
      <c r="N234" s="193"/>
      <c r="O234" s="120"/>
      <c r="P234" s="147">
        <f t="shared" si="55"/>
        <v>0</v>
      </c>
      <c r="Q234" s="127" t="str">
        <f t="shared" si="71"/>
        <v/>
      </c>
      <c r="R234" s="142" t="str">
        <f t="shared" si="54"/>
        <v/>
      </c>
      <c r="S234" s="156" t="str">
        <f t="shared" si="56"/>
        <v/>
      </c>
      <c r="T234" s="63" t="str">
        <f t="shared" si="57"/>
        <v/>
      </c>
      <c r="U234" s="64" t="str">
        <f t="shared" si="58"/>
        <v/>
      </c>
      <c r="V234" s="70" t="str">
        <f t="shared" si="59"/>
        <v/>
      </c>
      <c r="W234" s="63" t="str">
        <f t="shared" si="60"/>
        <v/>
      </c>
      <c r="X234" s="63" t="str">
        <f t="shared" si="61"/>
        <v/>
      </c>
      <c r="Y234" s="63">
        <f t="shared" si="62"/>
        <v>0</v>
      </c>
      <c r="Z234" s="157">
        <f t="shared" si="63"/>
        <v>0</v>
      </c>
      <c r="AA234" s="156" t="e">
        <f t="shared" si="64"/>
        <v>#VALUE!</v>
      </c>
      <c r="AB234" s="129" t="e">
        <f t="shared" si="65"/>
        <v>#VALUE!</v>
      </c>
      <c r="AC234" s="129" t="e">
        <f t="shared" si="66"/>
        <v>#VALUE!</v>
      </c>
      <c r="AD234" s="161" t="e">
        <f t="shared" si="67"/>
        <v>#VALUE!</v>
      </c>
      <c r="AE234" s="170">
        <f t="shared" si="68"/>
        <v>0</v>
      </c>
      <c r="AF234" s="157">
        <f t="shared" si="69"/>
        <v>0</v>
      </c>
      <c r="AG234" s="166"/>
      <c r="AH234" s="125" t="str">
        <f t="shared" si="70"/>
        <v/>
      </c>
    </row>
    <row r="235" spans="1:34">
      <c r="A235" s="36"/>
      <c r="B235" s="36"/>
      <c r="C235" s="118"/>
      <c r="D235" s="51"/>
      <c r="E235" s="37"/>
      <c r="F235" s="37"/>
      <c r="G235" s="62"/>
      <c r="H235" s="37"/>
      <c r="I235" s="37"/>
      <c r="J235" s="37"/>
      <c r="K235" s="37"/>
      <c r="L235" s="37"/>
      <c r="M235" s="37"/>
      <c r="N235" s="193"/>
      <c r="O235" s="120"/>
      <c r="P235" s="147">
        <f t="shared" si="55"/>
        <v>0</v>
      </c>
      <c r="Q235" s="127" t="str">
        <f t="shared" si="71"/>
        <v/>
      </c>
      <c r="R235" s="142" t="str">
        <f t="shared" si="54"/>
        <v/>
      </c>
      <c r="S235" s="156" t="str">
        <f t="shared" si="56"/>
        <v/>
      </c>
      <c r="T235" s="63" t="str">
        <f t="shared" si="57"/>
        <v/>
      </c>
      <c r="U235" s="64" t="str">
        <f t="shared" si="58"/>
        <v/>
      </c>
      <c r="V235" s="70" t="str">
        <f t="shared" si="59"/>
        <v/>
      </c>
      <c r="W235" s="63" t="str">
        <f t="shared" si="60"/>
        <v/>
      </c>
      <c r="X235" s="63" t="str">
        <f t="shared" si="61"/>
        <v/>
      </c>
      <c r="Y235" s="63">
        <f t="shared" si="62"/>
        <v>0</v>
      </c>
      <c r="Z235" s="157">
        <f t="shared" si="63"/>
        <v>0</v>
      </c>
      <c r="AA235" s="156" t="e">
        <f t="shared" si="64"/>
        <v>#VALUE!</v>
      </c>
      <c r="AB235" s="129" t="e">
        <f t="shared" si="65"/>
        <v>#VALUE!</v>
      </c>
      <c r="AC235" s="129" t="e">
        <f t="shared" si="66"/>
        <v>#VALUE!</v>
      </c>
      <c r="AD235" s="161" t="e">
        <f t="shared" si="67"/>
        <v>#VALUE!</v>
      </c>
      <c r="AE235" s="170">
        <f t="shared" si="68"/>
        <v>0</v>
      </c>
      <c r="AF235" s="157">
        <f t="shared" si="69"/>
        <v>0</v>
      </c>
      <c r="AG235" s="166"/>
      <c r="AH235" s="125" t="str">
        <f t="shared" si="70"/>
        <v/>
      </c>
    </row>
    <row r="236" spans="1:34">
      <c r="A236" s="36"/>
      <c r="B236" s="36"/>
      <c r="C236" s="118"/>
      <c r="D236" s="51"/>
      <c r="E236" s="37"/>
      <c r="F236" s="37"/>
      <c r="G236" s="62"/>
      <c r="H236" s="37"/>
      <c r="I236" s="37"/>
      <c r="J236" s="37"/>
      <c r="K236" s="37"/>
      <c r="L236" s="37"/>
      <c r="M236" s="37"/>
      <c r="N236" s="193"/>
      <c r="O236" s="120"/>
      <c r="P236" s="147">
        <f t="shared" si="55"/>
        <v>0</v>
      </c>
      <c r="Q236" s="127" t="str">
        <f t="shared" si="71"/>
        <v/>
      </c>
      <c r="R236" s="142" t="str">
        <f t="shared" si="54"/>
        <v/>
      </c>
      <c r="S236" s="156" t="str">
        <f t="shared" si="56"/>
        <v/>
      </c>
      <c r="T236" s="63" t="str">
        <f t="shared" si="57"/>
        <v/>
      </c>
      <c r="U236" s="64" t="str">
        <f t="shared" si="58"/>
        <v/>
      </c>
      <c r="V236" s="70" t="str">
        <f t="shared" si="59"/>
        <v/>
      </c>
      <c r="W236" s="63" t="str">
        <f t="shared" si="60"/>
        <v/>
      </c>
      <c r="X236" s="63" t="str">
        <f t="shared" si="61"/>
        <v/>
      </c>
      <c r="Y236" s="63">
        <f t="shared" si="62"/>
        <v>0</v>
      </c>
      <c r="Z236" s="157">
        <f t="shared" si="63"/>
        <v>0</v>
      </c>
      <c r="AA236" s="156" t="e">
        <f t="shared" si="64"/>
        <v>#VALUE!</v>
      </c>
      <c r="AB236" s="129" t="e">
        <f t="shared" si="65"/>
        <v>#VALUE!</v>
      </c>
      <c r="AC236" s="129" t="e">
        <f t="shared" si="66"/>
        <v>#VALUE!</v>
      </c>
      <c r="AD236" s="161" t="e">
        <f t="shared" si="67"/>
        <v>#VALUE!</v>
      </c>
      <c r="AE236" s="170">
        <f t="shared" si="68"/>
        <v>0</v>
      </c>
      <c r="AF236" s="157">
        <f t="shared" si="69"/>
        <v>0</v>
      </c>
      <c r="AG236" s="166"/>
      <c r="AH236" s="125" t="str">
        <f t="shared" si="70"/>
        <v/>
      </c>
    </row>
    <row r="237" spans="1:34">
      <c r="A237" s="36"/>
      <c r="B237" s="36"/>
      <c r="C237" s="118"/>
      <c r="D237" s="51"/>
      <c r="E237" s="37"/>
      <c r="F237" s="37"/>
      <c r="G237" s="62"/>
      <c r="H237" s="37"/>
      <c r="I237" s="37"/>
      <c r="J237" s="37"/>
      <c r="K237" s="37"/>
      <c r="L237" s="37"/>
      <c r="M237" s="37"/>
      <c r="N237" s="193"/>
      <c r="O237" s="120"/>
      <c r="P237" s="147">
        <f t="shared" si="55"/>
        <v>0</v>
      </c>
      <c r="Q237" s="127" t="str">
        <f t="shared" si="71"/>
        <v/>
      </c>
      <c r="R237" s="142" t="str">
        <f t="shared" ref="R237:R245" si="72">IFERROR((P237-Q237)/P237,"")</f>
        <v/>
      </c>
      <c r="S237" s="156" t="str">
        <f t="shared" si="56"/>
        <v/>
      </c>
      <c r="T237" s="63" t="str">
        <f t="shared" si="57"/>
        <v/>
      </c>
      <c r="U237" s="64" t="str">
        <f t="shared" si="58"/>
        <v/>
      </c>
      <c r="V237" s="70" t="str">
        <f t="shared" si="59"/>
        <v/>
      </c>
      <c r="W237" s="63" t="str">
        <f t="shared" si="60"/>
        <v/>
      </c>
      <c r="X237" s="63" t="str">
        <f t="shared" si="61"/>
        <v/>
      </c>
      <c r="Y237" s="63">
        <f t="shared" si="62"/>
        <v>0</v>
      </c>
      <c r="Z237" s="157">
        <f t="shared" si="63"/>
        <v>0</v>
      </c>
      <c r="AA237" s="156" t="e">
        <f t="shared" si="64"/>
        <v>#VALUE!</v>
      </c>
      <c r="AB237" s="129" t="e">
        <f t="shared" si="65"/>
        <v>#VALUE!</v>
      </c>
      <c r="AC237" s="129" t="e">
        <f t="shared" si="66"/>
        <v>#VALUE!</v>
      </c>
      <c r="AD237" s="161" t="e">
        <f t="shared" si="67"/>
        <v>#VALUE!</v>
      </c>
      <c r="AE237" s="170">
        <f t="shared" si="68"/>
        <v>0</v>
      </c>
      <c r="AF237" s="157">
        <f t="shared" si="69"/>
        <v>0</v>
      </c>
      <c r="AG237" s="166"/>
      <c r="AH237" s="125" t="str">
        <f t="shared" si="70"/>
        <v/>
      </c>
    </row>
    <row r="238" spans="1:34">
      <c r="A238" s="36"/>
      <c r="B238" s="36"/>
      <c r="C238" s="118"/>
      <c r="D238" s="51"/>
      <c r="E238" s="37"/>
      <c r="F238" s="37"/>
      <c r="G238" s="62"/>
      <c r="H238" s="37"/>
      <c r="I238" s="37"/>
      <c r="J238" s="37"/>
      <c r="K238" s="37"/>
      <c r="L238" s="37"/>
      <c r="M238" s="37"/>
      <c r="N238" s="193"/>
      <c r="O238" s="120"/>
      <c r="P238" s="147">
        <f t="shared" si="55"/>
        <v>0</v>
      </c>
      <c r="Q238" s="127" t="str">
        <f t="shared" si="71"/>
        <v/>
      </c>
      <c r="R238" s="142" t="str">
        <f t="shared" si="72"/>
        <v/>
      </c>
      <c r="S238" s="156" t="str">
        <f t="shared" si="56"/>
        <v/>
      </c>
      <c r="T238" s="63" t="str">
        <f t="shared" si="57"/>
        <v/>
      </c>
      <c r="U238" s="64" t="str">
        <f t="shared" si="58"/>
        <v/>
      </c>
      <c r="V238" s="70" t="str">
        <f t="shared" si="59"/>
        <v/>
      </c>
      <c r="W238" s="63" t="str">
        <f t="shared" si="60"/>
        <v/>
      </c>
      <c r="X238" s="63" t="str">
        <f t="shared" si="61"/>
        <v/>
      </c>
      <c r="Y238" s="63">
        <f t="shared" si="62"/>
        <v>0</v>
      </c>
      <c r="Z238" s="157">
        <f t="shared" si="63"/>
        <v>0</v>
      </c>
      <c r="AA238" s="156" t="e">
        <f t="shared" si="64"/>
        <v>#VALUE!</v>
      </c>
      <c r="AB238" s="129" t="e">
        <f t="shared" si="65"/>
        <v>#VALUE!</v>
      </c>
      <c r="AC238" s="129" t="e">
        <f t="shared" si="66"/>
        <v>#VALUE!</v>
      </c>
      <c r="AD238" s="161" t="e">
        <f t="shared" si="67"/>
        <v>#VALUE!</v>
      </c>
      <c r="AE238" s="170">
        <f t="shared" si="68"/>
        <v>0</v>
      </c>
      <c r="AF238" s="157">
        <f t="shared" si="69"/>
        <v>0</v>
      </c>
      <c r="AG238" s="166"/>
      <c r="AH238" s="125" t="str">
        <f t="shared" si="70"/>
        <v/>
      </c>
    </row>
    <row r="239" spans="1:34">
      <c r="A239" s="36"/>
      <c r="B239" s="36"/>
      <c r="C239" s="118"/>
      <c r="D239" s="51"/>
      <c r="E239" s="37"/>
      <c r="F239" s="37"/>
      <c r="G239" s="62"/>
      <c r="H239" s="37"/>
      <c r="I239" s="37"/>
      <c r="J239" s="37"/>
      <c r="K239" s="37"/>
      <c r="L239" s="37"/>
      <c r="M239" s="37"/>
      <c r="N239" s="193"/>
      <c r="O239" s="120"/>
      <c r="P239" s="147">
        <f t="shared" si="55"/>
        <v>0</v>
      </c>
      <c r="Q239" s="127" t="str">
        <f t="shared" si="71"/>
        <v/>
      </c>
      <c r="R239" s="142" t="str">
        <f t="shared" si="72"/>
        <v/>
      </c>
      <c r="S239" s="156" t="str">
        <f t="shared" si="56"/>
        <v/>
      </c>
      <c r="T239" s="63" t="str">
        <f t="shared" si="57"/>
        <v/>
      </c>
      <c r="U239" s="64" t="str">
        <f t="shared" si="58"/>
        <v/>
      </c>
      <c r="V239" s="70" t="str">
        <f t="shared" si="59"/>
        <v/>
      </c>
      <c r="W239" s="63" t="str">
        <f t="shared" si="60"/>
        <v/>
      </c>
      <c r="X239" s="63" t="str">
        <f t="shared" si="61"/>
        <v/>
      </c>
      <c r="Y239" s="63">
        <f t="shared" si="62"/>
        <v>0</v>
      </c>
      <c r="Z239" s="157">
        <f t="shared" si="63"/>
        <v>0</v>
      </c>
      <c r="AA239" s="156" t="e">
        <f t="shared" si="64"/>
        <v>#VALUE!</v>
      </c>
      <c r="AB239" s="129" t="e">
        <f t="shared" si="65"/>
        <v>#VALUE!</v>
      </c>
      <c r="AC239" s="129" t="e">
        <f t="shared" si="66"/>
        <v>#VALUE!</v>
      </c>
      <c r="AD239" s="161" t="e">
        <f t="shared" si="67"/>
        <v>#VALUE!</v>
      </c>
      <c r="AE239" s="170">
        <f t="shared" si="68"/>
        <v>0</v>
      </c>
      <c r="AF239" s="157">
        <f t="shared" si="69"/>
        <v>0</v>
      </c>
      <c r="AG239" s="166"/>
      <c r="AH239" s="125" t="str">
        <f t="shared" si="70"/>
        <v/>
      </c>
    </row>
    <row r="240" spans="1:34">
      <c r="A240" s="36"/>
      <c r="B240" s="36"/>
      <c r="C240" s="118"/>
      <c r="D240" s="51"/>
      <c r="E240" s="37"/>
      <c r="F240" s="37"/>
      <c r="G240" s="62"/>
      <c r="H240" s="37"/>
      <c r="I240" s="37"/>
      <c r="J240" s="37"/>
      <c r="K240" s="37"/>
      <c r="L240" s="37"/>
      <c r="M240" s="37"/>
      <c r="N240" s="193"/>
      <c r="O240" s="120"/>
      <c r="P240" s="147">
        <f t="shared" si="55"/>
        <v>0</v>
      </c>
      <c r="Q240" s="127" t="str">
        <f t="shared" si="71"/>
        <v/>
      </c>
      <c r="R240" s="142" t="str">
        <f t="shared" si="72"/>
        <v/>
      </c>
      <c r="S240" s="156" t="str">
        <f t="shared" si="56"/>
        <v/>
      </c>
      <c r="T240" s="63" t="str">
        <f t="shared" si="57"/>
        <v/>
      </c>
      <c r="U240" s="64" t="str">
        <f t="shared" si="58"/>
        <v/>
      </c>
      <c r="V240" s="70" t="str">
        <f t="shared" si="59"/>
        <v/>
      </c>
      <c r="W240" s="63" t="str">
        <f t="shared" si="60"/>
        <v/>
      </c>
      <c r="X240" s="63" t="str">
        <f t="shared" si="61"/>
        <v/>
      </c>
      <c r="Y240" s="63">
        <f t="shared" si="62"/>
        <v>0</v>
      </c>
      <c r="Z240" s="157">
        <f t="shared" si="63"/>
        <v>0</v>
      </c>
      <c r="AA240" s="156" t="e">
        <f t="shared" si="64"/>
        <v>#VALUE!</v>
      </c>
      <c r="AB240" s="129" t="e">
        <f t="shared" si="65"/>
        <v>#VALUE!</v>
      </c>
      <c r="AC240" s="129" t="e">
        <f t="shared" si="66"/>
        <v>#VALUE!</v>
      </c>
      <c r="AD240" s="161" t="e">
        <f t="shared" si="67"/>
        <v>#VALUE!</v>
      </c>
      <c r="AE240" s="170">
        <f t="shared" si="68"/>
        <v>0</v>
      </c>
      <c r="AF240" s="157">
        <f t="shared" si="69"/>
        <v>0</v>
      </c>
      <c r="AG240" s="166"/>
      <c r="AH240" s="125" t="str">
        <f t="shared" si="70"/>
        <v/>
      </c>
    </row>
    <row r="241" spans="1:34">
      <c r="A241" s="36"/>
      <c r="B241" s="36"/>
      <c r="C241" s="118"/>
      <c r="D241" s="51"/>
      <c r="E241" s="37"/>
      <c r="F241" s="37"/>
      <c r="G241" s="62"/>
      <c r="H241" s="37"/>
      <c r="I241" s="37"/>
      <c r="J241" s="37"/>
      <c r="K241" s="37"/>
      <c r="L241" s="37"/>
      <c r="M241" s="37"/>
      <c r="N241" s="193"/>
      <c r="O241" s="120"/>
      <c r="P241" s="147">
        <f t="shared" si="55"/>
        <v>0</v>
      </c>
      <c r="Q241" s="127" t="str">
        <f t="shared" si="71"/>
        <v/>
      </c>
      <c r="R241" s="142" t="str">
        <f t="shared" si="72"/>
        <v/>
      </c>
      <c r="S241" s="156" t="str">
        <f t="shared" si="56"/>
        <v/>
      </c>
      <c r="T241" s="63" t="str">
        <f t="shared" si="57"/>
        <v/>
      </c>
      <c r="U241" s="64" t="str">
        <f t="shared" si="58"/>
        <v/>
      </c>
      <c r="V241" s="70" t="str">
        <f t="shared" si="59"/>
        <v/>
      </c>
      <c r="W241" s="63" t="str">
        <f t="shared" si="60"/>
        <v/>
      </c>
      <c r="X241" s="63" t="str">
        <f t="shared" si="61"/>
        <v/>
      </c>
      <c r="Y241" s="63">
        <f t="shared" si="62"/>
        <v>0</v>
      </c>
      <c r="Z241" s="157">
        <f t="shared" si="63"/>
        <v>0</v>
      </c>
      <c r="AA241" s="156" t="e">
        <f t="shared" si="64"/>
        <v>#VALUE!</v>
      </c>
      <c r="AB241" s="129" t="e">
        <f t="shared" si="65"/>
        <v>#VALUE!</v>
      </c>
      <c r="AC241" s="129" t="e">
        <f t="shared" si="66"/>
        <v>#VALUE!</v>
      </c>
      <c r="AD241" s="161" t="e">
        <f t="shared" si="67"/>
        <v>#VALUE!</v>
      </c>
      <c r="AE241" s="170">
        <f t="shared" si="68"/>
        <v>0</v>
      </c>
      <c r="AF241" s="157">
        <f t="shared" si="69"/>
        <v>0</v>
      </c>
      <c r="AG241" s="166"/>
      <c r="AH241" s="125" t="str">
        <f t="shared" si="70"/>
        <v/>
      </c>
    </row>
    <row r="242" spans="1:34">
      <c r="A242" s="36"/>
      <c r="B242" s="36"/>
      <c r="C242" s="118"/>
      <c r="D242" s="51"/>
      <c r="E242" s="37"/>
      <c r="F242" s="37"/>
      <c r="G242" s="62"/>
      <c r="H242" s="37"/>
      <c r="I242" s="37"/>
      <c r="J242" s="37"/>
      <c r="K242" s="37"/>
      <c r="L242" s="37"/>
      <c r="M242" s="37"/>
      <c r="N242" s="193"/>
      <c r="O242" s="120"/>
      <c r="P242" s="147">
        <f t="shared" si="55"/>
        <v>0</v>
      </c>
      <c r="Q242" s="127" t="str">
        <f t="shared" si="71"/>
        <v/>
      </c>
      <c r="R242" s="142" t="str">
        <f t="shared" si="72"/>
        <v/>
      </c>
      <c r="S242" s="156" t="str">
        <f t="shared" si="56"/>
        <v/>
      </c>
      <c r="T242" s="63" t="str">
        <f t="shared" si="57"/>
        <v/>
      </c>
      <c r="U242" s="64" t="str">
        <f t="shared" si="58"/>
        <v/>
      </c>
      <c r="V242" s="70" t="str">
        <f t="shared" si="59"/>
        <v/>
      </c>
      <c r="W242" s="63" t="str">
        <f t="shared" si="60"/>
        <v/>
      </c>
      <c r="X242" s="63" t="str">
        <f t="shared" si="61"/>
        <v/>
      </c>
      <c r="Y242" s="63">
        <f t="shared" si="62"/>
        <v>0</v>
      </c>
      <c r="Z242" s="157">
        <f t="shared" si="63"/>
        <v>0</v>
      </c>
      <c r="AA242" s="156" t="e">
        <f t="shared" si="64"/>
        <v>#VALUE!</v>
      </c>
      <c r="AB242" s="129" t="e">
        <f t="shared" si="65"/>
        <v>#VALUE!</v>
      </c>
      <c r="AC242" s="129" t="e">
        <f t="shared" si="66"/>
        <v>#VALUE!</v>
      </c>
      <c r="AD242" s="161" t="e">
        <f t="shared" si="67"/>
        <v>#VALUE!</v>
      </c>
      <c r="AE242" s="170">
        <f t="shared" si="68"/>
        <v>0</v>
      </c>
      <c r="AF242" s="157">
        <f t="shared" si="69"/>
        <v>0</v>
      </c>
      <c r="AG242" s="166"/>
      <c r="AH242" s="125" t="str">
        <f t="shared" si="70"/>
        <v/>
      </c>
    </row>
    <row r="243" spans="1:34">
      <c r="A243" s="36"/>
      <c r="B243" s="36"/>
      <c r="C243" s="118"/>
      <c r="D243" s="51"/>
      <c r="E243" s="37"/>
      <c r="F243" s="37"/>
      <c r="G243" s="62"/>
      <c r="H243" s="37"/>
      <c r="I243" s="37"/>
      <c r="J243" s="37"/>
      <c r="K243" s="37"/>
      <c r="L243" s="37"/>
      <c r="M243" s="37"/>
      <c r="N243" s="193"/>
      <c r="O243" s="120"/>
      <c r="P243" s="147">
        <f t="shared" si="55"/>
        <v>0</v>
      </c>
      <c r="Q243" s="127" t="str">
        <f t="shared" si="71"/>
        <v/>
      </c>
      <c r="R243" s="142" t="str">
        <f t="shared" si="72"/>
        <v/>
      </c>
      <c r="S243" s="156" t="str">
        <f t="shared" si="56"/>
        <v/>
      </c>
      <c r="T243" s="63" t="str">
        <f t="shared" si="57"/>
        <v/>
      </c>
      <c r="U243" s="64" t="str">
        <f t="shared" si="58"/>
        <v/>
      </c>
      <c r="V243" s="70" t="str">
        <f t="shared" si="59"/>
        <v/>
      </c>
      <c r="W243" s="63" t="str">
        <f t="shared" si="60"/>
        <v/>
      </c>
      <c r="X243" s="63" t="str">
        <f t="shared" si="61"/>
        <v/>
      </c>
      <c r="Y243" s="63">
        <f t="shared" si="62"/>
        <v>0</v>
      </c>
      <c r="Z243" s="157">
        <f t="shared" si="63"/>
        <v>0</v>
      </c>
      <c r="AA243" s="156" t="e">
        <f t="shared" si="64"/>
        <v>#VALUE!</v>
      </c>
      <c r="AB243" s="129" t="e">
        <f t="shared" si="65"/>
        <v>#VALUE!</v>
      </c>
      <c r="AC243" s="129" t="e">
        <f t="shared" si="66"/>
        <v>#VALUE!</v>
      </c>
      <c r="AD243" s="161" t="e">
        <f t="shared" si="67"/>
        <v>#VALUE!</v>
      </c>
      <c r="AE243" s="170">
        <f t="shared" si="68"/>
        <v>0</v>
      </c>
      <c r="AF243" s="157">
        <f t="shared" si="69"/>
        <v>0</v>
      </c>
      <c r="AG243" s="166"/>
      <c r="AH243" s="125" t="str">
        <f t="shared" si="70"/>
        <v/>
      </c>
    </row>
    <row r="244" spans="1:34">
      <c r="A244" s="36"/>
      <c r="B244" s="36"/>
      <c r="C244" s="118"/>
      <c r="D244" s="51"/>
      <c r="E244" s="37"/>
      <c r="F244" s="37"/>
      <c r="G244" s="62"/>
      <c r="H244" s="37"/>
      <c r="I244" s="37"/>
      <c r="J244" s="37"/>
      <c r="K244" s="37"/>
      <c r="L244" s="37"/>
      <c r="M244" s="37"/>
      <c r="N244" s="193"/>
      <c r="O244" s="120"/>
      <c r="P244" s="147">
        <f t="shared" si="55"/>
        <v>0</v>
      </c>
      <c r="Q244" s="127" t="str">
        <f t="shared" si="71"/>
        <v/>
      </c>
      <c r="R244" s="142" t="str">
        <f t="shared" si="72"/>
        <v/>
      </c>
      <c r="S244" s="156" t="str">
        <f t="shared" si="56"/>
        <v/>
      </c>
      <c r="T244" s="63" t="str">
        <f t="shared" si="57"/>
        <v/>
      </c>
      <c r="U244" s="64" t="str">
        <f t="shared" si="58"/>
        <v/>
      </c>
      <c r="V244" s="70" t="str">
        <f t="shared" si="59"/>
        <v/>
      </c>
      <c r="W244" s="63" t="str">
        <f t="shared" si="60"/>
        <v/>
      </c>
      <c r="X244" s="63" t="str">
        <f t="shared" si="61"/>
        <v/>
      </c>
      <c r="Y244" s="63">
        <f t="shared" si="62"/>
        <v>0</v>
      </c>
      <c r="Z244" s="157">
        <f t="shared" si="63"/>
        <v>0</v>
      </c>
      <c r="AA244" s="156" t="e">
        <f t="shared" si="64"/>
        <v>#VALUE!</v>
      </c>
      <c r="AB244" s="129" t="e">
        <f t="shared" si="65"/>
        <v>#VALUE!</v>
      </c>
      <c r="AC244" s="129" t="e">
        <f t="shared" si="66"/>
        <v>#VALUE!</v>
      </c>
      <c r="AD244" s="161" t="e">
        <f t="shared" si="67"/>
        <v>#VALUE!</v>
      </c>
      <c r="AE244" s="170">
        <f t="shared" si="68"/>
        <v>0</v>
      </c>
      <c r="AF244" s="157">
        <f t="shared" si="69"/>
        <v>0</v>
      </c>
      <c r="AG244" s="166"/>
      <c r="AH244" s="125" t="str">
        <f t="shared" si="70"/>
        <v/>
      </c>
    </row>
    <row r="245" spans="1:34">
      <c r="A245" s="36"/>
      <c r="B245" s="36"/>
      <c r="C245" s="118"/>
      <c r="D245" s="51"/>
      <c r="E245" s="37"/>
      <c r="F245" s="37"/>
      <c r="G245" s="62"/>
      <c r="H245" s="37"/>
      <c r="I245" s="37"/>
      <c r="J245" s="37"/>
      <c r="K245" s="37"/>
      <c r="L245" s="37"/>
      <c r="M245" s="37"/>
      <c r="N245" s="193"/>
      <c r="O245" s="120"/>
      <c r="P245" s="147">
        <f t="shared" si="55"/>
        <v>0</v>
      </c>
      <c r="Q245" s="127" t="str">
        <f t="shared" si="71"/>
        <v/>
      </c>
      <c r="R245" s="142" t="str">
        <f t="shared" si="72"/>
        <v/>
      </c>
      <c r="S245" s="156" t="str">
        <f t="shared" si="56"/>
        <v/>
      </c>
      <c r="T245" s="63" t="str">
        <f t="shared" si="57"/>
        <v/>
      </c>
      <c r="U245" s="64" t="str">
        <f t="shared" si="58"/>
        <v/>
      </c>
      <c r="V245" s="70" t="str">
        <f t="shared" si="59"/>
        <v/>
      </c>
      <c r="W245" s="63" t="str">
        <f t="shared" si="60"/>
        <v/>
      </c>
      <c r="X245" s="63" t="str">
        <f t="shared" si="61"/>
        <v/>
      </c>
      <c r="Y245" s="63">
        <f t="shared" si="62"/>
        <v>0</v>
      </c>
      <c r="Z245" s="157">
        <f t="shared" si="63"/>
        <v>0</v>
      </c>
      <c r="AA245" s="156" t="e">
        <f t="shared" si="64"/>
        <v>#VALUE!</v>
      </c>
      <c r="AB245" s="129" t="e">
        <f t="shared" si="65"/>
        <v>#VALUE!</v>
      </c>
      <c r="AC245" s="129" t="e">
        <f t="shared" si="66"/>
        <v>#VALUE!</v>
      </c>
      <c r="AD245" s="161" t="e">
        <f t="shared" si="67"/>
        <v>#VALUE!</v>
      </c>
      <c r="AE245" s="170">
        <f t="shared" si="68"/>
        <v>0</v>
      </c>
      <c r="AF245" s="157">
        <f t="shared" si="69"/>
        <v>0</v>
      </c>
      <c r="AG245" s="166"/>
      <c r="AH245" s="125" t="str">
        <f t="shared" si="70"/>
        <v/>
      </c>
    </row>
  </sheetData>
  <mergeCells count="17">
    <mergeCell ref="M17:O17"/>
    <mergeCell ref="A13:A17"/>
    <mergeCell ref="B13:B17"/>
    <mergeCell ref="C13:C17"/>
    <mergeCell ref="G17:H17"/>
    <mergeCell ref="P1:AH13"/>
    <mergeCell ref="AG14:AH14"/>
    <mergeCell ref="M14:O14"/>
    <mergeCell ref="P14:R14"/>
    <mergeCell ref="S14:Z14"/>
    <mergeCell ref="AA14:AD14"/>
    <mergeCell ref="AE14:AF14"/>
    <mergeCell ref="D13:O13"/>
    <mergeCell ref="D14:E14"/>
    <mergeCell ref="K14:L14"/>
    <mergeCell ref="I14:J14"/>
    <mergeCell ref="G14:H14"/>
  </mergeCells>
  <phoneticPr fontId="15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BE57"/>
  <sheetViews>
    <sheetView showGridLines="0" workbookViewId="0">
      <selection activeCell="F29" sqref="F29"/>
    </sheetView>
  </sheetViews>
  <sheetFormatPr defaultColWidth="9.140625" defaultRowHeight="12"/>
  <cols>
    <col min="1" max="1" width="9.140625" style="4"/>
    <col min="2" max="2" width="25.7109375" style="4" customWidth="1"/>
    <col min="3" max="3" width="12.42578125" style="7" customWidth="1"/>
    <col min="4" max="4" width="9.28515625" style="7" customWidth="1"/>
    <col min="5" max="5" width="9.140625" style="7"/>
    <col min="6" max="6" width="5.5703125" style="7" customWidth="1"/>
    <col min="7" max="7" width="9.140625" style="8"/>
    <col min="8" max="8" width="10.5703125" style="8" customWidth="1"/>
    <col min="9" max="10" width="10.42578125" style="8" customWidth="1"/>
    <col min="11" max="11" width="0.42578125" style="4" customWidth="1"/>
    <col min="12" max="12" width="9.5703125" style="7" customWidth="1"/>
    <col min="13" max="13" width="13.28515625" style="7" customWidth="1"/>
    <col min="14" max="14" width="1.7109375" style="4" customWidth="1"/>
    <col min="15" max="15" width="10" style="4" customWidth="1"/>
    <col min="16" max="16384" width="9.140625" style="4"/>
  </cols>
  <sheetData>
    <row r="1" spans="1:16" ht="6" customHeight="1"/>
    <row r="2" spans="1:16">
      <c r="B2" s="4" t="s">
        <v>154</v>
      </c>
    </row>
    <row r="4" spans="1:16">
      <c r="A4" s="46"/>
      <c r="B4" s="47" t="s">
        <v>75</v>
      </c>
    </row>
    <row r="5" spans="1:16">
      <c r="M5" s="7">
        <v>4000</v>
      </c>
    </row>
    <row r="6" spans="1:16">
      <c r="H6" s="4"/>
      <c r="I6" s="4"/>
      <c r="M6" s="39" t="s">
        <v>146</v>
      </c>
    </row>
    <row r="7" spans="1:16">
      <c r="B7" s="366" t="s">
        <v>140</v>
      </c>
      <c r="C7" s="366"/>
      <c r="D7" s="370" t="s">
        <v>143</v>
      </c>
      <c r="E7" s="371"/>
      <c r="F7" s="372"/>
      <c r="G7" s="369" t="s">
        <v>144</v>
      </c>
      <c r="H7" s="369"/>
      <c r="I7" s="369"/>
      <c r="J7" s="369"/>
      <c r="K7" s="22"/>
      <c r="L7" s="367" t="s">
        <v>145</v>
      </c>
      <c r="M7" s="367"/>
      <c r="O7" s="366" t="s">
        <v>149</v>
      </c>
      <c r="P7" s="366"/>
    </row>
    <row r="8" spans="1:16" ht="27">
      <c r="B8" s="38" t="s">
        <v>80</v>
      </c>
      <c r="C8" s="35" t="s">
        <v>81</v>
      </c>
      <c r="D8" s="35" t="s">
        <v>147</v>
      </c>
      <c r="E8" s="34" t="s">
        <v>82</v>
      </c>
      <c r="F8" s="48" t="s">
        <v>211</v>
      </c>
      <c r="G8" s="33" t="s">
        <v>141</v>
      </c>
      <c r="H8" s="34" t="s">
        <v>124</v>
      </c>
      <c r="I8" s="34" t="s">
        <v>84</v>
      </c>
      <c r="J8" s="34" t="s">
        <v>142</v>
      </c>
      <c r="K8" s="22"/>
      <c r="L8" s="35" t="s">
        <v>90</v>
      </c>
      <c r="M8" s="44" t="s">
        <v>148</v>
      </c>
      <c r="O8" s="41" t="s">
        <v>125</v>
      </c>
      <c r="P8" s="41" t="s">
        <v>139</v>
      </c>
    </row>
    <row r="9" spans="1:16">
      <c r="B9" s="9" t="s">
        <v>482</v>
      </c>
      <c r="C9" s="12"/>
      <c r="D9" s="42">
        <v>14000</v>
      </c>
      <c r="E9" s="40">
        <v>8500</v>
      </c>
      <c r="F9" s="43">
        <f t="shared" ref="F9:F20" si="0">($D9-$E9)/$D9</f>
        <v>0.39285714285714285</v>
      </c>
      <c r="G9" s="12">
        <v>6785</v>
      </c>
      <c r="H9" s="12"/>
      <c r="I9" s="10"/>
      <c r="J9" s="12">
        <f t="shared" ref="J9:J20" si="1">$E9*$I9</f>
        <v>0</v>
      </c>
      <c r="K9" s="22"/>
      <c r="L9" s="40">
        <f t="shared" ref="L9:L20" si="2">$E9-$G9-$H9-$J9</f>
        <v>1715</v>
      </c>
      <c r="M9" s="79">
        <f t="shared" ref="M9:M20" si="3">$L9/$D9</f>
        <v>0.1225</v>
      </c>
      <c r="O9" s="45">
        <f t="shared" ref="O9:O20" si="4">$E9-$J9</f>
        <v>8500</v>
      </c>
      <c r="P9" s="45">
        <f t="shared" ref="P9:P20" si="5">$J9</f>
        <v>0</v>
      </c>
    </row>
    <row r="10" spans="1:16">
      <c r="B10" s="9" t="s">
        <v>482</v>
      </c>
      <c r="C10" s="12"/>
      <c r="D10" s="42">
        <v>28000</v>
      </c>
      <c r="E10" s="40">
        <v>15800</v>
      </c>
      <c r="F10" s="43">
        <f t="shared" si="0"/>
        <v>0.43571428571428572</v>
      </c>
      <c r="G10" s="12">
        <f>6785*2</f>
        <v>13570</v>
      </c>
      <c r="H10" s="12"/>
      <c r="I10" s="10"/>
      <c r="J10" s="12">
        <f t="shared" si="1"/>
        <v>0</v>
      </c>
      <c r="K10" s="22"/>
      <c r="L10" s="40">
        <f t="shared" si="2"/>
        <v>2230</v>
      </c>
      <c r="M10" s="79">
        <f t="shared" si="3"/>
        <v>7.964285714285714E-2</v>
      </c>
      <c r="O10" s="45">
        <f t="shared" si="4"/>
        <v>15800</v>
      </c>
      <c r="P10" s="45">
        <f t="shared" si="5"/>
        <v>0</v>
      </c>
    </row>
    <row r="11" spans="1:16">
      <c r="B11" s="9" t="s">
        <v>482</v>
      </c>
      <c r="C11" s="12"/>
      <c r="D11" s="42">
        <v>42000</v>
      </c>
      <c r="E11" s="40">
        <v>21000</v>
      </c>
      <c r="F11" s="43">
        <f t="shared" si="0"/>
        <v>0.5</v>
      </c>
      <c r="G11" s="12">
        <f>6785*3</f>
        <v>20355</v>
      </c>
      <c r="H11" s="12"/>
      <c r="I11" s="10"/>
      <c r="J11" s="12">
        <f t="shared" si="1"/>
        <v>0</v>
      </c>
      <c r="K11" s="22"/>
      <c r="L11" s="40">
        <f t="shared" si="2"/>
        <v>645</v>
      </c>
      <c r="M11" s="79">
        <f t="shared" si="3"/>
        <v>1.5357142857142857E-2</v>
      </c>
      <c r="O11" s="45">
        <f t="shared" si="4"/>
        <v>21000</v>
      </c>
      <c r="P11" s="45">
        <f t="shared" si="5"/>
        <v>0</v>
      </c>
    </row>
    <row r="12" spans="1:16">
      <c r="B12" s="184" t="s">
        <v>440</v>
      </c>
      <c r="C12" s="12"/>
      <c r="D12" s="185"/>
      <c r="E12" s="186"/>
      <c r="F12" s="43" t="e">
        <f t="shared" si="0"/>
        <v>#DIV/0!</v>
      </c>
      <c r="G12" s="12"/>
      <c r="H12" s="12" t="e">
        <f>IF($C12="무료배송",$M$5,IF($C12="유료배송",0,$M$5/ROUNDUP($C12/$E12,0)))</f>
        <v>#DIV/0!</v>
      </c>
      <c r="I12" s="10"/>
      <c r="J12" s="12">
        <f t="shared" si="1"/>
        <v>0</v>
      </c>
      <c r="K12" s="22"/>
      <c r="L12" s="40" t="e">
        <f t="shared" si="2"/>
        <v>#DIV/0!</v>
      </c>
      <c r="M12" s="79" t="e">
        <f t="shared" si="3"/>
        <v>#DIV/0!</v>
      </c>
      <c r="O12" s="45">
        <f t="shared" si="4"/>
        <v>0</v>
      </c>
      <c r="P12" s="45">
        <f t="shared" si="5"/>
        <v>0</v>
      </c>
    </row>
    <row r="13" spans="1:16">
      <c r="B13" s="9"/>
      <c r="C13" s="12"/>
      <c r="D13" s="42"/>
      <c r="E13" s="40"/>
      <c r="F13" s="43" t="e">
        <f t="shared" si="0"/>
        <v>#DIV/0!</v>
      </c>
      <c r="G13" s="12"/>
      <c r="H13" s="12" t="e">
        <f>IF($C13="무료배송",$M$5,IF($C13="유료배송",0,$M$5/ROUNDUP($C13/$E13,0)))</f>
        <v>#DIV/0!</v>
      </c>
      <c r="I13" s="10"/>
      <c r="J13" s="12">
        <f t="shared" si="1"/>
        <v>0</v>
      </c>
      <c r="K13" s="22"/>
      <c r="L13" s="40" t="e">
        <f t="shared" si="2"/>
        <v>#DIV/0!</v>
      </c>
      <c r="M13" s="79" t="e">
        <f t="shared" si="3"/>
        <v>#DIV/0!</v>
      </c>
      <c r="O13" s="45">
        <f t="shared" si="4"/>
        <v>0</v>
      </c>
      <c r="P13" s="45">
        <f t="shared" si="5"/>
        <v>0</v>
      </c>
    </row>
    <row r="14" spans="1:16">
      <c r="B14" s="9"/>
      <c r="C14" s="12"/>
      <c r="D14" s="42"/>
      <c r="E14" s="40"/>
      <c r="F14" s="43" t="e">
        <f t="shared" si="0"/>
        <v>#DIV/0!</v>
      </c>
      <c r="G14" s="12"/>
      <c r="H14" s="12" t="e">
        <f>IF($C14="무료배송",$M$5,IF($C14="유료배송",0,$M$5/ROUNDUP($C14/$E14,0)))</f>
        <v>#DIV/0!</v>
      </c>
      <c r="I14" s="10"/>
      <c r="J14" s="12">
        <f t="shared" si="1"/>
        <v>0</v>
      </c>
      <c r="K14" s="22"/>
      <c r="L14" s="40" t="e">
        <f t="shared" si="2"/>
        <v>#DIV/0!</v>
      </c>
      <c r="M14" s="16" t="e">
        <f t="shared" si="3"/>
        <v>#DIV/0!</v>
      </c>
      <c r="O14" s="45">
        <f t="shared" si="4"/>
        <v>0</v>
      </c>
      <c r="P14" s="45">
        <f t="shared" si="5"/>
        <v>0</v>
      </c>
    </row>
    <row r="15" spans="1:16">
      <c r="B15" s="9"/>
      <c r="C15" s="12"/>
      <c r="D15" s="42"/>
      <c r="E15" s="40"/>
      <c r="F15" s="43" t="e">
        <f t="shared" si="0"/>
        <v>#DIV/0!</v>
      </c>
      <c r="G15" s="12"/>
      <c r="H15" s="12" t="e">
        <f t="shared" ref="H15:H20" si="6">IF($C15="무료배송",$M$5,IF($C15="유료배송",0,$M$5/ROUNDUP($C15/$E15,0)))</f>
        <v>#DIV/0!</v>
      </c>
      <c r="I15" s="10"/>
      <c r="J15" s="12">
        <f t="shared" si="1"/>
        <v>0</v>
      </c>
      <c r="K15" s="22"/>
      <c r="L15" s="40" t="e">
        <f t="shared" si="2"/>
        <v>#DIV/0!</v>
      </c>
      <c r="M15" s="16" t="e">
        <f t="shared" si="3"/>
        <v>#DIV/0!</v>
      </c>
      <c r="O15" s="45">
        <f t="shared" si="4"/>
        <v>0</v>
      </c>
      <c r="P15" s="45">
        <f t="shared" si="5"/>
        <v>0</v>
      </c>
    </row>
    <row r="16" spans="1:16">
      <c r="B16" s="9"/>
      <c r="C16" s="12"/>
      <c r="D16" s="42"/>
      <c r="E16" s="40"/>
      <c r="F16" s="43" t="e">
        <f t="shared" si="0"/>
        <v>#DIV/0!</v>
      </c>
      <c r="G16" s="12"/>
      <c r="H16" s="12" t="e">
        <f t="shared" si="6"/>
        <v>#DIV/0!</v>
      </c>
      <c r="I16" s="10"/>
      <c r="J16" s="12">
        <f t="shared" si="1"/>
        <v>0</v>
      </c>
      <c r="K16" s="22"/>
      <c r="L16" s="40" t="e">
        <f t="shared" si="2"/>
        <v>#DIV/0!</v>
      </c>
      <c r="M16" s="16" t="e">
        <f t="shared" si="3"/>
        <v>#DIV/0!</v>
      </c>
      <c r="O16" s="45">
        <f t="shared" si="4"/>
        <v>0</v>
      </c>
      <c r="P16" s="45">
        <f t="shared" si="5"/>
        <v>0</v>
      </c>
    </row>
    <row r="17" spans="1:57">
      <c r="B17" s="9"/>
      <c r="C17" s="12"/>
      <c r="D17" s="42"/>
      <c r="E17" s="40"/>
      <c r="F17" s="43" t="e">
        <f t="shared" si="0"/>
        <v>#DIV/0!</v>
      </c>
      <c r="G17" s="12"/>
      <c r="H17" s="12" t="e">
        <f t="shared" si="6"/>
        <v>#DIV/0!</v>
      </c>
      <c r="I17" s="10"/>
      <c r="J17" s="12">
        <f t="shared" si="1"/>
        <v>0</v>
      </c>
      <c r="K17" s="22"/>
      <c r="L17" s="40" t="e">
        <f t="shared" si="2"/>
        <v>#DIV/0!</v>
      </c>
      <c r="M17" s="16" t="e">
        <f t="shared" si="3"/>
        <v>#DIV/0!</v>
      </c>
      <c r="O17" s="45">
        <f t="shared" si="4"/>
        <v>0</v>
      </c>
      <c r="P17" s="45">
        <f t="shared" si="5"/>
        <v>0</v>
      </c>
    </row>
    <row r="18" spans="1:57">
      <c r="B18" s="9"/>
      <c r="C18" s="12"/>
      <c r="D18" s="42"/>
      <c r="E18" s="40"/>
      <c r="F18" s="43" t="e">
        <f t="shared" si="0"/>
        <v>#DIV/0!</v>
      </c>
      <c r="G18" s="12"/>
      <c r="H18" s="12" t="e">
        <f t="shared" si="6"/>
        <v>#DIV/0!</v>
      </c>
      <c r="I18" s="10"/>
      <c r="J18" s="12">
        <f t="shared" si="1"/>
        <v>0</v>
      </c>
      <c r="K18" s="22"/>
      <c r="L18" s="40" t="e">
        <f t="shared" si="2"/>
        <v>#DIV/0!</v>
      </c>
      <c r="M18" s="16" t="e">
        <f t="shared" si="3"/>
        <v>#DIV/0!</v>
      </c>
      <c r="O18" s="45">
        <f t="shared" si="4"/>
        <v>0</v>
      </c>
      <c r="P18" s="45">
        <f t="shared" si="5"/>
        <v>0</v>
      </c>
    </row>
    <row r="19" spans="1:57">
      <c r="B19" s="9"/>
      <c r="C19" s="12"/>
      <c r="D19" s="42"/>
      <c r="E19" s="40"/>
      <c r="F19" s="43" t="e">
        <f t="shared" si="0"/>
        <v>#DIV/0!</v>
      </c>
      <c r="G19" s="12"/>
      <c r="H19" s="12" t="e">
        <f t="shared" si="6"/>
        <v>#DIV/0!</v>
      </c>
      <c r="I19" s="10"/>
      <c r="J19" s="12">
        <f t="shared" si="1"/>
        <v>0</v>
      </c>
      <c r="K19" s="22"/>
      <c r="L19" s="40" t="e">
        <f t="shared" si="2"/>
        <v>#DIV/0!</v>
      </c>
      <c r="M19" s="16" t="e">
        <f t="shared" si="3"/>
        <v>#DIV/0!</v>
      </c>
      <c r="O19" s="45">
        <f t="shared" si="4"/>
        <v>0</v>
      </c>
      <c r="P19" s="45">
        <f t="shared" si="5"/>
        <v>0</v>
      </c>
    </row>
    <row r="20" spans="1:57">
      <c r="B20" s="9"/>
      <c r="C20" s="12"/>
      <c r="D20" s="42"/>
      <c r="E20" s="40"/>
      <c r="F20" s="43" t="e">
        <f t="shared" si="0"/>
        <v>#DIV/0!</v>
      </c>
      <c r="G20" s="12"/>
      <c r="H20" s="12" t="e">
        <f t="shared" si="6"/>
        <v>#DIV/0!</v>
      </c>
      <c r="I20" s="10"/>
      <c r="J20" s="12">
        <f t="shared" si="1"/>
        <v>0</v>
      </c>
      <c r="K20" s="22"/>
      <c r="L20" s="40" t="e">
        <f t="shared" si="2"/>
        <v>#DIV/0!</v>
      </c>
      <c r="M20" s="16" t="e">
        <f t="shared" si="3"/>
        <v>#DIV/0!</v>
      </c>
      <c r="O20" s="45">
        <f t="shared" si="4"/>
        <v>0</v>
      </c>
      <c r="P20" s="45">
        <f t="shared" si="5"/>
        <v>0</v>
      </c>
    </row>
    <row r="22" spans="1:57">
      <c r="AV22" s="82"/>
      <c r="BA22" s="82"/>
      <c r="BE22" s="82"/>
    </row>
    <row r="23" spans="1:57">
      <c r="AV23" s="82"/>
      <c r="BA23" s="82"/>
      <c r="BE23" s="82"/>
    </row>
    <row r="24" spans="1:57">
      <c r="A24" s="19"/>
      <c r="B24" s="20" t="s">
        <v>74</v>
      </c>
      <c r="AV24" s="82"/>
      <c r="BA24" s="82"/>
      <c r="BE24" s="82"/>
    </row>
    <row r="26" spans="1:57">
      <c r="M26" s="39" t="s">
        <v>146</v>
      </c>
      <c r="AV26" s="82"/>
      <c r="BA26" s="82"/>
      <c r="BE26" s="82"/>
    </row>
    <row r="27" spans="1:57" ht="13.5">
      <c r="B27" s="366" t="s">
        <v>140</v>
      </c>
      <c r="C27" s="366"/>
      <c r="D27" s="367" t="s">
        <v>151</v>
      </c>
      <c r="E27" s="367"/>
      <c r="F27" s="367"/>
      <c r="G27" s="367" t="s">
        <v>150</v>
      </c>
      <c r="H27" s="367"/>
      <c r="I27" s="367"/>
      <c r="J27" s="367"/>
      <c r="K27" s="21"/>
      <c r="L27" s="368" t="s">
        <v>153</v>
      </c>
      <c r="M27" s="368"/>
    </row>
    <row r="28" spans="1:57" s="5" customFormat="1" ht="13.5">
      <c r="B28" s="13" t="s">
        <v>71</v>
      </c>
      <c r="C28" s="14" t="s">
        <v>77</v>
      </c>
      <c r="D28" s="14" t="s">
        <v>90</v>
      </c>
      <c r="E28" s="14"/>
      <c r="F28" s="14"/>
      <c r="G28" s="15" t="s">
        <v>141</v>
      </c>
      <c r="H28" s="15" t="s">
        <v>124</v>
      </c>
      <c r="I28" s="15" t="s">
        <v>84</v>
      </c>
      <c r="J28" s="15" t="s">
        <v>72</v>
      </c>
      <c r="K28" s="21"/>
      <c r="L28" s="23" t="s">
        <v>152</v>
      </c>
      <c r="M28" s="2" t="s">
        <v>73</v>
      </c>
    </row>
    <row r="29" spans="1:57">
      <c r="A29" s="17" t="s">
        <v>88</v>
      </c>
      <c r="B29" s="9" t="s">
        <v>85</v>
      </c>
      <c r="C29" s="12">
        <v>30000</v>
      </c>
      <c r="D29" s="12">
        <v>2500</v>
      </c>
      <c r="E29" s="12"/>
      <c r="F29" s="12"/>
      <c r="G29" s="12">
        <v>10000</v>
      </c>
      <c r="H29" s="10"/>
      <c r="I29" s="10">
        <v>0.15</v>
      </c>
      <c r="J29" s="10"/>
      <c r="K29" s="22"/>
      <c r="L29" s="10">
        <f>$D29/$M29</f>
        <v>0.2</v>
      </c>
      <c r="M29" s="11">
        <f>$D29+$G29+$H29+$J29</f>
        <v>12500</v>
      </c>
    </row>
    <row r="30" spans="1:57">
      <c r="B30" s="9"/>
      <c r="C30" s="12"/>
      <c r="D30" s="12"/>
      <c r="E30" s="12"/>
      <c r="F30" s="12"/>
      <c r="G30" s="12"/>
      <c r="H30" s="10"/>
      <c r="I30" s="10"/>
      <c r="J30" s="10"/>
      <c r="K30" s="22"/>
      <c r="L30" s="10" t="str">
        <f>IF(C30="","",M30*I30)</f>
        <v/>
      </c>
      <c r="M30" s="11" t="str">
        <f>IF(C30="","",IF(C30="해당없음",(E30*(1+G30))/(1-H30-I30),IF(C30="무료배송",(E30*(1+G30)+2500)/(1-H30-I30),(E30*(1+G30)*C30)/(C30*(1-H30-I30)-2500))))</f>
        <v/>
      </c>
    </row>
    <row r="31" spans="1:57">
      <c r="B31" s="6"/>
      <c r="C31" s="12"/>
      <c r="D31" s="12"/>
      <c r="E31" s="12"/>
      <c r="F31" s="12"/>
      <c r="G31" s="12"/>
      <c r="H31" s="10"/>
      <c r="I31" s="10"/>
      <c r="J31" s="10"/>
      <c r="K31" s="22"/>
      <c r="L31" s="10" t="str">
        <f>IF(C31="","",M31*I31)</f>
        <v/>
      </c>
      <c r="M31" s="11" t="str">
        <f>IF(C31="","",IF(C31="해당없음",(E31*(1+G31))/(1-H31-I31),IF(C31="무료배송",(E31*(1+G31)+2500)/(1-H31-I31),(E31*(1+G31)*C31)/(C31*(1-H31-I31)-2500))))</f>
        <v/>
      </c>
    </row>
    <row r="32" spans="1:57" ht="13.5">
      <c r="B32" s="9"/>
      <c r="C32" s="12"/>
      <c r="D32" s="12"/>
      <c r="E32" s="12"/>
      <c r="F32" s="12"/>
      <c r="G32" s="12"/>
      <c r="H32" s="10"/>
      <c r="I32" s="10"/>
      <c r="J32" s="10"/>
      <c r="K32" s="22"/>
      <c r="L32" s="10" t="str">
        <f>IF(C32="","",M32*I32)</f>
        <v/>
      </c>
      <c r="M32" s="11" t="str">
        <f>IF(C32="","",IF(C32="해당없음",(E32*(1+G32))/(1-H32-I32),IF(C32="무료배송",(E32*(1+G32)+2500)/(1-H32-I32),(E32*(1+G32)*C32)/(C32*(1-H32-I32)-2500))))</f>
        <v/>
      </c>
      <c r="R32" s="78"/>
    </row>
    <row r="33" spans="1:13">
      <c r="B33" s="9"/>
      <c r="C33" s="12"/>
      <c r="D33" s="12"/>
      <c r="E33" s="12"/>
      <c r="F33" s="12"/>
      <c r="G33" s="12"/>
      <c r="H33" s="10"/>
      <c r="I33" s="10"/>
      <c r="J33" s="10"/>
      <c r="K33" s="22"/>
      <c r="L33" s="10" t="str">
        <f>IF(C33="","",M33*I33)</f>
        <v/>
      </c>
      <c r="M33" s="11" t="str">
        <f>IF(C33="","",IF(C33="해당없음",(E33*(1+G33))/(1-H33-I33),IF(C33="무료배송",(E33*(1+G33)+2500)/(1-H33-I33),(E33*(1+G33)*C33)/(C33*(1-H33-I33)-2500))))</f>
        <v/>
      </c>
    </row>
    <row r="36" spans="1:13">
      <c r="I36" s="7"/>
      <c r="J36" s="7"/>
    </row>
    <row r="37" spans="1:13">
      <c r="A37" s="19"/>
      <c r="B37" s="20" t="s">
        <v>76</v>
      </c>
      <c r="I37" s="7"/>
      <c r="J37" s="7"/>
    </row>
    <row r="38" spans="1:13">
      <c r="I38" s="7"/>
      <c r="J38" s="7"/>
      <c r="M38" s="39" t="s">
        <v>146</v>
      </c>
    </row>
    <row r="39" spans="1:13" ht="13.5">
      <c r="B39" s="366" t="s">
        <v>140</v>
      </c>
      <c r="C39" s="366"/>
      <c r="D39" s="367" t="s">
        <v>145</v>
      </c>
      <c r="E39" s="367"/>
      <c r="F39" s="367"/>
      <c r="G39" s="367" t="s">
        <v>144</v>
      </c>
      <c r="H39" s="367"/>
      <c r="I39" s="367"/>
      <c r="J39" s="367"/>
      <c r="K39" s="21"/>
      <c r="L39" s="368" t="s">
        <v>143</v>
      </c>
      <c r="M39" s="368"/>
    </row>
    <row r="40" spans="1:13" ht="13.5">
      <c r="B40" s="13" t="s">
        <v>80</v>
      </c>
      <c r="C40" s="14" t="s">
        <v>81</v>
      </c>
      <c r="D40" s="14"/>
      <c r="E40" s="14" t="s">
        <v>79</v>
      </c>
      <c r="F40" s="14"/>
      <c r="G40" s="15" t="s">
        <v>83</v>
      </c>
      <c r="H40" s="15" t="s">
        <v>68</v>
      </c>
      <c r="I40" s="14" t="s">
        <v>82</v>
      </c>
      <c r="J40" s="14"/>
      <c r="K40" s="21"/>
      <c r="L40" s="23" t="s">
        <v>90</v>
      </c>
      <c r="M40" s="2" t="s">
        <v>84</v>
      </c>
    </row>
    <row r="41" spans="1:13">
      <c r="A41" s="17" t="s">
        <v>88</v>
      </c>
      <c r="B41" s="9" t="s">
        <v>87</v>
      </c>
      <c r="C41" s="12" t="s">
        <v>86</v>
      </c>
      <c r="D41" s="12"/>
      <c r="E41" s="12">
        <v>3500</v>
      </c>
      <c r="F41" s="12"/>
      <c r="G41" s="10">
        <v>0.1</v>
      </c>
      <c r="H41" s="10">
        <v>0.15</v>
      </c>
      <c r="I41" s="12">
        <v>5000</v>
      </c>
      <c r="J41" s="12"/>
      <c r="K41" s="22"/>
      <c r="L41" s="12">
        <f>IF(C41="","",I41*H41)</f>
        <v>750</v>
      </c>
      <c r="M41" s="16">
        <f>IF(C41="","",1-H41-(E41*(1+G41)+IF(C41="해당없음","0",IF(C41="무료배송","2500",((2500*I41)/C41))))/I41)</f>
        <v>7.9999999999999849E-2</v>
      </c>
    </row>
    <row r="42" spans="1:13">
      <c r="B42" s="9"/>
      <c r="C42" s="12"/>
      <c r="D42" s="12"/>
      <c r="E42" s="12"/>
      <c r="F42" s="12"/>
      <c r="G42" s="10"/>
      <c r="H42" s="10"/>
      <c r="I42" s="12"/>
      <c r="J42" s="12"/>
      <c r="K42" s="22"/>
      <c r="L42" s="12" t="str">
        <f>IF(C42="","",I42*H42)</f>
        <v/>
      </c>
      <c r="M42" s="16" t="str">
        <f>IF(C42="","",1-H42-(E42*(1+G42)+IF(C42="해당없음","0",IF(C42="무료배송","2500",((2500*I42)/C42))))/I42)</f>
        <v/>
      </c>
    </row>
    <row r="43" spans="1:13">
      <c r="B43" s="9"/>
      <c r="C43" s="12"/>
      <c r="D43" s="12"/>
      <c r="E43" s="12"/>
      <c r="F43" s="12"/>
      <c r="G43" s="10"/>
      <c r="H43" s="10"/>
      <c r="I43" s="12"/>
      <c r="J43" s="12"/>
      <c r="K43" s="22"/>
      <c r="L43" s="12" t="str">
        <f>IF(C43="","",I43*H43)</f>
        <v/>
      </c>
      <c r="M43" s="16" t="str">
        <f>IF(C43="","",1-H43-(E43*(1+G43)+IF(C43="해당없음","0",IF(C43="무료배송","2500",((2500*I43)/C43))))/I43)</f>
        <v/>
      </c>
    </row>
    <row r="44" spans="1:13">
      <c r="B44" s="9"/>
      <c r="C44" s="12"/>
      <c r="D44" s="12"/>
      <c r="E44" s="12"/>
      <c r="F44" s="12"/>
      <c r="G44" s="10"/>
      <c r="H44" s="10"/>
      <c r="I44" s="12"/>
      <c r="J44" s="12"/>
      <c r="K44" s="22"/>
      <c r="L44" s="12" t="str">
        <f>IF(C44="","",I44*H44)</f>
        <v/>
      </c>
      <c r="M44" s="16" t="str">
        <f>IF(C44="","",1-H44-(E44*(1+G44)+IF(C44="해당없음","0",IF(C44="무료배송","2500",((2500*I44)/C44))))/I44)</f>
        <v/>
      </c>
    </row>
    <row r="45" spans="1:13">
      <c r="B45" s="9"/>
      <c r="C45" s="12"/>
      <c r="D45" s="12"/>
      <c r="E45" s="12"/>
      <c r="F45" s="12"/>
      <c r="G45" s="10"/>
      <c r="H45" s="10"/>
      <c r="I45" s="12"/>
      <c r="J45" s="12"/>
      <c r="K45" s="22"/>
      <c r="L45" s="12" t="str">
        <f>IF(C45="","",I45*H45)</f>
        <v/>
      </c>
      <c r="M45" s="16" t="str">
        <f>IF(C45="","",1-H45-(E45*(1+G45)+IF(C45="해당없음","0",IF(C45="무료배송","2500",((2500*I45)/C45))))/I45)</f>
        <v/>
      </c>
    </row>
    <row r="46" spans="1:13">
      <c r="I46" s="7"/>
      <c r="J46" s="7"/>
    </row>
    <row r="47" spans="1:13">
      <c r="I47" s="7"/>
      <c r="J47" s="7"/>
    </row>
    <row r="48" spans="1:13">
      <c r="A48" s="19"/>
      <c r="B48" s="20" t="s">
        <v>78</v>
      </c>
      <c r="C48" s="18" t="str">
        <f>HYPERLINK("https://search.naver.com/search.naver?where=nexearch&amp;sm=top_hty&amp;fbm=1&amp;ie=utf8&amp;query=%ED%99%98%EC%9C%A8","환율")</f>
        <v>환율</v>
      </c>
      <c r="D48" s="18"/>
      <c r="I48" s="7"/>
      <c r="J48" s="7"/>
    </row>
    <row r="49" spans="1:13">
      <c r="I49" s="7"/>
      <c r="J49" s="7"/>
    </row>
    <row r="50" spans="1:13">
      <c r="I50" s="7"/>
      <c r="J50" s="7"/>
      <c r="M50" s="39" t="s">
        <v>146</v>
      </c>
    </row>
    <row r="51" spans="1:13" ht="13.5">
      <c r="B51" s="366" t="s">
        <v>140</v>
      </c>
      <c r="C51" s="366"/>
      <c r="D51" s="367" t="s">
        <v>145</v>
      </c>
      <c r="E51" s="367"/>
      <c r="F51" s="367"/>
      <c r="G51" s="367" t="s">
        <v>144</v>
      </c>
      <c r="H51" s="367"/>
      <c r="I51" s="367"/>
      <c r="J51" s="367"/>
      <c r="K51" s="21"/>
      <c r="L51" s="368" t="s">
        <v>143</v>
      </c>
      <c r="M51" s="368"/>
    </row>
    <row r="52" spans="1:13" ht="13.5">
      <c r="B52" s="13" t="s">
        <v>80</v>
      </c>
      <c r="C52" s="14" t="s">
        <v>81</v>
      </c>
      <c r="D52" s="14"/>
      <c r="E52" s="14" t="s">
        <v>83</v>
      </c>
      <c r="F52" s="14"/>
      <c r="G52" s="15" t="s">
        <v>84</v>
      </c>
      <c r="H52" s="15" t="s">
        <v>68</v>
      </c>
      <c r="I52" s="14" t="s">
        <v>82</v>
      </c>
      <c r="J52" s="14"/>
      <c r="K52" s="21"/>
      <c r="L52" s="23" t="s">
        <v>90</v>
      </c>
      <c r="M52" s="2" t="s">
        <v>79</v>
      </c>
    </row>
    <row r="53" spans="1:13">
      <c r="A53" s="17" t="s">
        <v>88</v>
      </c>
      <c r="B53" s="9" t="s">
        <v>89</v>
      </c>
      <c r="C53" s="12">
        <v>30000</v>
      </c>
      <c r="D53" s="12"/>
      <c r="E53" s="10">
        <v>0.1</v>
      </c>
      <c r="F53" s="10"/>
      <c r="G53" s="10">
        <v>0.12</v>
      </c>
      <c r="H53" s="10">
        <v>0.25</v>
      </c>
      <c r="I53" s="12">
        <v>25000</v>
      </c>
      <c r="J53" s="12"/>
      <c r="K53" s="22"/>
      <c r="L53" s="12">
        <f>IF(C53="","",I53*H53)</f>
        <v>6250</v>
      </c>
      <c r="M53" s="11">
        <f>IF(C53="","",(I53*(1-G53-H53)-IF(C53="해당없음","0",IF(C53="무료배송","2500",(2500*I53/C53))))/(1+E53))</f>
        <v>12424.242424242422</v>
      </c>
    </row>
    <row r="54" spans="1:13">
      <c r="B54" s="9"/>
      <c r="C54" s="12"/>
      <c r="D54" s="12"/>
      <c r="E54" s="10"/>
      <c r="F54" s="10"/>
      <c r="G54" s="10"/>
      <c r="H54" s="10"/>
      <c r="I54" s="12"/>
      <c r="J54" s="12"/>
      <c r="K54" s="22"/>
      <c r="L54" s="12" t="str">
        <f>IF(C54="","",I54*H54)</f>
        <v/>
      </c>
      <c r="M54" s="11" t="str">
        <f>IF(C54="","",(I54*(1-G54-H54)-IF(C54="해당없음","0",IF(C54="무료배송","2500",(2500*I54/C54))))/(1+E54))</f>
        <v/>
      </c>
    </row>
    <row r="55" spans="1:13">
      <c r="B55" s="9"/>
      <c r="C55" s="12"/>
      <c r="D55" s="12"/>
      <c r="E55" s="10"/>
      <c r="F55" s="10"/>
      <c r="G55" s="10"/>
      <c r="H55" s="10"/>
      <c r="I55" s="12"/>
      <c r="J55" s="12"/>
      <c r="K55" s="22"/>
      <c r="L55" s="12" t="str">
        <f>IF(C55="","",I55*H55)</f>
        <v/>
      </c>
      <c r="M55" s="11" t="str">
        <f>IF(C55="","",(I55*(1-G55-H55)-IF(C55="해당없음","0",IF(C55="무료배송","2500",(2500*I55/C55))))/(1+E55))</f>
        <v/>
      </c>
    </row>
    <row r="56" spans="1:13">
      <c r="B56" s="9"/>
      <c r="C56" s="12"/>
      <c r="D56" s="12"/>
      <c r="E56" s="10"/>
      <c r="F56" s="10"/>
      <c r="G56" s="10"/>
      <c r="H56" s="10"/>
      <c r="I56" s="12"/>
      <c r="J56" s="12"/>
      <c r="K56" s="22"/>
      <c r="L56" s="12" t="str">
        <f>IF(C56="","",I56*H56)</f>
        <v/>
      </c>
      <c r="M56" s="11" t="str">
        <f>IF(C56="","",(I56*(1-G56-H56)-IF(C56="해당없음","0",IF(C56="무료배송","2500",(2500*I56/C56))))/(1+E56))</f>
        <v/>
      </c>
    </row>
    <row r="57" spans="1:13">
      <c r="B57" s="9"/>
      <c r="C57" s="12"/>
      <c r="D57" s="12"/>
      <c r="E57" s="10"/>
      <c r="F57" s="10"/>
      <c r="G57" s="10"/>
      <c r="H57" s="10"/>
      <c r="I57" s="12"/>
      <c r="J57" s="12"/>
      <c r="K57" s="22"/>
      <c r="L57" s="12" t="str">
        <f>IF(C57="","",I57*H57)</f>
        <v/>
      </c>
      <c r="M57" s="11" t="str">
        <f>IF(C57="","",(I57*(1-G57-H57)-IF(C57="해당없음","0",IF(C57="무료배송","2500",(2500*I57/C57))))/(1+E57))</f>
        <v/>
      </c>
    </row>
  </sheetData>
  <mergeCells count="17">
    <mergeCell ref="O7:P7"/>
    <mergeCell ref="B27:C27"/>
    <mergeCell ref="D27:F27"/>
    <mergeCell ref="G27:J27"/>
    <mergeCell ref="L27:M27"/>
    <mergeCell ref="B7:C7"/>
    <mergeCell ref="G7:J7"/>
    <mergeCell ref="L7:M7"/>
    <mergeCell ref="D7:F7"/>
    <mergeCell ref="B39:C39"/>
    <mergeCell ref="D39:F39"/>
    <mergeCell ref="G39:J39"/>
    <mergeCell ref="L39:M39"/>
    <mergeCell ref="B51:C51"/>
    <mergeCell ref="D51:F51"/>
    <mergeCell ref="G51:J51"/>
    <mergeCell ref="L51:M51"/>
  </mergeCells>
  <phoneticPr fontId="15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O57"/>
  <sheetViews>
    <sheetView showGridLines="0" zoomScale="85" zoomScaleNormal="85" zoomScaleSheetLayoutView="85" workbookViewId="0">
      <pane ySplit="2" topLeftCell="A3" activePane="bottomLeft" state="frozen"/>
      <selection activeCell="A35" sqref="A35"/>
      <selection pane="bottomLeft"/>
    </sheetView>
  </sheetViews>
  <sheetFormatPr defaultRowHeight="13.5" outlineLevelRow="1"/>
  <cols>
    <col min="1" max="1" width="15.85546875" style="230" customWidth="1"/>
    <col min="2" max="2" width="31.42578125" style="230" customWidth="1"/>
    <col min="3" max="3" width="27" style="230" customWidth="1"/>
    <col min="4" max="4" width="75.85546875" style="261" customWidth="1"/>
    <col min="5" max="5" width="11.85546875" style="262" customWidth="1"/>
    <col min="6" max="6" width="11.85546875" style="263" customWidth="1"/>
    <col min="7" max="7" width="9.140625" style="230"/>
    <col min="8" max="8" width="30.85546875" style="263" customWidth="1"/>
    <col min="9" max="15" width="32.140625" style="263" bestFit="1" customWidth="1"/>
    <col min="16" max="16384" width="9.140625" style="230"/>
  </cols>
  <sheetData>
    <row r="1" spans="1:15" ht="28.5" customHeight="1">
      <c r="A1" s="264" t="s">
        <v>626</v>
      </c>
      <c r="B1" s="265"/>
      <c r="C1" s="265"/>
      <c r="D1" s="266"/>
      <c r="E1" s="267"/>
      <c r="F1" s="268"/>
      <c r="H1" s="230"/>
      <c r="I1" s="230"/>
      <c r="J1" s="230"/>
      <c r="K1" s="230"/>
      <c r="L1" s="230"/>
      <c r="M1" s="230"/>
      <c r="N1" s="230"/>
      <c r="O1" s="230"/>
    </row>
    <row r="2" spans="1:15">
      <c r="A2" s="231" t="s">
        <v>3</v>
      </c>
      <c r="B2" s="361" t="s">
        <v>627</v>
      </c>
      <c r="C2" s="362"/>
      <c r="D2" s="232" t="s">
        <v>92</v>
      </c>
      <c r="E2" s="233" t="s">
        <v>628</v>
      </c>
      <c r="F2" s="231" t="s">
        <v>629</v>
      </c>
      <c r="J2" s="230"/>
      <c r="K2" s="230"/>
      <c r="L2" s="230"/>
      <c r="M2" s="230"/>
      <c r="N2" s="230"/>
      <c r="O2" s="230"/>
    </row>
    <row r="3" spans="1:15" ht="33" customHeight="1" outlineLevel="1">
      <c r="A3" s="360" t="s">
        <v>630</v>
      </c>
      <c r="B3" s="246" t="s">
        <v>631</v>
      </c>
      <c r="C3" s="247"/>
      <c r="D3" s="234" t="s">
        <v>632</v>
      </c>
      <c r="E3" s="235"/>
      <c r="F3" s="236"/>
      <c r="J3" s="230"/>
      <c r="K3" s="230"/>
      <c r="L3" s="230"/>
      <c r="M3" s="230"/>
      <c r="N3" s="230"/>
      <c r="O3" s="230"/>
    </row>
    <row r="4" spans="1:15" ht="33" customHeight="1" outlineLevel="1">
      <c r="A4" s="357"/>
      <c r="B4" s="246" t="s">
        <v>633</v>
      </c>
      <c r="C4" s="247"/>
      <c r="D4" s="234" t="s">
        <v>632</v>
      </c>
      <c r="E4" s="235"/>
      <c r="F4" s="236"/>
      <c r="J4" s="230"/>
      <c r="K4" s="230"/>
      <c r="L4" s="230"/>
      <c r="M4" s="230"/>
      <c r="N4" s="230"/>
      <c r="O4" s="230"/>
    </row>
    <row r="5" spans="1:15" ht="33" customHeight="1" outlineLevel="1">
      <c r="A5" s="357"/>
      <c r="B5" s="246" t="s">
        <v>634</v>
      </c>
      <c r="C5" s="247"/>
      <c r="D5" s="234" t="s">
        <v>632</v>
      </c>
      <c r="E5" s="235"/>
      <c r="F5" s="236"/>
      <c r="J5" s="230"/>
      <c r="K5" s="230"/>
      <c r="L5" s="230"/>
      <c r="M5" s="230"/>
      <c r="N5" s="230"/>
      <c r="O5" s="230"/>
    </row>
    <row r="6" spans="1:15" ht="121.5" outlineLevel="1">
      <c r="A6" s="357"/>
      <c r="B6" s="246" t="s">
        <v>635</v>
      </c>
      <c r="C6" s="247"/>
      <c r="D6" s="234" t="s">
        <v>760</v>
      </c>
      <c r="E6" s="235"/>
      <c r="F6" s="236"/>
      <c r="H6" s="230"/>
      <c r="I6" s="230"/>
      <c r="J6" s="230"/>
      <c r="K6" s="230"/>
      <c r="L6" s="230"/>
      <c r="M6" s="230"/>
      <c r="N6" s="230"/>
      <c r="O6" s="230"/>
    </row>
    <row r="7" spans="1:15" ht="33" customHeight="1" outlineLevel="1" thickBot="1">
      <c r="A7" s="358"/>
      <c r="B7" s="237" t="s">
        <v>636</v>
      </c>
      <c r="C7" s="260"/>
      <c r="D7" s="254" t="s">
        <v>682</v>
      </c>
      <c r="E7" s="239"/>
      <c r="F7" s="240"/>
      <c r="H7" s="230"/>
      <c r="I7" s="230"/>
      <c r="J7" s="230"/>
      <c r="K7" s="230"/>
      <c r="L7" s="230"/>
      <c r="M7" s="230"/>
      <c r="N7" s="230"/>
      <c r="O7" s="230"/>
    </row>
    <row r="8" spans="1:15" ht="33" customHeight="1" outlineLevel="1" thickTop="1">
      <c r="A8" s="356" t="s">
        <v>637</v>
      </c>
      <c r="B8" s="258" t="s">
        <v>638</v>
      </c>
      <c r="C8" s="241"/>
      <c r="D8" s="269" t="s">
        <v>688</v>
      </c>
      <c r="E8" s="243"/>
      <c r="F8" s="244"/>
      <c r="H8" s="230"/>
      <c r="I8" s="230"/>
      <c r="J8" s="230"/>
      <c r="K8" s="230"/>
      <c r="L8" s="230"/>
      <c r="M8" s="230"/>
      <c r="N8" s="230"/>
      <c r="O8" s="230"/>
    </row>
    <row r="9" spans="1:15" ht="33" customHeight="1" outlineLevel="1">
      <c r="A9" s="357"/>
      <c r="B9" s="246" t="s">
        <v>686</v>
      </c>
      <c r="C9" s="247"/>
      <c r="D9" s="245"/>
      <c r="E9" s="235"/>
      <c r="F9" s="236"/>
      <c r="H9" s="230"/>
      <c r="I9" s="230"/>
      <c r="J9" s="230"/>
      <c r="K9" s="230"/>
      <c r="L9" s="230"/>
      <c r="M9" s="230"/>
      <c r="N9" s="230"/>
      <c r="O9" s="230"/>
    </row>
    <row r="10" spans="1:15" ht="33" customHeight="1" outlineLevel="1">
      <c r="A10" s="357"/>
      <c r="B10" s="246" t="s">
        <v>639</v>
      </c>
      <c r="C10" s="247"/>
      <c r="D10" s="234" t="s">
        <v>640</v>
      </c>
      <c r="E10" s="235"/>
      <c r="F10" s="236"/>
      <c r="H10" s="230"/>
      <c r="I10" s="230"/>
      <c r="J10" s="230"/>
      <c r="K10" s="230"/>
      <c r="L10" s="230"/>
      <c r="M10" s="230"/>
      <c r="N10" s="230"/>
      <c r="O10" s="230"/>
    </row>
    <row r="11" spans="1:15" ht="33" customHeight="1" outlineLevel="1">
      <c r="A11" s="357"/>
      <c r="B11" s="246" t="s">
        <v>684</v>
      </c>
      <c r="C11" s="247"/>
      <c r="D11" s="234" t="s">
        <v>640</v>
      </c>
      <c r="E11" s="248"/>
      <c r="F11" s="249"/>
      <c r="H11" s="230"/>
      <c r="I11" s="230"/>
      <c r="J11" s="230"/>
      <c r="K11" s="230"/>
      <c r="L11" s="230"/>
      <c r="M11" s="230"/>
      <c r="N11" s="230"/>
      <c r="O11" s="230"/>
    </row>
    <row r="12" spans="1:15" ht="33" customHeight="1" outlineLevel="1">
      <c r="A12" s="357"/>
      <c r="B12" s="246" t="s">
        <v>685</v>
      </c>
      <c r="C12" s="247"/>
      <c r="D12" s="234" t="s">
        <v>687</v>
      </c>
      <c r="E12" s="248"/>
      <c r="F12" s="249"/>
      <c r="H12" s="230"/>
      <c r="I12" s="230"/>
      <c r="J12" s="230"/>
      <c r="K12" s="230"/>
      <c r="L12" s="230"/>
      <c r="M12" s="230"/>
      <c r="N12" s="230"/>
      <c r="O12" s="230"/>
    </row>
    <row r="13" spans="1:15" ht="33" customHeight="1" outlineLevel="1" thickBot="1">
      <c r="A13" s="358"/>
      <c r="B13" s="237" t="s">
        <v>641</v>
      </c>
      <c r="C13" s="260"/>
      <c r="D13" s="238"/>
      <c r="E13" s="239"/>
      <c r="F13" s="250"/>
      <c r="H13" s="230"/>
      <c r="I13" s="230"/>
      <c r="J13" s="230"/>
      <c r="K13" s="230"/>
      <c r="L13" s="230"/>
      <c r="M13" s="230"/>
      <c r="N13" s="230"/>
      <c r="O13" s="230"/>
    </row>
    <row r="14" spans="1:15" ht="33" customHeight="1" outlineLevel="1" thickTop="1">
      <c r="A14" s="356" t="s">
        <v>642</v>
      </c>
      <c r="B14" s="258" t="s">
        <v>643</v>
      </c>
      <c r="C14" s="241"/>
      <c r="D14" s="242"/>
      <c r="E14" s="243"/>
      <c r="F14" s="251"/>
      <c r="H14" s="230"/>
      <c r="I14" s="230"/>
      <c r="J14" s="230"/>
      <c r="K14" s="230"/>
      <c r="L14" s="230"/>
      <c r="M14" s="230"/>
      <c r="N14" s="230"/>
      <c r="O14" s="230"/>
    </row>
    <row r="15" spans="1:15" ht="33" customHeight="1" outlineLevel="1">
      <c r="A15" s="357"/>
      <c r="B15" s="246" t="s">
        <v>644</v>
      </c>
      <c r="C15" s="247"/>
      <c r="D15" s="234" t="s">
        <v>640</v>
      </c>
      <c r="E15" s="235"/>
      <c r="F15" s="252"/>
      <c r="H15" s="230"/>
      <c r="I15" s="230"/>
      <c r="J15" s="230"/>
      <c r="K15" s="230"/>
      <c r="L15" s="230"/>
      <c r="M15" s="230"/>
      <c r="N15" s="230"/>
      <c r="O15" s="230"/>
    </row>
    <row r="16" spans="1:15" ht="33" customHeight="1" outlineLevel="1">
      <c r="A16" s="357"/>
      <c r="B16" s="246" t="s">
        <v>645</v>
      </c>
      <c r="C16" s="247"/>
      <c r="D16" s="234" t="s">
        <v>640</v>
      </c>
      <c r="E16" s="248"/>
      <c r="F16" s="253"/>
      <c r="H16" s="230"/>
      <c r="I16" s="230"/>
      <c r="J16" s="230"/>
      <c r="K16" s="230"/>
      <c r="L16" s="230"/>
      <c r="M16" s="230"/>
      <c r="N16" s="230"/>
      <c r="O16" s="230"/>
    </row>
    <row r="17" spans="1:15" ht="33" customHeight="1" outlineLevel="1" thickBot="1">
      <c r="A17" s="358"/>
      <c r="B17" s="237" t="s">
        <v>646</v>
      </c>
      <c r="C17" s="260"/>
      <c r="D17" s="254" t="s">
        <v>647</v>
      </c>
      <c r="E17" s="239"/>
      <c r="F17" s="250"/>
      <c r="H17" s="230"/>
      <c r="I17" s="230"/>
      <c r="J17" s="230"/>
      <c r="K17" s="230"/>
      <c r="L17" s="230"/>
      <c r="M17" s="230"/>
      <c r="N17" s="230"/>
      <c r="O17" s="230"/>
    </row>
    <row r="18" spans="1:15" ht="33" customHeight="1" outlineLevel="1" thickTop="1">
      <c r="A18" s="356" t="s">
        <v>648</v>
      </c>
      <c r="B18" s="258" t="s">
        <v>649</v>
      </c>
      <c r="C18" s="241"/>
      <c r="D18" s="242"/>
      <c r="E18" s="243"/>
      <c r="F18" s="251"/>
      <c r="H18" s="230"/>
      <c r="I18" s="230"/>
      <c r="J18" s="230"/>
      <c r="K18" s="230"/>
      <c r="L18" s="230"/>
      <c r="M18" s="230"/>
      <c r="N18" s="230"/>
      <c r="O18" s="230"/>
    </row>
    <row r="19" spans="1:15" ht="33" customHeight="1" outlineLevel="1">
      <c r="A19" s="357"/>
      <c r="B19" s="246" t="s">
        <v>650</v>
      </c>
      <c r="C19" s="247"/>
      <c r="D19" s="245"/>
      <c r="E19" s="235"/>
      <c r="F19" s="252"/>
      <c r="H19" s="230"/>
      <c r="I19" s="230"/>
      <c r="J19" s="230"/>
      <c r="K19" s="230"/>
      <c r="L19" s="230"/>
      <c r="M19" s="230"/>
      <c r="N19" s="230"/>
      <c r="O19" s="230"/>
    </row>
    <row r="20" spans="1:15" ht="33" customHeight="1" outlineLevel="1">
      <c r="A20" s="357"/>
      <c r="B20" s="246" t="s">
        <v>651</v>
      </c>
      <c r="C20" s="247"/>
      <c r="D20" s="255"/>
      <c r="E20" s="256"/>
      <c r="F20" s="257"/>
      <c r="H20" s="230"/>
      <c r="I20" s="230"/>
      <c r="J20" s="230"/>
      <c r="K20" s="230"/>
      <c r="L20" s="230"/>
      <c r="M20" s="230"/>
      <c r="N20" s="230"/>
      <c r="O20" s="230"/>
    </row>
    <row r="21" spans="1:15" ht="33" customHeight="1" outlineLevel="1">
      <c r="A21" s="357"/>
      <c r="B21" s="246" t="s">
        <v>652</v>
      </c>
      <c r="C21" s="247"/>
      <c r="D21" s="255"/>
      <c r="E21" s="256"/>
      <c r="F21" s="257"/>
      <c r="H21" s="230"/>
      <c r="I21" s="230"/>
      <c r="J21" s="230"/>
      <c r="K21" s="230"/>
      <c r="L21" s="230"/>
      <c r="M21" s="230"/>
      <c r="N21" s="230"/>
      <c r="O21" s="230"/>
    </row>
    <row r="22" spans="1:15" ht="33" customHeight="1" outlineLevel="1" thickBot="1">
      <c r="A22" s="358"/>
      <c r="B22" s="237" t="s">
        <v>653</v>
      </c>
      <c r="C22" s="260"/>
      <c r="D22" s="254" t="s">
        <v>654</v>
      </c>
      <c r="E22" s="239"/>
      <c r="F22" s="250"/>
      <c r="H22" s="230"/>
      <c r="I22" s="230"/>
      <c r="J22" s="230"/>
      <c r="K22" s="230"/>
      <c r="L22" s="230"/>
      <c r="M22" s="230"/>
      <c r="N22" s="230"/>
      <c r="O22" s="230"/>
    </row>
    <row r="23" spans="1:15" ht="33" customHeight="1" outlineLevel="1" thickTop="1">
      <c r="A23" s="356" t="s">
        <v>655</v>
      </c>
      <c r="B23" s="356" t="s">
        <v>656</v>
      </c>
      <c r="C23" s="258" t="s">
        <v>657</v>
      </c>
      <c r="D23" s="242"/>
      <c r="E23" s="243"/>
      <c r="F23" s="251"/>
      <c r="H23" s="230"/>
      <c r="I23" s="230"/>
      <c r="J23" s="230"/>
      <c r="K23" s="230"/>
      <c r="L23" s="230"/>
      <c r="M23" s="230"/>
      <c r="N23" s="230"/>
      <c r="O23" s="230"/>
    </row>
    <row r="24" spans="1:15" ht="33" customHeight="1" outlineLevel="1">
      <c r="A24" s="357"/>
      <c r="B24" s="357"/>
      <c r="C24" s="246" t="s">
        <v>658</v>
      </c>
      <c r="D24" s="245"/>
      <c r="E24" s="235"/>
      <c r="F24" s="252"/>
      <c r="H24" s="230"/>
      <c r="I24" s="230"/>
      <c r="J24" s="230"/>
      <c r="K24" s="230"/>
      <c r="L24" s="230"/>
      <c r="M24" s="230"/>
      <c r="N24" s="230"/>
      <c r="O24" s="230"/>
    </row>
    <row r="25" spans="1:15" ht="33" customHeight="1" outlineLevel="1">
      <c r="A25" s="357"/>
      <c r="B25" s="357"/>
      <c r="C25" s="246" t="s">
        <v>659</v>
      </c>
      <c r="D25" s="245"/>
      <c r="E25" s="235"/>
      <c r="F25" s="252"/>
      <c r="H25" s="230"/>
      <c r="I25" s="230"/>
      <c r="J25" s="230"/>
      <c r="K25" s="230"/>
      <c r="L25" s="230"/>
      <c r="M25" s="230"/>
      <c r="N25" s="230"/>
      <c r="O25" s="230"/>
    </row>
    <row r="26" spans="1:15" ht="33" customHeight="1" outlineLevel="1">
      <c r="A26" s="357"/>
      <c r="B26" s="357"/>
      <c r="C26" s="246" t="s">
        <v>660</v>
      </c>
      <c r="D26" s="245"/>
      <c r="E26" s="235"/>
      <c r="F26" s="252"/>
      <c r="H26" s="230"/>
      <c r="I26" s="230"/>
      <c r="J26" s="230"/>
      <c r="K26" s="230"/>
      <c r="L26" s="230"/>
      <c r="M26" s="230"/>
      <c r="N26" s="230"/>
      <c r="O26" s="230"/>
    </row>
    <row r="27" spans="1:15" ht="33" customHeight="1" outlineLevel="1">
      <c r="A27" s="357"/>
      <c r="B27" s="357"/>
      <c r="C27" s="246" t="s">
        <v>661</v>
      </c>
      <c r="D27" s="245"/>
      <c r="E27" s="235"/>
      <c r="F27" s="252"/>
      <c r="H27" s="230"/>
      <c r="I27" s="230"/>
      <c r="J27" s="230"/>
      <c r="K27" s="230"/>
      <c r="L27" s="230"/>
      <c r="M27" s="230"/>
      <c r="N27" s="230"/>
      <c r="O27" s="230"/>
    </row>
    <row r="28" spans="1:15" ht="33" customHeight="1" outlineLevel="1">
      <c r="A28" s="357"/>
      <c r="B28" s="357"/>
      <c r="C28" s="246" t="s">
        <v>662</v>
      </c>
      <c r="D28" s="245"/>
      <c r="E28" s="235"/>
      <c r="F28" s="252"/>
      <c r="H28" s="230"/>
      <c r="I28" s="230"/>
      <c r="J28" s="230"/>
      <c r="K28" s="230"/>
      <c r="L28" s="230"/>
      <c r="M28" s="230"/>
      <c r="N28" s="230"/>
      <c r="O28" s="230"/>
    </row>
    <row r="29" spans="1:15" ht="33" customHeight="1" outlineLevel="1">
      <c r="A29" s="357"/>
      <c r="B29" s="357"/>
      <c r="C29" s="246" t="s">
        <v>663</v>
      </c>
      <c r="D29" s="245"/>
      <c r="E29" s="235"/>
      <c r="F29" s="252"/>
      <c r="H29" s="230"/>
      <c r="I29" s="230"/>
      <c r="J29" s="230"/>
      <c r="K29" s="230"/>
      <c r="L29" s="230"/>
      <c r="M29" s="230"/>
      <c r="N29" s="230"/>
      <c r="O29" s="230"/>
    </row>
    <row r="30" spans="1:15" ht="33" customHeight="1" outlineLevel="1">
      <c r="A30" s="357"/>
      <c r="B30" s="357"/>
      <c r="C30" s="246" t="s">
        <v>664</v>
      </c>
      <c r="D30" s="245"/>
      <c r="E30" s="235"/>
      <c r="F30" s="252"/>
      <c r="H30" s="230"/>
      <c r="I30" s="230"/>
      <c r="J30" s="230"/>
      <c r="K30" s="230"/>
      <c r="L30" s="230"/>
      <c r="M30" s="230"/>
      <c r="N30" s="230"/>
      <c r="O30" s="230"/>
    </row>
    <row r="31" spans="1:15" ht="33" customHeight="1" outlineLevel="1">
      <c r="A31" s="357"/>
      <c r="B31" s="357"/>
      <c r="C31" s="246" t="s">
        <v>665</v>
      </c>
      <c r="D31" s="245"/>
      <c r="E31" s="235"/>
      <c r="F31" s="252"/>
      <c r="H31" s="230"/>
      <c r="I31" s="230"/>
      <c r="J31" s="230"/>
      <c r="K31" s="230"/>
      <c r="L31" s="230"/>
      <c r="M31" s="230"/>
      <c r="N31" s="230"/>
      <c r="O31" s="230"/>
    </row>
    <row r="32" spans="1:15" ht="33" customHeight="1" outlineLevel="1">
      <c r="A32" s="357"/>
      <c r="B32" s="359"/>
      <c r="C32" s="246" t="s">
        <v>666</v>
      </c>
      <c r="D32" s="245"/>
      <c r="E32" s="235"/>
      <c r="F32" s="252"/>
      <c r="H32" s="230"/>
      <c r="I32" s="230"/>
      <c r="J32" s="230"/>
      <c r="K32" s="230"/>
      <c r="L32" s="230"/>
      <c r="M32" s="230"/>
      <c r="N32" s="230"/>
      <c r="O32" s="230"/>
    </row>
    <row r="33" spans="1:15" ht="33" customHeight="1" outlineLevel="1">
      <c r="A33" s="357"/>
      <c r="B33" s="360" t="s">
        <v>667</v>
      </c>
      <c r="C33" s="247" t="s">
        <v>668</v>
      </c>
      <c r="D33" s="255"/>
      <c r="E33" s="256"/>
      <c r="F33" s="257"/>
      <c r="H33" s="230"/>
      <c r="I33" s="230"/>
      <c r="J33" s="230"/>
      <c r="K33" s="230"/>
      <c r="L33" s="230"/>
      <c r="M33" s="230"/>
      <c r="N33" s="230"/>
      <c r="O33" s="230"/>
    </row>
    <row r="34" spans="1:15" ht="33" customHeight="1" outlineLevel="1">
      <c r="A34" s="357"/>
      <c r="B34" s="357"/>
      <c r="C34" s="247" t="s">
        <v>669</v>
      </c>
      <c r="D34" s="255"/>
      <c r="E34" s="256"/>
      <c r="F34" s="257"/>
      <c r="H34" s="230"/>
      <c r="I34" s="230"/>
      <c r="J34" s="230"/>
      <c r="K34" s="230"/>
      <c r="L34" s="230"/>
      <c r="M34" s="230"/>
      <c r="N34" s="230"/>
      <c r="O34" s="230"/>
    </row>
    <row r="35" spans="1:15" ht="33" customHeight="1" outlineLevel="1">
      <c r="A35" s="357"/>
      <c r="B35" s="357"/>
      <c r="C35" s="247" t="s">
        <v>670</v>
      </c>
      <c r="D35" s="255"/>
      <c r="E35" s="256"/>
      <c r="F35" s="257"/>
      <c r="H35" s="230"/>
      <c r="I35" s="230"/>
      <c r="J35" s="230"/>
      <c r="K35" s="230"/>
      <c r="L35" s="230"/>
      <c r="M35" s="230"/>
      <c r="N35" s="230"/>
      <c r="O35" s="230"/>
    </row>
    <row r="36" spans="1:15" ht="33" customHeight="1" outlineLevel="1">
      <c r="A36" s="357"/>
      <c r="B36" s="357"/>
      <c r="C36" s="259" t="s">
        <v>671</v>
      </c>
      <c r="D36" s="255"/>
      <c r="E36" s="256"/>
      <c r="F36" s="257"/>
      <c r="H36" s="230"/>
      <c r="I36" s="230"/>
      <c r="J36" s="230"/>
      <c r="K36" s="230"/>
      <c r="L36" s="230"/>
      <c r="M36" s="230"/>
      <c r="N36" s="230"/>
      <c r="O36" s="230"/>
    </row>
    <row r="37" spans="1:15" ht="33" customHeight="1" outlineLevel="1">
      <c r="A37" s="357"/>
      <c r="B37" s="357"/>
      <c r="C37" s="247" t="s">
        <v>672</v>
      </c>
      <c r="D37" s="255"/>
      <c r="E37" s="256"/>
      <c r="F37" s="257"/>
      <c r="H37" s="230"/>
      <c r="I37" s="230"/>
      <c r="J37" s="230"/>
      <c r="K37" s="230"/>
      <c r="L37" s="230"/>
      <c r="M37" s="230"/>
      <c r="N37" s="230"/>
      <c r="O37" s="230"/>
    </row>
    <row r="38" spans="1:15" ht="33" customHeight="1" outlineLevel="1">
      <c r="A38" s="357"/>
      <c r="B38" s="357"/>
      <c r="C38" s="247" t="s">
        <v>673</v>
      </c>
      <c r="D38" s="234"/>
      <c r="E38" s="256"/>
      <c r="F38" s="257"/>
      <c r="H38" s="230"/>
      <c r="I38" s="230"/>
      <c r="J38" s="230"/>
      <c r="K38" s="230"/>
      <c r="L38" s="230"/>
      <c r="M38" s="230"/>
      <c r="N38" s="230"/>
      <c r="O38" s="230"/>
    </row>
    <row r="39" spans="1:15" ht="33" customHeight="1" outlineLevel="1">
      <c r="A39" s="357"/>
      <c r="B39" s="357"/>
      <c r="C39" s="247" t="s">
        <v>674</v>
      </c>
      <c r="D39" s="234" t="s">
        <v>675</v>
      </c>
      <c r="E39" s="256"/>
      <c r="F39" s="257"/>
      <c r="H39" s="230"/>
      <c r="I39" s="230"/>
      <c r="J39" s="230"/>
      <c r="K39" s="230"/>
      <c r="L39" s="230"/>
      <c r="M39" s="230"/>
      <c r="N39" s="230"/>
      <c r="O39" s="230"/>
    </row>
    <row r="40" spans="1:15" ht="33" customHeight="1" outlineLevel="1" thickBot="1">
      <c r="A40" s="358"/>
      <c r="B40" s="358"/>
      <c r="C40" s="260" t="s">
        <v>676</v>
      </c>
      <c r="D40" s="238"/>
      <c r="E40" s="239"/>
      <c r="F40" s="250"/>
      <c r="H40" s="230"/>
      <c r="I40" s="230"/>
      <c r="J40" s="230"/>
      <c r="K40" s="230"/>
      <c r="L40" s="230"/>
      <c r="M40" s="230"/>
      <c r="N40" s="230"/>
      <c r="O40" s="230"/>
    </row>
    <row r="41" spans="1:15" ht="33" customHeight="1" outlineLevel="1" thickTop="1">
      <c r="A41" s="356" t="s">
        <v>677</v>
      </c>
      <c r="B41" s="258" t="s">
        <v>678</v>
      </c>
      <c r="C41" s="241"/>
      <c r="D41" s="242"/>
      <c r="E41" s="243"/>
      <c r="F41" s="251"/>
      <c r="H41" s="230"/>
      <c r="I41" s="230"/>
      <c r="J41" s="230"/>
      <c r="K41" s="230"/>
      <c r="L41" s="230"/>
      <c r="M41" s="230"/>
      <c r="N41" s="230"/>
      <c r="O41" s="230"/>
    </row>
    <row r="42" spans="1:15" ht="33" customHeight="1" outlineLevel="1">
      <c r="A42" s="357"/>
      <c r="B42" s="246" t="s">
        <v>679</v>
      </c>
      <c r="C42" s="247"/>
      <c r="D42" s="245"/>
      <c r="E42" s="235"/>
      <c r="F42" s="252"/>
      <c r="H42" s="230"/>
      <c r="I42" s="230"/>
      <c r="J42" s="230"/>
      <c r="K42" s="230"/>
      <c r="L42" s="230"/>
      <c r="M42" s="230"/>
      <c r="N42" s="230"/>
      <c r="O42" s="230"/>
    </row>
    <row r="43" spans="1:15" ht="33" customHeight="1" outlineLevel="1">
      <c r="A43" s="357"/>
      <c r="B43" s="246" t="s">
        <v>680</v>
      </c>
      <c r="C43" s="247"/>
      <c r="D43" s="245"/>
      <c r="E43" s="235"/>
      <c r="F43" s="252"/>
      <c r="H43" s="230"/>
      <c r="I43" s="230"/>
      <c r="J43" s="230"/>
      <c r="K43" s="230"/>
      <c r="L43" s="230"/>
      <c r="M43" s="230"/>
      <c r="N43" s="230"/>
      <c r="O43" s="230"/>
    </row>
    <row r="44" spans="1:15" ht="33" customHeight="1" outlineLevel="1" thickBot="1">
      <c r="A44" s="358"/>
      <c r="B44" s="237" t="s">
        <v>681</v>
      </c>
      <c r="C44" s="260"/>
      <c r="D44" s="238"/>
      <c r="E44" s="239"/>
      <c r="F44" s="250"/>
      <c r="H44" s="230"/>
      <c r="I44" s="230"/>
      <c r="J44" s="230"/>
      <c r="K44" s="230"/>
      <c r="L44" s="230"/>
      <c r="M44" s="230"/>
      <c r="N44" s="230"/>
      <c r="O44" s="230"/>
    </row>
    <row r="45" spans="1:15" ht="33" customHeight="1" thickTop="1"/>
    <row r="46" spans="1:15" ht="22.5" customHeight="1">
      <c r="A46" s="319"/>
      <c r="B46" s="265"/>
      <c r="C46" s="265"/>
      <c r="D46" s="266"/>
    </row>
    <row r="47" spans="1:15">
      <c r="A47" s="231" t="s">
        <v>759</v>
      </c>
      <c r="B47" s="365" t="s">
        <v>763</v>
      </c>
      <c r="C47" s="365"/>
      <c r="D47" s="231" t="s">
        <v>766</v>
      </c>
    </row>
    <row r="48" spans="1:15" ht="65.25" customHeight="1">
      <c r="A48" s="317" t="s">
        <v>761</v>
      </c>
      <c r="B48" s="363" t="s">
        <v>764</v>
      </c>
      <c r="C48" s="363"/>
      <c r="D48" s="318" t="s">
        <v>775</v>
      </c>
    </row>
    <row r="49" spans="1:4" ht="65.25" customHeight="1">
      <c r="A49" s="317" t="s">
        <v>762</v>
      </c>
      <c r="B49" s="363" t="s">
        <v>765</v>
      </c>
      <c r="C49" s="363"/>
      <c r="D49" s="318"/>
    </row>
    <row r="50" spans="1:4" ht="65.25" customHeight="1">
      <c r="A50" s="317" t="s">
        <v>434</v>
      </c>
      <c r="B50" s="363" t="s">
        <v>767</v>
      </c>
      <c r="C50" s="363"/>
      <c r="D50" s="318" t="s">
        <v>776</v>
      </c>
    </row>
    <row r="51" spans="1:4" ht="65.25" customHeight="1">
      <c r="A51" s="317" t="s">
        <v>768</v>
      </c>
      <c r="B51" s="363" t="s">
        <v>770</v>
      </c>
      <c r="C51" s="363"/>
      <c r="D51" s="318" t="s">
        <v>769</v>
      </c>
    </row>
    <row r="52" spans="1:4" ht="65.25" customHeight="1">
      <c r="A52" s="317" t="s">
        <v>771</v>
      </c>
      <c r="B52" s="363" t="s">
        <v>772</v>
      </c>
      <c r="C52" s="363"/>
      <c r="D52" s="318"/>
    </row>
    <row r="53" spans="1:4" ht="65.25" customHeight="1">
      <c r="A53" s="317" t="s">
        <v>773</v>
      </c>
      <c r="B53" s="364" t="s">
        <v>774</v>
      </c>
      <c r="C53" s="363"/>
      <c r="D53" s="318"/>
    </row>
    <row r="54" spans="1:4" ht="28.5" customHeight="1">
      <c r="A54" s="317" t="s">
        <v>777</v>
      </c>
      <c r="B54" s="363"/>
      <c r="C54" s="363"/>
      <c r="D54" s="318" t="s">
        <v>778</v>
      </c>
    </row>
    <row r="55" spans="1:4">
      <c r="D55" s="230"/>
    </row>
    <row r="56" spans="1:4">
      <c r="D56" s="230"/>
    </row>
    <row r="57" spans="1:4">
      <c r="D57" s="230"/>
    </row>
  </sheetData>
  <mergeCells count="17">
    <mergeCell ref="B51:C51"/>
    <mergeCell ref="B52:C52"/>
    <mergeCell ref="B53:C53"/>
    <mergeCell ref="B54:C54"/>
    <mergeCell ref="B47:C47"/>
    <mergeCell ref="B48:C48"/>
    <mergeCell ref="B49:C49"/>
    <mergeCell ref="B50:C50"/>
    <mergeCell ref="A23:A40"/>
    <mergeCell ref="B23:B32"/>
    <mergeCell ref="B33:B40"/>
    <mergeCell ref="A41:A44"/>
    <mergeCell ref="B2:C2"/>
    <mergeCell ref="A3:A7"/>
    <mergeCell ref="A8:A13"/>
    <mergeCell ref="A14:A17"/>
    <mergeCell ref="A18:A22"/>
  </mergeCells>
  <phoneticPr fontId="70" type="noConversion"/>
  <pageMargins left="0.7" right="0.7" top="0.75" bottom="0.75" header="0.3" footer="0.3"/>
  <pageSetup paperSize="9" scale="6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BR55"/>
  <sheetViews>
    <sheetView showGridLines="0" topLeftCell="BG1" workbookViewId="0">
      <pane ySplit="2" topLeftCell="A3" activePane="bottomLeft" state="frozen"/>
      <selection activeCell="A35" sqref="A35"/>
      <selection pane="bottomLeft" activeCell="A35" sqref="A35"/>
    </sheetView>
  </sheetViews>
  <sheetFormatPr defaultRowHeight="13.5"/>
  <cols>
    <col min="1" max="1" width="20.7109375" style="220" customWidth="1"/>
    <col min="2" max="2" width="24.5703125" style="220" customWidth="1"/>
    <col min="3" max="3" width="17.7109375" style="220" customWidth="1"/>
    <col min="4" max="4" width="2.42578125" style="220" customWidth="1"/>
    <col min="5" max="5" width="18.28515625" style="220" customWidth="1"/>
    <col min="6" max="6" width="21" style="220" customWidth="1"/>
    <col min="7" max="7" width="21.85546875" style="220" customWidth="1"/>
    <col min="8" max="8" width="2.85546875" style="220" customWidth="1"/>
    <col min="9" max="9" width="19.5703125" style="220" customWidth="1"/>
    <col min="10" max="10" width="3.140625" style="220" customWidth="1"/>
    <col min="11" max="11" width="23.5703125" style="220" customWidth="1"/>
    <col min="12" max="12" width="3.85546875" style="220" customWidth="1"/>
    <col min="13" max="14" width="17.5703125" style="220" customWidth="1"/>
    <col min="15" max="15" width="3.85546875" style="220" customWidth="1"/>
    <col min="16" max="58" width="9.140625" style="220"/>
    <col min="59" max="59" width="4.140625" style="220" customWidth="1"/>
    <col min="60" max="61" width="18.140625" style="220" bestFit="1" customWidth="1"/>
    <col min="62" max="62" width="9.140625" style="220"/>
    <col min="63" max="63" width="26.140625" style="220" customWidth="1"/>
    <col min="64" max="68" width="18.140625" style="220" bestFit="1" customWidth="1"/>
    <col min="69" max="69" width="9.140625" style="220"/>
    <col min="70" max="70" width="32.42578125" style="220" customWidth="1"/>
    <col min="71" max="16384" width="9.140625" style="220"/>
  </cols>
  <sheetData>
    <row r="1" spans="1:70" ht="20.25">
      <c r="A1" s="221" t="s">
        <v>157</v>
      </c>
      <c r="B1" s="229" t="s">
        <v>622</v>
      </c>
      <c r="C1" s="81"/>
      <c r="E1" s="221" t="s">
        <v>286</v>
      </c>
      <c r="F1" s="229" t="s">
        <v>623</v>
      </c>
      <c r="G1" s="81"/>
      <c r="I1" s="221" t="s">
        <v>704</v>
      </c>
      <c r="K1" s="221" t="s">
        <v>156</v>
      </c>
      <c r="M1" s="221" t="s">
        <v>689</v>
      </c>
      <c r="N1" s="221"/>
      <c r="P1" s="221" t="s">
        <v>525</v>
      </c>
      <c r="Q1" s="81"/>
      <c r="R1" s="81"/>
      <c r="S1" s="81"/>
      <c r="T1" s="81"/>
      <c r="U1" s="229" t="s">
        <v>624</v>
      </c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H1" s="221" t="s">
        <v>691</v>
      </c>
      <c r="BI1" s="221"/>
      <c r="BK1" s="221" t="s">
        <v>705</v>
      </c>
      <c r="BL1" s="221"/>
      <c r="BM1" s="221"/>
      <c r="BN1" s="221"/>
      <c r="BO1" s="221"/>
      <c r="BP1" s="221"/>
      <c r="BR1" s="221" t="s">
        <v>749</v>
      </c>
    </row>
    <row r="2" spans="1:70">
      <c r="A2" s="217" t="s">
        <v>220</v>
      </c>
      <c r="B2" s="217" t="s">
        <v>466</v>
      </c>
      <c r="C2" s="217" t="s">
        <v>467</v>
      </c>
      <c r="E2" s="217" t="s">
        <v>220</v>
      </c>
      <c r="F2" s="217" t="s">
        <v>466</v>
      </c>
      <c r="G2" s="217" t="s">
        <v>467</v>
      </c>
      <c r="I2" s="217" t="s">
        <v>555</v>
      </c>
      <c r="K2" s="217" t="s">
        <v>559</v>
      </c>
      <c r="M2" s="217" t="s">
        <v>597</v>
      </c>
      <c r="N2" s="217" t="s">
        <v>591</v>
      </c>
      <c r="P2" s="217" t="s">
        <v>551</v>
      </c>
      <c r="Q2" s="217" t="s">
        <v>279</v>
      </c>
      <c r="R2" s="217" t="s">
        <v>65</v>
      </c>
      <c r="S2" s="217" t="s">
        <v>66</v>
      </c>
      <c r="T2" s="217" t="s">
        <v>526</v>
      </c>
      <c r="U2" s="217" t="s">
        <v>527</v>
      </c>
      <c r="V2" s="217" t="s">
        <v>528</v>
      </c>
      <c r="W2" s="217" t="s">
        <v>529</v>
      </c>
      <c r="X2" s="217" t="s">
        <v>530</v>
      </c>
      <c r="Y2" s="217" t="s">
        <v>531</v>
      </c>
      <c r="Z2" s="217" t="s">
        <v>532</v>
      </c>
      <c r="AA2" s="217" t="s">
        <v>533</v>
      </c>
      <c r="AB2" s="217" t="s">
        <v>534</v>
      </c>
      <c r="AC2" s="217" t="s">
        <v>535</v>
      </c>
      <c r="AD2" s="217" t="s">
        <v>536</v>
      </c>
      <c r="AE2" s="217" t="s">
        <v>537</v>
      </c>
      <c r="AF2" s="217" t="s">
        <v>538</v>
      </c>
      <c r="AG2" s="217" t="s">
        <v>539</v>
      </c>
      <c r="AH2" s="217" t="s">
        <v>540</v>
      </c>
      <c r="AI2" s="217" t="s">
        <v>541</v>
      </c>
      <c r="AJ2" s="217" t="s">
        <v>542</v>
      </c>
      <c r="AK2" s="217" t="s">
        <v>543</v>
      </c>
      <c r="AL2" s="217" t="s">
        <v>544</v>
      </c>
      <c r="AM2" s="217" t="s">
        <v>545</v>
      </c>
      <c r="AN2" s="217" t="s">
        <v>546</v>
      </c>
      <c r="AO2" s="217" t="s">
        <v>547</v>
      </c>
      <c r="AP2" s="217" t="s">
        <v>548</v>
      </c>
      <c r="AQ2" s="217" t="s">
        <v>549</v>
      </c>
      <c r="AR2" s="217" t="s">
        <v>550</v>
      </c>
      <c r="AS2" s="217" t="s">
        <v>463</v>
      </c>
      <c r="AT2" s="217" t="s">
        <v>441</v>
      </c>
      <c r="AU2" s="217" t="s">
        <v>442</v>
      </c>
      <c r="AV2" s="217" t="s">
        <v>443</v>
      </c>
      <c r="AW2" s="217" t="s">
        <v>444</v>
      </c>
      <c r="AX2" s="217" t="s">
        <v>445</v>
      </c>
      <c r="AY2" s="217" t="s">
        <v>464</v>
      </c>
      <c r="AZ2" s="217" t="s">
        <v>621</v>
      </c>
      <c r="BA2" s="217"/>
      <c r="BB2" s="217"/>
      <c r="BC2" s="217"/>
      <c r="BD2" s="217"/>
      <c r="BE2" s="217"/>
      <c r="BF2" s="217"/>
      <c r="BH2" s="218" t="s">
        <v>691</v>
      </c>
      <c r="BI2" s="218" t="s">
        <v>591</v>
      </c>
      <c r="BK2" s="273" t="s">
        <v>551</v>
      </c>
      <c r="BL2" s="273" t="s">
        <v>710</v>
      </c>
      <c r="BM2" s="273" t="s">
        <v>711</v>
      </c>
      <c r="BN2" s="273" t="s">
        <v>712</v>
      </c>
      <c r="BO2" s="273" t="s">
        <v>713</v>
      </c>
      <c r="BP2" s="273" t="s">
        <v>714</v>
      </c>
      <c r="BR2" s="314" t="s">
        <v>749</v>
      </c>
    </row>
    <row r="3" spans="1:70">
      <c r="A3" s="222" t="s">
        <v>157</v>
      </c>
      <c r="B3" s="222" t="s">
        <v>613</v>
      </c>
      <c r="C3" s="222" t="s">
        <v>612</v>
      </c>
      <c r="E3" s="222" t="s">
        <v>286</v>
      </c>
      <c r="F3" s="222" t="s">
        <v>613</v>
      </c>
      <c r="G3" s="222" t="s">
        <v>614</v>
      </c>
      <c r="I3" s="222" t="s">
        <v>599</v>
      </c>
      <c r="K3" s="222" t="s">
        <v>407</v>
      </c>
      <c r="M3" s="222" t="s">
        <v>592</v>
      </c>
      <c r="N3" s="222">
        <v>1</v>
      </c>
      <c r="P3" s="222" t="s">
        <v>552</v>
      </c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H3" s="222" t="s">
        <v>212</v>
      </c>
      <c r="BI3" s="222">
        <v>1</v>
      </c>
      <c r="BK3" s="222" t="str">
        <f>P3</f>
        <v>선택</v>
      </c>
      <c r="BL3" s="222"/>
      <c r="BM3" s="222"/>
      <c r="BN3" s="222"/>
      <c r="BO3" s="222"/>
      <c r="BP3" s="222"/>
      <c r="BR3" s="222" t="s">
        <v>750</v>
      </c>
    </row>
    <row r="4" spans="1:70">
      <c r="A4" s="222" t="s">
        <v>157</v>
      </c>
      <c r="B4" s="222" t="s">
        <v>364</v>
      </c>
      <c r="C4" s="222" t="s">
        <v>363</v>
      </c>
      <c r="E4" s="222" t="s">
        <v>693</v>
      </c>
      <c r="F4" s="222" t="s">
        <v>701</v>
      </c>
      <c r="G4" s="222" t="s">
        <v>692</v>
      </c>
      <c r="I4" s="222" t="s">
        <v>556</v>
      </c>
      <c r="K4" s="222" t="s">
        <v>560</v>
      </c>
      <c r="M4" s="222" t="s">
        <v>593</v>
      </c>
      <c r="N4" s="222">
        <v>2</v>
      </c>
      <c r="P4" s="223" t="s">
        <v>36</v>
      </c>
      <c r="Q4" s="224" t="s">
        <v>278</v>
      </c>
      <c r="R4" s="222" t="s">
        <v>15</v>
      </c>
      <c r="S4" s="222" t="s">
        <v>16</v>
      </c>
      <c r="T4" s="222" t="s">
        <v>17</v>
      </c>
      <c r="U4" s="222" t="s">
        <v>18</v>
      </c>
      <c r="V4" s="222" t="s">
        <v>451</v>
      </c>
      <c r="W4" s="222" t="s">
        <v>19</v>
      </c>
      <c r="X4" s="222" t="s">
        <v>37</v>
      </c>
      <c r="Y4" s="222" t="s">
        <v>38</v>
      </c>
      <c r="Z4" s="222" t="s">
        <v>452</v>
      </c>
      <c r="AA4" s="222" t="s">
        <v>39</v>
      </c>
      <c r="AB4" s="222" t="s">
        <v>20</v>
      </c>
      <c r="AC4" s="222" t="s">
        <v>21</v>
      </c>
      <c r="AD4" s="222" t="s">
        <v>22</v>
      </c>
      <c r="AE4" s="222" t="s">
        <v>23</v>
      </c>
      <c r="AF4" s="222" t="s">
        <v>40</v>
      </c>
      <c r="AG4" s="222" t="s">
        <v>24</v>
      </c>
      <c r="AH4" s="222" t="s">
        <v>26</v>
      </c>
      <c r="AI4" s="222" t="s">
        <v>27</v>
      </c>
      <c r="AJ4" s="222" t="s">
        <v>42</v>
      </c>
      <c r="AK4" s="222" t="s">
        <v>41</v>
      </c>
      <c r="AL4" s="222" t="s">
        <v>64</v>
      </c>
      <c r="AM4" s="222" t="s">
        <v>32</v>
      </c>
      <c r="AN4" s="222" t="s">
        <v>453</v>
      </c>
      <c r="AO4" s="222" t="s">
        <v>454</v>
      </c>
      <c r="AP4" s="222" t="s">
        <v>455</v>
      </c>
      <c r="AQ4" s="222" t="s">
        <v>456</v>
      </c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H4" s="222" t="s">
        <v>598</v>
      </c>
      <c r="BI4" s="222">
        <v>2</v>
      </c>
      <c r="BK4" s="222" t="str">
        <f t="shared" ref="BK4:BK13" si="0">P4</f>
        <v>건강기능식품</v>
      </c>
      <c r="BL4" s="222"/>
      <c r="BM4" s="222"/>
      <c r="BN4" s="222"/>
      <c r="BO4" s="222"/>
      <c r="BP4" s="222"/>
      <c r="BR4" s="222" t="s">
        <v>751</v>
      </c>
    </row>
    <row r="5" spans="1:70">
      <c r="A5" s="222" t="s">
        <v>157</v>
      </c>
      <c r="B5" s="222" t="s">
        <v>366</v>
      </c>
      <c r="C5" s="222" t="s">
        <v>365</v>
      </c>
      <c r="E5" s="222" t="s">
        <v>286</v>
      </c>
      <c r="F5" s="222" t="s">
        <v>425</v>
      </c>
      <c r="G5" s="222" t="s">
        <v>424</v>
      </c>
      <c r="I5" s="222" t="s">
        <v>703</v>
      </c>
      <c r="K5" s="222" t="s">
        <v>216</v>
      </c>
      <c r="M5" s="222" t="s">
        <v>594</v>
      </c>
      <c r="N5" s="222">
        <v>3</v>
      </c>
      <c r="P5" s="223" t="s">
        <v>43</v>
      </c>
      <c r="Q5" s="224" t="s">
        <v>274</v>
      </c>
      <c r="R5" s="222" t="s">
        <v>44</v>
      </c>
      <c r="S5" s="222" t="s">
        <v>45</v>
      </c>
      <c r="T5" s="222" t="s">
        <v>46</v>
      </c>
      <c r="U5" s="222" t="s">
        <v>47</v>
      </c>
      <c r="V5" s="222" t="s">
        <v>48</v>
      </c>
      <c r="W5" s="222" t="s">
        <v>49</v>
      </c>
      <c r="X5" s="222" t="s">
        <v>50</v>
      </c>
      <c r="Y5" s="222" t="s">
        <v>51</v>
      </c>
      <c r="Z5" s="222" t="s">
        <v>26</v>
      </c>
      <c r="AA5" s="222" t="s">
        <v>27</v>
      </c>
      <c r="AB5" s="222" t="s">
        <v>42</v>
      </c>
      <c r="AC5" s="222" t="s">
        <v>41</v>
      </c>
      <c r="AD5" s="222" t="s">
        <v>52</v>
      </c>
      <c r="AE5" s="222" t="s">
        <v>53</v>
      </c>
      <c r="AF5" s="222" t="s">
        <v>30</v>
      </c>
      <c r="AG5" s="222" t="s">
        <v>54</v>
      </c>
      <c r="AH5" s="222" t="s">
        <v>55</v>
      </c>
      <c r="AI5" s="222" t="s">
        <v>56</v>
      </c>
      <c r="AJ5" s="222" t="s">
        <v>57</v>
      </c>
      <c r="AK5" s="222" t="s">
        <v>34</v>
      </c>
      <c r="AL5" s="222" t="s">
        <v>58</v>
      </c>
      <c r="AM5" s="222" t="s">
        <v>59</v>
      </c>
      <c r="AN5" s="222" t="s">
        <v>60</v>
      </c>
      <c r="AO5" s="222" t="s">
        <v>15</v>
      </c>
      <c r="AP5" s="222" t="s">
        <v>61</v>
      </c>
      <c r="AQ5" s="222" t="s">
        <v>457</v>
      </c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H5" s="222" t="s">
        <v>596</v>
      </c>
      <c r="BI5" s="222">
        <v>3</v>
      </c>
      <c r="BK5" s="222" t="str">
        <f t="shared" si="0"/>
        <v>기타</v>
      </c>
      <c r="BL5" s="222"/>
      <c r="BM5" s="222"/>
      <c r="BN5" s="222"/>
      <c r="BO5" s="222"/>
      <c r="BP5" s="222"/>
      <c r="BR5" s="222" t="s">
        <v>752</v>
      </c>
    </row>
    <row r="6" spans="1:70">
      <c r="A6" s="222" t="s">
        <v>157</v>
      </c>
      <c r="B6" s="222" t="s">
        <v>368</v>
      </c>
      <c r="C6" s="222" t="s">
        <v>367</v>
      </c>
      <c r="E6" s="222" t="s">
        <v>286</v>
      </c>
      <c r="F6" s="222" t="s">
        <v>366</v>
      </c>
      <c r="G6" s="222" t="s">
        <v>426</v>
      </c>
      <c r="I6" s="222" t="s">
        <v>481</v>
      </c>
      <c r="K6" s="222" t="s">
        <v>561</v>
      </c>
      <c r="M6" s="222" t="s">
        <v>595</v>
      </c>
      <c r="N6" s="222">
        <v>4</v>
      </c>
      <c r="P6" s="223" t="s">
        <v>13</v>
      </c>
      <c r="Q6" s="224" t="s">
        <v>275</v>
      </c>
      <c r="R6" s="222" t="s">
        <v>62</v>
      </c>
      <c r="S6" s="222" t="s">
        <v>14</v>
      </c>
      <c r="T6" s="222" t="s">
        <v>15</v>
      </c>
      <c r="U6" s="222" t="s">
        <v>16</v>
      </c>
      <c r="V6" s="222" t="s">
        <v>17</v>
      </c>
      <c r="W6" s="222" t="s">
        <v>18</v>
      </c>
      <c r="X6" s="222" t="s">
        <v>458</v>
      </c>
      <c r="Y6" s="222" t="s">
        <v>451</v>
      </c>
      <c r="Z6" s="222" t="s">
        <v>459</v>
      </c>
      <c r="AA6" s="222" t="s">
        <v>19</v>
      </c>
      <c r="AB6" s="222" t="s">
        <v>20</v>
      </c>
      <c r="AC6" s="222" t="s">
        <v>21</v>
      </c>
      <c r="AD6" s="222" t="s">
        <v>22</v>
      </c>
      <c r="AE6" s="222" t="s">
        <v>23</v>
      </c>
      <c r="AF6" s="222" t="s">
        <v>24</v>
      </c>
      <c r="AG6" s="222" t="s">
        <v>63</v>
      </c>
      <c r="AH6" s="222" t="s">
        <v>25</v>
      </c>
      <c r="AI6" s="222" t="s">
        <v>26</v>
      </c>
      <c r="AJ6" s="222" t="s">
        <v>27</v>
      </c>
      <c r="AK6" s="222" t="s">
        <v>28</v>
      </c>
      <c r="AL6" s="222" t="s">
        <v>29</v>
      </c>
      <c r="AM6" s="222" t="s">
        <v>64</v>
      </c>
      <c r="AN6" s="222" t="s">
        <v>30</v>
      </c>
      <c r="AO6" s="222" t="s">
        <v>31</v>
      </c>
      <c r="AP6" s="222" t="s">
        <v>32</v>
      </c>
      <c r="AQ6" s="222" t="s">
        <v>33</v>
      </c>
      <c r="AR6" s="222" t="s">
        <v>34</v>
      </c>
      <c r="AS6" s="222" t="s">
        <v>35</v>
      </c>
      <c r="AT6" s="222" t="s">
        <v>446</v>
      </c>
      <c r="AU6" s="222" t="s">
        <v>447</v>
      </c>
      <c r="AV6" s="222" t="s">
        <v>448</v>
      </c>
      <c r="AW6" s="222" t="s">
        <v>449</v>
      </c>
      <c r="AX6" s="222" t="s">
        <v>450</v>
      </c>
      <c r="AY6" s="222"/>
      <c r="AZ6" s="222"/>
      <c r="BA6" s="222"/>
      <c r="BB6" s="222"/>
      <c r="BC6" s="222"/>
      <c r="BD6" s="222"/>
      <c r="BE6" s="222"/>
      <c r="BF6" s="222"/>
      <c r="BH6" s="222" t="s">
        <v>702</v>
      </c>
      <c r="BI6" s="222">
        <v>4</v>
      </c>
      <c r="BK6" s="222" t="str">
        <f t="shared" si="0"/>
        <v>가공식품</v>
      </c>
      <c r="BL6" s="222" t="s">
        <v>715</v>
      </c>
      <c r="BM6" s="222" t="s">
        <v>716</v>
      </c>
      <c r="BN6" s="222" t="s">
        <v>717</v>
      </c>
      <c r="BO6" s="222" t="s">
        <v>718</v>
      </c>
      <c r="BP6" s="222" t="s">
        <v>719</v>
      </c>
      <c r="BR6" s="222" t="s">
        <v>753</v>
      </c>
    </row>
    <row r="7" spans="1:70">
      <c r="A7" s="222" t="s">
        <v>157</v>
      </c>
      <c r="B7" s="222" t="s">
        <v>362</v>
      </c>
      <c r="C7" s="222" t="s">
        <v>369</v>
      </c>
      <c r="E7" s="222" t="s">
        <v>286</v>
      </c>
      <c r="F7" s="222" t="s">
        <v>700</v>
      </c>
      <c r="G7" s="222" t="s">
        <v>423</v>
      </c>
      <c r="I7" s="222" t="s">
        <v>557</v>
      </c>
      <c r="K7" s="222" t="s">
        <v>562</v>
      </c>
      <c r="M7" s="222" t="s">
        <v>596</v>
      </c>
      <c r="N7" s="222">
        <v>5</v>
      </c>
      <c r="P7" s="225" t="s">
        <v>95</v>
      </c>
      <c r="Q7" s="226" t="s">
        <v>276</v>
      </c>
      <c r="R7" s="227" t="s">
        <v>96</v>
      </c>
      <c r="S7" s="227" t="s">
        <v>97</v>
      </c>
      <c r="T7" s="228" t="s">
        <v>111</v>
      </c>
      <c r="U7" s="227" t="s">
        <v>98</v>
      </c>
      <c r="V7" s="227" t="s">
        <v>99</v>
      </c>
      <c r="W7" s="227" t="s">
        <v>100</v>
      </c>
      <c r="X7" s="227" t="s">
        <v>101</v>
      </c>
      <c r="Y7" s="227" t="s">
        <v>49</v>
      </c>
      <c r="Z7" s="227" t="s">
        <v>102</v>
      </c>
      <c r="AA7" s="227" t="s">
        <v>103</v>
      </c>
      <c r="AB7" s="227" t="s">
        <v>112</v>
      </c>
      <c r="AC7" s="227" t="s">
        <v>460</v>
      </c>
      <c r="AD7" s="227" t="s">
        <v>104</v>
      </c>
      <c r="AE7" s="227" t="s">
        <v>24</v>
      </c>
      <c r="AF7" s="227" t="s">
        <v>105</v>
      </c>
      <c r="AG7" s="227" t="s">
        <v>106</v>
      </c>
      <c r="AH7" s="227" t="s">
        <v>107</v>
      </c>
      <c r="AI7" s="227" t="s">
        <v>108</v>
      </c>
      <c r="AJ7" s="227" t="s">
        <v>109</v>
      </c>
      <c r="AK7" s="227" t="s">
        <v>93</v>
      </c>
      <c r="AL7" s="227" t="s">
        <v>26</v>
      </c>
      <c r="AM7" s="227" t="s">
        <v>27</v>
      </c>
      <c r="AN7" s="227" t="s">
        <v>42</v>
      </c>
      <c r="AO7" s="227" t="s">
        <v>41</v>
      </c>
      <c r="AP7" s="227" t="s">
        <v>110</v>
      </c>
      <c r="AQ7" s="227" t="s">
        <v>32</v>
      </c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H7" s="222" t="s">
        <v>690</v>
      </c>
      <c r="BI7" s="222">
        <v>5</v>
      </c>
      <c r="BK7" s="222" t="str">
        <f t="shared" si="0"/>
        <v>화장품</v>
      </c>
      <c r="BL7" s="222" t="s">
        <v>706</v>
      </c>
      <c r="BM7" s="222" t="s">
        <v>707</v>
      </c>
      <c r="BN7" s="222" t="s">
        <v>708</v>
      </c>
      <c r="BO7" s="222" t="s">
        <v>709</v>
      </c>
      <c r="BP7" s="222"/>
      <c r="BR7" s="222" t="s">
        <v>754</v>
      </c>
    </row>
    <row r="8" spans="1:70">
      <c r="A8" s="222" t="s">
        <v>157</v>
      </c>
      <c r="B8" s="222" t="s">
        <v>435</v>
      </c>
      <c r="C8" s="222" t="s">
        <v>436</v>
      </c>
      <c r="E8" s="222" t="s">
        <v>693</v>
      </c>
      <c r="F8" s="222" t="s">
        <v>699</v>
      </c>
      <c r="G8" s="222" t="s">
        <v>698</v>
      </c>
      <c r="I8" s="222" t="s">
        <v>558</v>
      </c>
      <c r="K8" s="222" t="s">
        <v>563</v>
      </c>
      <c r="M8" s="222"/>
      <c r="N8" s="222"/>
      <c r="P8" s="222" t="s">
        <v>184</v>
      </c>
      <c r="Q8" s="224" t="s">
        <v>277</v>
      </c>
      <c r="R8" s="222" t="s">
        <v>185</v>
      </c>
      <c r="S8" s="222" t="s">
        <v>186</v>
      </c>
      <c r="T8" s="222" t="s">
        <v>187</v>
      </c>
      <c r="U8" s="222" t="s">
        <v>188</v>
      </c>
      <c r="V8" s="222" t="s">
        <v>189</v>
      </c>
      <c r="W8" s="222" t="s">
        <v>190</v>
      </c>
      <c r="X8" s="222" t="s">
        <v>191</v>
      </c>
      <c r="Y8" s="222" t="s">
        <v>192</v>
      </c>
      <c r="Z8" s="222" t="s">
        <v>193</v>
      </c>
      <c r="AA8" s="222" t="s">
        <v>194</v>
      </c>
      <c r="AB8" s="222" t="s">
        <v>195</v>
      </c>
      <c r="AC8" s="222" t="s">
        <v>196</v>
      </c>
      <c r="AD8" s="222" t="s">
        <v>197</v>
      </c>
      <c r="AE8" s="222" t="s">
        <v>198</v>
      </c>
      <c r="AF8" s="222" t="s">
        <v>199</v>
      </c>
      <c r="AG8" s="222" t="s">
        <v>200</v>
      </c>
      <c r="AH8" s="222" t="s">
        <v>201</v>
      </c>
      <c r="AI8" s="222" t="s">
        <v>202</v>
      </c>
      <c r="AJ8" s="222" t="s">
        <v>203</v>
      </c>
      <c r="AK8" s="222" t="s">
        <v>204</v>
      </c>
      <c r="AL8" s="222" t="s">
        <v>205</v>
      </c>
      <c r="AM8" s="222" t="s">
        <v>206</v>
      </c>
      <c r="AN8" s="222" t="s">
        <v>207</v>
      </c>
      <c r="AO8" s="222" t="s">
        <v>208</v>
      </c>
      <c r="AP8" s="222" t="s">
        <v>461</v>
      </c>
      <c r="AQ8" s="222" t="s">
        <v>455</v>
      </c>
      <c r="AR8" s="222" t="s">
        <v>462</v>
      </c>
      <c r="AS8" s="222" t="s">
        <v>456</v>
      </c>
      <c r="AT8" s="222"/>
      <c r="AU8" s="222"/>
      <c r="AV8" s="222"/>
      <c r="AW8" s="222"/>
      <c r="AX8" s="222"/>
      <c r="AY8" s="222"/>
      <c r="AZ8" s="222"/>
      <c r="BA8" s="222"/>
      <c r="BB8" s="222"/>
      <c r="BC8" s="222"/>
      <c r="BD8" s="222"/>
      <c r="BE8" s="222"/>
      <c r="BF8" s="222"/>
      <c r="BH8" s="222"/>
      <c r="BI8" s="222"/>
      <c r="BK8" s="222" t="str">
        <f t="shared" si="0"/>
        <v>농수산물</v>
      </c>
      <c r="BL8" s="222"/>
      <c r="BM8" s="222"/>
      <c r="BN8" s="222"/>
      <c r="BO8" s="222"/>
      <c r="BP8" s="222"/>
      <c r="BR8" s="222" t="s">
        <v>755</v>
      </c>
    </row>
    <row r="9" spans="1:70">
      <c r="A9" s="222" t="s">
        <v>157</v>
      </c>
      <c r="B9" s="222" t="s">
        <v>371</v>
      </c>
      <c r="C9" s="222" t="s">
        <v>370</v>
      </c>
      <c r="E9" s="222" t="s">
        <v>286</v>
      </c>
      <c r="F9" s="222" t="s">
        <v>428</v>
      </c>
      <c r="G9" s="222" t="s">
        <v>427</v>
      </c>
      <c r="I9" s="222" t="s">
        <v>521</v>
      </c>
      <c r="K9" s="222" t="s">
        <v>564</v>
      </c>
      <c r="M9" s="222"/>
      <c r="N9" s="222"/>
      <c r="P9" s="222" t="s">
        <v>295</v>
      </c>
      <c r="Q9" s="224" t="s">
        <v>296</v>
      </c>
      <c r="R9" s="222" t="s">
        <v>297</v>
      </c>
      <c r="S9" s="222" t="s">
        <v>298</v>
      </c>
      <c r="T9" s="222" t="s">
        <v>299</v>
      </c>
      <c r="U9" s="222" t="s">
        <v>300</v>
      </c>
      <c r="V9" s="222" t="s">
        <v>96</v>
      </c>
      <c r="W9" s="222" t="s">
        <v>301</v>
      </c>
      <c r="X9" s="222" t="s">
        <v>302</v>
      </c>
      <c r="Y9" s="222" t="s">
        <v>97</v>
      </c>
      <c r="Z9" s="222" t="s">
        <v>303</v>
      </c>
      <c r="AA9" s="222" t="s">
        <v>304</v>
      </c>
      <c r="AB9" s="222" t="s">
        <v>192</v>
      </c>
      <c r="AC9" s="222" t="s">
        <v>305</v>
      </c>
      <c r="AD9" s="222" t="s">
        <v>306</v>
      </c>
      <c r="AE9" s="222" t="s">
        <v>307</v>
      </c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H9" s="222"/>
      <c r="BI9" s="222"/>
      <c r="BK9" s="222" t="str">
        <f t="shared" si="0"/>
        <v>의류</v>
      </c>
      <c r="BL9" s="222"/>
      <c r="BM9" s="222"/>
      <c r="BN9" s="222"/>
      <c r="BO9" s="222"/>
      <c r="BP9" s="222"/>
      <c r="BR9" s="222" t="s">
        <v>756</v>
      </c>
    </row>
    <row r="10" spans="1:70">
      <c r="A10" s="222" t="s">
        <v>157</v>
      </c>
      <c r="B10" s="222" t="s">
        <v>373</v>
      </c>
      <c r="C10" s="222" t="s">
        <v>372</v>
      </c>
      <c r="E10" s="222" t="s">
        <v>693</v>
      </c>
      <c r="F10" s="222" t="s">
        <v>697</v>
      </c>
      <c r="G10" s="222" t="s">
        <v>696</v>
      </c>
      <c r="I10" s="222" t="s">
        <v>615</v>
      </c>
      <c r="K10" s="222" t="s">
        <v>565</v>
      </c>
      <c r="M10" s="222"/>
      <c r="N10" s="222"/>
      <c r="P10" s="222" t="s">
        <v>309</v>
      </c>
      <c r="Q10" s="224" t="s">
        <v>308</v>
      </c>
      <c r="R10" s="222" t="s">
        <v>297</v>
      </c>
      <c r="S10" s="222" t="s">
        <v>298</v>
      </c>
      <c r="T10" s="222" t="s">
        <v>299</v>
      </c>
      <c r="U10" s="222" t="s">
        <v>300</v>
      </c>
      <c r="V10" s="222" t="s">
        <v>96</v>
      </c>
      <c r="W10" s="222" t="s">
        <v>310</v>
      </c>
      <c r="X10" s="222" t="s">
        <v>97</v>
      </c>
      <c r="Y10" s="222" t="s">
        <v>303</v>
      </c>
      <c r="Z10" s="222" t="s">
        <v>192</v>
      </c>
      <c r="AA10" s="222" t="s">
        <v>305</v>
      </c>
      <c r="AB10" s="222" t="s">
        <v>302</v>
      </c>
      <c r="AC10" s="222" t="s">
        <v>304</v>
      </c>
      <c r="AD10" s="222" t="s">
        <v>306</v>
      </c>
      <c r="AE10" s="222" t="s">
        <v>307</v>
      </c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H10" s="222"/>
      <c r="BI10" s="222"/>
      <c r="BK10" s="222" t="str">
        <f t="shared" si="0"/>
        <v>패션잡화(모자/벨트/액세서리)</v>
      </c>
      <c r="BL10" s="222"/>
      <c r="BM10" s="222"/>
      <c r="BN10" s="222"/>
      <c r="BO10" s="222"/>
      <c r="BP10" s="222"/>
      <c r="BR10" s="222" t="s">
        <v>757</v>
      </c>
    </row>
    <row r="11" spans="1:70">
      <c r="A11" s="222" t="s">
        <v>157</v>
      </c>
      <c r="B11" s="222" t="s">
        <v>375</v>
      </c>
      <c r="C11" s="222" t="s">
        <v>374</v>
      </c>
      <c r="E11" s="222" t="s">
        <v>286</v>
      </c>
      <c r="F11" s="222" t="s">
        <v>430</v>
      </c>
      <c r="G11" s="222" t="s">
        <v>429</v>
      </c>
      <c r="I11" s="222"/>
      <c r="K11" s="222" t="s">
        <v>566</v>
      </c>
      <c r="M11" s="222"/>
      <c r="N11" s="222"/>
      <c r="P11" s="222" t="s">
        <v>312</v>
      </c>
      <c r="Q11" s="224" t="s">
        <v>311</v>
      </c>
      <c r="R11" s="222" t="s">
        <v>313</v>
      </c>
      <c r="S11" s="222" t="s">
        <v>298</v>
      </c>
      <c r="T11" s="222" t="s">
        <v>300</v>
      </c>
      <c r="U11" s="222" t="s">
        <v>96</v>
      </c>
      <c r="V11" s="222" t="s">
        <v>97</v>
      </c>
      <c r="W11" s="222" t="s">
        <v>303</v>
      </c>
      <c r="X11" s="222" t="s">
        <v>304</v>
      </c>
      <c r="Y11" s="222" t="s">
        <v>314</v>
      </c>
      <c r="Z11" s="222" t="s">
        <v>315</v>
      </c>
      <c r="AA11" s="222" t="s">
        <v>186</v>
      </c>
      <c r="AB11" s="222" t="s">
        <v>316</v>
      </c>
      <c r="AC11" s="222" t="s">
        <v>317</v>
      </c>
      <c r="AD11" s="222" t="s">
        <v>192</v>
      </c>
      <c r="AE11" s="222" t="s">
        <v>318</v>
      </c>
      <c r="AF11" s="222" t="s">
        <v>319</v>
      </c>
      <c r="AG11" s="222" t="s">
        <v>320</v>
      </c>
      <c r="AH11" s="222" t="s">
        <v>321</v>
      </c>
      <c r="AI11" s="222" t="s">
        <v>322</v>
      </c>
      <c r="AJ11" s="222" t="s">
        <v>323</v>
      </c>
      <c r="AK11" s="222" t="s">
        <v>324</v>
      </c>
      <c r="AL11" s="222" t="s">
        <v>203</v>
      </c>
      <c r="AM11" s="222" t="s">
        <v>204</v>
      </c>
      <c r="AN11" s="222" t="s">
        <v>205</v>
      </c>
      <c r="AO11" s="222" t="s">
        <v>206</v>
      </c>
      <c r="AP11" s="222" t="s">
        <v>208</v>
      </c>
      <c r="AQ11" s="222" t="s">
        <v>306</v>
      </c>
      <c r="AR11" s="222" t="s">
        <v>307</v>
      </c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H11" s="222"/>
      <c r="BI11" s="222"/>
      <c r="BK11" s="222" t="str">
        <f t="shared" si="0"/>
        <v>영유아용품</v>
      </c>
      <c r="BL11" s="222"/>
      <c r="BM11" s="222"/>
      <c r="BN11" s="222"/>
      <c r="BO11" s="222"/>
      <c r="BP11" s="222"/>
      <c r="BR11" s="222" t="s">
        <v>758</v>
      </c>
    </row>
    <row r="12" spans="1:70">
      <c r="A12" s="222" t="s">
        <v>157</v>
      </c>
      <c r="B12" s="222" t="s">
        <v>377</v>
      </c>
      <c r="C12" s="222" t="s">
        <v>376</v>
      </c>
      <c r="E12" s="222" t="s">
        <v>286</v>
      </c>
      <c r="F12" s="222" t="s">
        <v>375</v>
      </c>
      <c r="G12" s="222" t="s">
        <v>431</v>
      </c>
      <c r="I12" s="222"/>
      <c r="K12" s="222" t="s">
        <v>567</v>
      </c>
      <c r="M12" s="222"/>
      <c r="N12" s="222"/>
      <c r="P12" s="222" t="s">
        <v>326</v>
      </c>
      <c r="Q12" s="224" t="s">
        <v>325</v>
      </c>
      <c r="R12" s="222" t="s">
        <v>327</v>
      </c>
      <c r="S12" s="222" t="s">
        <v>328</v>
      </c>
      <c r="T12" s="222" t="s">
        <v>329</v>
      </c>
      <c r="U12" s="222" t="s">
        <v>330</v>
      </c>
      <c r="V12" s="222" t="s">
        <v>331</v>
      </c>
      <c r="W12" s="222" t="s">
        <v>332</v>
      </c>
      <c r="X12" s="222" t="s">
        <v>333</v>
      </c>
      <c r="Y12" s="222" t="s">
        <v>334</v>
      </c>
      <c r="Z12" s="222" t="s">
        <v>335</v>
      </c>
      <c r="AA12" s="222" t="s">
        <v>336</v>
      </c>
      <c r="AB12" s="222" t="s">
        <v>337</v>
      </c>
      <c r="AC12" s="222" t="s">
        <v>338</v>
      </c>
      <c r="AD12" s="222" t="s">
        <v>339</v>
      </c>
      <c r="AE12" s="222" t="s">
        <v>340</v>
      </c>
      <c r="AF12" s="222" t="s">
        <v>341</v>
      </c>
      <c r="AG12" s="222" t="s">
        <v>342</v>
      </c>
      <c r="AH12" s="222" t="s">
        <v>343</v>
      </c>
      <c r="AI12" s="222" t="s">
        <v>344</v>
      </c>
      <c r="AJ12" s="222" t="s">
        <v>345</v>
      </c>
      <c r="AK12" s="222" t="s">
        <v>346</v>
      </c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H12" s="222"/>
      <c r="BI12" s="222"/>
      <c r="BK12" s="222" t="str">
        <f t="shared" si="0"/>
        <v>침구류/커튼</v>
      </c>
      <c r="BL12" s="222"/>
      <c r="BM12" s="222"/>
      <c r="BN12" s="222"/>
      <c r="BO12" s="222"/>
      <c r="BP12" s="222"/>
      <c r="BR12" s="222"/>
    </row>
    <row r="13" spans="1:70">
      <c r="A13" s="222" t="s">
        <v>157</v>
      </c>
      <c r="B13" s="222" t="s">
        <v>379</v>
      </c>
      <c r="C13" s="222" t="s">
        <v>378</v>
      </c>
      <c r="E13" s="222" t="s">
        <v>286</v>
      </c>
      <c r="F13" s="222" t="s">
        <v>522</v>
      </c>
      <c r="G13" s="222" t="s">
        <v>523</v>
      </c>
      <c r="I13" s="222"/>
      <c r="K13" s="222" t="s">
        <v>568</v>
      </c>
      <c r="M13" s="222"/>
      <c r="N13" s="222"/>
      <c r="P13" s="222" t="s">
        <v>473</v>
      </c>
      <c r="Q13" s="224" t="s">
        <v>472</v>
      </c>
      <c r="R13" s="222" t="s">
        <v>313</v>
      </c>
      <c r="S13" s="222" t="s">
        <v>300</v>
      </c>
      <c r="T13" s="222" t="s">
        <v>96</v>
      </c>
      <c r="U13" s="222" t="s">
        <v>310</v>
      </c>
      <c r="V13" s="222" t="s">
        <v>97</v>
      </c>
      <c r="W13" s="222" t="s">
        <v>303</v>
      </c>
      <c r="X13" s="222" t="s">
        <v>185</v>
      </c>
      <c r="Y13" s="222" t="s">
        <v>304</v>
      </c>
      <c r="Z13" s="222" t="s">
        <v>474</v>
      </c>
      <c r="AA13" s="222" t="s">
        <v>314</v>
      </c>
      <c r="AB13" s="222" t="s">
        <v>315</v>
      </c>
      <c r="AC13" s="222" t="s">
        <v>188</v>
      </c>
      <c r="AD13" s="222" t="s">
        <v>316</v>
      </c>
      <c r="AE13" s="222" t="s">
        <v>192</v>
      </c>
      <c r="AF13" s="222" t="s">
        <v>193</v>
      </c>
      <c r="AG13" s="222" t="s">
        <v>475</v>
      </c>
      <c r="AH13" s="222" t="s">
        <v>476</v>
      </c>
      <c r="AI13" s="222" t="s">
        <v>477</v>
      </c>
      <c r="AJ13" s="222" t="s">
        <v>319</v>
      </c>
      <c r="AK13" s="222" t="s">
        <v>203</v>
      </c>
      <c r="AL13" s="222" t="s">
        <v>204</v>
      </c>
      <c r="AM13" s="222" t="s">
        <v>205</v>
      </c>
      <c r="AN13" s="222" t="s">
        <v>206</v>
      </c>
      <c r="AO13" s="222" t="s">
        <v>307</v>
      </c>
      <c r="AP13" s="222" t="s">
        <v>346</v>
      </c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H13" s="222"/>
      <c r="BI13" s="222"/>
      <c r="BK13" s="222" t="str">
        <f t="shared" si="0"/>
        <v>주방용품</v>
      </c>
      <c r="BL13" s="222"/>
      <c r="BM13" s="222"/>
      <c r="BN13" s="222"/>
      <c r="BO13" s="222"/>
      <c r="BP13" s="222"/>
      <c r="BR13" s="222"/>
    </row>
    <row r="14" spans="1:70">
      <c r="A14" s="222" t="s">
        <v>157</v>
      </c>
      <c r="B14" s="222" t="s">
        <v>381</v>
      </c>
      <c r="C14" s="222" t="s">
        <v>380</v>
      </c>
      <c r="E14" s="222" t="s">
        <v>693</v>
      </c>
      <c r="F14" s="222" t="s">
        <v>695</v>
      </c>
      <c r="G14" s="222" t="s">
        <v>694</v>
      </c>
      <c r="I14" s="222"/>
      <c r="K14" s="222" t="s">
        <v>569</v>
      </c>
      <c r="M14" s="222"/>
      <c r="N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H14" s="222"/>
      <c r="BI14" s="222"/>
      <c r="BK14" s="222"/>
      <c r="BL14" s="222"/>
      <c r="BM14" s="222"/>
      <c r="BN14" s="222"/>
      <c r="BO14" s="222"/>
      <c r="BP14" s="222"/>
      <c r="BR14" s="222"/>
    </row>
    <row r="15" spans="1:70">
      <c r="A15" s="222" t="s">
        <v>157</v>
      </c>
      <c r="B15" s="222" t="s">
        <v>383</v>
      </c>
      <c r="C15" s="222" t="s">
        <v>382</v>
      </c>
      <c r="E15" s="222" t="s">
        <v>286</v>
      </c>
      <c r="F15" s="222" t="s">
        <v>433</v>
      </c>
      <c r="G15" s="222" t="s">
        <v>432</v>
      </c>
      <c r="I15" s="222"/>
      <c r="K15" s="222" t="s">
        <v>570</v>
      </c>
      <c r="M15" s="222"/>
      <c r="N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H15" s="222"/>
      <c r="BI15" s="222"/>
      <c r="BK15" s="222"/>
      <c r="BL15" s="222"/>
      <c r="BM15" s="222"/>
      <c r="BN15" s="222"/>
      <c r="BO15" s="222"/>
      <c r="BP15" s="222"/>
      <c r="BR15" s="222"/>
    </row>
    <row r="16" spans="1:70">
      <c r="A16" s="222" t="s">
        <v>157</v>
      </c>
      <c r="B16" s="222" t="s">
        <v>385</v>
      </c>
      <c r="C16" s="222" t="s">
        <v>384</v>
      </c>
      <c r="E16" s="222"/>
      <c r="F16" s="222"/>
      <c r="G16" s="222"/>
      <c r="I16" s="222"/>
      <c r="K16" s="222" t="s">
        <v>422</v>
      </c>
      <c r="M16" s="222"/>
      <c r="N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H16" s="222"/>
      <c r="BI16" s="222"/>
      <c r="BK16" s="222"/>
      <c r="BL16" s="222"/>
      <c r="BM16" s="222"/>
      <c r="BN16" s="222"/>
      <c r="BO16" s="222"/>
      <c r="BP16" s="222"/>
      <c r="BR16" s="222"/>
    </row>
    <row r="17" spans="1:70">
      <c r="A17" s="222" t="s">
        <v>157</v>
      </c>
      <c r="B17" s="222" t="s">
        <v>387</v>
      </c>
      <c r="C17" s="222" t="s">
        <v>386</v>
      </c>
      <c r="E17" s="222"/>
      <c r="F17" s="222"/>
      <c r="G17" s="222"/>
      <c r="I17" s="222"/>
      <c r="K17" s="222" t="s">
        <v>571</v>
      </c>
      <c r="M17" s="222"/>
      <c r="N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H17" s="222"/>
      <c r="BI17" s="222"/>
      <c r="BK17" s="222"/>
      <c r="BL17" s="222"/>
      <c r="BM17" s="222"/>
      <c r="BN17" s="222"/>
      <c r="BO17" s="222"/>
      <c r="BP17" s="222"/>
      <c r="BR17" s="222"/>
    </row>
    <row r="18" spans="1:70">
      <c r="A18" s="222" t="s">
        <v>157</v>
      </c>
      <c r="B18" s="222" t="s">
        <v>389</v>
      </c>
      <c r="C18" s="222" t="s">
        <v>388</v>
      </c>
      <c r="E18" s="222"/>
      <c r="F18" s="222"/>
      <c r="G18" s="222"/>
      <c r="I18" s="222"/>
      <c r="K18" s="222" t="s">
        <v>572</v>
      </c>
      <c r="M18" s="222"/>
      <c r="N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H18" s="222"/>
      <c r="BI18" s="222"/>
      <c r="BK18" s="222"/>
      <c r="BL18" s="222"/>
      <c r="BM18" s="222"/>
      <c r="BN18" s="222"/>
      <c r="BO18" s="222"/>
      <c r="BP18" s="222"/>
      <c r="BR18" s="222"/>
    </row>
    <row r="19" spans="1:70">
      <c r="A19" s="222" t="s">
        <v>157</v>
      </c>
      <c r="B19" s="222" t="s">
        <v>391</v>
      </c>
      <c r="C19" s="222" t="s">
        <v>390</v>
      </c>
      <c r="E19" s="222"/>
      <c r="F19" s="222"/>
      <c r="G19" s="222"/>
      <c r="I19" s="222"/>
      <c r="K19" s="222" t="s">
        <v>419</v>
      </c>
      <c r="M19" s="222"/>
      <c r="N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H19" s="222"/>
      <c r="BI19" s="222"/>
      <c r="BK19" s="222"/>
      <c r="BL19" s="222"/>
      <c r="BM19" s="222"/>
      <c r="BN19" s="222"/>
      <c r="BO19" s="222"/>
      <c r="BP19" s="222"/>
      <c r="BR19" s="222"/>
    </row>
    <row r="20" spans="1:70">
      <c r="A20" s="222" t="s">
        <v>157</v>
      </c>
      <c r="B20" s="222" t="s">
        <v>393</v>
      </c>
      <c r="C20" s="222" t="s">
        <v>392</v>
      </c>
      <c r="E20" s="222"/>
      <c r="F20" s="222"/>
      <c r="G20" s="222"/>
      <c r="I20" s="222"/>
      <c r="K20" s="222" t="s">
        <v>573</v>
      </c>
      <c r="M20" s="222"/>
      <c r="N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2"/>
      <c r="BC20" s="222"/>
      <c r="BD20" s="222"/>
      <c r="BE20" s="222"/>
      <c r="BF20" s="222"/>
      <c r="BH20" s="222"/>
      <c r="BI20" s="222"/>
      <c r="BK20" s="222"/>
      <c r="BL20" s="222"/>
      <c r="BM20" s="222"/>
      <c r="BN20" s="222"/>
      <c r="BO20" s="222"/>
      <c r="BP20" s="222"/>
      <c r="BR20" s="222"/>
    </row>
    <row r="21" spans="1:70">
      <c r="A21" s="222" t="s">
        <v>157</v>
      </c>
      <c r="B21" s="222" t="s">
        <v>395</v>
      </c>
      <c r="C21" s="222" t="s">
        <v>394</v>
      </c>
      <c r="E21" s="222"/>
      <c r="F21" s="222"/>
      <c r="G21" s="222"/>
      <c r="I21" s="222"/>
      <c r="K21" s="222" t="s">
        <v>574</v>
      </c>
      <c r="M21" s="222"/>
      <c r="N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H21" s="222"/>
      <c r="BI21" s="222"/>
      <c r="BK21" s="222"/>
      <c r="BL21" s="222"/>
      <c r="BM21" s="222"/>
      <c r="BN21" s="222"/>
      <c r="BO21" s="222"/>
      <c r="BP21" s="222"/>
      <c r="BR21" s="222"/>
    </row>
    <row r="22" spans="1:70">
      <c r="A22" s="222" t="s">
        <v>157</v>
      </c>
      <c r="B22" s="222" t="s">
        <v>522</v>
      </c>
      <c r="C22" s="222" t="s">
        <v>524</v>
      </c>
      <c r="E22" s="222"/>
      <c r="F22" s="222"/>
      <c r="G22" s="222"/>
      <c r="I22" s="222"/>
      <c r="K22" s="222" t="s">
        <v>401</v>
      </c>
      <c r="M22" s="222"/>
      <c r="N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H22" s="222"/>
      <c r="BI22" s="222"/>
      <c r="BK22" s="222"/>
      <c r="BL22" s="222"/>
      <c r="BM22" s="222"/>
      <c r="BN22" s="222"/>
      <c r="BO22" s="222"/>
      <c r="BP22" s="222"/>
      <c r="BR22" s="222"/>
    </row>
    <row r="23" spans="1:70">
      <c r="A23" s="222" t="s">
        <v>157</v>
      </c>
      <c r="B23" s="222" t="s">
        <v>397</v>
      </c>
      <c r="C23" s="222" t="s">
        <v>396</v>
      </c>
      <c r="E23" s="222"/>
      <c r="F23" s="222"/>
      <c r="G23" s="222"/>
      <c r="I23" s="222"/>
      <c r="K23" s="222" t="s">
        <v>575</v>
      </c>
      <c r="M23" s="222"/>
      <c r="N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H23" s="222"/>
      <c r="BI23" s="222"/>
      <c r="BK23" s="222"/>
      <c r="BL23" s="222"/>
      <c r="BM23" s="222"/>
      <c r="BN23" s="222"/>
      <c r="BO23" s="222"/>
      <c r="BP23" s="222"/>
      <c r="BR23" s="222"/>
    </row>
    <row r="24" spans="1:70">
      <c r="A24" s="222" t="s">
        <v>157</v>
      </c>
      <c r="B24" s="222" t="s">
        <v>399</v>
      </c>
      <c r="C24" s="222" t="s">
        <v>398</v>
      </c>
      <c r="E24" s="222"/>
      <c r="F24" s="222"/>
      <c r="G24" s="222"/>
      <c r="I24" s="222"/>
      <c r="K24" s="222" t="s">
        <v>576</v>
      </c>
      <c r="M24" s="222"/>
      <c r="N24" s="222"/>
      <c r="BH24" s="222"/>
      <c r="BI24" s="222"/>
      <c r="BK24" s="222"/>
      <c r="BL24" s="222"/>
      <c r="BM24" s="222"/>
      <c r="BN24" s="222"/>
      <c r="BO24" s="222"/>
      <c r="BP24" s="222"/>
      <c r="BR24" s="222"/>
    </row>
    <row r="25" spans="1:70">
      <c r="A25" s="222" t="s">
        <v>157</v>
      </c>
      <c r="B25" s="222" t="s">
        <v>401</v>
      </c>
      <c r="C25" s="222" t="s">
        <v>400</v>
      </c>
      <c r="E25" s="222"/>
      <c r="F25" s="222"/>
      <c r="G25" s="222"/>
      <c r="I25" s="222"/>
      <c r="K25" s="222" t="s">
        <v>577</v>
      </c>
      <c r="M25" s="222"/>
      <c r="N25" s="222"/>
      <c r="BH25" s="222"/>
      <c r="BI25" s="222"/>
      <c r="BK25" s="222"/>
      <c r="BL25" s="222"/>
      <c r="BM25" s="222"/>
      <c r="BN25" s="222"/>
      <c r="BO25" s="222"/>
      <c r="BP25" s="222"/>
      <c r="BR25" s="222"/>
    </row>
    <row r="26" spans="1:70">
      <c r="A26" s="222" t="s">
        <v>157</v>
      </c>
      <c r="B26" s="222" t="s">
        <v>403</v>
      </c>
      <c r="C26" s="222" t="s">
        <v>402</v>
      </c>
      <c r="E26" s="222"/>
      <c r="F26" s="222"/>
      <c r="G26" s="222"/>
      <c r="I26" s="222"/>
      <c r="K26" s="222" t="s">
        <v>578</v>
      </c>
      <c r="M26" s="222"/>
      <c r="N26" s="222"/>
      <c r="BH26" s="222"/>
      <c r="BI26" s="222"/>
      <c r="BK26" s="222"/>
      <c r="BL26" s="222"/>
      <c r="BM26" s="222"/>
      <c r="BN26" s="222"/>
      <c r="BO26" s="222"/>
      <c r="BP26" s="222"/>
      <c r="BR26" s="222"/>
    </row>
    <row r="27" spans="1:70">
      <c r="A27" s="222" t="s">
        <v>157</v>
      </c>
      <c r="B27" s="222" t="s">
        <v>405</v>
      </c>
      <c r="C27" s="222" t="s">
        <v>404</v>
      </c>
      <c r="E27" s="222"/>
      <c r="F27" s="222"/>
      <c r="G27" s="222"/>
      <c r="I27" s="222"/>
      <c r="K27" s="222" t="s">
        <v>579</v>
      </c>
      <c r="M27" s="222"/>
      <c r="N27" s="222"/>
      <c r="BH27" s="222"/>
      <c r="BI27" s="222"/>
      <c r="BK27" s="222"/>
      <c r="BL27" s="222"/>
      <c r="BM27" s="222"/>
      <c r="BN27" s="222"/>
      <c r="BO27" s="222"/>
      <c r="BP27" s="222"/>
      <c r="BR27" s="222"/>
    </row>
    <row r="28" spans="1:70">
      <c r="A28" s="222" t="s">
        <v>157</v>
      </c>
      <c r="B28" s="222" t="s">
        <v>407</v>
      </c>
      <c r="C28" s="222" t="s">
        <v>406</v>
      </c>
      <c r="E28" s="222"/>
      <c r="F28" s="222"/>
      <c r="G28" s="222"/>
      <c r="I28" s="222"/>
      <c r="K28" s="222" t="s">
        <v>580</v>
      </c>
      <c r="M28" s="222"/>
      <c r="N28" s="222"/>
      <c r="BH28" s="222"/>
      <c r="BI28" s="222"/>
      <c r="BK28" s="222"/>
      <c r="BL28" s="222"/>
      <c r="BM28" s="222"/>
      <c r="BN28" s="222"/>
      <c r="BO28" s="222"/>
      <c r="BP28" s="222"/>
      <c r="BR28" s="222"/>
    </row>
    <row r="29" spans="1:70">
      <c r="A29" s="222" t="s">
        <v>157</v>
      </c>
      <c r="B29" s="222" t="s">
        <v>409</v>
      </c>
      <c r="C29" s="222" t="s">
        <v>408</v>
      </c>
      <c r="E29" s="222"/>
      <c r="F29" s="222"/>
      <c r="G29" s="222"/>
      <c r="I29" s="222"/>
      <c r="K29" s="222" t="s">
        <v>362</v>
      </c>
      <c r="M29" s="222"/>
      <c r="N29" s="222"/>
      <c r="BH29" s="222"/>
      <c r="BI29" s="222"/>
      <c r="BK29" s="222"/>
      <c r="BL29" s="222"/>
      <c r="BM29" s="222"/>
      <c r="BN29" s="222"/>
      <c r="BO29" s="222"/>
      <c r="BP29" s="222"/>
      <c r="BR29" s="222"/>
    </row>
    <row r="30" spans="1:70">
      <c r="A30" s="222" t="s">
        <v>157</v>
      </c>
      <c r="B30" s="222" t="s">
        <v>411</v>
      </c>
      <c r="C30" s="222" t="s">
        <v>410</v>
      </c>
      <c r="E30" s="222"/>
      <c r="F30" s="222"/>
      <c r="G30" s="222"/>
      <c r="I30" s="222"/>
      <c r="K30" s="222" t="s">
        <v>581</v>
      </c>
      <c r="M30" s="222"/>
      <c r="N30" s="222"/>
      <c r="BH30" s="222"/>
      <c r="BI30" s="222"/>
      <c r="BK30" s="222"/>
      <c r="BL30" s="222"/>
      <c r="BM30" s="222"/>
      <c r="BN30" s="222"/>
      <c r="BO30" s="222"/>
      <c r="BP30" s="222"/>
      <c r="BR30" s="222"/>
    </row>
    <row r="31" spans="1:70">
      <c r="A31" s="222" t="s">
        <v>157</v>
      </c>
      <c r="B31" s="222" t="s">
        <v>413</v>
      </c>
      <c r="C31" s="222" t="s">
        <v>412</v>
      </c>
      <c r="E31" s="222"/>
      <c r="F31" s="222"/>
      <c r="G31" s="222"/>
      <c r="I31" s="222"/>
      <c r="K31" s="222" t="s">
        <v>375</v>
      </c>
      <c r="M31" s="222"/>
      <c r="N31" s="222"/>
      <c r="BH31" s="222"/>
      <c r="BI31" s="222"/>
      <c r="BK31" s="222"/>
      <c r="BL31" s="222"/>
      <c r="BM31" s="222"/>
      <c r="BN31" s="222"/>
      <c r="BO31" s="222"/>
      <c r="BP31" s="222"/>
      <c r="BR31" s="222"/>
    </row>
    <row r="32" spans="1:70">
      <c r="A32" s="222" t="s">
        <v>157</v>
      </c>
      <c r="B32" s="222" t="s">
        <v>415</v>
      </c>
      <c r="C32" s="222" t="s">
        <v>414</v>
      </c>
      <c r="E32" s="222"/>
      <c r="F32" s="222"/>
      <c r="G32" s="222"/>
      <c r="I32" s="222"/>
      <c r="K32" s="222" t="s">
        <v>515</v>
      </c>
      <c r="M32" s="222"/>
      <c r="N32" s="222"/>
      <c r="BH32" s="222"/>
      <c r="BI32" s="222"/>
      <c r="BK32" s="222"/>
      <c r="BL32" s="222"/>
      <c r="BM32" s="222"/>
      <c r="BN32" s="222"/>
      <c r="BO32" s="222"/>
      <c r="BP32" s="222"/>
      <c r="BR32" s="222"/>
    </row>
    <row r="33" spans="1:70">
      <c r="A33" s="222" t="s">
        <v>157</v>
      </c>
      <c r="B33" s="222" t="s">
        <v>437</v>
      </c>
      <c r="C33" s="222" t="s">
        <v>468</v>
      </c>
      <c r="E33" s="222"/>
      <c r="F33" s="222"/>
      <c r="G33" s="222"/>
      <c r="I33" s="222"/>
      <c r="K33" s="222" t="s">
        <v>43</v>
      </c>
      <c r="M33" s="222"/>
      <c r="N33" s="222"/>
      <c r="BH33" s="222"/>
      <c r="BI33" s="222"/>
      <c r="BK33" s="222"/>
      <c r="BL33" s="222"/>
      <c r="BM33" s="222"/>
      <c r="BN33" s="222"/>
      <c r="BO33" s="222"/>
      <c r="BP33" s="222"/>
      <c r="BR33" s="222"/>
    </row>
    <row r="34" spans="1:70">
      <c r="A34" s="222" t="s">
        <v>157</v>
      </c>
      <c r="B34" s="222" t="s">
        <v>417</v>
      </c>
      <c r="C34" s="222" t="s">
        <v>416</v>
      </c>
      <c r="E34" s="222"/>
      <c r="F34" s="222"/>
      <c r="G34" s="222"/>
      <c r="I34" s="222"/>
      <c r="K34" s="222" t="s">
        <v>582</v>
      </c>
      <c r="M34" s="222"/>
      <c r="N34" s="222"/>
      <c r="BH34" s="222"/>
      <c r="BI34" s="222"/>
      <c r="BK34" s="222"/>
      <c r="BL34" s="222"/>
      <c r="BM34" s="222"/>
      <c r="BN34" s="222"/>
      <c r="BO34" s="222"/>
      <c r="BP34" s="222"/>
      <c r="BR34" s="222"/>
    </row>
    <row r="35" spans="1:70">
      <c r="A35" s="222" t="s">
        <v>157</v>
      </c>
      <c r="B35" s="222" t="s">
        <v>419</v>
      </c>
      <c r="C35" s="222" t="s">
        <v>418</v>
      </c>
      <c r="E35" s="222"/>
      <c r="F35" s="222"/>
      <c r="G35" s="222"/>
      <c r="I35" s="222"/>
      <c r="K35" s="222" t="s">
        <v>583</v>
      </c>
      <c r="M35" s="222"/>
      <c r="N35" s="222"/>
      <c r="BH35" s="222"/>
      <c r="BI35" s="222"/>
      <c r="BK35" s="222"/>
      <c r="BL35" s="222"/>
      <c r="BM35" s="222"/>
      <c r="BN35" s="222"/>
      <c r="BO35" s="222"/>
      <c r="BP35" s="222"/>
      <c r="BR35" s="222"/>
    </row>
    <row r="36" spans="1:70">
      <c r="A36" s="222" t="s">
        <v>157</v>
      </c>
      <c r="B36" s="222" t="s">
        <v>215</v>
      </c>
      <c r="C36" s="222" t="s">
        <v>420</v>
      </c>
      <c r="E36" s="222"/>
      <c r="F36" s="222"/>
      <c r="G36" s="222"/>
      <c r="I36" s="222"/>
      <c r="K36" s="222" t="s">
        <v>584</v>
      </c>
      <c r="M36" s="222"/>
      <c r="N36" s="222"/>
      <c r="BH36" s="222"/>
      <c r="BI36" s="222"/>
      <c r="BK36" s="222"/>
      <c r="BL36" s="222"/>
      <c r="BM36" s="222"/>
      <c r="BN36" s="222"/>
      <c r="BO36" s="222"/>
      <c r="BP36" s="222"/>
      <c r="BR36" s="222"/>
    </row>
    <row r="37" spans="1:70">
      <c r="A37" s="222" t="s">
        <v>157</v>
      </c>
      <c r="B37" s="222" t="s">
        <v>422</v>
      </c>
      <c r="C37" s="222" t="s">
        <v>421</v>
      </c>
      <c r="E37" s="222"/>
      <c r="F37" s="222"/>
      <c r="G37" s="222"/>
      <c r="I37" s="222"/>
      <c r="K37" s="222" t="s">
        <v>517</v>
      </c>
      <c r="M37" s="222"/>
      <c r="N37" s="222"/>
      <c r="BH37" s="222"/>
      <c r="BI37" s="222"/>
      <c r="BK37" s="222"/>
      <c r="BL37" s="222"/>
      <c r="BM37" s="222"/>
      <c r="BN37" s="222"/>
      <c r="BO37" s="222"/>
      <c r="BP37" s="222"/>
      <c r="BR37" s="222"/>
    </row>
    <row r="38" spans="1:70">
      <c r="A38" s="222"/>
      <c r="B38" s="222"/>
      <c r="C38" s="222"/>
      <c r="E38" s="222"/>
      <c r="F38" s="222"/>
      <c r="G38" s="222"/>
      <c r="I38" s="222"/>
      <c r="K38" s="222" t="s">
        <v>585</v>
      </c>
      <c r="M38" s="222"/>
      <c r="N38" s="222"/>
      <c r="BH38" s="222"/>
      <c r="BI38" s="222"/>
      <c r="BK38" s="222"/>
      <c r="BL38" s="222"/>
      <c r="BM38" s="222"/>
      <c r="BN38" s="222"/>
      <c r="BO38" s="222"/>
      <c r="BP38" s="222"/>
      <c r="BR38" s="222"/>
    </row>
    <row r="39" spans="1:70">
      <c r="A39" s="222"/>
      <c r="B39" s="222"/>
      <c r="C39" s="222"/>
      <c r="E39" s="222"/>
      <c r="F39" s="222"/>
      <c r="G39" s="222"/>
      <c r="I39" s="222"/>
      <c r="K39" s="222" t="s">
        <v>586</v>
      </c>
      <c r="M39" s="222"/>
      <c r="N39" s="222"/>
      <c r="BH39" s="222"/>
      <c r="BI39" s="222"/>
      <c r="BK39" s="222"/>
      <c r="BL39" s="222"/>
      <c r="BM39" s="222"/>
      <c r="BN39" s="222"/>
      <c r="BO39" s="222"/>
      <c r="BP39" s="222"/>
      <c r="BR39" s="222"/>
    </row>
    <row r="40" spans="1:70">
      <c r="A40" s="222"/>
      <c r="B40" s="222"/>
      <c r="C40" s="222"/>
      <c r="E40" s="222"/>
      <c r="F40" s="222"/>
      <c r="G40" s="222"/>
      <c r="I40" s="222"/>
      <c r="K40" s="222" t="s">
        <v>587</v>
      </c>
      <c r="M40" s="222"/>
      <c r="N40" s="222"/>
      <c r="BH40" s="222"/>
      <c r="BI40" s="222"/>
      <c r="BK40" s="222"/>
      <c r="BL40" s="222"/>
      <c r="BM40" s="222"/>
      <c r="BN40" s="222"/>
      <c r="BO40" s="222"/>
      <c r="BP40" s="222"/>
      <c r="BR40" s="222"/>
    </row>
    <row r="41" spans="1:70">
      <c r="A41" s="222"/>
      <c r="B41" s="222"/>
      <c r="C41" s="222"/>
      <c r="E41" s="222"/>
      <c r="F41" s="222"/>
      <c r="G41" s="222"/>
      <c r="I41" s="222"/>
      <c r="K41" s="222" t="s">
        <v>588</v>
      </c>
      <c r="M41" s="222"/>
      <c r="N41" s="222"/>
      <c r="BH41" s="222"/>
      <c r="BI41" s="222"/>
      <c r="BK41" s="222"/>
      <c r="BL41" s="222"/>
      <c r="BM41" s="222"/>
      <c r="BN41" s="222"/>
      <c r="BO41" s="222"/>
      <c r="BP41" s="222"/>
      <c r="BR41" s="222"/>
    </row>
    <row r="42" spans="1:70">
      <c r="A42" s="222"/>
      <c r="B42" s="222"/>
      <c r="C42" s="222"/>
      <c r="E42" s="222"/>
      <c r="F42" s="222"/>
      <c r="G42" s="222"/>
      <c r="I42" s="222"/>
      <c r="K42" s="222" t="s">
        <v>589</v>
      </c>
      <c r="M42" s="222"/>
      <c r="N42" s="222"/>
      <c r="BH42" s="222"/>
      <c r="BI42" s="222"/>
      <c r="BK42" s="222"/>
      <c r="BL42" s="222"/>
      <c r="BM42" s="222"/>
      <c r="BN42" s="222"/>
      <c r="BO42" s="222"/>
      <c r="BP42" s="222"/>
      <c r="BR42" s="222"/>
    </row>
    <row r="43" spans="1:70">
      <c r="A43" s="222"/>
      <c r="B43" s="222"/>
      <c r="C43" s="222"/>
      <c r="E43" s="222"/>
      <c r="F43" s="222"/>
      <c r="G43" s="222"/>
      <c r="I43" s="222"/>
      <c r="K43" s="222" t="s">
        <v>590</v>
      </c>
      <c r="M43" s="222"/>
      <c r="N43" s="222"/>
      <c r="BH43" s="222"/>
      <c r="BI43" s="222"/>
      <c r="BK43" s="222"/>
      <c r="BL43" s="222"/>
      <c r="BM43" s="222"/>
      <c r="BN43" s="222"/>
      <c r="BO43" s="222"/>
      <c r="BP43" s="222"/>
      <c r="BR43" s="222"/>
    </row>
    <row r="44" spans="1:70">
      <c r="A44" s="222"/>
      <c r="B44" s="222"/>
      <c r="C44" s="222"/>
      <c r="E44" s="222"/>
      <c r="F44" s="222"/>
      <c r="G44" s="222"/>
      <c r="I44" s="222"/>
      <c r="K44" s="222" t="s">
        <v>746</v>
      </c>
      <c r="M44" s="222"/>
      <c r="N44" s="222"/>
      <c r="BH44" s="222"/>
      <c r="BI44" s="222"/>
      <c r="BK44" s="222"/>
      <c r="BL44" s="222"/>
      <c r="BM44" s="222"/>
      <c r="BN44" s="222"/>
      <c r="BO44" s="222"/>
      <c r="BP44" s="222"/>
      <c r="BR44" s="222"/>
    </row>
    <row r="45" spans="1:70">
      <c r="A45" s="222"/>
      <c r="B45" s="222"/>
      <c r="C45" s="222"/>
      <c r="E45" s="222"/>
      <c r="F45" s="222"/>
      <c r="G45" s="222"/>
      <c r="I45" s="222"/>
      <c r="K45" s="222"/>
      <c r="M45" s="222"/>
      <c r="N45" s="222"/>
      <c r="BH45" s="222"/>
      <c r="BI45" s="222"/>
      <c r="BK45" s="222"/>
      <c r="BL45" s="222"/>
      <c r="BM45" s="222"/>
      <c r="BN45" s="222"/>
      <c r="BO45" s="222"/>
      <c r="BP45" s="222"/>
      <c r="BR45" s="222"/>
    </row>
    <row r="46" spans="1:70">
      <c r="A46" s="222"/>
      <c r="B46" s="222"/>
      <c r="C46" s="222"/>
      <c r="E46" s="222"/>
      <c r="F46" s="222"/>
      <c r="G46" s="222"/>
      <c r="I46" s="222"/>
      <c r="K46" s="222"/>
      <c r="M46" s="222"/>
      <c r="N46" s="222"/>
      <c r="BH46" s="222"/>
      <c r="BI46" s="222"/>
      <c r="BK46" s="222"/>
      <c r="BL46" s="222"/>
      <c r="BM46" s="222"/>
      <c r="BN46" s="222"/>
      <c r="BO46" s="222"/>
      <c r="BP46" s="222"/>
      <c r="BR46" s="222"/>
    </row>
    <row r="47" spans="1:70">
      <c r="A47" s="222"/>
      <c r="B47" s="222"/>
      <c r="C47" s="222"/>
      <c r="E47" s="222"/>
      <c r="F47" s="222"/>
      <c r="G47" s="222"/>
      <c r="I47" s="222"/>
      <c r="K47" s="222"/>
      <c r="M47" s="222"/>
      <c r="N47" s="222"/>
      <c r="BH47" s="222"/>
      <c r="BI47" s="222"/>
      <c r="BK47" s="222"/>
      <c r="BL47" s="222"/>
      <c r="BM47" s="222"/>
      <c r="BN47" s="222"/>
      <c r="BO47" s="222"/>
      <c r="BP47" s="222"/>
      <c r="BR47" s="222"/>
    </row>
    <row r="48" spans="1:70">
      <c r="A48" s="222"/>
      <c r="B48" s="222"/>
      <c r="C48" s="222"/>
      <c r="E48" s="222"/>
      <c r="F48" s="222"/>
      <c r="G48" s="222"/>
      <c r="I48" s="222"/>
      <c r="K48" s="222"/>
      <c r="M48" s="222"/>
      <c r="N48" s="222"/>
      <c r="BH48" s="222"/>
      <c r="BI48" s="222"/>
      <c r="BK48" s="222"/>
      <c r="BL48" s="222"/>
      <c r="BM48" s="222"/>
      <c r="BN48" s="222"/>
      <c r="BO48" s="222"/>
      <c r="BP48" s="222"/>
      <c r="BR48" s="222"/>
    </row>
    <row r="49" spans="1:70">
      <c r="A49" s="222"/>
      <c r="B49" s="222"/>
      <c r="C49" s="222"/>
      <c r="E49" s="222"/>
      <c r="F49" s="222"/>
      <c r="G49" s="222"/>
      <c r="I49" s="222"/>
      <c r="K49" s="222"/>
      <c r="M49" s="222"/>
      <c r="N49" s="222"/>
      <c r="BH49" s="222"/>
      <c r="BI49" s="222"/>
      <c r="BK49" s="222"/>
      <c r="BL49" s="222"/>
      <c r="BM49" s="222"/>
      <c r="BN49" s="222"/>
      <c r="BO49" s="222"/>
      <c r="BP49" s="222"/>
      <c r="BR49" s="222"/>
    </row>
    <row r="50" spans="1:70">
      <c r="A50" s="222"/>
      <c r="B50" s="222"/>
      <c r="C50" s="222"/>
      <c r="E50" s="222"/>
      <c r="F50" s="222"/>
      <c r="G50" s="222"/>
      <c r="I50" s="222"/>
      <c r="K50" s="222"/>
      <c r="M50" s="222"/>
      <c r="N50" s="222"/>
      <c r="BH50" s="222"/>
      <c r="BI50" s="222"/>
      <c r="BK50" s="222"/>
      <c r="BL50" s="222"/>
      <c r="BM50" s="222"/>
      <c r="BN50" s="222"/>
      <c r="BO50" s="222"/>
      <c r="BP50" s="222"/>
      <c r="BR50" s="222"/>
    </row>
    <row r="51" spans="1:70">
      <c r="A51" s="222"/>
      <c r="B51" s="222"/>
      <c r="C51" s="222"/>
      <c r="E51" s="222"/>
      <c r="F51" s="222"/>
      <c r="G51" s="222"/>
      <c r="I51" s="222"/>
      <c r="K51" s="222"/>
      <c r="M51" s="222"/>
      <c r="N51" s="222"/>
      <c r="BH51" s="222"/>
      <c r="BI51" s="222"/>
      <c r="BK51" s="222"/>
      <c r="BL51" s="222"/>
      <c r="BM51" s="222"/>
      <c r="BN51" s="222"/>
      <c r="BO51" s="222"/>
      <c r="BP51" s="222"/>
      <c r="BR51" s="222"/>
    </row>
    <row r="52" spans="1:70">
      <c r="A52" s="222"/>
      <c r="B52" s="222"/>
      <c r="C52" s="222"/>
      <c r="E52" s="222"/>
      <c r="F52" s="222"/>
      <c r="G52" s="222"/>
      <c r="I52" s="222"/>
      <c r="K52" s="222"/>
      <c r="M52" s="222"/>
      <c r="N52" s="222"/>
      <c r="BH52" s="222"/>
      <c r="BI52" s="222"/>
      <c r="BK52" s="222"/>
      <c r="BL52" s="222"/>
      <c r="BM52" s="222"/>
      <c r="BN52" s="222"/>
      <c r="BO52" s="222"/>
      <c r="BP52" s="222"/>
      <c r="BR52" s="222"/>
    </row>
    <row r="53" spans="1:70">
      <c r="A53" s="222"/>
      <c r="B53" s="222"/>
      <c r="C53" s="222"/>
      <c r="E53" s="222"/>
      <c r="F53" s="222"/>
      <c r="G53" s="222"/>
      <c r="I53" s="222"/>
      <c r="K53" s="222"/>
      <c r="M53" s="222"/>
      <c r="N53" s="222"/>
      <c r="BH53" s="222"/>
      <c r="BI53" s="222"/>
      <c r="BK53" s="222"/>
      <c r="BL53" s="222"/>
      <c r="BM53" s="222"/>
      <c r="BN53" s="222"/>
      <c r="BO53" s="222"/>
      <c r="BP53" s="222"/>
      <c r="BR53" s="222"/>
    </row>
    <row r="55" spans="1:70" ht="20.25">
      <c r="A55" s="219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상품명</vt:lpstr>
      <vt:lpstr>판매정보</vt:lpstr>
      <vt:lpstr>마진 계산(종혁)</vt:lpstr>
      <vt:lpstr>마진 계산</vt:lpstr>
      <vt:lpstr>신상품런칭체크리스트</vt:lpstr>
      <vt:lpstr>드롭다운리스트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Redbee_Jonghyuck</dc:creator>
  <cp:lastModifiedBy>user</cp:lastModifiedBy>
  <cp:lastPrinted>2022-03-21T04:51:53Z</cp:lastPrinted>
  <dcterms:created xsi:type="dcterms:W3CDTF">2013-11-25T13:07:59Z</dcterms:created>
  <dcterms:modified xsi:type="dcterms:W3CDTF">2023-01-06T00:34:08Z</dcterms:modified>
</cp:coreProperties>
</file>