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50910b938b680d72/Programming/Python/django_web/biru/excel/"/>
    </mc:Choice>
  </mc:AlternateContent>
  <xr:revisionPtr revIDLastSave="42" documentId="11_5597FDC1674B179782CDA0682C284C285EAE1E17" xr6:coauthVersionLast="47" xr6:coauthVersionMax="47" xr10:uidLastSave="{8A85CDB5-D954-403A-96C8-4E9502E54C47}"/>
  <bookViews>
    <workbookView xWindow="-120" yWindow="-120" windowWidth="20730" windowHeight="11160" tabRatio="891" xr2:uid="{00000000-000D-0000-FFFF-FFFF00000000}"/>
  </bookViews>
  <sheets>
    <sheet name="MDR" sheetId="11" r:id="rId1"/>
  </sheets>
  <externalReferences>
    <externalReference r:id="rId2"/>
    <externalReference r:id="rId3"/>
  </externalReferences>
  <definedNames>
    <definedName name="__123Graph_A" localSheetId="0" hidden="1">'[1]page 6'!#REF!</definedName>
    <definedName name="__123Graph_A" hidden="1">'[1]page 6'!#REF!</definedName>
    <definedName name="__123Graph_B" hidden="1">[2]AFE!$N$5:$N$83</definedName>
    <definedName name="__123Graph_C" hidden="1">[2]AFE!$O$5:$O$83</definedName>
    <definedName name="__123Graph_X" localSheetId="0" hidden="1">'[1]page 6'!#REF!</definedName>
    <definedName name="__123Graph_X" hidden="1">'[1]page 6'!#REF!</definedName>
    <definedName name="_Fill" localSheetId="0" hidden="1">#REF!</definedName>
    <definedName name="_Fill" hidden="1">#REF!</definedName>
    <definedName name="_xlnm._FilterDatabase" localSheetId="0" hidden="1">MDR!$A$1:$Y$140</definedName>
    <definedName name="_Key1" localSheetId="0" hidden="1">#REF!</definedName>
    <definedName name="_Key1" hidden="1">#REF!</definedName>
    <definedName name="_Key2" localSheetId="0" hidden="1">#REF!</definedName>
    <definedName name="_Key2" hidden="1">#REF!</definedName>
    <definedName name="_MatInverse_In" localSheetId="0" hidden="1">#REF!</definedName>
    <definedName name="_MatInverse_In" hidden="1">#REF!</definedName>
    <definedName name="_Order1" hidden="1">255</definedName>
    <definedName name="_Order2" hidden="1">255</definedName>
    <definedName name="_Table1_In1" localSheetId="0" hidden="1">#REF!</definedName>
    <definedName name="_Table1_In1" hidden="1">#REF!</definedName>
    <definedName name="_Table2_In1" localSheetId="0" hidden="1">#REF!</definedName>
    <definedName name="_Table2_In1" hidden="1">#REF!</definedName>
    <definedName name="anscount" hidden="1">2</definedName>
    <definedName name="CBWorkbookPriority" hidden="1">-853388667</definedName>
    <definedName name="limcount" hidden="1">3</definedName>
    <definedName name="_xlnm.Print_Area" localSheetId="0">MDR!$A$1:$Y$129</definedName>
    <definedName name="_xlnm.Print_Titles" localSheetId="0">MDR!$1:$8</definedName>
    <definedName name="RTE" localSheetId="0">#REF!</definedName>
    <definedName name="RTE">#REF!</definedName>
    <definedName name="sencount" hidden="1">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11" l="1"/>
  <c r="D4" i="11" s="1"/>
  <c r="E4" i="11" s="1"/>
  <c r="F4" i="11" s="1"/>
  <c r="G4" i="11" s="1"/>
  <c r="H4" i="11" s="1"/>
  <c r="I4" i="11" s="1"/>
  <c r="J4" i="11" s="1"/>
  <c r="K4" i="11" s="1"/>
  <c r="L4" i="11" s="1"/>
  <c r="M4" i="11" s="1"/>
  <c r="N4" i="11" s="1"/>
  <c r="O4" i="11" s="1"/>
  <c r="P4" i="11" s="1"/>
  <c r="Q4" i="11" s="1"/>
  <c r="R4" i="11" s="1"/>
  <c r="S4" i="11" s="1"/>
  <c r="T4" i="11" s="1"/>
  <c r="U4" i="11" s="1"/>
  <c r="V4" i="11" s="1"/>
  <c r="W4" i="11" s="1"/>
  <c r="X4" i="11" s="1"/>
  <c r="B4" i="11"/>
  <c r="T101" i="11" l="1"/>
  <c r="T99" i="11"/>
  <c r="T96" i="11"/>
  <c r="T95" i="11"/>
  <c r="T94" i="11"/>
  <c r="T93" i="11"/>
  <c r="T85" i="11"/>
  <c r="T83" i="11"/>
  <c r="T68" i="11"/>
  <c r="T67" i="11"/>
  <c r="T14" i="11"/>
  <c r="T21" i="11"/>
  <c r="T18" i="11"/>
  <c r="T98" i="11"/>
  <c r="T97" i="11"/>
  <c r="T11" i="11"/>
  <c r="T86" i="11" l="1"/>
  <c r="T82" i="11"/>
  <c r="T80" i="11"/>
  <c r="T78" i="11"/>
  <c r="H86" i="11"/>
  <c r="T90" i="11"/>
  <c r="T89" i="11"/>
  <c r="T88" i="11"/>
  <c r="T128" i="11"/>
  <c r="T126" i="11"/>
  <c r="T125" i="11"/>
  <c r="T120" i="11"/>
  <c r="T72" i="11"/>
  <c r="T71" i="11"/>
  <c r="T59" i="11"/>
  <c r="T58" i="11"/>
  <c r="T57" i="11"/>
  <c r="T63" i="11"/>
  <c r="T62" i="11"/>
  <c r="T69" i="11"/>
  <c r="T65" i="11"/>
  <c r="T24" i="11"/>
  <c r="T23" i="11"/>
  <c r="T19" i="11"/>
  <c r="L128" i="11" l="1"/>
  <c r="H128" i="11" s="1"/>
  <c r="P124" i="11"/>
  <c r="L124" i="11" s="1"/>
  <c r="P123" i="11"/>
  <c r="P122" i="11"/>
  <c r="P119" i="11"/>
  <c r="L119" i="11" s="1"/>
  <c r="P118" i="11"/>
  <c r="L118" i="11" s="1"/>
  <c r="H118" i="11" s="1"/>
  <c r="G116" i="11"/>
  <c r="E116" i="11"/>
  <c r="D116" i="11"/>
  <c r="P115" i="11"/>
  <c r="P113" i="11"/>
  <c r="L113" i="11" s="1"/>
  <c r="H113" i="11" s="1"/>
  <c r="P112" i="11"/>
  <c r="L112" i="11" s="1"/>
  <c r="H112" i="11" s="1"/>
  <c r="P111" i="11"/>
  <c r="L111" i="11" s="1"/>
  <c r="P110" i="11"/>
  <c r="L110" i="11" s="1"/>
  <c r="H110" i="11" s="1"/>
  <c r="P109" i="11"/>
  <c r="L109" i="11" s="1"/>
  <c r="P107" i="11"/>
  <c r="L107" i="11" s="1"/>
  <c r="P105" i="11"/>
  <c r="L105" i="11" s="1"/>
  <c r="P104" i="11"/>
  <c r="G102" i="11"/>
  <c r="E102" i="11"/>
  <c r="D102" i="11"/>
  <c r="L99" i="11"/>
  <c r="L98" i="11"/>
  <c r="L97" i="11"/>
  <c r="H97" i="11" s="1"/>
  <c r="L96" i="11"/>
  <c r="H96" i="11" s="1"/>
  <c r="L95" i="11"/>
  <c r="L94" i="11"/>
  <c r="H94" i="11" s="1"/>
  <c r="L93" i="11"/>
  <c r="P92" i="11"/>
  <c r="L92" i="11" s="1"/>
  <c r="H92" i="11" s="1"/>
  <c r="L90" i="11"/>
  <c r="L89" i="11"/>
  <c r="H89" i="11" s="1"/>
  <c r="L88" i="11"/>
  <c r="L84" i="11"/>
  <c r="P82" i="11"/>
  <c r="L82" i="11" s="1"/>
  <c r="P80" i="11"/>
  <c r="L80" i="11" s="1"/>
  <c r="P78" i="11"/>
  <c r="L76" i="11"/>
  <c r="L75" i="11"/>
  <c r="H75" i="11" s="1"/>
  <c r="G73" i="11"/>
  <c r="E73" i="11"/>
  <c r="D73" i="11"/>
  <c r="L68" i="11"/>
  <c r="L67" i="11"/>
  <c r="L63" i="11"/>
  <c r="H63" i="11" s="1"/>
  <c r="L62" i="11"/>
  <c r="H62" i="11" s="1"/>
  <c r="G60" i="11"/>
  <c r="E60" i="11"/>
  <c r="D60" i="11"/>
  <c r="L59" i="11"/>
  <c r="H59" i="11" s="1"/>
  <c r="G55" i="11"/>
  <c r="E55" i="11"/>
  <c r="D55" i="11"/>
  <c r="P54" i="11"/>
  <c r="L54" i="11" s="1"/>
  <c r="P53" i="11"/>
  <c r="P52" i="11"/>
  <c r="G50" i="11"/>
  <c r="E50" i="11"/>
  <c r="D50" i="11"/>
  <c r="P49" i="11"/>
  <c r="P48" i="11"/>
  <c r="L48" i="11" s="1"/>
  <c r="P47" i="11"/>
  <c r="L47" i="11" s="1"/>
  <c r="P46" i="11"/>
  <c r="P45" i="11"/>
  <c r="L45" i="11" s="1"/>
  <c r="P44" i="11"/>
  <c r="L44" i="11" s="1"/>
  <c r="P43" i="11"/>
  <c r="L43" i="11" s="1"/>
  <c r="P42" i="11"/>
  <c r="P41" i="11"/>
  <c r="L41" i="11" s="1"/>
  <c r="P40" i="11"/>
  <c r="L40" i="11" s="1"/>
  <c r="P39" i="11"/>
  <c r="L39" i="11" s="1"/>
  <c r="P38" i="11"/>
  <c r="P37" i="11"/>
  <c r="P36" i="11"/>
  <c r="L36" i="11" s="1"/>
  <c r="P35" i="11"/>
  <c r="L35" i="11" s="1"/>
  <c r="H35" i="11" s="1"/>
  <c r="P34" i="11"/>
  <c r="L34" i="11" s="1"/>
  <c r="H34" i="11" s="1"/>
  <c r="P33" i="11"/>
  <c r="L33" i="11" s="1"/>
  <c r="P32" i="11"/>
  <c r="P31" i="11"/>
  <c r="L31" i="11" s="1"/>
  <c r="H31" i="11" s="1"/>
  <c r="P30" i="11"/>
  <c r="P29" i="11"/>
  <c r="P28" i="11"/>
  <c r="L28" i="11" s="1"/>
  <c r="H28" i="11" s="1"/>
  <c r="P27" i="11"/>
  <c r="P26" i="11"/>
  <c r="L26" i="11" s="1"/>
  <c r="H26" i="11" s="1"/>
  <c r="L23" i="11"/>
  <c r="P20" i="11"/>
  <c r="L19" i="11"/>
  <c r="H19" i="11" s="1"/>
  <c r="L18" i="11"/>
  <c r="P17" i="11"/>
  <c r="P16" i="11"/>
  <c r="L16" i="11" s="1"/>
  <c r="H16" i="11" s="1"/>
  <c r="L14" i="11"/>
  <c r="A14" i="11"/>
  <c r="A16" i="11" s="1"/>
  <c r="A17" i="11" s="1"/>
  <c r="A18" i="11" s="1"/>
  <c r="A19" i="11" s="1"/>
  <c r="A20" i="11" s="1"/>
  <c r="A21" i="11" s="1"/>
  <c r="A23" i="11" s="1"/>
  <c r="A24" i="11" s="1"/>
  <c r="A26" i="11" s="1"/>
  <c r="A27" i="11" s="1"/>
  <c r="G12" i="11"/>
  <c r="E12" i="11"/>
  <c r="D12" i="11"/>
  <c r="L11" i="11"/>
  <c r="G9" i="11"/>
  <c r="E9" i="11"/>
  <c r="D9" i="11"/>
  <c r="A28" i="11" l="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52" i="11" s="1"/>
  <c r="A53" i="11" s="1"/>
  <c r="A54" i="11" s="1"/>
  <c r="A57" i="11" s="1"/>
  <c r="A58" i="11" s="1"/>
  <c r="A59" i="11" s="1"/>
  <c r="A62" i="11" s="1"/>
  <c r="A63" i="11" s="1"/>
  <c r="A65" i="11" s="1"/>
  <c r="A67" i="11" s="1"/>
  <c r="A68" i="11" s="1"/>
  <c r="A69" i="11" s="1"/>
  <c r="A71" i="11" s="1"/>
  <c r="A72" i="11" s="1"/>
  <c r="A75" i="11" s="1"/>
  <c r="A76" i="11" s="1"/>
  <c r="A78" i="11" s="1"/>
  <c r="A79" i="11" s="1"/>
  <c r="A80" i="11" s="1"/>
  <c r="A81" i="11" s="1"/>
  <c r="A82" i="11" s="1"/>
  <c r="A83" i="11" s="1"/>
  <c r="A84" i="11" s="1"/>
  <c r="A85" i="11" s="1"/>
  <c r="A88" i="11" s="1"/>
  <c r="A89" i="11" s="1"/>
  <c r="A90" i="11" s="1"/>
  <c r="A92" i="11" s="1"/>
  <c r="A93" i="11" s="1"/>
  <c r="A94" i="11" s="1"/>
  <c r="A95" i="11" s="1"/>
  <c r="A96" i="11" s="1"/>
  <c r="A97" i="11" s="1"/>
  <c r="A98" i="11" s="1"/>
  <c r="A99" i="11" s="1"/>
  <c r="A101" i="11" s="1"/>
  <c r="A104" i="11" s="1"/>
  <c r="A105" i="11" s="1"/>
  <c r="A107" i="11" s="1"/>
  <c r="A109" i="11" s="1"/>
  <c r="A110" i="11" s="1"/>
  <c r="A111" i="11" s="1"/>
  <c r="A112" i="11" s="1"/>
  <c r="A113" i="11" s="1"/>
  <c r="A115" i="11" s="1"/>
  <c r="A118" i="11" s="1"/>
  <c r="A119" i="11" s="1"/>
  <c r="A120" i="11" s="1"/>
  <c r="A122" i="11" s="1"/>
  <c r="A123" i="11" s="1"/>
  <c r="A124" i="11" s="1"/>
  <c r="A125" i="11" s="1"/>
  <c r="A126" i="11" s="1"/>
  <c r="A128" i="11" s="1"/>
  <c r="H14" i="11"/>
  <c r="D129" i="11"/>
  <c r="H36" i="11"/>
  <c r="H105" i="11"/>
  <c r="H111" i="11"/>
  <c r="H119" i="11"/>
  <c r="H88" i="11"/>
  <c r="H45" i="11"/>
  <c r="H44" i="11"/>
  <c r="H47" i="11"/>
  <c r="L53" i="11"/>
  <c r="L78" i="11"/>
  <c r="H78" i="11" s="1"/>
  <c r="L32" i="11"/>
  <c r="H32" i="11" s="1"/>
  <c r="H41" i="11"/>
  <c r="L49" i="11"/>
  <c r="H49" i="11" s="1"/>
  <c r="L123" i="11"/>
  <c r="H123" i="11" s="1"/>
  <c r="H109" i="11"/>
  <c r="H39" i="11"/>
  <c r="H40" i="11"/>
  <c r="E129" i="11"/>
  <c r="L21" i="11"/>
  <c r="L27" i="11"/>
  <c r="H54" i="11"/>
  <c r="L24" i="11"/>
  <c r="H24" i="11" s="1"/>
  <c r="L29" i="11"/>
  <c r="H29" i="11" s="1"/>
  <c r="L37" i="11"/>
  <c r="H37" i="11" s="1"/>
  <c r="L20" i="11"/>
  <c r="H20" i="11" s="1"/>
  <c r="L46" i="11"/>
  <c r="H46" i="11" s="1"/>
  <c r="H33" i="11"/>
  <c r="H43" i="11"/>
  <c r="L17" i="11"/>
  <c r="H17" i="11" s="1"/>
  <c r="L30" i="11"/>
  <c r="L52" i="11"/>
  <c r="H52" i="11" s="1"/>
  <c r="L72" i="11"/>
  <c r="H72" i="11" s="1"/>
  <c r="L81" i="11"/>
  <c r="H81" i="11" s="1"/>
  <c r="L38" i="11"/>
  <c r="H38" i="11" s="1"/>
  <c r="L42" i="11"/>
  <c r="H48" i="11"/>
  <c r="L57" i="11"/>
  <c r="H57" i="11" s="1"/>
  <c r="L71" i="11"/>
  <c r="H71" i="11" s="1"/>
  <c r="L58" i="11"/>
  <c r="L65" i="11"/>
  <c r="H65" i="11" s="1"/>
  <c r="L69" i="11"/>
  <c r="H69" i="11" s="1"/>
  <c r="L79" i="11"/>
  <c r="H79" i="11" s="1"/>
  <c r="H84" i="11"/>
  <c r="G129" i="11"/>
  <c r="H76" i="11"/>
  <c r="H90" i="11"/>
  <c r="H82" i="11"/>
  <c r="L83" i="11"/>
  <c r="L101" i="11"/>
  <c r="H101" i="11" s="1"/>
  <c r="H98" i="11"/>
  <c r="H80" i="11"/>
  <c r="L85" i="11"/>
  <c r="H95" i="11"/>
  <c r="H107" i="11"/>
  <c r="L120" i="11"/>
  <c r="H120" i="11" s="1"/>
  <c r="H124" i="11"/>
  <c r="L104" i="11"/>
  <c r="H104" i="11" s="1"/>
  <c r="H99" i="11"/>
  <c r="L122" i="11"/>
  <c r="L126" i="11"/>
  <c r="H126" i="11" s="1"/>
  <c r="L115" i="11"/>
  <c r="L125" i="11"/>
  <c r="H125" i="11" s="1"/>
  <c r="H53" i="11" l="1"/>
  <c r="H30" i="11"/>
  <c r="H27" i="11"/>
  <c r="H115" i="11"/>
  <c r="H58" i="11"/>
  <c r="H21" i="11"/>
  <c r="H122" i="11"/>
  <c r="E134" i="11"/>
  <c r="F125" i="11"/>
  <c r="F120" i="11"/>
  <c r="F113" i="11"/>
  <c r="F109" i="11"/>
  <c r="F101" i="11"/>
  <c r="F126" i="11"/>
  <c r="F122" i="11"/>
  <c r="F115" i="11"/>
  <c r="F110" i="11"/>
  <c r="F104" i="11"/>
  <c r="F128" i="11"/>
  <c r="F97" i="11"/>
  <c r="F93" i="11"/>
  <c r="F88" i="11"/>
  <c r="F99" i="11"/>
  <c r="F98" i="11"/>
  <c r="F95" i="11"/>
  <c r="F90" i="11"/>
  <c r="F124" i="11"/>
  <c r="F112" i="11"/>
  <c r="F119" i="11"/>
  <c r="F107" i="11"/>
  <c r="F96" i="11"/>
  <c r="F82" i="11"/>
  <c r="F78" i="11"/>
  <c r="F123" i="11"/>
  <c r="F118" i="11"/>
  <c r="F105" i="11"/>
  <c r="F92" i="11"/>
  <c r="F84" i="11"/>
  <c r="F80" i="11"/>
  <c r="F89" i="11"/>
  <c r="F111" i="11"/>
  <c r="F72" i="11"/>
  <c r="F83" i="11"/>
  <c r="F69" i="11"/>
  <c r="F63" i="11"/>
  <c r="F57" i="11"/>
  <c r="F49" i="11"/>
  <c r="F79" i="11"/>
  <c r="F81" i="11"/>
  <c r="F85" i="11"/>
  <c r="F94" i="11"/>
  <c r="F68" i="11"/>
  <c r="F54" i="11"/>
  <c r="F47" i="11"/>
  <c r="F43" i="11"/>
  <c r="F37" i="11"/>
  <c r="F29" i="11"/>
  <c r="F26" i="11"/>
  <c r="F76" i="11"/>
  <c r="F71" i="11"/>
  <c r="F40" i="11"/>
  <c r="F32" i="11"/>
  <c r="F75" i="11"/>
  <c r="F59" i="11"/>
  <c r="F39" i="11"/>
  <c r="F53" i="11"/>
  <c r="F67" i="11"/>
  <c r="F58" i="11"/>
  <c r="F52" i="11"/>
  <c r="F65" i="11"/>
  <c r="F41" i="11"/>
  <c r="F48" i="11"/>
  <c r="F46" i="11"/>
  <c r="F42" i="11"/>
  <c r="F44" i="11"/>
  <c r="F38" i="11"/>
  <c r="F62" i="11"/>
  <c r="F33" i="11"/>
  <c r="F28" i="11"/>
  <c r="F27" i="11"/>
  <c r="F20" i="11"/>
  <c r="F16" i="11"/>
  <c r="F34" i="11"/>
  <c r="F11" i="11"/>
  <c r="F36" i="11"/>
  <c r="F14" i="11"/>
  <c r="F45" i="11"/>
  <c r="F17" i="11"/>
  <c r="F18" i="11"/>
  <c r="F23" i="11"/>
  <c r="F35" i="11"/>
  <c r="F31" i="11"/>
  <c r="F24" i="11"/>
  <c r="F30" i="11"/>
  <c r="F21" i="11"/>
  <c r="F19" i="11"/>
  <c r="H42" i="11"/>
  <c r="F60" i="11" l="1"/>
  <c r="F50" i="11"/>
  <c r="F55" i="11"/>
  <c r="F116" i="11"/>
  <c r="F12" i="11"/>
  <c r="F102" i="11"/>
  <c r="F73" i="11"/>
  <c r="F9" i="11"/>
  <c r="F129" i="1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Zata Atsarina</author>
  </authors>
  <commentList>
    <comment ref="I11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Zata Atsarina:</t>
        </r>
        <r>
          <rPr>
            <sz val="9"/>
            <color indexed="81"/>
            <rFont val="Tahoma"/>
            <family val="2"/>
          </rPr>
          <t xml:space="preserve">
Re-IFR 24 Mar'21</t>
        </r>
      </text>
    </comment>
    <comment ref="Q11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Zata Atsarina:</t>
        </r>
        <r>
          <rPr>
            <sz val="9"/>
            <color indexed="81"/>
            <rFont val="Tahoma"/>
            <family val="2"/>
          </rPr>
          <t xml:space="preserve">
Re-submit 24 Mar 21
IFA 26 Mar 21
</t>
        </r>
      </text>
    </comment>
    <comment ref="I14" authorId="0" shapeId="0" xr:uid="{00000000-0006-0000-0200-000003000000}">
      <text>
        <r>
          <rPr>
            <b/>
            <sz val="9"/>
            <color indexed="81"/>
            <rFont val="Tahoma"/>
            <family val="2"/>
          </rPr>
          <t>Zata Atsarina:</t>
        </r>
        <r>
          <rPr>
            <sz val="9"/>
            <color indexed="81"/>
            <rFont val="Tahoma"/>
            <family val="2"/>
          </rPr>
          <t xml:space="preserve">
Re-IFR on 29 Apr21</t>
        </r>
      </text>
    </comment>
    <comment ref="I16" authorId="0" shapeId="0" xr:uid="{00000000-0006-0000-0200-000004000000}">
      <text>
        <r>
          <rPr>
            <b/>
            <sz val="9"/>
            <color indexed="81"/>
            <rFont val="Tahoma"/>
            <family val="2"/>
          </rPr>
          <t>Zata Atsarina:</t>
        </r>
        <r>
          <rPr>
            <sz val="9"/>
            <color indexed="81"/>
            <rFont val="Tahoma"/>
            <family val="2"/>
          </rPr>
          <t xml:space="preserve">
ReIFR 29 Jan 21</t>
        </r>
      </text>
    </comment>
    <comment ref="I17" authorId="0" shapeId="0" xr:uid="{00000000-0006-0000-0200-000005000000}">
      <text>
        <r>
          <rPr>
            <b/>
            <sz val="9"/>
            <color indexed="81"/>
            <rFont val="Tahoma"/>
            <family val="2"/>
          </rPr>
          <t>Zata Atsarina:</t>
        </r>
        <r>
          <rPr>
            <sz val="9"/>
            <color indexed="81"/>
            <rFont val="Tahoma"/>
            <family val="2"/>
          </rPr>
          <t xml:space="preserve">
Re-IFR 1 Mar 21</t>
        </r>
      </text>
    </comment>
    <comment ref="Q17" authorId="0" shapeId="0" xr:uid="{00000000-0006-0000-0200-000006000000}">
      <text>
        <r>
          <rPr>
            <b/>
            <sz val="9"/>
            <color indexed="81"/>
            <rFont val="Tahoma"/>
            <family val="2"/>
          </rPr>
          <t>Zata Atsarina:</t>
        </r>
        <r>
          <rPr>
            <sz val="9"/>
            <color indexed="81"/>
            <rFont val="Tahoma"/>
            <family val="2"/>
          </rPr>
          <t xml:space="preserve">
Re-IFA 7 May'21</t>
        </r>
      </text>
    </comment>
    <comment ref="U17" authorId="0" shapeId="0" xr:uid="{00000000-0006-0000-0200-000007000000}">
      <text>
        <r>
          <rPr>
            <b/>
            <sz val="9"/>
            <color indexed="81"/>
            <rFont val="Tahoma"/>
            <charset val="1"/>
          </rPr>
          <t>Zata Atsarina:</t>
        </r>
        <r>
          <rPr>
            <sz val="9"/>
            <color indexed="81"/>
            <rFont val="Tahoma"/>
            <charset val="1"/>
          </rPr>
          <t xml:space="preserve">
Re-IFA App 7 May'21</t>
        </r>
      </text>
    </comment>
    <comment ref="I19" authorId="0" shapeId="0" xr:uid="{00000000-0006-0000-0200-000008000000}">
      <text>
        <r>
          <rPr>
            <b/>
            <sz val="9"/>
            <color indexed="81"/>
            <rFont val="Tahoma"/>
            <family val="2"/>
          </rPr>
          <t>Zata Atsarina:
Re-IFR 8 Mar 21</t>
        </r>
      </text>
    </comment>
    <comment ref="I20" authorId="0" shapeId="0" xr:uid="{00000000-0006-0000-0200-000009000000}">
      <text>
        <r>
          <rPr>
            <b/>
            <sz val="9"/>
            <color indexed="81"/>
            <rFont val="Tahoma"/>
            <family val="2"/>
          </rPr>
          <t>Zata Atsarina:</t>
        </r>
        <r>
          <rPr>
            <sz val="9"/>
            <color indexed="81"/>
            <rFont val="Tahoma"/>
            <family val="2"/>
          </rPr>
          <t xml:space="preserve">
Re-IFR on 15 Feb 21</t>
        </r>
      </text>
    </comment>
    <comment ref="M20" authorId="0" shapeId="0" xr:uid="{00000000-0006-0000-0200-00000A000000}">
      <text>
        <r>
          <rPr>
            <b/>
            <sz val="9"/>
            <color indexed="81"/>
            <rFont val="Tahoma"/>
            <family val="2"/>
          </rPr>
          <t>Zata Atsarina:</t>
        </r>
        <r>
          <rPr>
            <sz val="9"/>
            <color indexed="81"/>
            <rFont val="Tahoma"/>
            <family val="2"/>
          </rPr>
          <t xml:space="preserve">
Re-IFR</t>
        </r>
      </text>
    </comment>
    <comment ref="Q20" authorId="0" shapeId="0" xr:uid="{00000000-0006-0000-0200-00000B000000}">
      <text>
        <r>
          <rPr>
            <b/>
            <sz val="9"/>
            <color indexed="81"/>
            <rFont val="Tahoma"/>
            <family val="2"/>
          </rPr>
          <t>Zata Atsarina:</t>
        </r>
        <r>
          <rPr>
            <sz val="9"/>
            <color indexed="81"/>
            <rFont val="Tahoma"/>
            <family val="2"/>
          </rPr>
          <t xml:space="preserve">
Replace on 27 Apr 21</t>
        </r>
      </text>
    </comment>
    <comment ref="I26" authorId="0" shapeId="0" xr:uid="{00000000-0006-0000-0200-00000C000000}">
      <text>
        <r>
          <rPr>
            <b/>
            <sz val="9"/>
            <color indexed="81"/>
            <rFont val="Tahoma"/>
            <family val="2"/>
          </rPr>
          <t>Zata Atsarina:</t>
        </r>
        <r>
          <rPr>
            <sz val="9"/>
            <color indexed="81"/>
            <rFont val="Tahoma"/>
            <family val="2"/>
          </rPr>
          <t xml:space="preserve">
ReIFR 3 Feb 21</t>
        </r>
      </text>
    </comment>
    <comment ref="Q26" authorId="0" shapeId="0" xr:uid="{00000000-0006-0000-0200-00000D000000}">
      <text>
        <r>
          <rPr>
            <b/>
            <sz val="9"/>
            <color indexed="81"/>
            <rFont val="Tahoma"/>
            <family val="2"/>
          </rPr>
          <t>Zata Atsarina:</t>
        </r>
        <r>
          <rPr>
            <sz val="9"/>
            <color indexed="81"/>
            <rFont val="Tahoma"/>
            <family val="2"/>
          </rPr>
          <t xml:space="preserve">
Re-IFA 7 May'21</t>
        </r>
      </text>
    </comment>
    <comment ref="U26" authorId="0" shapeId="0" xr:uid="{00000000-0006-0000-0200-00000E000000}">
      <text>
        <r>
          <rPr>
            <b/>
            <sz val="9"/>
            <color indexed="81"/>
            <rFont val="Tahoma"/>
            <charset val="1"/>
          </rPr>
          <t>Zata Atsarina:</t>
        </r>
        <r>
          <rPr>
            <sz val="9"/>
            <color indexed="81"/>
            <rFont val="Tahoma"/>
            <charset val="1"/>
          </rPr>
          <t xml:space="preserve">
Re-IFA App 7 May'21
</t>
        </r>
      </text>
    </comment>
    <comment ref="I27" authorId="0" shapeId="0" xr:uid="{00000000-0006-0000-0200-00000F000000}">
      <text>
        <r>
          <rPr>
            <b/>
            <sz val="9"/>
            <color indexed="81"/>
            <rFont val="Tahoma"/>
            <family val="2"/>
          </rPr>
          <t>Zata Atsarina:</t>
        </r>
        <r>
          <rPr>
            <sz val="9"/>
            <color indexed="81"/>
            <rFont val="Tahoma"/>
            <family val="2"/>
          </rPr>
          <t xml:space="preserve">
ReIFR 3 Feb 21</t>
        </r>
      </text>
    </comment>
    <comment ref="I29" authorId="0" shapeId="0" xr:uid="{00000000-0006-0000-0200-000010000000}">
      <text>
        <r>
          <rPr>
            <b/>
            <sz val="9"/>
            <color indexed="81"/>
            <rFont val="Tahoma"/>
            <family val="2"/>
          </rPr>
          <t>Zata Atsarina:</t>
        </r>
        <r>
          <rPr>
            <sz val="9"/>
            <color indexed="81"/>
            <rFont val="Tahoma"/>
            <family val="2"/>
          </rPr>
          <t xml:space="preserve">
Re-IFR 3 Mar 21
</t>
        </r>
      </text>
    </comment>
    <comment ref="I31" authorId="0" shapeId="0" xr:uid="{00000000-0006-0000-0200-000011000000}">
      <text>
        <r>
          <rPr>
            <b/>
            <sz val="9"/>
            <color indexed="81"/>
            <rFont val="Tahoma"/>
            <family val="2"/>
          </rPr>
          <t>Zata Atsarina:</t>
        </r>
        <r>
          <rPr>
            <sz val="9"/>
            <color indexed="81"/>
            <rFont val="Tahoma"/>
            <family val="2"/>
          </rPr>
          <t xml:space="preserve">
Re-IFR 3 Mar 21
</t>
        </r>
      </text>
    </comment>
    <comment ref="I33" authorId="0" shapeId="0" xr:uid="{00000000-0006-0000-0200-000012000000}">
      <text>
        <r>
          <rPr>
            <b/>
            <sz val="9"/>
            <color indexed="81"/>
            <rFont val="Tahoma"/>
            <family val="2"/>
          </rPr>
          <t>Zata Atsarina:</t>
        </r>
        <r>
          <rPr>
            <sz val="9"/>
            <color indexed="81"/>
            <rFont val="Tahoma"/>
            <family val="2"/>
          </rPr>
          <t xml:space="preserve">
Re-IFR 3 Mar 21
</t>
        </r>
      </text>
    </comment>
    <comment ref="I39" authorId="0" shapeId="0" xr:uid="{00000000-0006-0000-0200-000013000000}">
      <text>
        <r>
          <rPr>
            <b/>
            <sz val="9"/>
            <color indexed="81"/>
            <rFont val="Tahoma"/>
            <family val="2"/>
          </rPr>
          <t>Zata Atsarina:</t>
        </r>
        <r>
          <rPr>
            <sz val="9"/>
            <color indexed="81"/>
            <rFont val="Tahoma"/>
            <family val="2"/>
          </rPr>
          <t xml:space="preserve">
Re-IFR 3 Mar 21
</t>
        </r>
      </text>
    </comment>
    <comment ref="I42" authorId="0" shapeId="0" xr:uid="{00000000-0006-0000-0200-000014000000}">
      <text>
        <r>
          <rPr>
            <b/>
            <sz val="9"/>
            <color indexed="81"/>
            <rFont val="Tahoma"/>
            <family val="2"/>
          </rPr>
          <t>Zata Atsarina:</t>
        </r>
        <r>
          <rPr>
            <sz val="9"/>
            <color indexed="81"/>
            <rFont val="Tahoma"/>
            <family val="2"/>
          </rPr>
          <t xml:space="preserve">
Re-IFR 3 Mar 21
</t>
        </r>
      </text>
    </comment>
    <comment ref="I45" authorId="0" shapeId="0" xr:uid="{00000000-0006-0000-0200-000015000000}">
      <text>
        <r>
          <rPr>
            <b/>
            <sz val="9"/>
            <color indexed="81"/>
            <rFont val="Tahoma"/>
            <family val="2"/>
          </rPr>
          <t>Zata Atsarina:</t>
        </r>
        <r>
          <rPr>
            <sz val="9"/>
            <color indexed="81"/>
            <rFont val="Tahoma"/>
            <family val="2"/>
          </rPr>
          <t xml:space="preserve">
Re-IFR 3 Mar 21
</t>
        </r>
      </text>
    </comment>
    <comment ref="I46" authorId="0" shapeId="0" xr:uid="{00000000-0006-0000-0200-000016000000}">
      <text>
        <r>
          <rPr>
            <b/>
            <sz val="9"/>
            <color indexed="81"/>
            <rFont val="Tahoma"/>
            <family val="2"/>
          </rPr>
          <t>Zata Atsarina:</t>
        </r>
        <r>
          <rPr>
            <sz val="9"/>
            <color indexed="81"/>
            <rFont val="Tahoma"/>
            <family val="2"/>
          </rPr>
          <t xml:space="preserve">
Re-IFR 3 Mar 21
</t>
        </r>
      </text>
    </comment>
    <comment ref="Q47" authorId="0" shapeId="0" xr:uid="{00000000-0006-0000-0200-000017000000}">
      <text>
        <r>
          <rPr>
            <b/>
            <sz val="9"/>
            <color indexed="81"/>
            <rFont val="Tahoma"/>
            <family val="2"/>
          </rPr>
          <t>Zata Atsarina:</t>
        </r>
        <r>
          <rPr>
            <sz val="9"/>
            <color indexed="81"/>
            <rFont val="Tahoma"/>
            <family val="2"/>
          </rPr>
          <t xml:space="preserve">
Re-IFA 7 May'21</t>
        </r>
      </text>
    </comment>
    <comment ref="U47" authorId="0" shapeId="0" xr:uid="{00000000-0006-0000-0200-000018000000}">
      <text>
        <r>
          <rPr>
            <b/>
            <sz val="9"/>
            <color indexed="81"/>
            <rFont val="Tahoma"/>
            <charset val="1"/>
          </rPr>
          <t xml:space="preserve">Zata Atsarina:
ReIFA APP 7 May'21
</t>
        </r>
      </text>
    </comment>
    <comment ref="Q48" authorId="0" shapeId="0" xr:uid="{00000000-0006-0000-0200-000019000000}">
      <text>
        <r>
          <rPr>
            <b/>
            <sz val="9"/>
            <color indexed="81"/>
            <rFont val="Tahoma"/>
            <family val="2"/>
          </rPr>
          <t>Zata Atsarina:</t>
        </r>
        <r>
          <rPr>
            <sz val="9"/>
            <color indexed="81"/>
            <rFont val="Tahoma"/>
            <family val="2"/>
          </rPr>
          <t xml:space="preserve">
Re-IFA 7 May'21</t>
        </r>
      </text>
    </comment>
    <comment ref="U48" authorId="0" shapeId="0" xr:uid="{00000000-0006-0000-0200-00001A000000}">
      <text>
        <r>
          <rPr>
            <b/>
            <sz val="9"/>
            <color indexed="81"/>
            <rFont val="Tahoma"/>
            <charset val="1"/>
          </rPr>
          <t xml:space="preserve">Zata Atsarina:
ReIFA APP 7 May'21
</t>
        </r>
      </text>
    </comment>
    <comment ref="Q49" authorId="0" shapeId="0" xr:uid="{00000000-0006-0000-0200-00001B000000}">
      <text>
        <r>
          <rPr>
            <b/>
            <sz val="9"/>
            <color indexed="81"/>
            <rFont val="Tahoma"/>
            <family val="2"/>
          </rPr>
          <t>Zata Atsarina:</t>
        </r>
        <r>
          <rPr>
            <sz val="9"/>
            <color indexed="81"/>
            <rFont val="Tahoma"/>
            <family val="2"/>
          </rPr>
          <t xml:space="preserve">
Re-IFA 7 May'21</t>
        </r>
      </text>
    </comment>
    <comment ref="U49" authorId="0" shapeId="0" xr:uid="{00000000-0006-0000-0200-00001C000000}">
      <text>
        <r>
          <rPr>
            <b/>
            <sz val="9"/>
            <color indexed="81"/>
            <rFont val="Tahoma"/>
            <charset val="1"/>
          </rPr>
          <t xml:space="preserve">Zata Atsarina:
ReIFA APP 7 May'21
</t>
        </r>
      </text>
    </comment>
    <comment ref="I52" authorId="0" shapeId="0" xr:uid="{00000000-0006-0000-0200-00001D000000}">
      <text>
        <r>
          <rPr>
            <b/>
            <sz val="9"/>
            <color indexed="81"/>
            <rFont val="Tahoma"/>
            <family val="2"/>
          </rPr>
          <t>Zata Atsarina:</t>
        </r>
        <r>
          <rPr>
            <sz val="9"/>
            <color indexed="81"/>
            <rFont val="Tahoma"/>
            <family val="2"/>
          </rPr>
          <t xml:space="preserve">
ReIFR 5 Feb 21
Re-IFR 19 Feb 21
</t>
        </r>
      </text>
    </comment>
    <comment ref="Q57" authorId="0" shapeId="0" xr:uid="{00000000-0006-0000-0200-00001E000000}">
      <text>
        <r>
          <rPr>
            <b/>
            <sz val="9"/>
            <color indexed="81"/>
            <rFont val="Tahoma"/>
            <family val="2"/>
          </rPr>
          <t>Zata Atsarina:</t>
        </r>
        <r>
          <rPr>
            <sz val="9"/>
            <color indexed="81"/>
            <rFont val="Tahoma"/>
            <family val="2"/>
          </rPr>
          <t xml:space="preserve">
Re-IFA 7 May'21</t>
        </r>
      </text>
    </comment>
    <comment ref="I58" authorId="0" shapeId="0" xr:uid="{00000000-0006-0000-0200-00001F000000}">
      <text>
        <r>
          <rPr>
            <b/>
            <sz val="9"/>
            <color indexed="81"/>
            <rFont val="Tahoma"/>
            <family val="2"/>
          </rPr>
          <t>Zata Atsarina:</t>
        </r>
        <r>
          <rPr>
            <sz val="9"/>
            <color indexed="81"/>
            <rFont val="Tahoma"/>
            <family val="2"/>
          </rPr>
          <t xml:space="preserve">
Re-IFR on 15 Mar 21</t>
        </r>
      </text>
    </comment>
    <comment ref="Q59" authorId="0" shapeId="0" xr:uid="{00000000-0006-0000-0200-000020000000}">
      <text>
        <r>
          <rPr>
            <b/>
            <sz val="9"/>
            <color indexed="81"/>
            <rFont val="Tahoma"/>
            <family val="2"/>
          </rPr>
          <t>Zata Atsarina:</t>
        </r>
        <r>
          <rPr>
            <sz val="9"/>
            <color indexed="81"/>
            <rFont val="Tahoma"/>
            <family val="2"/>
          </rPr>
          <t xml:space="preserve">
Re-IFA on 11 May'21</t>
        </r>
      </text>
    </comment>
    <comment ref="I62" authorId="0" shapeId="0" xr:uid="{00000000-0006-0000-0200-000021000000}">
      <text>
        <r>
          <rPr>
            <b/>
            <sz val="9"/>
            <color indexed="81"/>
            <rFont val="Tahoma"/>
            <family val="2"/>
          </rPr>
          <t>Zata Atsarina:</t>
        </r>
        <r>
          <rPr>
            <sz val="9"/>
            <color indexed="81"/>
            <rFont val="Tahoma"/>
            <family val="2"/>
          </rPr>
          <t xml:space="preserve">
Re-IFR on 15 Mar 21</t>
        </r>
      </text>
    </comment>
    <comment ref="I63" authorId="0" shapeId="0" xr:uid="{00000000-0006-0000-0200-000022000000}">
      <text>
        <r>
          <rPr>
            <b/>
            <sz val="9"/>
            <color indexed="81"/>
            <rFont val="Tahoma"/>
            <family val="2"/>
          </rPr>
          <t>Zata Atsarina:</t>
        </r>
        <r>
          <rPr>
            <sz val="9"/>
            <color indexed="81"/>
            <rFont val="Tahoma"/>
            <family val="2"/>
          </rPr>
          <t xml:space="preserve">
Re-IFR 15 Mar 21
</t>
        </r>
      </text>
    </comment>
    <comment ref="I67" authorId="0" shapeId="0" xr:uid="{00000000-0006-0000-0200-000023000000}">
      <text>
        <r>
          <rPr>
            <b/>
            <sz val="9"/>
            <color indexed="81"/>
            <rFont val="Tahoma"/>
            <family val="2"/>
          </rPr>
          <t>Zata Atsarina:</t>
        </r>
        <r>
          <rPr>
            <sz val="9"/>
            <color indexed="81"/>
            <rFont val="Tahoma"/>
            <family val="2"/>
          </rPr>
          <t xml:space="preserve">
Re-IFR on 15 Mar 21</t>
        </r>
      </text>
    </comment>
    <comment ref="Q67" authorId="0" shapeId="0" xr:uid="{00000000-0006-0000-0200-000024000000}">
      <text>
        <r>
          <rPr>
            <b/>
            <sz val="9"/>
            <color indexed="81"/>
            <rFont val="Tahoma"/>
            <family val="2"/>
          </rPr>
          <t>Zata Atsarina:</t>
        </r>
        <r>
          <rPr>
            <sz val="9"/>
            <color indexed="81"/>
            <rFont val="Tahoma"/>
            <family val="2"/>
          </rPr>
          <t xml:space="preserve">
diclaim bareng sama piping GA, salah</t>
        </r>
      </text>
    </comment>
    <comment ref="I68" authorId="0" shapeId="0" xr:uid="{00000000-0006-0000-0200-000025000000}">
      <text>
        <r>
          <rPr>
            <b/>
            <sz val="9"/>
            <color indexed="81"/>
            <rFont val="Tahoma"/>
            <family val="2"/>
          </rPr>
          <t>Zata Atsarina:</t>
        </r>
        <r>
          <rPr>
            <sz val="9"/>
            <color indexed="81"/>
            <rFont val="Tahoma"/>
            <family val="2"/>
          </rPr>
          <t xml:space="preserve">
Re-IFR 22 Mar 21</t>
        </r>
      </text>
    </comment>
    <comment ref="N68" authorId="0" shapeId="0" xr:uid="{00000000-0006-0000-0200-000026000000}">
      <text>
        <r>
          <rPr>
            <b/>
            <sz val="9"/>
            <color indexed="81"/>
            <rFont val="Tahoma"/>
            <family val="2"/>
          </rPr>
          <t>Zata Atsarina:</t>
        </r>
        <r>
          <rPr>
            <sz val="9"/>
            <color indexed="81"/>
            <rFont val="Tahoma"/>
            <family val="2"/>
          </rPr>
          <t xml:space="preserve">
NA Re-IFR on 22 Apr21</t>
        </r>
      </text>
    </comment>
    <comment ref="I71" authorId="0" shapeId="0" xr:uid="{00000000-0006-0000-0200-000027000000}">
      <text>
        <r>
          <rPr>
            <b/>
            <sz val="9"/>
            <color indexed="81"/>
            <rFont val="Tahoma"/>
            <family val="2"/>
          </rPr>
          <t>Zata Atsarina:</t>
        </r>
        <r>
          <rPr>
            <sz val="9"/>
            <color indexed="81"/>
            <rFont val="Tahoma"/>
            <family val="2"/>
          </rPr>
          <t xml:space="preserve">
Re-IFR 29 Mar 21</t>
        </r>
      </text>
    </comment>
    <comment ref="M71" authorId="0" shapeId="0" xr:uid="{00000000-0006-0000-0200-000028000000}">
      <text>
        <r>
          <rPr>
            <b/>
            <sz val="9"/>
            <color indexed="81"/>
            <rFont val="Tahoma"/>
            <family val="2"/>
          </rPr>
          <t xml:space="preserve">Zata Atsarina:
IFR NA 15 Feb 21
</t>
        </r>
      </text>
    </comment>
    <comment ref="Q72" authorId="0" shapeId="0" xr:uid="{00000000-0006-0000-0200-000029000000}">
      <text>
        <r>
          <rPr>
            <b/>
            <sz val="9"/>
            <color indexed="81"/>
            <rFont val="Tahoma"/>
            <family val="2"/>
          </rPr>
          <t>Zata Atsarina:</t>
        </r>
        <r>
          <rPr>
            <sz val="9"/>
            <color indexed="81"/>
            <rFont val="Tahoma"/>
            <family val="2"/>
          </rPr>
          <t xml:space="preserve">
Re-IFA on 23 Apr'21
</t>
        </r>
      </text>
    </comment>
    <comment ref="I79" authorId="0" shapeId="0" xr:uid="{00000000-0006-0000-0200-00002A000000}">
      <text>
        <r>
          <rPr>
            <b/>
            <sz val="9"/>
            <color indexed="81"/>
            <rFont val="Tahoma"/>
            <family val="2"/>
          </rPr>
          <t>Zata Atsarina:</t>
        </r>
        <r>
          <rPr>
            <sz val="9"/>
            <color indexed="81"/>
            <rFont val="Tahoma"/>
            <family val="2"/>
          </rPr>
          <t xml:space="preserve">
Re-IFR 20 Apr'21</t>
        </r>
      </text>
    </comment>
    <comment ref="I81" authorId="0" shapeId="0" xr:uid="{00000000-0006-0000-0200-00002B000000}">
      <text>
        <r>
          <rPr>
            <b/>
            <sz val="9"/>
            <color indexed="81"/>
            <rFont val="Tahoma"/>
            <family val="2"/>
          </rPr>
          <t>Zata Atsarina:</t>
        </r>
        <r>
          <rPr>
            <sz val="9"/>
            <color indexed="81"/>
            <rFont val="Tahoma"/>
            <family val="2"/>
          </rPr>
          <t xml:space="preserve">
Re-IFR 16 Mar 21</t>
        </r>
      </text>
    </comment>
    <comment ref="B86" authorId="0" shapeId="0" xr:uid="{00000000-0006-0000-0200-00002C000000}">
      <text>
        <r>
          <rPr>
            <b/>
            <sz val="9"/>
            <color indexed="81"/>
            <rFont val="Tahoma"/>
            <family val="2"/>
          </rPr>
          <t>Zata Atsarina:</t>
        </r>
        <r>
          <rPr>
            <sz val="9"/>
            <color indexed="81"/>
            <rFont val="Tahoma"/>
            <family val="2"/>
          </rPr>
          <t xml:space="preserve">
New
</t>
        </r>
      </text>
    </comment>
    <comment ref="I86" authorId="0" shapeId="0" xr:uid="{00000000-0006-0000-0200-00002D000000}">
      <text>
        <r>
          <rPr>
            <b/>
            <sz val="9"/>
            <color indexed="81"/>
            <rFont val="Tahoma"/>
            <family val="2"/>
          </rPr>
          <t>Zata Atsarina:</t>
        </r>
        <r>
          <rPr>
            <sz val="9"/>
            <color indexed="81"/>
            <rFont val="Tahoma"/>
            <family val="2"/>
          </rPr>
          <t xml:space="preserve">
Re-IFR on 14 Apr21</t>
        </r>
      </text>
    </comment>
    <comment ref="I92" authorId="0" shapeId="0" xr:uid="{00000000-0006-0000-0200-00002E000000}">
      <text>
        <r>
          <rPr>
            <b/>
            <sz val="9"/>
            <color indexed="81"/>
            <rFont val="Tahoma"/>
            <family val="2"/>
          </rPr>
          <t>Zata Atsarina:</t>
        </r>
        <r>
          <rPr>
            <sz val="9"/>
            <color indexed="81"/>
            <rFont val="Tahoma"/>
            <family val="2"/>
          </rPr>
          <t xml:space="preserve">
Re-IFR on 15 mar 21</t>
        </r>
      </text>
    </comment>
    <comment ref="Q92" authorId="0" shapeId="0" xr:uid="{00000000-0006-0000-0200-00002F000000}">
      <text>
        <r>
          <rPr>
            <b/>
            <sz val="9"/>
            <color indexed="81"/>
            <rFont val="Tahoma"/>
            <family val="2"/>
          </rPr>
          <t>Zata Atsarina:</t>
        </r>
        <r>
          <rPr>
            <sz val="9"/>
            <color indexed="81"/>
            <rFont val="Tahoma"/>
            <family val="2"/>
          </rPr>
          <t xml:space="preserve">
Re-IFA on 17 May'21</t>
        </r>
      </text>
    </comment>
    <comment ref="I93" authorId="0" shapeId="0" xr:uid="{00000000-0006-0000-0200-000030000000}">
      <text>
        <r>
          <rPr>
            <b/>
            <sz val="9"/>
            <color indexed="81"/>
            <rFont val="Tahoma"/>
            <family val="2"/>
          </rPr>
          <t>Zata Atsarina:</t>
        </r>
        <r>
          <rPr>
            <sz val="9"/>
            <color indexed="81"/>
            <rFont val="Tahoma"/>
            <family val="2"/>
          </rPr>
          <t xml:space="preserve">
Re-IFR 9 APr21
</t>
        </r>
      </text>
    </comment>
    <comment ref="N93" authorId="0" shapeId="0" xr:uid="{00000000-0006-0000-0200-000031000000}">
      <text>
        <r>
          <rPr>
            <b/>
            <sz val="9"/>
            <color indexed="81"/>
            <rFont val="Tahoma"/>
            <family val="2"/>
          </rPr>
          <t>Zata Atsarina:</t>
        </r>
        <r>
          <rPr>
            <sz val="9"/>
            <color indexed="81"/>
            <rFont val="Tahoma"/>
            <family val="2"/>
          </rPr>
          <t xml:space="preserve">
Re-IFR 27 Apr21 NA</t>
        </r>
      </text>
    </comment>
    <comment ref="I99" authorId="0" shapeId="0" xr:uid="{00000000-0006-0000-0200-000032000000}">
      <text>
        <r>
          <rPr>
            <b/>
            <sz val="9"/>
            <color indexed="81"/>
            <rFont val="Tahoma"/>
            <family val="2"/>
          </rPr>
          <t>Zata Atsarina:</t>
        </r>
        <r>
          <rPr>
            <sz val="9"/>
            <color indexed="81"/>
            <rFont val="Tahoma"/>
            <family val="2"/>
          </rPr>
          <t xml:space="preserve">
Re-IFR on 14 Apr21</t>
        </r>
      </text>
    </comment>
    <comment ref="Q109" authorId="0" shapeId="0" xr:uid="{00000000-0006-0000-0200-000033000000}">
      <text>
        <r>
          <rPr>
            <b/>
            <sz val="9"/>
            <color indexed="81"/>
            <rFont val="Tahoma"/>
            <family val="2"/>
          </rPr>
          <t>Zata Atsarina:</t>
        </r>
        <r>
          <rPr>
            <sz val="9"/>
            <color indexed="81"/>
            <rFont val="Tahoma"/>
            <family val="2"/>
          </rPr>
          <t xml:space="preserve">
Replace on 3 May'21</t>
        </r>
      </text>
    </comment>
    <comment ref="Q110" authorId="0" shapeId="0" xr:uid="{00000000-0006-0000-0200-000034000000}">
      <text>
        <r>
          <rPr>
            <b/>
            <sz val="9"/>
            <color indexed="81"/>
            <rFont val="Tahoma"/>
            <family val="2"/>
          </rPr>
          <t>Zata Atsarina:</t>
        </r>
        <r>
          <rPr>
            <sz val="9"/>
            <color indexed="81"/>
            <rFont val="Tahoma"/>
            <family val="2"/>
          </rPr>
          <t xml:space="preserve">
Replace on 3 May'21</t>
        </r>
      </text>
    </comment>
    <comment ref="Q111" authorId="0" shapeId="0" xr:uid="{00000000-0006-0000-0200-000035000000}">
      <text>
        <r>
          <rPr>
            <b/>
            <sz val="9"/>
            <color indexed="81"/>
            <rFont val="Tahoma"/>
            <family val="2"/>
          </rPr>
          <t>Zata Atsarina:</t>
        </r>
        <r>
          <rPr>
            <sz val="9"/>
            <color indexed="81"/>
            <rFont val="Tahoma"/>
            <family val="2"/>
          </rPr>
          <t xml:space="preserve">
Replace on 3 May'21</t>
        </r>
      </text>
    </comment>
    <comment ref="Q112" authorId="0" shapeId="0" xr:uid="{00000000-0006-0000-0200-000036000000}">
      <text>
        <r>
          <rPr>
            <b/>
            <sz val="9"/>
            <color indexed="81"/>
            <rFont val="Tahoma"/>
            <family val="2"/>
          </rPr>
          <t>Zata Atsarina:</t>
        </r>
        <r>
          <rPr>
            <sz val="9"/>
            <color indexed="81"/>
            <rFont val="Tahoma"/>
            <family val="2"/>
          </rPr>
          <t xml:space="preserve">
Replace on 3 May'21</t>
        </r>
      </text>
    </comment>
    <comment ref="Q113" authorId="0" shapeId="0" xr:uid="{00000000-0006-0000-0200-000037000000}">
      <text>
        <r>
          <rPr>
            <b/>
            <sz val="9"/>
            <color indexed="81"/>
            <rFont val="Tahoma"/>
            <family val="2"/>
          </rPr>
          <t>Zata Atsarina:</t>
        </r>
        <r>
          <rPr>
            <sz val="9"/>
            <color indexed="81"/>
            <rFont val="Tahoma"/>
            <family val="2"/>
          </rPr>
          <t xml:space="preserve">
Replace on 3 May'21</t>
        </r>
      </text>
    </comment>
    <comment ref="I119" authorId="0" shapeId="0" xr:uid="{00000000-0006-0000-0200-000038000000}">
      <text>
        <r>
          <rPr>
            <b/>
            <sz val="9"/>
            <color indexed="81"/>
            <rFont val="Tahoma"/>
            <family val="2"/>
          </rPr>
          <t>Zata Atsarina:</t>
        </r>
        <r>
          <rPr>
            <sz val="9"/>
            <color indexed="81"/>
            <rFont val="Tahoma"/>
            <family val="2"/>
          </rPr>
          <t xml:space="preserve">
progress di-claim tgl 28 Dec 20
</t>
        </r>
      </text>
    </comment>
  </commentList>
</comments>
</file>

<file path=xl/sharedStrings.xml><?xml version="1.0" encoding="utf-8"?>
<sst xmlns="http://schemas.openxmlformats.org/spreadsheetml/2006/main" count="536" uniqueCount="248">
  <si>
    <t>No</t>
  </si>
  <si>
    <t>Plan</t>
  </si>
  <si>
    <t>Actual</t>
  </si>
  <si>
    <t>A</t>
  </si>
  <si>
    <t>B</t>
  </si>
  <si>
    <t>C</t>
  </si>
  <si>
    <t>D</t>
  </si>
  <si>
    <t xml:space="preserve"> </t>
  </si>
  <si>
    <t>Total Manhour</t>
  </si>
  <si>
    <t>Weight Factor</t>
  </si>
  <si>
    <t>DOC.QTY</t>
  </si>
  <si>
    <t>Remark</t>
  </si>
  <si>
    <t>Doc.Number</t>
  </si>
  <si>
    <t>Document Title</t>
  </si>
  <si>
    <t>Status</t>
  </si>
  <si>
    <t xml:space="preserve">Submit </t>
  </si>
  <si>
    <t>Return</t>
  </si>
  <si>
    <t>Actual Date</t>
  </si>
  <si>
    <t>Transmittal</t>
  </si>
  <si>
    <t>Total</t>
  </si>
  <si>
    <t>S-Curve Data</t>
  </si>
  <si>
    <t>Plan Cumm</t>
  </si>
  <si>
    <t>Drawing</t>
  </si>
  <si>
    <t>E</t>
  </si>
  <si>
    <t>F</t>
  </si>
  <si>
    <t>G</t>
  </si>
  <si>
    <t>H</t>
  </si>
  <si>
    <t>SITE VISIT</t>
  </si>
  <si>
    <t>Site Visit Report</t>
  </si>
  <si>
    <t>PROCESS</t>
  </si>
  <si>
    <t>Design Basis and Philosophy</t>
  </si>
  <si>
    <t>Project Design Basis</t>
  </si>
  <si>
    <t>Study and Calculation</t>
  </si>
  <si>
    <t>Process Simulation Report</t>
  </si>
  <si>
    <t>Vessel and Seperator Sizing and Study Report (directly to IFA)</t>
  </si>
  <si>
    <t>Flare System Line Study</t>
  </si>
  <si>
    <t>Relief and Blowdown Study Report</t>
  </si>
  <si>
    <t>Calculation for Flare KO Drum Pump Sizing</t>
  </si>
  <si>
    <t>Utility (IA, Fuel Gas, Purge Gas) Consumption Study</t>
  </si>
  <si>
    <t>List</t>
  </si>
  <si>
    <t>Line List</t>
  </si>
  <si>
    <t>Tie-In Point List</t>
  </si>
  <si>
    <t>Heat and Material Balance</t>
  </si>
  <si>
    <t>P&amp;ID HP Production Separator</t>
  </si>
  <si>
    <t>Study for Flare Radiation and Dispersion</t>
  </si>
  <si>
    <t>Calculation for Fire Water Demand</t>
  </si>
  <si>
    <t>HAZOP and HAZID Close-Out Report</t>
  </si>
  <si>
    <t>Datasheet</t>
  </si>
  <si>
    <t>Datasheet for Manual Valve</t>
  </si>
  <si>
    <t>Datasheet and List of Piping Specialty Item</t>
  </si>
  <si>
    <t>Piping Layout for Flare System</t>
  </si>
  <si>
    <t>Isometric Drawing for Flare System</t>
  </si>
  <si>
    <t>Pipe Support Drawing for Flare System</t>
  </si>
  <si>
    <t>MTO for Piping Bulk</t>
  </si>
  <si>
    <t>MTO for Piping Manual Valve</t>
  </si>
  <si>
    <t>INSTRUMENT</t>
  </si>
  <si>
    <t>Calculation</t>
  </si>
  <si>
    <t>Calculation for Control Valve</t>
  </si>
  <si>
    <t>Calculation for Restriction Orifice Plate</t>
  </si>
  <si>
    <t>Datasheet for Pressure Gauge</t>
  </si>
  <si>
    <t>Datasheet for RO (Restriction Orifice)</t>
  </si>
  <si>
    <t>Instrument Index</t>
  </si>
  <si>
    <t>I/O List</t>
  </si>
  <si>
    <t>Tubing/Cable Schedule</t>
  </si>
  <si>
    <t>Drawing for Instrument &amp; Control Block Diagram (Updated)</t>
  </si>
  <si>
    <t>Drawing for Shutdown Hierarchy Diagram</t>
  </si>
  <si>
    <t>Cause and Effect Diagram</t>
  </si>
  <si>
    <t>Drawing for Instrument Location Plan (Updated)</t>
  </si>
  <si>
    <t>Drawing for Instrument Tubing/Cable &amp; Tray Routing (Updated)</t>
  </si>
  <si>
    <t>Drawing for Instrument Hook-Up</t>
  </si>
  <si>
    <t>Drawing for Instrument Installation Detail</t>
  </si>
  <si>
    <t>Drawing for Wiring and Termination Diagram (Updated)</t>
  </si>
  <si>
    <t>Material Take Off</t>
  </si>
  <si>
    <t xml:space="preserve">MTO for Instrument </t>
  </si>
  <si>
    <t>ELECTRICAL</t>
  </si>
  <si>
    <t xml:space="preserve">Calculation for Flare KO Drum Foundation and Shelter </t>
  </si>
  <si>
    <t xml:space="preserve">Calculation for Flare KO Drum Pump Foundation </t>
  </si>
  <si>
    <t xml:space="preserve">Calculation for Flare Foundation </t>
  </si>
  <si>
    <t>Drawing for Flare KO Drum Foundation and Shelter</t>
  </si>
  <si>
    <t xml:space="preserve">Drawing for Flare KO Drum Pump Foundation </t>
  </si>
  <si>
    <t xml:space="preserve">Drawing for Flare Foundation </t>
  </si>
  <si>
    <t>Drawing for Pipe Trench at Flare Header</t>
  </si>
  <si>
    <t>Drawing for Flare System Pipe Support Foundation</t>
  </si>
  <si>
    <t>MTO for Civil</t>
  </si>
  <si>
    <t>MTO for Electrical</t>
  </si>
  <si>
    <t>Drawing for Single Line Diagram</t>
  </si>
  <si>
    <t>Drawing for Lighting Layout</t>
  </si>
  <si>
    <t>Drawing for Grounding Layout</t>
  </si>
  <si>
    <t>Drawing for Cable Routing and Cable Tray Layout</t>
  </si>
  <si>
    <t>Drawing for Hazardous Area Classification</t>
  </si>
  <si>
    <t>CIVIL</t>
  </si>
  <si>
    <t>PIPING</t>
  </si>
  <si>
    <t>MECHANICAL</t>
  </si>
  <si>
    <t>Datasheet for Flare KO Drum</t>
  </si>
  <si>
    <t>Datasheet for Flare Tip and Ignition System Package</t>
  </si>
  <si>
    <t>Cable Sizing Calculation</t>
  </si>
  <si>
    <t>Cable Schedule</t>
  </si>
  <si>
    <t>PROCESS SAFETY</t>
  </si>
  <si>
    <t>Issued for Review (IFR)</t>
  </si>
  <si>
    <t>Issued for Approval (IFA)</t>
  </si>
  <si>
    <t>Site Visit Report (include Site Visit Activity)</t>
  </si>
  <si>
    <t>Equipment Layout for Flare System**** (Direct Submission to IFA)</t>
  </si>
  <si>
    <t>Recovery Date</t>
  </si>
  <si>
    <t>Recovery</t>
  </si>
  <si>
    <t>AWC</t>
  </si>
  <si>
    <t>NA</t>
  </si>
  <si>
    <t>UFD for Fuel Gas Distribution</t>
  </si>
  <si>
    <t>UFD for IA/UA Distribution</t>
  </si>
  <si>
    <t>UFD for Flare and Vent Distribution</t>
  </si>
  <si>
    <t>P&amp;ID Test Production Manifold</t>
  </si>
  <si>
    <t>P&amp;ID LP Production Separator</t>
  </si>
  <si>
    <t>P&amp;ID LP Suction Scrubber</t>
  </si>
  <si>
    <t>P&amp;ID MP Compressor</t>
  </si>
  <si>
    <t>P&amp;ID Gas Pig Launcher Liquid Pig Receiver</t>
  </si>
  <si>
    <t>P&amp;ID Discharge Scrubber MBFT-107</t>
  </si>
  <si>
    <t>P&amp;ID MP Suction Scrubber MBFT-106</t>
  </si>
  <si>
    <t>P&amp;ID Gas Flare System</t>
  </si>
  <si>
    <t>P&amp;ID Liquid Header System</t>
  </si>
  <si>
    <t>P&amp;ID Fuel Gas System</t>
  </si>
  <si>
    <t>P&amp;ID Fire Fighting System</t>
  </si>
  <si>
    <t>P&amp;ID Condensate Tank and CTP</t>
  </si>
  <si>
    <t>P&amp;ID Piping System</t>
  </si>
  <si>
    <t>P&amp;ID Gas Metering System</t>
  </si>
  <si>
    <t>P&amp;ID Condensate Tank 5000 BBLS</t>
  </si>
  <si>
    <t>P&amp;ID Instrument Air Dryer Skid</t>
  </si>
  <si>
    <r>
      <t>Datasheet for Level Gauge</t>
    </r>
    <r>
      <rPr>
        <strike/>
        <sz val="12"/>
        <color rgb="FFFF0000"/>
        <rFont val="Calibri"/>
        <family val="2"/>
        <scheme val="minor"/>
      </rPr>
      <t xml:space="preserve"> (if any)</t>
    </r>
  </si>
  <si>
    <t>Datasheet for On-Off Valve</t>
  </si>
  <si>
    <r>
      <t xml:space="preserve">Datasheet for </t>
    </r>
    <r>
      <rPr>
        <strike/>
        <sz val="12"/>
        <color rgb="FFFF0000"/>
        <rFont val="Calibri"/>
        <family val="2"/>
        <scheme val="minor"/>
      </rPr>
      <t>PLC/DCS Safety Instrument System</t>
    </r>
    <r>
      <rPr>
        <sz val="12"/>
        <rFont val="Calibri"/>
        <family val="2"/>
        <scheme val="minor"/>
      </rPr>
      <t xml:space="preserve"> Temperature Indicator</t>
    </r>
  </si>
  <si>
    <r>
      <t>Datasheet for</t>
    </r>
    <r>
      <rPr>
        <strike/>
        <sz val="12"/>
        <color rgb="FFFF0000"/>
        <rFont val="Calibri"/>
        <family val="2"/>
        <scheme val="minor"/>
      </rPr>
      <t xml:space="preserve"> PSV and BDV (if any) </t>
    </r>
    <r>
      <rPr>
        <sz val="12"/>
        <rFont val="Calibri"/>
        <family val="2"/>
        <scheme val="minor"/>
      </rPr>
      <t>Pressure Safety Valve</t>
    </r>
  </si>
  <si>
    <r>
      <t xml:space="preserve">Datasheet for Level </t>
    </r>
    <r>
      <rPr>
        <strike/>
        <sz val="12"/>
        <color rgb="FFFF0000"/>
        <rFont val="Calibri"/>
        <family val="2"/>
        <scheme val="minor"/>
      </rPr>
      <t>and Pressure</t>
    </r>
    <r>
      <rPr>
        <sz val="12"/>
        <rFont val="Calibri"/>
        <family val="2"/>
        <scheme val="minor"/>
      </rPr>
      <t xml:space="preserve"> Transmitter</t>
    </r>
    <r>
      <rPr>
        <strike/>
        <sz val="12"/>
        <color rgb="FFFF0000"/>
        <rFont val="Calibri"/>
        <family val="2"/>
        <scheme val="minor"/>
      </rPr>
      <t>/Switch/Controller</t>
    </r>
  </si>
  <si>
    <r>
      <t xml:space="preserve">Datasheet for </t>
    </r>
    <r>
      <rPr>
        <strike/>
        <sz val="12"/>
        <color rgb="FFFF0000"/>
        <rFont val="Calibri"/>
        <family val="2"/>
        <scheme val="minor"/>
      </rPr>
      <t xml:space="preserve">Gas Flow Transmitter (Non-intrusive)/Ultrasonic </t>
    </r>
    <r>
      <rPr>
        <sz val="12"/>
        <rFont val="Calibri"/>
        <family val="2"/>
        <scheme val="minor"/>
      </rPr>
      <t>Flowmeter</t>
    </r>
  </si>
  <si>
    <r>
      <t xml:space="preserve">Datasheet for </t>
    </r>
    <r>
      <rPr>
        <sz val="12"/>
        <color rgb="FF0000FF"/>
        <rFont val="Calibri"/>
        <family val="2"/>
        <scheme val="minor"/>
      </rPr>
      <t xml:space="preserve">Pressure </t>
    </r>
    <r>
      <rPr>
        <sz val="12"/>
        <rFont val="Calibri"/>
        <family val="2"/>
        <scheme val="minor"/>
      </rPr>
      <t xml:space="preserve">Control </t>
    </r>
    <r>
      <rPr>
        <sz val="12"/>
        <color rgb="FF0000FF"/>
        <rFont val="Calibri"/>
        <family val="2"/>
        <scheme val="minor"/>
      </rPr>
      <t xml:space="preserve">&amp; Regulator </t>
    </r>
    <r>
      <rPr>
        <sz val="12"/>
        <rFont val="Calibri"/>
        <family val="2"/>
        <scheme val="minor"/>
      </rPr>
      <t>Valve</t>
    </r>
  </si>
  <si>
    <r>
      <t>Datasheet for Electrical Motor</t>
    </r>
    <r>
      <rPr>
        <sz val="12"/>
        <color rgb="FFFF0000"/>
        <rFont val="Calibri"/>
        <family val="2"/>
        <scheme val="minor"/>
      </rPr>
      <t xml:space="preserve"> (Deleted)</t>
    </r>
  </si>
  <si>
    <t>ganti sistem jadi pompa pneumatik</t>
  </si>
  <si>
    <t>x</t>
  </si>
  <si>
    <t>Re-IFR</t>
  </si>
  <si>
    <t>APP</t>
  </si>
  <si>
    <t>new</t>
  </si>
  <si>
    <t>Piping General Arrangement</t>
  </si>
  <si>
    <t>unoff</t>
  </si>
  <si>
    <t>unofficial review</t>
  </si>
  <si>
    <t>231</t>
  </si>
  <si>
    <t>242</t>
  </si>
  <si>
    <t>243</t>
  </si>
  <si>
    <t>PROJECT 2</t>
  </si>
  <si>
    <t>Discipline</t>
  </si>
  <si>
    <t>KRS-R-RE-001</t>
  </si>
  <si>
    <t>KRS-R-DB-001</t>
  </si>
  <si>
    <t>KRS-R-CC-001</t>
  </si>
  <si>
    <t>KRS-R-CC-002</t>
  </si>
  <si>
    <t>KRS-R-SY-001</t>
  </si>
  <si>
    <t>KRS-R-SY-002</t>
  </si>
  <si>
    <t>KRS-R-CC-003</t>
  </si>
  <si>
    <t>KRS-R-SY-003</t>
  </si>
  <si>
    <t>KRS-R-LI-001</t>
  </si>
  <si>
    <t>KRS-R-LI-002</t>
  </si>
  <si>
    <t>KRS-R-PF-001</t>
  </si>
  <si>
    <t>KRS-R-HMB-001</t>
  </si>
  <si>
    <t>KRS-R-PI-002</t>
  </si>
  <si>
    <t>KRS-R-PI-004</t>
  </si>
  <si>
    <t>KRS-R-PI-007</t>
  </si>
  <si>
    <t>KRS-R-PI-009</t>
  </si>
  <si>
    <t>KRS-R-PI-010</t>
  </si>
  <si>
    <t>KRS-R-PI-011</t>
  </si>
  <si>
    <t>KRS-R-PI-012</t>
  </si>
  <si>
    <t>KRS-R-PI-013</t>
  </si>
  <si>
    <t>KRS-R-PI-014</t>
  </si>
  <si>
    <t>KRS-R-PI-015</t>
  </si>
  <si>
    <t>KRS-R-PI-017</t>
  </si>
  <si>
    <t>KRS-R-PI-019</t>
  </si>
  <si>
    <t>KRS-R-PI-020</t>
  </si>
  <si>
    <t>KRS-R-PI-021</t>
  </si>
  <si>
    <t>KRS-R-PI-025</t>
  </si>
  <si>
    <t>KRS-R-PI-026</t>
  </si>
  <si>
    <t>KRS-R-PI-029</t>
  </si>
  <si>
    <t>KRS-R-PI-031</t>
  </si>
  <si>
    <t>KRS-R-PI-032</t>
  </si>
  <si>
    <t>KRS-R-UF-001</t>
  </si>
  <si>
    <t>KRS-R-UF-002</t>
  </si>
  <si>
    <t>KRS-R-UF-003</t>
  </si>
  <si>
    <t>KRS-F-SY-001</t>
  </si>
  <si>
    <t>KRS-F-CC-001</t>
  </si>
  <si>
    <t>KRS-F-RE-001</t>
  </si>
  <si>
    <t>KRS-M-DS-001</t>
  </si>
  <si>
    <t>KRS-M-DS-002</t>
  </si>
  <si>
    <t>KRS-M-DS-003</t>
  </si>
  <si>
    <t>KRS-P-DS-001</t>
  </si>
  <si>
    <t>KRS-P-DS-002</t>
  </si>
  <si>
    <t>KRS-P-PL-001</t>
  </si>
  <si>
    <t>KRS-P-GA-001</t>
  </si>
  <si>
    <t>KRS-P-PP-001</t>
  </si>
  <si>
    <t>KRS-P-IS-001 - 029</t>
  </si>
  <si>
    <t>KRS-P-PS-001</t>
  </si>
  <si>
    <t>KRS-P-MT-001</t>
  </si>
  <si>
    <t>KRS-P-MT-002</t>
  </si>
  <si>
    <t>KRS-I-CC-001</t>
  </si>
  <si>
    <t>KRS-I-CC-002</t>
  </si>
  <si>
    <t>KRS-I-DS-001</t>
  </si>
  <si>
    <t>KRS-I-DS-002</t>
  </si>
  <si>
    <t>KRS-I-DS-003</t>
  </si>
  <si>
    <t>KRS-I-DS-004</t>
  </si>
  <si>
    <t>KRS-I-DS-005</t>
  </si>
  <si>
    <t>KRS-I-DS-006</t>
  </si>
  <si>
    <t>KRS-I-DS-007</t>
  </si>
  <si>
    <t>KRS-I-DS-008</t>
  </si>
  <si>
    <t>KRS-I-DS-009</t>
  </si>
  <si>
    <t>KRS-I-IN-001</t>
  </si>
  <si>
    <t>KRS-I-LI-001</t>
  </si>
  <si>
    <t>KRS-I-SC-001</t>
  </si>
  <si>
    <t>KRS-I-BD-001</t>
  </si>
  <si>
    <t>KRS-I-MC-001</t>
  </si>
  <si>
    <t>KRS-I-CE-001</t>
  </si>
  <si>
    <t>KRS-I-IL-001</t>
  </si>
  <si>
    <t>KRS-I-IR-001</t>
  </si>
  <si>
    <t>KRS-I-IH-001</t>
  </si>
  <si>
    <t>KRS-I-MC-002</t>
  </si>
  <si>
    <t>KRS-I-WI-001</t>
  </si>
  <si>
    <t>KRS-I-MT-001</t>
  </si>
  <si>
    <t>KRS-E-CC-001</t>
  </si>
  <si>
    <t>KRS-E-SC-001</t>
  </si>
  <si>
    <t>KRS-E-DS-001</t>
  </si>
  <si>
    <t>KRS-E-OD-001</t>
  </si>
  <si>
    <t>KRS-E-LL-001</t>
  </si>
  <si>
    <t>KRS-E-GL-001</t>
  </si>
  <si>
    <t>KRS-E-ER-001</t>
  </si>
  <si>
    <t>KRS-E-AC-001</t>
  </si>
  <si>
    <t>KRS-E-MT-001</t>
  </si>
  <si>
    <t>KRS-C-CC-001</t>
  </si>
  <si>
    <t>KRS-C-CC-002</t>
  </si>
  <si>
    <t>KRS-C-CC-003</t>
  </si>
  <si>
    <t>KRS-C-EF-001</t>
  </si>
  <si>
    <t>KRS-C-MC-001</t>
  </si>
  <si>
    <t>KRS-C-EF-002</t>
  </si>
  <si>
    <t>KRS-C-EF-003</t>
  </si>
  <si>
    <t>KRS-C-MC-002</t>
  </si>
  <si>
    <t>KRS-C-MT-001</t>
  </si>
  <si>
    <t>PFD Semangka Gas Station (directly to IFA)</t>
  </si>
  <si>
    <t>P&amp;ID Pig Receiver Siska - Kurus and Komeng</t>
  </si>
  <si>
    <t>P&amp;ID LP Production Separator KRS - MBD - 110</t>
  </si>
  <si>
    <t>Datasheet for Flare KO Drum Pump and Pit Sum Pump</t>
  </si>
  <si>
    <t>General</t>
  </si>
  <si>
    <t>Process</t>
  </si>
  <si>
    <t>ProSaf</t>
  </si>
  <si>
    <t>Mechanical</t>
  </si>
  <si>
    <t>Piping</t>
  </si>
  <si>
    <t>Instrument</t>
  </si>
  <si>
    <t>Electrical</t>
  </si>
  <si>
    <t>Civil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</si>
</sst>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64" formatCode="_(* #,##0_);_(* \(#,##0\);_(* &quot;-&quot;_);_(@_)"/>
    <numFmt numFmtId="165" formatCode="[$-409]d\-mmm\-yy;@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0"/>
      <name val="Arial"/>
      <family val="2"/>
    </font>
    <font>
      <sz val="12"/>
      <name val="Arial"/>
      <family val="2"/>
    </font>
    <font>
      <b/>
      <sz val="12"/>
      <name val="Calibri"/>
      <family val="2"/>
      <scheme val="minor"/>
    </font>
    <font>
      <i/>
      <sz val="10"/>
      <name val="Arial"/>
      <family val="2"/>
    </font>
    <font>
      <i/>
      <sz val="10"/>
      <color rgb="FF0066FF"/>
      <name val="Arial"/>
      <family val="2"/>
    </font>
    <font>
      <sz val="10"/>
      <color rgb="FFFF0000"/>
      <name val="Arial"/>
      <family val="2"/>
    </font>
    <font>
      <b/>
      <sz val="20"/>
      <name val="Arial"/>
      <family val="2"/>
    </font>
    <font>
      <b/>
      <sz val="14"/>
      <color indexed="8"/>
      <name val="Calibri"/>
      <family val="2"/>
      <scheme val="minor"/>
    </font>
    <font>
      <b/>
      <sz val="12"/>
      <color indexed="8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2"/>
      <color indexed="8"/>
      <name val="Calibri"/>
      <family val="2"/>
      <scheme val="minor"/>
    </font>
    <font>
      <i/>
      <sz val="10"/>
      <color rgb="FF0033CC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name val="Calibri"/>
      <family val="2"/>
      <scheme val="minor"/>
    </font>
    <font>
      <sz val="8"/>
      <color indexed="8"/>
      <name val="Tahoma"/>
      <family val="2"/>
    </font>
    <font>
      <sz val="9"/>
      <color indexed="8"/>
      <name val="Tahoma"/>
      <family val="2"/>
    </font>
    <font>
      <sz val="11"/>
      <color theme="1"/>
      <name val="Times New Roman"/>
      <family val="2"/>
    </font>
    <font>
      <sz val="10"/>
      <name val="Arial"/>
      <family val="2"/>
      <charset val="204"/>
    </font>
    <font>
      <b/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color rgb="FFFF0000"/>
      <name val="Calibri"/>
      <family val="2"/>
      <scheme val="minor"/>
    </font>
    <font>
      <sz val="12"/>
      <color rgb="FF0000FF"/>
      <name val="Calibri"/>
      <family val="2"/>
      <scheme val="minor"/>
    </font>
    <font>
      <b/>
      <sz val="14"/>
      <color rgb="FF0000FF"/>
      <name val="Calibri"/>
      <family val="2"/>
      <scheme val="minor"/>
    </font>
    <font>
      <strike/>
      <sz val="12"/>
      <color rgb="FFFF0000"/>
      <name val="Calibri"/>
      <family val="2"/>
      <scheme val="minor"/>
    </font>
    <font>
      <strike/>
      <sz val="12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33CC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58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5" fillId="0" borderId="0"/>
    <xf numFmtId="0" fontId="26" fillId="0" borderId="0"/>
    <xf numFmtId="0" fontId="1" fillId="0" borderId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26" applyNumberFormat="0" applyFill="0" applyAlignment="0" applyProtection="0"/>
    <xf numFmtId="0" fontId="30" fillId="0" borderId="27" applyNumberFormat="0" applyFill="0" applyAlignment="0" applyProtection="0"/>
    <xf numFmtId="0" fontId="31" fillId="0" borderId="28" applyNumberFormat="0" applyFill="0" applyAlignment="0" applyProtection="0"/>
    <xf numFmtId="0" fontId="31" fillId="0" borderId="0" applyNumberFormat="0" applyFill="0" applyBorder="0" applyAlignment="0" applyProtection="0"/>
    <xf numFmtId="0" fontId="32" fillId="7" borderId="0" applyNumberFormat="0" applyBorder="0" applyAlignment="0" applyProtection="0"/>
    <xf numFmtId="0" fontId="33" fillId="8" borderId="0" applyNumberFormat="0" applyBorder="0" applyAlignment="0" applyProtection="0"/>
    <xf numFmtId="0" fontId="34" fillId="9" borderId="0" applyNumberFormat="0" applyBorder="0" applyAlignment="0" applyProtection="0"/>
    <xf numFmtId="0" fontId="35" fillId="10" borderId="29" applyNumberFormat="0" applyAlignment="0" applyProtection="0"/>
    <xf numFmtId="0" fontId="36" fillId="11" borderId="30" applyNumberFormat="0" applyAlignment="0" applyProtection="0"/>
    <xf numFmtId="0" fontId="37" fillId="11" borderId="29" applyNumberFormat="0" applyAlignment="0" applyProtection="0"/>
    <xf numFmtId="0" fontId="38" fillId="0" borderId="31" applyNumberFormat="0" applyFill="0" applyAlignment="0" applyProtection="0"/>
    <xf numFmtId="0" fontId="39" fillId="12" borderId="32" applyNumberFormat="0" applyAlignment="0" applyProtection="0"/>
    <xf numFmtId="0" fontId="40" fillId="0" borderId="0" applyNumberFormat="0" applyFill="0" applyBorder="0" applyAlignment="0" applyProtection="0"/>
    <xf numFmtId="0" fontId="1" fillId="13" borderId="33" applyNumberFormat="0" applyFont="0" applyAlignment="0" applyProtection="0"/>
    <xf numFmtId="0" fontId="41" fillId="0" borderId="0" applyNumberFormat="0" applyFill="0" applyBorder="0" applyAlignment="0" applyProtection="0"/>
    <xf numFmtId="0" fontId="27" fillId="0" borderId="34" applyNumberFormat="0" applyFill="0" applyAlignment="0" applyProtection="0"/>
    <xf numFmtId="0" fontId="42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42" fillId="17" borderId="0" applyNumberFormat="0" applyBorder="0" applyAlignment="0" applyProtection="0"/>
    <xf numFmtId="0" fontId="42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42" fillId="21" borderId="0" applyNumberFormat="0" applyBorder="0" applyAlignment="0" applyProtection="0"/>
    <xf numFmtId="0" fontId="42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42" fillId="25" borderId="0" applyNumberFormat="0" applyBorder="0" applyAlignment="0" applyProtection="0"/>
    <xf numFmtId="0" fontId="42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42" fillId="29" borderId="0" applyNumberFormat="0" applyBorder="0" applyAlignment="0" applyProtection="0"/>
    <xf numFmtId="0" fontId="42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42" fillId="33" borderId="0" applyNumberFormat="0" applyBorder="0" applyAlignment="0" applyProtection="0"/>
    <xf numFmtId="0" fontId="42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42" fillId="37" borderId="0" applyNumberFormat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37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/>
    <xf numFmtId="164" fontId="2" fillId="0" borderId="0" xfId="1" applyNumberFormat="1" applyFont="1" applyAlignment="1">
      <alignment horizontal="center" vertical="center"/>
    </xf>
    <xf numFmtId="10" fontId="11" fillId="0" borderId="0" xfId="2" applyNumberFormat="1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13" fillId="0" borderId="0" xfId="0" applyFont="1"/>
    <xf numFmtId="0" fontId="12" fillId="0" borderId="0" xfId="0" applyFont="1"/>
    <xf numFmtId="0" fontId="2" fillId="3" borderId="0" xfId="0" applyFont="1" applyFill="1"/>
    <xf numFmtId="0" fontId="2" fillId="0" borderId="0" xfId="0" applyFont="1" applyAlignment="1">
      <alignment horizontal="left"/>
    </xf>
    <xf numFmtId="164" fontId="2" fillId="0" borderId="0" xfId="0" applyNumberFormat="1" applyFont="1"/>
    <xf numFmtId="10" fontId="2" fillId="0" borderId="0" xfId="2" applyNumberFormat="1" applyFont="1" applyAlignment="1">
      <alignment horizontal="center" vertical="center"/>
    </xf>
    <xf numFmtId="15" fontId="2" fillId="0" borderId="0" xfId="0" applyNumberFormat="1" applyFont="1"/>
    <xf numFmtId="15" fontId="12" fillId="0" borderId="0" xfId="0" applyNumberFormat="1" applyFont="1"/>
    <xf numFmtId="10" fontId="2" fillId="0" borderId="0" xfId="0" applyNumberFormat="1" applyFont="1" applyAlignment="1">
      <alignment horizontal="left"/>
    </xf>
    <xf numFmtId="165" fontId="3" fillId="0" borderId="0" xfId="0" applyNumberFormat="1" applyFont="1" applyAlignment="1">
      <alignment horizontal="center" vertical="center"/>
    </xf>
    <xf numFmtId="0" fontId="16" fillId="4" borderId="17" xfId="0" applyFont="1" applyFill="1" applyBorder="1" applyAlignment="1">
      <alignment vertical="center"/>
    </xf>
    <xf numFmtId="0" fontId="17" fillId="3" borderId="0" xfId="0" applyFont="1" applyFill="1"/>
    <xf numFmtId="0" fontId="19" fillId="4" borderId="19" xfId="0" applyFont="1" applyFill="1" applyBorder="1" applyAlignment="1">
      <alignment horizontal="center" vertical="center"/>
    </xf>
    <xf numFmtId="0" fontId="17" fillId="4" borderId="20" xfId="0" applyFont="1" applyFill="1" applyBorder="1" applyAlignment="1">
      <alignment horizontal="center" vertical="center" wrapText="1"/>
    </xf>
    <xf numFmtId="0" fontId="20" fillId="4" borderId="19" xfId="0" applyFont="1" applyFill="1" applyBorder="1" applyAlignment="1">
      <alignment horizontal="center" vertical="center" wrapText="1"/>
    </xf>
    <xf numFmtId="0" fontId="17" fillId="4" borderId="8" xfId="0" applyNumberFormat="1" applyFont="1" applyFill="1" applyBorder="1" applyAlignment="1">
      <alignment horizontal="center" vertical="center" wrapText="1"/>
    </xf>
    <xf numFmtId="0" fontId="17" fillId="4" borderId="8" xfId="0" applyFont="1" applyFill="1" applyBorder="1" applyAlignment="1">
      <alignment horizontal="center" vertical="center" wrapText="1"/>
    </xf>
    <xf numFmtId="0" fontId="20" fillId="4" borderId="8" xfId="0" applyFont="1" applyFill="1" applyBorder="1" applyAlignment="1">
      <alignment horizontal="center" vertical="center" wrapText="1"/>
    </xf>
    <xf numFmtId="0" fontId="17" fillId="4" borderId="20" xfId="0" applyFont="1" applyFill="1" applyBorder="1" applyAlignment="1">
      <alignment vertical="center" wrapText="1"/>
    </xf>
    <xf numFmtId="10" fontId="9" fillId="3" borderId="0" xfId="2" applyNumberFormat="1" applyFont="1" applyFill="1"/>
    <xf numFmtId="0" fontId="21" fillId="5" borderId="22" xfId="0" applyNumberFormat="1" applyFont="1" applyFill="1" applyBorder="1" applyAlignment="1">
      <alignment horizontal="left" vertical="center"/>
    </xf>
    <xf numFmtId="10" fontId="21" fillId="5" borderId="22" xfId="2" applyNumberFormat="1" applyFont="1" applyFill="1" applyBorder="1" applyAlignment="1">
      <alignment horizontal="center" vertical="center"/>
    </xf>
    <xf numFmtId="0" fontId="7" fillId="6" borderId="23" xfId="0" applyNumberFormat="1" applyFont="1" applyFill="1" applyBorder="1" applyAlignment="1">
      <alignment horizontal="center" vertical="center"/>
    </xf>
    <xf numFmtId="0" fontId="22" fillId="6" borderId="22" xfId="0" applyNumberFormat="1" applyFont="1" applyFill="1" applyBorder="1" applyAlignment="1">
      <alignment horizontal="left" vertical="center"/>
    </xf>
    <xf numFmtId="0" fontId="8" fillId="3" borderId="0" xfId="0" applyFont="1" applyFill="1" applyAlignment="1">
      <alignment vertical="center"/>
    </xf>
    <xf numFmtId="10" fontId="8" fillId="3" borderId="0" xfId="2" applyNumberFormat="1" applyFont="1" applyFill="1" applyAlignment="1">
      <alignment vertical="center"/>
    </xf>
    <xf numFmtId="0" fontId="7" fillId="6" borderId="13" xfId="0" applyNumberFormat="1" applyFont="1" applyFill="1" applyBorder="1" applyAlignment="1">
      <alignment horizontal="center" vertical="center"/>
    </xf>
    <xf numFmtId="0" fontId="10" fillId="3" borderId="25" xfId="0" applyNumberFormat="1" applyFont="1" applyFill="1" applyBorder="1" applyAlignment="1">
      <alignment vertical="center"/>
    </xf>
    <xf numFmtId="0" fontId="10" fillId="3" borderId="25" xfId="0" applyNumberFormat="1" applyFont="1" applyFill="1" applyBorder="1" applyAlignment="1">
      <alignment horizontal="center" vertical="center"/>
    </xf>
    <xf numFmtId="0" fontId="24" fillId="3" borderId="11" xfId="0" applyFont="1" applyFill="1" applyBorder="1" applyAlignment="1">
      <alignment horizontal="center" vertical="center"/>
    </xf>
    <xf numFmtId="0" fontId="4" fillId="3" borderId="12" xfId="0" applyNumberFormat="1" applyFont="1" applyFill="1" applyBorder="1" applyAlignment="1">
      <alignment vertical="center"/>
    </xf>
    <xf numFmtId="165" fontId="4" fillId="3" borderId="12" xfId="2" applyNumberFormat="1" applyFont="1" applyFill="1" applyBorder="1" applyAlignment="1">
      <alignment horizontal="center" vertical="center"/>
    </xf>
    <xf numFmtId="10" fontId="4" fillId="3" borderId="12" xfId="2" applyNumberFormat="1" applyFont="1" applyFill="1" applyBorder="1" applyAlignment="1">
      <alignment horizontal="center" vertical="center"/>
    </xf>
    <xf numFmtId="0" fontId="9" fillId="3" borderId="0" xfId="0" applyFont="1" applyFill="1"/>
    <xf numFmtId="165" fontId="4" fillId="3" borderId="12" xfId="0" applyNumberFormat="1" applyFont="1" applyFill="1" applyBorder="1" applyAlignment="1">
      <alignment vertical="center"/>
    </xf>
    <xf numFmtId="165" fontId="4" fillId="3" borderId="12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16" fillId="4" borderId="18" xfId="0" applyFont="1" applyFill="1" applyBorder="1" applyAlignment="1">
      <alignment horizontal="left" vertical="center"/>
    </xf>
    <xf numFmtId="0" fontId="19" fillId="4" borderId="4" xfId="0" applyFont="1" applyFill="1" applyBorder="1" applyAlignment="1">
      <alignment horizontal="left" vertical="center"/>
    </xf>
    <xf numFmtId="0" fontId="3" fillId="3" borderId="0" xfId="0" applyFont="1" applyFill="1"/>
    <xf numFmtId="0" fontId="4" fillId="3" borderId="35" xfId="0" applyNumberFormat="1" applyFont="1" applyFill="1" applyBorder="1" applyAlignment="1">
      <alignment vertical="center"/>
    </xf>
    <xf numFmtId="0" fontId="10" fillId="0" borderId="24" xfId="0" applyNumberFormat="1" applyFont="1" applyFill="1" applyBorder="1" applyAlignment="1">
      <alignment horizontal="center" vertical="center"/>
    </xf>
    <xf numFmtId="0" fontId="21" fillId="5" borderId="22" xfId="0" applyNumberFormat="1" applyFont="1" applyFill="1" applyBorder="1" applyAlignment="1">
      <alignment horizontal="center" vertical="center"/>
    </xf>
    <xf numFmtId="0" fontId="22" fillId="6" borderId="22" xfId="0" applyNumberFormat="1" applyFont="1" applyFill="1" applyBorder="1" applyAlignment="1">
      <alignment horizontal="center" vertical="center"/>
    </xf>
    <xf numFmtId="10" fontId="22" fillId="6" borderId="22" xfId="2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15" fontId="4" fillId="3" borderId="12" xfId="0" applyNumberFormat="1" applyFont="1" applyFill="1" applyBorder="1" applyAlignment="1">
      <alignment vertical="center"/>
    </xf>
    <xf numFmtId="0" fontId="7" fillId="6" borderId="22" xfId="0" applyNumberFormat="1" applyFont="1" applyFill="1" applyBorder="1" applyAlignment="1">
      <alignment horizontal="center" vertical="center"/>
    </xf>
    <xf numFmtId="0" fontId="4" fillId="3" borderId="12" xfId="0" applyNumberFormat="1" applyFont="1" applyFill="1" applyBorder="1" applyAlignment="1">
      <alignment horizontal="center" vertical="center"/>
    </xf>
    <xf numFmtId="0" fontId="4" fillId="3" borderId="13" xfId="0" applyNumberFormat="1" applyFont="1" applyFill="1" applyBorder="1" applyAlignment="1">
      <alignment horizontal="center" vertical="center"/>
    </xf>
    <xf numFmtId="0" fontId="6" fillId="5" borderId="13" xfId="0" applyNumberFormat="1" applyFont="1" applyFill="1" applyBorder="1" applyAlignment="1">
      <alignment horizontal="center" vertical="center"/>
    </xf>
    <xf numFmtId="0" fontId="4" fillId="3" borderId="35" xfId="0" applyNumberFormat="1" applyFont="1" applyFill="1" applyBorder="1" applyAlignment="1">
      <alignment horizontal="center" vertical="center"/>
    </xf>
    <xf numFmtId="10" fontId="10" fillId="3" borderId="36" xfId="2" applyNumberFormat="1" applyFont="1" applyFill="1" applyBorder="1" applyAlignment="1">
      <alignment horizontal="center" vertical="center"/>
    </xf>
    <xf numFmtId="10" fontId="4" fillId="3" borderId="14" xfId="2" applyNumberFormat="1" applyFont="1" applyFill="1" applyBorder="1" applyAlignment="1">
      <alignment horizontal="center" vertical="center"/>
    </xf>
    <xf numFmtId="15" fontId="4" fillId="3" borderId="12" xfId="2" applyNumberFormat="1" applyFont="1" applyFill="1" applyBorder="1" applyAlignment="1">
      <alignment horizontal="center" vertical="center"/>
    </xf>
    <xf numFmtId="0" fontId="46" fillId="5" borderId="22" xfId="0" applyNumberFormat="1" applyFont="1" applyFill="1" applyBorder="1" applyAlignment="1">
      <alignment horizontal="center" vertical="center"/>
    </xf>
    <xf numFmtId="0" fontId="46" fillId="6" borderId="22" xfId="0" applyNumberFormat="1" applyFont="1" applyFill="1" applyBorder="1" applyAlignment="1">
      <alignment horizontal="center" vertical="center"/>
    </xf>
    <xf numFmtId="15" fontId="43" fillId="0" borderId="12" xfId="0" applyNumberFormat="1" applyFont="1" applyFill="1" applyBorder="1" applyAlignment="1">
      <alignment horizontal="center" vertical="center"/>
    </xf>
    <xf numFmtId="15" fontId="43" fillId="3" borderId="12" xfId="0" applyNumberFormat="1" applyFont="1" applyFill="1" applyBorder="1" applyAlignment="1">
      <alignment horizontal="center" vertical="center"/>
    </xf>
    <xf numFmtId="0" fontId="46" fillId="5" borderId="22" xfId="0" applyNumberFormat="1" applyFont="1" applyFill="1" applyBorder="1" applyAlignment="1">
      <alignment horizontal="left" vertical="center"/>
    </xf>
    <xf numFmtId="0" fontId="46" fillId="6" borderId="22" xfId="0" applyNumberFormat="1" applyFont="1" applyFill="1" applyBorder="1" applyAlignment="1">
      <alignment horizontal="left" vertical="center"/>
    </xf>
    <xf numFmtId="15" fontId="47" fillId="3" borderId="12" xfId="2" applyNumberFormat="1" applyFont="1" applyFill="1" applyBorder="1" applyAlignment="1">
      <alignment horizontal="center" vertical="center"/>
    </xf>
    <xf numFmtId="0" fontId="48" fillId="5" borderId="22" xfId="0" applyNumberFormat="1" applyFont="1" applyFill="1" applyBorder="1" applyAlignment="1">
      <alignment horizontal="left" vertical="center"/>
    </xf>
    <xf numFmtId="0" fontId="48" fillId="6" borderId="22" xfId="0" applyNumberFormat="1" applyFont="1" applyFill="1" applyBorder="1" applyAlignment="1">
      <alignment horizontal="left" vertical="center"/>
    </xf>
    <xf numFmtId="10" fontId="47" fillId="3" borderId="12" xfId="2" applyNumberFormat="1" applyFont="1" applyFill="1" applyBorder="1" applyAlignment="1">
      <alignment horizontal="center" vertical="center"/>
    </xf>
    <xf numFmtId="165" fontId="43" fillId="3" borderId="12" xfId="0" applyNumberFormat="1" applyFont="1" applyFill="1" applyBorder="1" applyAlignment="1">
      <alignment vertical="center"/>
    </xf>
    <xf numFmtId="0" fontId="4" fillId="38" borderId="13" xfId="0" applyNumberFormat="1" applyFont="1" applyFill="1" applyBorder="1" applyAlignment="1">
      <alignment horizontal="center" vertical="center"/>
    </xf>
    <xf numFmtId="0" fontId="4" fillId="38" borderId="12" xfId="0" applyNumberFormat="1" applyFont="1" applyFill="1" applyBorder="1" applyAlignment="1">
      <alignment vertical="center"/>
    </xf>
    <xf numFmtId="0" fontId="4" fillId="3" borderId="22" xfId="0" applyNumberFormat="1" applyFont="1" applyFill="1" applyBorder="1" applyAlignment="1">
      <alignment horizontal="center" vertical="center"/>
    </xf>
    <xf numFmtId="0" fontId="4" fillId="3" borderId="22" xfId="0" applyNumberFormat="1" applyFont="1" applyFill="1" applyBorder="1" applyAlignment="1">
      <alignment vertical="center"/>
    </xf>
    <xf numFmtId="10" fontId="4" fillId="3" borderId="22" xfId="2" applyNumberFormat="1" applyFont="1" applyFill="1" applyBorder="1" applyAlignment="1">
      <alignment horizontal="center" vertical="center"/>
    </xf>
    <xf numFmtId="15" fontId="43" fillId="3" borderId="22" xfId="0" applyNumberFormat="1" applyFont="1" applyFill="1" applyBorder="1" applyAlignment="1">
      <alignment horizontal="center" vertical="center"/>
    </xf>
    <xf numFmtId="165" fontId="4" fillId="3" borderId="22" xfId="2" applyNumberFormat="1" applyFont="1" applyFill="1" applyBorder="1" applyAlignment="1">
      <alignment horizontal="center" vertical="center"/>
    </xf>
    <xf numFmtId="10" fontId="47" fillId="3" borderId="22" xfId="2" applyNumberFormat="1" applyFont="1" applyFill="1" applyBorder="1" applyAlignment="1">
      <alignment horizontal="center" vertical="center"/>
    </xf>
    <xf numFmtId="165" fontId="43" fillId="3" borderId="22" xfId="0" applyNumberFormat="1" applyFont="1" applyFill="1" applyBorder="1" applyAlignment="1">
      <alignment vertical="center"/>
    </xf>
    <xf numFmtId="0" fontId="4" fillId="2" borderId="12" xfId="0" applyNumberFormat="1" applyFont="1" applyFill="1" applyBorder="1" applyAlignment="1">
      <alignment horizontal="center" vertical="center"/>
    </xf>
    <xf numFmtId="0" fontId="4" fillId="2" borderId="22" xfId="0" applyNumberFormat="1" applyFont="1" applyFill="1" applyBorder="1" applyAlignment="1">
      <alignment vertical="center"/>
    </xf>
    <xf numFmtId="0" fontId="50" fillId="3" borderId="12" xfId="0" applyNumberFormat="1" applyFont="1" applyFill="1" applyBorder="1" applyAlignment="1">
      <alignment vertical="center"/>
    </xf>
    <xf numFmtId="0" fontId="4" fillId="2" borderId="12" xfId="0" applyNumberFormat="1" applyFont="1" applyFill="1" applyBorder="1" applyAlignment="1">
      <alignment vertical="center"/>
    </xf>
    <xf numFmtId="15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65" fontId="43" fillId="3" borderId="12" xfId="0" applyNumberFormat="1" applyFont="1" applyFill="1" applyBorder="1" applyAlignment="1">
      <alignment horizontal="center" vertical="center"/>
    </xf>
    <xf numFmtId="0" fontId="47" fillId="3" borderId="12" xfId="0" applyNumberFormat="1" applyFont="1" applyFill="1" applyBorder="1" applyAlignment="1">
      <alignment vertical="center"/>
    </xf>
    <xf numFmtId="15" fontId="47" fillId="3" borderId="12" xfId="0" applyNumberFormat="1" applyFont="1" applyFill="1" applyBorder="1" applyAlignment="1">
      <alignment vertical="center"/>
    </xf>
    <xf numFmtId="0" fontId="47" fillId="3" borderId="22" xfId="0" applyNumberFormat="1" applyFont="1" applyFill="1" applyBorder="1" applyAlignment="1">
      <alignment vertical="center"/>
    </xf>
    <xf numFmtId="0" fontId="47" fillId="3" borderId="12" xfId="0" applyNumberFormat="1" applyFont="1" applyFill="1" applyBorder="1" applyAlignment="1">
      <alignment horizontal="center" vertical="center"/>
    </xf>
    <xf numFmtId="0" fontId="47" fillId="3" borderId="35" xfId="0" applyNumberFormat="1" applyFont="1" applyFill="1" applyBorder="1" applyAlignment="1">
      <alignment vertical="center"/>
    </xf>
    <xf numFmtId="15" fontId="5" fillId="3" borderId="12" xfId="2" applyNumberFormat="1" applyFont="1" applyFill="1" applyBorder="1" applyAlignment="1">
      <alignment horizontal="center" vertical="center"/>
    </xf>
    <xf numFmtId="164" fontId="16" fillId="4" borderId="17" xfId="1" applyNumberFormat="1" applyFont="1" applyFill="1" applyBorder="1" applyAlignment="1">
      <alignment horizontal="center" vertical="center" wrapText="1"/>
    </xf>
    <xf numFmtId="164" fontId="16" fillId="4" borderId="19" xfId="1" applyNumberFormat="1" applyFont="1" applyFill="1" applyBorder="1" applyAlignment="1">
      <alignment horizontal="center" vertical="center" wrapText="1"/>
    </xf>
    <xf numFmtId="164" fontId="16" fillId="4" borderId="21" xfId="1" applyNumberFormat="1" applyFont="1" applyFill="1" applyBorder="1" applyAlignment="1">
      <alignment horizontal="center" vertical="center" wrapText="1"/>
    </xf>
    <xf numFmtId="15" fontId="4" fillId="2" borderId="12" xfId="0" applyNumberFormat="1" applyFont="1" applyFill="1" applyBorder="1" applyAlignment="1">
      <alignment horizontal="center" vertical="center"/>
    </xf>
    <xf numFmtId="165" fontId="4" fillId="2" borderId="12" xfId="0" applyNumberFormat="1" applyFont="1" applyFill="1" applyBorder="1" applyAlignment="1">
      <alignment horizontal="center" vertical="center"/>
    </xf>
    <xf numFmtId="15" fontId="4" fillId="2" borderId="12" xfId="0" applyNumberFormat="1" applyFont="1" applyFill="1" applyBorder="1" applyAlignment="1">
      <alignment vertical="center"/>
    </xf>
    <xf numFmtId="165" fontId="4" fillId="2" borderId="12" xfId="0" applyNumberFormat="1" applyFont="1" applyFill="1" applyBorder="1" applyAlignment="1">
      <alignment vertical="center"/>
    </xf>
    <xf numFmtId="165" fontId="4" fillId="39" borderId="12" xfId="0" applyNumberFormat="1" applyFont="1" applyFill="1" applyBorder="1" applyAlignment="1">
      <alignment vertical="center"/>
    </xf>
    <xf numFmtId="15" fontId="4" fillId="0" borderId="12" xfId="0" applyNumberFormat="1" applyFont="1" applyFill="1" applyBorder="1" applyAlignment="1">
      <alignment horizontal="center" vertical="center"/>
    </xf>
    <xf numFmtId="15" fontId="4" fillId="0" borderId="12" xfId="0" applyNumberFormat="1" applyFont="1" applyFill="1" applyBorder="1" applyAlignment="1">
      <alignment vertical="center"/>
    </xf>
    <xf numFmtId="0" fontId="4" fillId="3" borderId="12" xfId="0" quotePrefix="1" applyNumberFormat="1" applyFont="1" applyFill="1" applyBorder="1" applyAlignment="1">
      <alignment horizontal="center" vertical="center"/>
    </xf>
    <xf numFmtId="165" fontId="43" fillId="40" borderId="12" xfId="0" applyNumberFormat="1" applyFont="1" applyFill="1" applyBorder="1" applyAlignment="1">
      <alignment vertical="center"/>
    </xf>
    <xf numFmtId="0" fontId="15" fillId="4" borderId="19" xfId="0" applyFont="1" applyFill="1" applyBorder="1" applyAlignment="1">
      <alignment horizontal="center" vertical="center"/>
    </xf>
    <xf numFmtId="165" fontId="18" fillId="4" borderId="19" xfId="0" applyNumberFormat="1" applyFont="1" applyFill="1" applyBorder="1" applyAlignment="1">
      <alignment horizontal="center" vertical="center" wrapText="1"/>
    </xf>
    <xf numFmtId="0" fontId="14" fillId="0" borderId="0" xfId="0" applyFont="1" applyAlignment="1">
      <alignment horizontal="center" wrapText="1"/>
    </xf>
    <xf numFmtId="0" fontId="14" fillId="0" borderId="0" xfId="0" applyFont="1" applyAlignment="1">
      <alignment horizontal="center" vertical="center"/>
    </xf>
    <xf numFmtId="0" fontId="15" fillId="4" borderId="18" xfId="0" applyFont="1" applyFill="1" applyBorder="1" applyAlignment="1">
      <alignment horizontal="center" vertical="center"/>
    </xf>
    <xf numFmtId="0" fontId="15" fillId="4" borderId="4" xfId="0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horizontal="center" vertical="center"/>
    </xf>
    <xf numFmtId="164" fontId="16" fillId="4" borderId="17" xfId="1" applyNumberFormat="1" applyFont="1" applyFill="1" applyBorder="1" applyAlignment="1">
      <alignment horizontal="center" vertical="center" wrapText="1"/>
    </xf>
    <xf numFmtId="164" fontId="16" fillId="4" borderId="19" xfId="1" applyNumberFormat="1" applyFont="1" applyFill="1" applyBorder="1" applyAlignment="1">
      <alignment horizontal="center" vertical="center" wrapText="1"/>
    </xf>
    <xf numFmtId="164" fontId="16" fillId="4" borderId="21" xfId="1" applyNumberFormat="1" applyFont="1" applyFill="1" applyBorder="1" applyAlignment="1">
      <alignment horizontal="center" vertical="center" wrapText="1"/>
    </xf>
    <xf numFmtId="10" fontId="16" fillId="4" borderId="17" xfId="2" applyNumberFormat="1" applyFont="1" applyFill="1" applyBorder="1" applyAlignment="1">
      <alignment horizontal="center" vertical="center" wrapText="1"/>
    </xf>
    <xf numFmtId="10" fontId="16" fillId="4" borderId="19" xfId="2" applyNumberFormat="1" applyFont="1" applyFill="1" applyBorder="1" applyAlignment="1">
      <alignment horizontal="center" vertical="center" wrapText="1"/>
    </xf>
    <xf numFmtId="10" fontId="16" fillId="4" borderId="21" xfId="2" applyNumberFormat="1" applyFont="1" applyFill="1" applyBorder="1" applyAlignment="1">
      <alignment horizontal="center" vertical="center" wrapText="1"/>
    </xf>
    <xf numFmtId="0" fontId="16" fillId="4" borderId="18" xfId="0" applyFont="1" applyFill="1" applyBorder="1" applyAlignment="1">
      <alignment horizontal="center" vertical="center"/>
    </xf>
    <xf numFmtId="0" fontId="16" fillId="4" borderId="15" xfId="0" applyFont="1" applyFill="1" applyBorder="1" applyAlignment="1">
      <alignment horizontal="center" vertical="center"/>
    </xf>
    <xf numFmtId="0" fontId="16" fillId="4" borderId="16" xfId="0" applyFont="1" applyFill="1" applyBorder="1" applyAlignment="1">
      <alignment horizontal="center" vertical="center"/>
    </xf>
    <xf numFmtId="0" fontId="16" fillId="4" borderId="5" xfId="0" applyFont="1" applyFill="1" applyBorder="1" applyAlignment="1">
      <alignment horizontal="center" vertical="center"/>
    </xf>
    <xf numFmtId="0" fontId="16" fillId="4" borderId="6" xfId="0" applyFont="1" applyFill="1" applyBorder="1" applyAlignment="1">
      <alignment horizontal="center" vertical="center"/>
    </xf>
    <xf numFmtId="0" fontId="16" fillId="4" borderId="7" xfId="0" applyFont="1" applyFill="1" applyBorder="1" applyAlignment="1">
      <alignment horizontal="center" vertical="center"/>
    </xf>
    <xf numFmtId="0" fontId="16" fillId="4" borderId="17" xfId="0" applyFont="1" applyFill="1" applyBorder="1" applyAlignment="1">
      <alignment horizontal="center" vertical="center" wrapText="1"/>
    </xf>
    <xf numFmtId="0" fontId="16" fillId="4" borderId="19" xfId="0" applyFont="1" applyFill="1" applyBorder="1" applyAlignment="1">
      <alignment horizontal="center" vertical="center" wrapText="1"/>
    </xf>
    <xf numFmtId="0" fontId="16" fillId="4" borderId="21" xfId="0" applyFont="1" applyFill="1" applyBorder="1" applyAlignment="1">
      <alignment horizontal="center" vertical="center" wrapText="1"/>
    </xf>
    <xf numFmtId="0" fontId="18" fillId="4" borderId="11" xfId="0" applyFont="1" applyFill="1" applyBorder="1" applyAlignment="1">
      <alignment horizontal="center" vertical="center" wrapText="1"/>
    </xf>
    <xf numFmtId="0" fontId="18" fillId="4" borderId="9" xfId="0" applyFont="1" applyFill="1" applyBorder="1" applyAlignment="1">
      <alignment horizontal="center" vertical="center" wrapText="1"/>
    </xf>
    <xf numFmtId="0" fontId="18" fillId="4" borderId="10" xfId="0" applyFont="1" applyFill="1" applyBorder="1" applyAlignment="1">
      <alignment horizontal="center" vertical="center" wrapText="1"/>
    </xf>
    <xf numFmtId="0" fontId="23" fillId="3" borderId="1" xfId="0" applyFont="1" applyFill="1" applyBorder="1" applyAlignment="1">
      <alignment horizontal="center" vertical="center"/>
    </xf>
    <xf numFmtId="0" fontId="23" fillId="3" borderId="5" xfId="0" applyFont="1" applyFill="1" applyBorder="1" applyAlignment="1">
      <alignment horizontal="center" vertical="center"/>
    </xf>
    <xf numFmtId="0" fontId="18" fillId="4" borderId="1" xfId="0" applyFont="1" applyFill="1" applyBorder="1" applyAlignment="1">
      <alignment horizontal="center" vertical="center" wrapText="1"/>
    </xf>
    <xf numFmtId="0" fontId="18" fillId="4" borderId="2" xfId="0" applyFont="1" applyFill="1" applyBorder="1" applyAlignment="1">
      <alignment horizontal="center" vertical="center" wrapText="1"/>
    </xf>
    <xf numFmtId="0" fontId="18" fillId="4" borderId="3" xfId="0" applyFont="1" applyFill="1" applyBorder="1" applyAlignment="1">
      <alignment horizontal="center" vertical="center" wrapText="1"/>
    </xf>
  </cellXfs>
  <cellStyles count="58">
    <cellStyle name="20% - Accent1" xfId="29" builtinId="30" customBuiltin="1"/>
    <cellStyle name="20% - Accent2" xfId="33" builtinId="34" customBuiltin="1"/>
    <cellStyle name="20% - Accent3" xfId="37" builtinId="38" customBuiltin="1"/>
    <cellStyle name="20% - Accent4" xfId="41" builtinId="42" customBuiltin="1"/>
    <cellStyle name="20% - Accent5" xfId="45" builtinId="46" customBuiltin="1"/>
    <cellStyle name="20% - Accent6" xfId="49" builtinId="50" customBuiltin="1"/>
    <cellStyle name="40% - Accent1" xfId="30" builtinId="31" customBuiltin="1"/>
    <cellStyle name="40% - Accent2" xfId="34" builtinId="35" customBuiltin="1"/>
    <cellStyle name="40% - Accent3" xfId="38" builtinId="39" customBuiltin="1"/>
    <cellStyle name="40% - Accent4" xfId="42" builtinId="43" customBuiltin="1"/>
    <cellStyle name="40% - Accent5" xfId="46" builtinId="47" customBuiltin="1"/>
    <cellStyle name="40% - Accent6" xfId="50" builtinId="51" customBuiltin="1"/>
    <cellStyle name="60% - Accent1" xfId="31" builtinId="32" customBuiltin="1"/>
    <cellStyle name="60% - Accent2" xfId="35" builtinId="36" customBuiltin="1"/>
    <cellStyle name="60% - Accent3" xfId="39" builtinId="40" customBuiltin="1"/>
    <cellStyle name="60% - Accent4" xfId="43" builtinId="44" customBuiltin="1"/>
    <cellStyle name="60% - Accent5" xfId="47" builtinId="48" customBuiltin="1"/>
    <cellStyle name="60% - Accent6" xfId="51" builtinId="52" customBuiltin="1"/>
    <cellStyle name="Accent1" xfId="28" builtinId="29" customBuiltin="1"/>
    <cellStyle name="Accent2" xfId="32" builtinId="33" customBuiltin="1"/>
    <cellStyle name="Accent3" xfId="36" builtinId="37" customBuiltin="1"/>
    <cellStyle name="Accent4" xfId="40" builtinId="41" customBuiltin="1"/>
    <cellStyle name="Accent5" xfId="44" builtinId="45" customBuiltin="1"/>
    <cellStyle name="Accent6" xfId="48" builtinId="49" customBuiltin="1"/>
    <cellStyle name="Bad" xfId="17" builtinId="27" customBuiltin="1"/>
    <cellStyle name="Calculation" xfId="21" builtinId="22" customBuiltin="1"/>
    <cellStyle name="Check Cell" xfId="23" builtinId="23" customBuiltin="1"/>
    <cellStyle name="Comma [0]" xfId="1" builtinId="6"/>
    <cellStyle name="Comma [0] 2" xfId="9" xr:uid="{00000000-0005-0000-0000-00001C000000}"/>
    <cellStyle name="Comma [0] 2 2" xfId="10" xr:uid="{00000000-0005-0000-0000-00001D000000}"/>
    <cellStyle name="Comma [0] 2 2 2" xfId="53" xr:uid="{00000000-0005-0000-0000-00001E000000}"/>
    <cellStyle name="Comma [0] 2 2 2 2" xfId="57" xr:uid="{00000000-0005-0000-0000-00001F000000}"/>
    <cellStyle name="Comma [0] 2 2 3" xfId="55" xr:uid="{00000000-0005-0000-0000-000020000000}"/>
    <cellStyle name="Comma [0] 2 3" xfId="52" xr:uid="{00000000-0005-0000-0000-000021000000}"/>
    <cellStyle name="Comma [0] 2 3 2" xfId="56" xr:uid="{00000000-0005-0000-0000-000022000000}"/>
    <cellStyle name="Comma [0] 2 4" xfId="54" xr:uid="{00000000-0005-0000-0000-000023000000}"/>
    <cellStyle name="Explanatory Text" xfId="26" builtinId="53" customBuiltin="1"/>
    <cellStyle name="Good" xfId="16" builtinId="26" customBuiltin="1"/>
    <cellStyle name="Heading 1" xfId="12" builtinId="16" customBuiltin="1"/>
    <cellStyle name="Heading 2" xfId="13" builtinId="17" customBuiltin="1"/>
    <cellStyle name="Heading 3" xfId="14" builtinId="18" customBuiltin="1"/>
    <cellStyle name="Heading 4" xfId="15" builtinId="19" customBuiltin="1"/>
    <cellStyle name="Input" xfId="19" builtinId="20" customBuiltin="1"/>
    <cellStyle name="Linked Cell" xfId="22" builtinId="24" customBuiltin="1"/>
    <cellStyle name="Neutral" xfId="18" builtinId="28" customBuiltin="1"/>
    <cellStyle name="Normal" xfId="0" builtinId="0"/>
    <cellStyle name="Normal 2" xfId="3" xr:uid="{00000000-0005-0000-0000-00002E000000}"/>
    <cellStyle name="Normal 2 2" xfId="5" xr:uid="{00000000-0005-0000-0000-00002F000000}"/>
    <cellStyle name="Normal 3" xfId="6" xr:uid="{00000000-0005-0000-0000-000030000000}"/>
    <cellStyle name="Normal 6 5" xfId="8" xr:uid="{00000000-0005-0000-0000-000031000000}"/>
    <cellStyle name="Normal 8" xfId="7" xr:uid="{00000000-0005-0000-0000-000032000000}"/>
    <cellStyle name="Note" xfId="25" builtinId="10" customBuiltin="1"/>
    <cellStyle name="Output" xfId="20" builtinId="21" customBuiltin="1"/>
    <cellStyle name="Percent" xfId="2" builtinId="5"/>
    <cellStyle name="Percent 2" xfId="4" xr:uid="{00000000-0005-0000-0000-000036000000}"/>
    <cellStyle name="Title" xfId="11" builtinId="15" customBuiltin="1"/>
    <cellStyle name="Total" xfId="27" builtinId="25" customBuiltin="1"/>
    <cellStyle name="Warning Text" xfId="24" builtinId="11" customBuiltin="1"/>
  </cellStyles>
  <dxfs count="3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azis\amerada%20hess\P%20R%20O%20J%20E%20C%20T\KoDeCo\KoDeCo%20KE%2040\KE%2040%20Detail%20Engineering\MECH\D%20S\Rev%20A\Chemical%20Injection%20Pump%20(P-408%20A-B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ertamina-ep.net\New%20Gute%20File\My%20Documents\Well%20Program\Tiaka\Tiaka%236\Tiaka6%20AFE%20Rev.3-20030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ge 6"/>
      <sheetName val="page 5"/>
      <sheetName val="Vw insulation pipe"/>
      <sheetName val="예가표"/>
      <sheetName val="Breakdown"/>
      <sheetName val="N.B Forecast"/>
      <sheetName val="Validation Lists"/>
      <sheetName val="예산M12A"/>
      <sheetName val="RFP002"/>
      <sheetName val="GiaVL"/>
      <sheetName val="OWNER ESTIMATE"/>
      <sheetName val="REKAP "/>
      <sheetName val="RINCIAN FIRE PROTECTION SYSTEM"/>
      <sheetName val="RATE BUNYU"/>
      <sheetName val="UPAH &amp; BAHAN"/>
      <sheetName val="MASTER ASP"/>
      <sheetName val="MASTER ASP CIVIL"/>
      <sheetName val=" AN.UPAH INST"/>
      <sheetName val=" AN.UPAH ELECT"/>
      <sheetName val=" AN.UPAH CIVIL"/>
      <sheetName val=" AN.UPAH PIPING"/>
      <sheetName val="SURVEY"/>
      <sheetName val="ENGINEERING"/>
      <sheetName val="APD"/>
      <sheetName val="SKG NIBUNG"/>
      <sheetName val="POWER PLANT"/>
      <sheetName val="Smart Pig for LTR "/>
      <sheetName val="HSM"/>
      <sheetName val="ASP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ttime"/>
      <sheetName val="AFE"/>
      <sheetName val="COSTCHART"/>
      <sheetName val="DepthVsCost"/>
      <sheetName val="Sch19"/>
      <sheetName val="Sch20"/>
    </sheetNames>
    <sheetDataSet>
      <sheetData sheetId="0"/>
      <sheetData sheetId="1">
        <row r="5">
          <cell r="L5" t="str">
            <v>Est. RIG DAYS :</v>
          </cell>
          <cell r="N5" t="str">
            <v>days</v>
          </cell>
        </row>
        <row r="6">
          <cell r="N6" t="str">
            <v>days</v>
          </cell>
        </row>
        <row r="7">
          <cell r="N7" t="str">
            <v>days</v>
          </cell>
        </row>
        <row r="13">
          <cell r="N13" t="str">
            <v xml:space="preserve">U/PRICE </v>
          </cell>
          <cell r="O13" t="str">
            <v>TOTAL</v>
          </cell>
        </row>
        <row r="14">
          <cell r="N14">
            <v>0</v>
          </cell>
        </row>
        <row r="17">
          <cell r="N17">
            <v>80</v>
          </cell>
          <cell r="O17">
            <v>16000</v>
          </cell>
        </row>
        <row r="18">
          <cell r="N18">
            <v>32</v>
          </cell>
          <cell r="O18">
            <v>83200</v>
          </cell>
        </row>
        <row r="19">
          <cell r="N19">
            <v>33</v>
          </cell>
          <cell r="O19">
            <v>181500</v>
          </cell>
        </row>
        <row r="20">
          <cell r="N20">
            <v>19</v>
          </cell>
          <cell r="O20">
            <v>113050</v>
          </cell>
        </row>
        <row r="21">
          <cell r="N21">
            <v>10</v>
          </cell>
          <cell r="O21">
            <v>0</v>
          </cell>
        </row>
        <row r="23">
          <cell r="N23">
            <v>0</v>
          </cell>
          <cell r="O23">
            <v>0</v>
          </cell>
        </row>
        <row r="24">
          <cell r="N24">
            <v>1000</v>
          </cell>
          <cell r="O24">
            <v>0</v>
          </cell>
        </row>
        <row r="25">
          <cell r="N25">
            <v>500</v>
          </cell>
          <cell r="O25">
            <v>500</v>
          </cell>
        </row>
        <row r="26">
          <cell r="N26">
            <v>700</v>
          </cell>
          <cell r="O26">
            <v>700</v>
          </cell>
        </row>
        <row r="27">
          <cell r="N27">
            <v>500</v>
          </cell>
          <cell r="O27">
            <v>500</v>
          </cell>
        </row>
        <row r="28">
          <cell r="N28">
            <v>500</v>
          </cell>
          <cell r="O28">
            <v>500</v>
          </cell>
        </row>
        <row r="29">
          <cell r="N29">
            <v>9000</v>
          </cell>
          <cell r="O29">
            <v>9000</v>
          </cell>
        </row>
        <row r="30">
          <cell r="N30">
            <v>20000</v>
          </cell>
          <cell r="O30">
            <v>20000</v>
          </cell>
        </row>
        <row r="31">
          <cell r="N31">
            <v>35000</v>
          </cell>
          <cell r="O31">
            <v>35000</v>
          </cell>
        </row>
        <row r="32">
          <cell r="N32">
            <v>7000</v>
          </cell>
          <cell r="O32">
            <v>7000</v>
          </cell>
        </row>
        <row r="33">
          <cell r="N33">
            <v>1500</v>
          </cell>
          <cell r="O33">
            <v>3000</v>
          </cell>
        </row>
        <row r="36">
          <cell r="N36">
            <v>5.07</v>
          </cell>
          <cell r="O36">
            <v>57038</v>
          </cell>
        </row>
        <row r="38">
          <cell r="N38">
            <v>0</v>
          </cell>
          <cell r="O38">
            <v>0</v>
          </cell>
        </row>
        <row r="39">
          <cell r="N39">
            <v>10000</v>
          </cell>
          <cell r="O39">
            <v>10000</v>
          </cell>
        </row>
        <row r="40">
          <cell r="N40">
            <v>20000</v>
          </cell>
          <cell r="O40">
            <v>20000</v>
          </cell>
        </row>
        <row r="41">
          <cell r="N41">
            <v>50000</v>
          </cell>
          <cell r="O41">
            <v>50000</v>
          </cell>
        </row>
        <row r="43">
          <cell r="O43">
            <v>0</v>
          </cell>
        </row>
        <row r="44">
          <cell r="N44">
            <v>100000</v>
          </cell>
          <cell r="O44">
            <v>100000</v>
          </cell>
        </row>
        <row r="45">
          <cell r="N45">
            <v>1360</v>
          </cell>
          <cell r="O45">
            <v>1360</v>
          </cell>
        </row>
        <row r="46">
          <cell r="N46">
            <v>2000</v>
          </cell>
          <cell r="O46">
            <v>4000</v>
          </cell>
        </row>
        <row r="47">
          <cell r="N47">
            <v>5300</v>
          </cell>
          <cell r="O47">
            <v>5300</v>
          </cell>
        </row>
        <row r="48">
          <cell r="N48">
            <v>1000</v>
          </cell>
          <cell r="O48">
            <v>2000</v>
          </cell>
        </row>
        <row r="49">
          <cell r="N49">
            <v>700</v>
          </cell>
          <cell r="O49">
            <v>1400</v>
          </cell>
        </row>
        <row r="50">
          <cell r="N50">
            <v>600</v>
          </cell>
          <cell r="O50">
            <v>1200</v>
          </cell>
        </row>
        <row r="51">
          <cell r="N51">
            <v>7000</v>
          </cell>
          <cell r="O51">
            <v>7000</v>
          </cell>
        </row>
        <row r="52">
          <cell r="N52">
            <v>3000</v>
          </cell>
          <cell r="O52">
            <v>3000</v>
          </cell>
        </row>
        <row r="54">
          <cell r="N54">
            <v>0</v>
          </cell>
          <cell r="O54">
            <v>0</v>
          </cell>
        </row>
        <row r="58">
          <cell r="O58">
            <v>0</v>
          </cell>
        </row>
        <row r="59">
          <cell r="O59">
            <v>0</v>
          </cell>
        </row>
        <row r="62">
          <cell r="N62">
            <v>0</v>
          </cell>
          <cell r="O62">
            <v>0</v>
          </cell>
        </row>
        <row r="63">
          <cell r="N63">
            <v>10000</v>
          </cell>
          <cell r="O63">
            <v>10000</v>
          </cell>
        </row>
        <row r="65">
          <cell r="N65">
            <v>0</v>
          </cell>
          <cell r="O65">
            <v>0</v>
          </cell>
        </row>
        <row r="66">
          <cell r="N66">
            <v>280000</v>
          </cell>
          <cell r="O66">
            <v>0</v>
          </cell>
        </row>
        <row r="67">
          <cell r="N67">
            <v>20000</v>
          </cell>
          <cell r="O67">
            <v>0</v>
          </cell>
        </row>
        <row r="69">
          <cell r="N69">
            <v>35</v>
          </cell>
          <cell r="O69">
            <v>0</v>
          </cell>
        </row>
        <row r="70">
          <cell r="N70">
            <v>35</v>
          </cell>
          <cell r="O70">
            <v>0</v>
          </cell>
        </row>
        <row r="71">
          <cell r="N71">
            <v>10000</v>
          </cell>
          <cell r="O71">
            <v>0</v>
          </cell>
        </row>
        <row r="72">
          <cell r="N72">
            <v>4000</v>
          </cell>
          <cell r="O72">
            <v>0</v>
          </cell>
        </row>
        <row r="73">
          <cell r="N73">
            <v>20000</v>
          </cell>
          <cell r="O73">
            <v>0</v>
          </cell>
        </row>
        <row r="75">
          <cell r="N75">
            <v>0</v>
          </cell>
          <cell r="O75">
            <v>0</v>
          </cell>
        </row>
        <row r="76">
          <cell r="N76">
            <v>4000</v>
          </cell>
          <cell r="O76">
            <v>12000</v>
          </cell>
        </row>
        <row r="77">
          <cell r="N77">
            <v>2000</v>
          </cell>
          <cell r="O77">
            <v>4000</v>
          </cell>
        </row>
        <row r="79">
          <cell r="N79">
            <v>0</v>
          </cell>
          <cell r="O79">
            <v>0</v>
          </cell>
        </row>
        <row r="80">
          <cell r="N80">
            <v>3500</v>
          </cell>
          <cell r="O80">
            <v>3500</v>
          </cell>
        </row>
        <row r="81">
          <cell r="N81">
            <v>1500</v>
          </cell>
          <cell r="O81">
            <v>1500</v>
          </cell>
        </row>
        <row r="83">
          <cell r="N83">
            <v>0</v>
          </cell>
          <cell r="O83">
            <v>0</v>
          </cell>
        </row>
      </sheetData>
      <sheetData sheetId="2"/>
      <sheetData sheetId="3" refreshError="1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39997558519241921"/>
    <pageSetUpPr fitToPage="1"/>
  </sheetPr>
  <dimension ref="A1:BH140"/>
  <sheetViews>
    <sheetView showGridLines="0" tabSelected="1" zoomScale="55" zoomScaleNormal="55" zoomScaleSheetLayoutView="55" workbookViewId="0">
      <pane xSplit="7" ySplit="8" topLeftCell="H9" activePane="bottomRight" state="frozenSplit"/>
      <selection activeCell="E28" activeCellId="1" sqref="F34 E28"/>
      <selection pane="topRight" activeCell="E28" activeCellId="1" sqref="F34 E28"/>
      <selection pane="bottomLeft" activeCell="E28" activeCellId="1" sqref="F34 E28"/>
      <selection pane="bottomRight" activeCell="H9" sqref="H9"/>
    </sheetView>
  </sheetViews>
  <sheetFormatPr defaultColWidth="25.42578125" defaultRowHeight="12.75" x14ac:dyDescent="0.2"/>
  <cols>
    <col min="1" max="1" width="5.5703125" style="1" bestFit="1" customWidth="1"/>
    <col min="2" max="2" width="40.42578125" style="43" bestFit="1" customWidth="1"/>
    <col min="3" max="3" width="79.85546875" style="2" bestFit="1" customWidth="1"/>
    <col min="4" max="5" width="14.140625" style="3" customWidth="1"/>
    <col min="6" max="6" width="13.140625" style="4" customWidth="1"/>
    <col min="7" max="7" width="9.85546875" style="52" customWidth="1"/>
    <col min="8" max="8" width="15.28515625" style="1" bestFit="1" customWidth="1"/>
    <col min="9" max="9" width="13.140625" style="1" customWidth="1"/>
    <col min="10" max="10" width="11.5703125" style="2" customWidth="1"/>
    <col min="11" max="11" width="13.140625" style="5" bestFit="1" customWidth="1"/>
    <col min="12" max="12" width="14.42578125" style="6" customWidth="1"/>
    <col min="13" max="13" width="13.5703125" style="1" bestFit="1" customWidth="1"/>
    <col min="14" max="14" width="12.28515625" style="1" customWidth="1"/>
    <col min="15" max="15" width="8.5703125" style="5" bestFit="1" customWidth="1"/>
    <col min="16" max="16" width="15.7109375" style="7" customWidth="1"/>
    <col min="17" max="17" width="13.5703125" style="2" bestFit="1" customWidth="1"/>
    <col min="18" max="18" width="12.140625" style="2" bestFit="1" customWidth="1"/>
    <col min="19" max="19" width="9.42578125" style="8" customWidth="1"/>
    <col min="20" max="20" width="13.5703125" style="2" customWidth="1"/>
    <col min="21" max="21" width="14.42578125" style="2" customWidth="1"/>
    <col min="22" max="22" width="12.140625" style="2" bestFit="1" customWidth="1"/>
    <col min="23" max="23" width="8.5703125" style="87" bestFit="1" customWidth="1"/>
    <col min="24" max="25" width="20.42578125" style="1" customWidth="1"/>
    <col min="26" max="26" width="10.7109375" style="9" customWidth="1"/>
    <col min="27" max="27" width="11.140625" style="9" customWidth="1"/>
    <col min="28" max="28" width="10.7109375" style="9" customWidth="1"/>
    <col min="29" max="29" width="11.140625" style="9" customWidth="1"/>
    <col min="30" max="30" width="10.7109375" style="9" customWidth="1"/>
    <col min="31" max="31" width="11.140625" style="9" customWidth="1"/>
    <col min="32" max="32" width="10.7109375" style="9" customWidth="1"/>
    <col min="33" max="33" width="11.140625" style="9" customWidth="1"/>
    <col min="34" max="34" width="10.7109375" style="9" customWidth="1"/>
    <col min="35" max="35" width="11.140625" style="9" customWidth="1"/>
    <col min="36" max="36" width="10.7109375" style="9" customWidth="1"/>
    <col min="37" max="37" width="11.140625" style="9" customWidth="1"/>
    <col min="38" max="38" width="10.7109375" style="9" customWidth="1"/>
    <col min="39" max="39" width="11.140625" style="9" customWidth="1"/>
    <col min="40" max="40" width="10.7109375" style="9" customWidth="1"/>
    <col min="41" max="41" width="11.140625" style="9" customWidth="1"/>
    <col min="42" max="42" width="10.7109375" style="9" customWidth="1"/>
    <col min="43" max="43" width="11.140625" style="9" customWidth="1"/>
    <col min="44" max="44" width="10.7109375" style="9" customWidth="1"/>
    <col min="45" max="45" width="11.140625" style="9" customWidth="1"/>
    <col min="46" max="46" width="10.7109375" style="9" customWidth="1"/>
    <col min="47" max="47" width="11.140625" style="9" customWidth="1"/>
    <col min="48" max="48" width="10.7109375" style="9" customWidth="1"/>
    <col min="49" max="49" width="11.140625" style="9" customWidth="1"/>
    <col min="50" max="50" width="10.7109375" style="9" customWidth="1"/>
    <col min="51" max="51" width="11.140625" style="9" customWidth="1"/>
    <col min="52" max="52" width="10.7109375" style="9" customWidth="1"/>
    <col min="53" max="53" width="11.140625" style="9" customWidth="1"/>
    <col min="54" max="54" width="10.7109375" style="9" customWidth="1"/>
    <col min="55" max="55" width="11.140625" style="9" customWidth="1"/>
    <col min="56" max="56" width="10.7109375" style="9" customWidth="1"/>
    <col min="57" max="57" width="11.140625" style="9" customWidth="1"/>
    <col min="58" max="58" width="10.7109375" style="9" customWidth="1"/>
    <col min="59" max="59" width="11.140625" style="9" customWidth="1"/>
    <col min="60" max="60" width="14.28515625" style="10" customWidth="1"/>
    <col min="61" max="61" width="16.7109375" style="2" customWidth="1"/>
    <col min="62" max="90" width="10.7109375" style="2" customWidth="1"/>
    <col min="91" max="268" width="25.42578125" style="2"/>
    <col min="269" max="269" width="9" style="2" customWidth="1"/>
    <col min="270" max="270" width="25.42578125" style="2" customWidth="1"/>
    <col min="271" max="271" width="47.42578125" style="2" customWidth="1"/>
    <col min="272" max="272" width="10.42578125" style="2" customWidth="1"/>
    <col min="273" max="273" width="14" style="2" customWidth="1"/>
    <col min="274" max="274" width="11.42578125" style="2" customWidth="1"/>
    <col min="275" max="291" width="10.7109375" style="2" customWidth="1"/>
    <col min="292" max="292" width="13.28515625" style="2" customWidth="1"/>
    <col min="293" max="346" width="10.7109375" style="2" customWidth="1"/>
    <col min="347" max="524" width="25.42578125" style="2"/>
    <col min="525" max="525" width="9" style="2" customWidth="1"/>
    <col min="526" max="526" width="25.42578125" style="2" customWidth="1"/>
    <col min="527" max="527" width="47.42578125" style="2" customWidth="1"/>
    <col min="528" max="528" width="10.42578125" style="2" customWidth="1"/>
    <col min="529" max="529" width="14" style="2" customWidth="1"/>
    <col min="530" max="530" width="11.42578125" style="2" customWidth="1"/>
    <col min="531" max="547" width="10.7109375" style="2" customWidth="1"/>
    <col min="548" max="548" width="13.28515625" style="2" customWidth="1"/>
    <col min="549" max="602" width="10.7109375" style="2" customWidth="1"/>
    <col min="603" max="780" width="25.42578125" style="2"/>
    <col min="781" max="781" width="9" style="2" customWidth="1"/>
    <col min="782" max="782" width="25.42578125" style="2" customWidth="1"/>
    <col min="783" max="783" width="47.42578125" style="2" customWidth="1"/>
    <col min="784" max="784" width="10.42578125" style="2" customWidth="1"/>
    <col min="785" max="785" width="14" style="2" customWidth="1"/>
    <col min="786" max="786" width="11.42578125" style="2" customWidth="1"/>
    <col min="787" max="803" width="10.7109375" style="2" customWidth="1"/>
    <col min="804" max="804" width="13.28515625" style="2" customWidth="1"/>
    <col min="805" max="858" width="10.7109375" style="2" customWidth="1"/>
    <col min="859" max="1036" width="25.42578125" style="2"/>
    <col min="1037" max="1037" width="9" style="2" customWidth="1"/>
    <col min="1038" max="1038" width="25.42578125" style="2" customWidth="1"/>
    <col min="1039" max="1039" width="47.42578125" style="2" customWidth="1"/>
    <col min="1040" max="1040" width="10.42578125" style="2" customWidth="1"/>
    <col min="1041" max="1041" width="14" style="2" customWidth="1"/>
    <col min="1042" max="1042" width="11.42578125" style="2" customWidth="1"/>
    <col min="1043" max="1059" width="10.7109375" style="2" customWidth="1"/>
    <col min="1060" max="1060" width="13.28515625" style="2" customWidth="1"/>
    <col min="1061" max="1114" width="10.7109375" style="2" customWidth="1"/>
    <col min="1115" max="1292" width="25.42578125" style="2"/>
    <col min="1293" max="1293" width="9" style="2" customWidth="1"/>
    <col min="1294" max="1294" width="25.42578125" style="2" customWidth="1"/>
    <col min="1295" max="1295" width="47.42578125" style="2" customWidth="1"/>
    <col min="1296" max="1296" width="10.42578125" style="2" customWidth="1"/>
    <col min="1297" max="1297" width="14" style="2" customWidth="1"/>
    <col min="1298" max="1298" width="11.42578125" style="2" customWidth="1"/>
    <col min="1299" max="1315" width="10.7109375" style="2" customWidth="1"/>
    <col min="1316" max="1316" width="13.28515625" style="2" customWidth="1"/>
    <col min="1317" max="1370" width="10.7109375" style="2" customWidth="1"/>
    <col min="1371" max="1548" width="25.42578125" style="2"/>
    <col min="1549" max="1549" width="9" style="2" customWidth="1"/>
    <col min="1550" max="1550" width="25.42578125" style="2" customWidth="1"/>
    <col min="1551" max="1551" width="47.42578125" style="2" customWidth="1"/>
    <col min="1552" max="1552" width="10.42578125" style="2" customWidth="1"/>
    <col min="1553" max="1553" width="14" style="2" customWidth="1"/>
    <col min="1554" max="1554" width="11.42578125" style="2" customWidth="1"/>
    <col min="1555" max="1571" width="10.7109375" style="2" customWidth="1"/>
    <col min="1572" max="1572" width="13.28515625" style="2" customWidth="1"/>
    <col min="1573" max="1626" width="10.7109375" style="2" customWidth="1"/>
    <col min="1627" max="1804" width="25.42578125" style="2"/>
    <col min="1805" max="1805" width="9" style="2" customWidth="1"/>
    <col min="1806" max="1806" width="25.42578125" style="2" customWidth="1"/>
    <col min="1807" max="1807" width="47.42578125" style="2" customWidth="1"/>
    <col min="1808" max="1808" width="10.42578125" style="2" customWidth="1"/>
    <col min="1809" max="1809" width="14" style="2" customWidth="1"/>
    <col min="1810" max="1810" width="11.42578125" style="2" customWidth="1"/>
    <col min="1811" max="1827" width="10.7109375" style="2" customWidth="1"/>
    <col min="1828" max="1828" width="13.28515625" style="2" customWidth="1"/>
    <col min="1829" max="1882" width="10.7109375" style="2" customWidth="1"/>
    <col min="1883" max="2060" width="25.42578125" style="2"/>
    <col min="2061" max="2061" width="9" style="2" customWidth="1"/>
    <col min="2062" max="2062" width="25.42578125" style="2" customWidth="1"/>
    <col min="2063" max="2063" width="47.42578125" style="2" customWidth="1"/>
    <col min="2064" max="2064" width="10.42578125" style="2" customWidth="1"/>
    <col min="2065" max="2065" width="14" style="2" customWidth="1"/>
    <col min="2066" max="2066" width="11.42578125" style="2" customWidth="1"/>
    <col min="2067" max="2083" width="10.7109375" style="2" customWidth="1"/>
    <col min="2084" max="2084" width="13.28515625" style="2" customWidth="1"/>
    <col min="2085" max="2138" width="10.7109375" style="2" customWidth="1"/>
    <col min="2139" max="2316" width="25.42578125" style="2"/>
    <col min="2317" max="2317" width="9" style="2" customWidth="1"/>
    <col min="2318" max="2318" width="25.42578125" style="2" customWidth="1"/>
    <col min="2319" max="2319" width="47.42578125" style="2" customWidth="1"/>
    <col min="2320" max="2320" width="10.42578125" style="2" customWidth="1"/>
    <col min="2321" max="2321" width="14" style="2" customWidth="1"/>
    <col min="2322" max="2322" width="11.42578125" style="2" customWidth="1"/>
    <col min="2323" max="2339" width="10.7109375" style="2" customWidth="1"/>
    <col min="2340" max="2340" width="13.28515625" style="2" customWidth="1"/>
    <col min="2341" max="2394" width="10.7109375" style="2" customWidth="1"/>
    <col min="2395" max="2572" width="25.42578125" style="2"/>
    <col min="2573" max="2573" width="9" style="2" customWidth="1"/>
    <col min="2574" max="2574" width="25.42578125" style="2" customWidth="1"/>
    <col min="2575" max="2575" width="47.42578125" style="2" customWidth="1"/>
    <col min="2576" max="2576" width="10.42578125" style="2" customWidth="1"/>
    <col min="2577" max="2577" width="14" style="2" customWidth="1"/>
    <col min="2578" max="2578" width="11.42578125" style="2" customWidth="1"/>
    <col min="2579" max="2595" width="10.7109375" style="2" customWidth="1"/>
    <col min="2596" max="2596" width="13.28515625" style="2" customWidth="1"/>
    <col min="2597" max="2650" width="10.7109375" style="2" customWidth="1"/>
    <col min="2651" max="2828" width="25.42578125" style="2"/>
    <col min="2829" max="2829" width="9" style="2" customWidth="1"/>
    <col min="2830" max="2830" width="25.42578125" style="2" customWidth="1"/>
    <col min="2831" max="2831" width="47.42578125" style="2" customWidth="1"/>
    <col min="2832" max="2832" width="10.42578125" style="2" customWidth="1"/>
    <col min="2833" max="2833" width="14" style="2" customWidth="1"/>
    <col min="2834" max="2834" width="11.42578125" style="2" customWidth="1"/>
    <col min="2835" max="2851" width="10.7109375" style="2" customWidth="1"/>
    <col min="2852" max="2852" width="13.28515625" style="2" customWidth="1"/>
    <col min="2853" max="2906" width="10.7109375" style="2" customWidth="1"/>
    <col min="2907" max="3084" width="25.42578125" style="2"/>
    <col min="3085" max="3085" width="9" style="2" customWidth="1"/>
    <col min="3086" max="3086" width="25.42578125" style="2" customWidth="1"/>
    <col min="3087" max="3087" width="47.42578125" style="2" customWidth="1"/>
    <col min="3088" max="3088" width="10.42578125" style="2" customWidth="1"/>
    <col min="3089" max="3089" width="14" style="2" customWidth="1"/>
    <col min="3090" max="3090" width="11.42578125" style="2" customWidth="1"/>
    <col min="3091" max="3107" width="10.7109375" style="2" customWidth="1"/>
    <col min="3108" max="3108" width="13.28515625" style="2" customWidth="1"/>
    <col min="3109" max="3162" width="10.7109375" style="2" customWidth="1"/>
    <col min="3163" max="3340" width="25.42578125" style="2"/>
    <col min="3341" max="3341" width="9" style="2" customWidth="1"/>
    <col min="3342" max="3342" width="25.42578125" style="2" customWidth="1"/>
    <col min="3343" max="3343" width="47.42578125" style="2" customWidth="1"/>
    <col min="3344" max="3344" width="10.42578125" style="2" customWidth="1"/>
    <col min="3345" max="3345" width="14" style="2" customWidth="1"/>
    <col min="3346" max="3346" width="11.42578125" style="2" customWidth="1"/>
    <col min="3347" max="3363" width="10.7109375" style="2" customWidth="1"/>
    <col min="3364" max="3364" width="13.28515625" style="2" customWidth="1"/>
    <col min="3365" max="3418" width="10.7109375" style="2" customWidth="1"/>
    <col min="3419" max="3596" width="25.42578125" style="2"/>
    <col min="3597" max="3597" width="9" style="2" customWidth="1"/>
    <col min="3598" max="3598" width="25.42578125" style="2" customWidth="1"/>
    <col min="3599" max="3599" width="47.42578125" style="2" customWidth="1"/>
    <col min="3600" max="3600" width="10.42578125" style="2" customWidth="1"/>
    <col min="3601" max="3601" width="14" style="2" customWidth="1"/>
    <col min="3602" max="3602" width="11.42578125" style="2" customWidth="1"/>
    <col min="3603" max="3619" width="10.7109375" style="2" customWidth="1"/>
    <col min="3620" max="3620" width="13.28515625" style="2" customWidth="1"/>
    <col min="3621" max="3674" width="10.7109375" style="2" customWidth="1"/>
    <col min="3675" max="3852" width="25.42578125" style="2"/>
    <col min="3853" max="3853" width="9" style="2" customWidth="1"/>
    <col min="3854" max="3854" width="25.42578125" style="2" customWidth="1"/>
    <col min="3855" max="3855" width="47.42578125" style="2" customWidth="1"/>
    <col min="3856" max="3856" width="10.42578125" style="2" customWidth="1"/>
    <col min="3857" max="3857" width="14" style="2" customWidth="1"/>
    <col min="3858" max="3858" width="11.42578125" style="2" customWidth="1"/>
    <col min="3859" max="3875" width="10.7109375" style="2" customWidth="1"/>
    <col min="3876" max="3876" width="13.28515625" style="2" customWidth="1"/>
    <col min="3877" max="3930" width="10.7109375" style="2" customWidth="1"/>
    <col min="3931" max="4108" width="25.42578125" style="2"/>
    <col min="4109" max="4109" width="9" style="2" customWidth="1"/>
    <col min="4110" max="4110" width="25.42578125" style="2" customWidth="1"/>
    <col min="4111" max="4111" width="47.42578125" style="2" customWidth="1"/>
    <col min="4112" max="4112" width="10.42578125" style="2" customWidth="1"/>
    <col min="4113" max="4113" width="14" style="2" customWidth="1"/>
    <col min="4114" max="4114" width="11.42578125" style="2" customWidth="1"/>
    <col min="4115" max="4131" width="10.7109375" style="2" customWidth="1"/>
    <col min="4132" max="4132" width="13.28515625" style="2" customWidth="1"/>
    <col min="4133" max="4186" width="10.7109375" style="2" customWidth="1"/>
    <col min="4187" max="4364" width="25.42578125" style="2"/>
    <col min="4365" max="4365" width="9" style="2" customWidth="1"/>
    <col min="4366" max="4366" width="25.42578125" style="2" customWidth="1"/>
    <col min="4367" max="4367" width="47.42578125" style="2" customWidth="1"/>
    <col min="4368" max="4368" width="10.42578125" style="2" customWidth="1"/>
    <col min="4369" max="4369" width="14" style="2" customWidth="1"/>
    <col min="4370" max="4370" width="11.42578125" style="2" customWidth="1"/>
    <col min="4371" max="4387" width="10.7109375" style="2" customWidth="1"/>
    <col min="4388" max="4388" width="13.28515625" style="2" customWidth="1"/>
    <col min="4389" max="4442" width="10.7109375" style="2" customWidth="1"/>
    <col min="4443" max="4620" width="25.42578125" style="2"/>
    <col min="4621" max="4621" width="9" style="2" customWidth="1"/>
    <col min="4622" max="4622" width="25.42578125" style="2" customWidth="1"/>
    <col min="4623" max="4623" width="47.42578125" style="2" customWidth="1"/>
    <col min="4624" max="4624" width="10.42578125" style="2" customWidth="1"/>
    <col min="4625" max="4625" width="14" style="2" customWidth="1"/>
    <col min="4626" max="4626" width="11.42578125" style="2" customWidth="1"/>
    <col min="4627" max="4643" width="10.7109375" style="2" customWidth="1"/>
    <col min="4644" max="4644" width="13.28515625" style="2" customWidth="1"/>
    <col min="4645" max="4698" width="10.7109375" style="2" customWidth="1"/>
    <col min="4699" max="4876" width="25.42578125" style="2"/>
    <col min="4877" max="4877" width="9" style="2" customWidth="1"/>
    <col min="4878" max="4878" width="25.42578125" style="2" customWidth="1"/>
    <col min="4879" max="4879" width="47.42578125" style="2" customWidth="1"/>
    <col min="4880" max="4880" width="10.42578125" style="2" customWidth="1"/>
    <col min="4881" max="4881" width="14" style="2" customWidth="1"/>
    <col min="4882" max="4882" width="11.42578125" style="2" customWidth="1"/>
    <col min="4883" max="4899" width="10.7109375" style="2" customWidth="1"/>
    <col min="4900" max="4900" width="13.28515625" style="2" customWidth="1"/>
    <col min="4901" max="4954" width="10.7109375" style="2" customWidth="1"/>
    <col min="4955" max="5132" width="25.42578125" style="2"/>
    <col min="5133" max="5133" width="9" style="2" customWidth="1"/>
    <col min="5134" max="5134" width="25.42578125" style="2" customWidth="1"/>
    <col min="5135" max="5135" width="47.42578125" style="2" customWidth="1"/>
    <col min="5136" max="5136" width="10.42578125" style="2" customWidth="1"/>
    <col min="5137" max="5137" width="14" style="2" customWidth="1"/>
    <col min="5138" max="5138" width="11.42578125" style="2" customWidth="1"/>
    <col min="5139" max="5155" width="10.7109375" style="2" customWidth="1"/>
    <col min="5156" max="5156" width="13.28515625" style="2" customWidth="1"/>
    <col min="5157" max="5210" width="10.7109375" style="2" customWidth="1"/>
    <col min="5211" max="5388" width="25.42578125" style="2"/>
    <col min="5389" max="5389" width="9" style="2" customWidth="1"/>
    <col min="5390" max="5390" width="25.42578125" style="2" customWidth="1"/>
    <col min="5391" max="5391" width="47.42578125" style="2" customWidth="1"/>
    <col min="5392" max="5392" width="10.42578125" style="2" customWidth="1"/>
    <col min="5393" max="5393" width="14" style="2" customWidth="1"/>
    <col min="5394" max="5394" width="11.42578125" style="2" customWidth="1"/>
    <col min="5395" max="5411" width="10.7109375" style="2" customWidth="1"/>
    <col min="5412" max="5412" width="13.28515625" style="2" customWidth="1"/>
    <col min="5413" max="5466" width="10.7109375" style="2" customWidth="1"/>
    <col min="5467" max="5644" width="25.42578125" style="2"/>
    <col min="5645" max="5645" width="9" style="2" customWidth="1"/>
    <col min="5646" max="5646" width="25.42578125" style="2" customWidth="1"/>
    <col min="5647" max="5647" width="47.42578125" style="2" customWidth="1"/>
    <col min="5648" max="5648" width="10.42578125" style="2" customWidth="1"/>
    <col min="5649" max="5649" width="14" style="2" customWidth="1"/>
    <col min="5650" max="5650" width="11.42578125" style="2" customWidth="1"/>
    <col min="5651" max="5667" width="10.7109375" style="2" customWidth="1"/>
    <col min="5668" max="5668" width="13.28515625" style="2" customWidth="1"/>
    <col min="5669" max="5722" width="10.7109375" style="2" customWidth="1"/>
    <col min="5723" max="5900" width="25.42578125" style="2"/>
    <col min="5901" max="5901" width="9" style="2" customWidth="1"/>
    <col min="5902" max="5902" width="25.42578125" style="2" customWidth="1"/>
    <col min="5903" max="5903" width="47.42578125" style="2" customWidth="1"/>
    <col min="5904" max="5904" width="10.42578125" style="2" customWidth="1"/>
    <col min="5905" max="5905" width="14" style="2" customWidth="1"/>
    <col min="5906" max="5906" width="11.42578125" style="2" customWidth="1"/>
    <col min="5907" max="5923" width="10.7109375" style="2" customWidth="1"/>
    <col min="5924" max="5924" width="13.28515625" style="2" customWidth="1"/>
    <col min="5925" max="5978" width="10.7109375" style="2" customWidth="1"/>
    <col min="5979" max="6156" width="25.42578125" style="2"/>
    <col min="6157" max="6157" width="9" style="2" customWidth="1"/>
    <col min="6158" max="6158" width="25.42578125" style="2" customWidth="1"/>
    <col min="6159" max="6159" width="47.42578125" style="2" customWidth="1"/>
    <col min="6160" max="6160" width="10.42578125" style="2" customWidth="1"/>
    <col min="6161" max="6161" width="14" style="2" customWidth="1"/>
    <col min="6162" max="6162" width="11.42578125" style="2" customWidth="1"/>
    <col min="6163" max="6179" width="10.7109375" style="2" customWidth="1"/>
    <col min="6180" max="6180" width="13.28515625" style="2" customWidth="1"/>
    <col min="6181" max="6234" width="10.7109375" style="2" customWidth="1"/>
    <col min="6235" max="6412" width="25.42578125" style="2"/>
    <col min="6413" max="6413" width="9" style="2" customWidth="1"/>
    <col min="6414" max="6414" width="25.42578125" style="2" customWidth="1"/>
    <col min="6415" max="6415" width="47.42578125" style="2" customWidth="1"/>
    <col min="6416" max="6416" width="10.42578125" style="2" customWidth="1"/>
    <col min="6417" max="6417" width="14" style="2" customWidth="1"/>
    <col min="6418" max="6418" width="11.42578125" style="2" customWidth="1"/>
    <col min="6419" max="6435" width="10.7109375" style="2" customWidth="1"/>
    <col min="6436" max="6436" width="13.28515625" style="2" customWidth="1"/>
    <col min="6437" max="6490" width="10.7109375" style="2" customWidth="1"/>
    <col min="6491" max="6668" width="25.42578125" style="2"/>
    <col min="6669" max="6669" width="9" style="2" customWidth="1"/>
    <col min="6670" max="6670" width="25.42578125" style="2" customWidth="1"/>
    <col min="6671" max="6671" width="47.42578125" style="2" customWidth="1"/>
    <col min="6672" max="6672" width="10.42578125" style="2" customWidth="1"/>
    <col min="6673" max="6673" width="14" style="2" customWidth="1"/>
    <col min="6674" max="6674" width="11.42578125" style="2" customWidth="1"/>
    <col min="6675" max="6691" width="10.7109375" style="2" customWidth="1"/>
    <col min="6692" max="6692" width="13.28515625" style="2" customWidth="1"/>
    <col min="6693" max="6746" width="10.7109375" style="2" customWidth="1"/>
    <col min="6747" max="6924" width="25.42578125" style="2"/>
    <col min="6925" max="6925" width="9" style="2" customWidth="1"/>
    <col min="6926" max="6926" width="25.42578125" style="2" customWidth="1"/>
    <col min="6927" max="6927" width="47.42578125" style="2" customWidth="1"/>
    <col min="6928" max="6928" width="10.42578125" style="2" customWidth="1"/>
    <col min="6929" max="6929" width="14" style="2" customWidth="1"/>
    <col min="6930" max="6930" width="11.42578125" style="2" customWidth="1"/>
    <col min="6931" max="6947" width="10.7109375" style="2" customWidth="1"/>
    <col min="6948" max="6948" width="13.28515625" style="2" customWidth="1"/>
    <col min="6949" max="7002" width="10.7109375" style="2" customWidth="1"/>
    <col min="7003" max="7180" width="25.42578125" style="2"/>
    <col min="7181" max="7181" width="9" style="2" customWidth="1"/>
    <col min="7182" max="7182" width="25.42578125" style="2" customWidth="1"/>
    <col min="7183" max="7183" width="47.42578125" style="2" customWidth="1"/>
    <col min="7184" max="7184" width="10.42578125" style="2" customWidth="1"/>
    <col min="7185" max="7185" width="14" style="2" customWidth="1"/>
    <col min="7186" max="7186" width="11.42578125" style="2" customWidth="1"/>
    <col min="7187" max="7203" width="10.7109375" style="2" customWidth="1"/>
    <col min="7204" max="7204" width="13.28515625" style="2" customWidth="1"/>
    <col min="7205" max="7258" width="10.7109375" style="2" customWidth="1"/>
    <col min="7259" max="7436" width="25.42578125" style="2"/>
    <col min="7437" max="7437" width="9" style="2" customWidth="1"/>
    <col min="7438" max="7438" width="25.42578125" style="2" customWidth="1"/>
    <col min="7439" max="7439" width="47.42578125" style="2" customWidth="1"/>
    <col min="7440" max="7440" width="10.42578125" style="2" customWidth="1"/>
    <col min="7441" max="7441" width="14" style="2" customWidth="1"/>
    <col min="7442" max="7442" width="11.42578125" style="2" customWidth="1"/>
    <col min="7443" max="7459" width="10.7109375" style="2" customWidth="1"/>
    <col min="7460" max="7460" width="13.28515625" style="2" customWidth="1"/>
    <col min="7461" max="7514" width="10.7109375" style="2" customWidth="1"/>
    <col min="7515" max="7692" width="25.42578125" style="2"/>
    <col min="7693" max="7693" width="9" style="2" customWidth="1"/>
    <col min="7694" max="7694" width="25.42578125" style="2" customWidth="1"/>
    <col min="7695" max="7695" width="47.42578125" style="2" customWidth="1"/>
    <col min="7696" max="7696" width="10.42578125" style="2" customWidth="1"/>
    <col min="7697" max="7697" width="14" style="2" customWidth="1"/>
    <col min="7698" max="7698" width="11.42578125" style="2" customWidth="1"/>
    <col min="7699" max="7715" width="10.7109375" style="2" customWidth="1"/>
    <col min="7716" max="7716" width="13.28515625" style="2" customWidth="1"/>
    <col min="7717" max="7770" width="10.7109375" style="2" customWidth="1"/>
    <col min="7771" max="7948" width="25.42578125" style="2"/>
    <col min="7949" max="7949" width="9" style="2" customWidth="1"/>
    <col min="7950" max="7950" width="25.42578125" style="2" customWidth="1"/>
    <col min="7951" max="7951" width="47.42578125" style="2" customWidth="1"/>
    <col min="7952" max="7952" width="10.42578125" style="2" customWidth="1"/>
    <col min="7953" max="7953" width="14" style="2" customWidth="1"/>
    <col min="7954" max="7954" width="11.42578125" style="2" customWidth="1"/>
    <col min="7955" max="7971" width="10.7109375" style="2" customWidth="1"/>
    <col min="7972" max="7972" width="13.28515625" style="2" customWidth="1"/>
    <col min="7973" max="8026" width="10.7109375" style="2" customWidth="1"/>
    <col min="8027" max="8204" width="25.42578125" style="2"/>
    <col min="8205" max="8205" width="9" style="2" customWidth="1"/>
    <col min="8206" max="8206" width="25.42578125" style="2" customWidth="1"/>
    <col min="8207" max="8207" width="47.42578125" style="2" customWidth="1"/>
    <col min="8208" max="8208" width="10.42578125" style="2" customWidth="1"/>
    <col min="8209" max="8209" width="14" style="2" customWidth="1"/>
    <col min="8210" max="8210" width="11.42578125" style="2" customWidth="1"/>
    <col min="8211" max="8227" width="10.7109375" style="2" customWidth="1"/>
    <col min="8228" max="8228" width="13.28515625" style="2" customWidth="1"/>
    <col min="8229" max="8282" width="10.7109375" style="2" customWidth="1"/>
    <col min="8283" max="8460" width="25.42578125" style="2"/>
    <col min="8461" max="8461" width="9" style="2" customWidth="1"/>
    <col min="8462" max="8462" width="25.42578125" style="2" customWidth="1"/>
    <col min="8463" max="8463" width="47.42578125" style="2" customWidth="1"/>
    <col min="8464" max="8464" width="10.42578125" style="2" customWidth="1"/>
    <col min="8465" max="8465" width="14" style="2" customWidth="1"/>
    <col min="8466" max="8466" width="11.42578125" style="2" customWidth="1"/>
    <col min="8467" max="8483" width="10.7109375" style="2" customWidth="1"/>
    <col min="8484" max="8484" width="13.28515625" style="2" customWidth="1"/>
    <col min="8485" max="8538" width="10.7109375" style="2" customWidth="1"/>
    <col min="8539" max="8716" width="25.42578125" style="2"/>
    <col min="8717" max="8717" width="9" style="2" customWidth="1"/>
    <col min="8718" max="8718" width="25.42578125" style="2" customWidth="1"/>
    <col min="8719" max="8719" width="47.42578125" style="2" customWidth="1"/>
    <col min="8720" max="8720" width="10.42578125" style="2" customWidth="1"/>
    <col min="8721" max="8721" width="14" style="2" customWidth="1"/>
    <col min="8722" max="8722" width="11.42578125" style="2" customWidth="1"/>
    <col min="8723" max="8739" width="10.7109375" style="2" customWidth="1"/>
    <col min="8740" max="8740" width="13.28515625" style="2" customWidth="1"/>
    <col min="8741" max="8794" width="10.7109375" style="2" customWidth="1"/>
    <col min="8795" max="8972" width="25.42578125" style="2"/>
    <col min="8973" max="8973" width="9" style="2" customWidth="1"/>
    <col min="8974" max="8974" width="25.42578125" style="2" customWidth="1"/>
    <col min="8975" max="8975" width="47.42578125" style="2" customWidth="1"/>
    <col min="8976" max="8976" width="10.42578125" style="2" customWidth="1"/>
    <col min="8977" max="8977" width="14" style="2" customWidth="1"/>
    <col min="8978" max="8978" width="11.42578125" style="2" customWidth="1"/>
    <col min="8979" max="8995" width="10.7109375" style="2" customWidth="1"/>
    <col min="8996" max="8996" width="13.28515625" style="2" customWidth="1"/>
    <col min="8997" max="9050" width="10.7109375" style="2" customWidth="1"/>
    <col min="9051" max="9228" width="25.42578125" style="2"/>
    <col min="9229" max="9229" width="9" style="2" customWidth="1"/>
    <col min="9230" max="9230" width="25.42578125" style="2" customWidth="1"/>
    <col min="9231" max="9231" width="47.42578125" style="2" customWidth="1"/>
    <col min="9232" max="9232" width="10.42578125" style="2" customWidth="1"/>
    <col min="9233" max="9233" width="14" style="2" customWidth="1"/>
    <col min="9234" max="9234" width="11.42578125" style="2" customWidth="1"/>
    <col min="9235" max="9251" width="10.7109375" style="2" customWidth="1"/>
    <col min="9252" max="9252" width="13.28515625" style="2" customWidth="1"/>
    <col min="9253" max="9306" width="10.7109375" style="2" customWidth="1"/>
    <col min="9307" max="9484" width="25.42578125" style="2"/>
    <col min="9485" max="9485" width="9" style="2" customWidth="1"/>
    <col min="9486" max="9486" width="25.42578125" style="2" customWidth="1"/>
    <col min="9487" max="9487" width="47.42578125" style="2" customWidth="1"/>
    <col min="9488" max="9488" width="10.42578125" style="2" customWidth="1"/>
    <col min="9489" max="9489" width="14" style="2" customWidth="1"/>
    <col min="9490" max="9490" width="11.42578125" style="2" customWidth="1"/>
    <col min="9491" max="9507" width="10.7109375" style="2" customWidth="1"/>
    <col min="9508" max="9508" width="13.28515625" style="2" customWidth="1"/>
    <col min="9509" max="9562" width="10.7109375" style="2" customWidth="1"/>
    <col min="9563" max="9740" width="25.42578125" style="2"/>
    <col min="9741" max="9741" width="9" style="2" customWidth="1"/>
    <col min="9742" max="9742" width="25.42578125" style="2" customWidth="1"/>
    <col min="9743" max="9743" width="47.42578125" style="2" customWidth="1"/>
    <col min="9744" max="9744" width="10.42578125" style="2" customWidth="1"/>
    <col min="9745" max="9745" width="14" style="2" customWidth="1"/>
    <col min="9746" max="9746" width="11.42578125" style="2" customWidth="1"/>
    <col min="9747" max="9763" width="10.7109375" style="2" customWidth="1"/>
    <col min="9764" max="9764" width="13.28515625" style="2" customWidth="1"/>
    <col min="9765" max="9818" width="10.7109375" style="2" customWidth="1"/>
    <col min="9819" max="9996" width="25.42578125" style="2"/>
    <col min="9997" max="9997" width="9" style="2" customWidth="1"/>
    <col min="9998" max="9998" width="25.42578125" style="2" customWidth="1"/>
    <col min="9999" max="9999" width="47.42578125" style="2" customWidth="1"/>
    <col min="10000" max="10000" width="10.42578125" style="2" customWidth="1"/>
    <col min="10001" max="10001" width="14" style="2" customWidth="1"/>
    <col min="10002" max="10002" width="11.42578125" style="2" customWidth="1"/>
    <col min="10003" max="10019" width="10.7109375" style="2" customWidth="1"/>
    <col min="10020" max="10020" width="13.28515625" style="2" customWidth="1"/>
    <col min="10021" max="10074" width="10.7109375" style="2" customWidth="1"/>
    <col min="10075" max="10252" width="25.42578125" style="2"/>
    <col min="10253" max="10253" width="9" style="2" customWidth="1"/>
    <col min="10254" max="10254" width="25.42578125" style="2" customWidth="1"/>
    <col min="10255" max="10255" width="47.42578125" style="2" customWidth="1"/>
    <col min="10256" max="10256" width="10.42578125" style="2" customWidth="1"/>
    <col min="10257" max="10257" width="14" style="2" customWidth="1"/>
    <col min="10258" max="10258" width="11.42578125" style="2" customWidth="1"/>
    <col min="10259" max="10275" width="10.7109375" style="2" customWidth="1"/>
    <col min="10276" max="10276" width="13.28515625" style="2" customWidth="1"/>
    <col min="10277" max="10330" width="10.7109375" style="2" customWidth="1"/>
    <col min="10331" max="10508" width="25.42578125" style="2"/>
    <col min="10509" max="10509" width="9" style="2" customWidth="1"/>
    <col min="10510" max="10510" width="25.42578125" style="2" customWidth="1"/>
    <col min="10511" max="10511" width="47.42578125" style="2" customWidth="1"/>
    <col min="10512" max="10512" width="10.42578125" style="2" customWidth="1"/>
    <col min="10513" max="10513" width="14" style="2" customWidth="1"/>
    <col min="10514" max="10514" width="11.42578125" style="2" customWidth="1"/>
    <col min="10515" max="10531" width="10.7109375" style="2" customWidth="1"/>
    <col min="10532" max="10532" width="13.28515625" style="2" customWidth="1"/>
    <col min="10533" max="10586" width="10.7109375" style="2" customWidth="1"/>
    <col min="10587" max="10764" width="25.42578125" style="2"/>
    <col min="10765" max="10765" width="9" style="2" customWidth="1"/>
    <col min="10766" max="10766" width="25.42578125" style="2" customWidth="1"/>
    <col min="10767" max="10767" width="47.42578125" style="2" customWidth="1"/>
    <col min="10768" max="10768" width="10.42578125" style="2" customWidth="1"/>
    <col min="10769" max="10769" width="14" style="2" customWidth="1"/>
    <col min="10770" max="10770" width="11.42578125" style="2" customWidth="1"/>
    <col min="10771" max="10787" width="10.7109375" style="2" customWidth="1"/>
    <col min="10788" max="10788" width="13.28515625" style="2" customWidth="1"/>
    <col min="10789" max="10842" width="10.7109375" style="2" customWidth="1"/>
    <col min="10843" max="11020" width="25.42578125" style="2"/>
    <col min="11021" max="11021" width="9" style="2" customWidth="1"/>
    <col min="11022" max="11022" width="25.42578125" style="2" customWidth="1"/>
    <col min="11023" max="11023" width="47.42578125" style="2" customWidth="1"/>
    <col min="11024" max="11024" width="10.42578125" style="2" customWidth="1"/>
    <col min="11025" max="11025" width="14" style="2" customWidth="1"/>
    <col min="11026" max="11026" width="11.42578125" style="2" customWidth="1"/>
    <col min="11027" max="11043" width="10.7109375" style="2" customWidth="1"/>
    <col min="11044" max="11044" width="13.28515625" style="2" customWidth="1"/>
    <col min="11045" max="11098" width="10.7109375" style="2" customWidth="1"/>
    <col min="11099" max="11276" width="25.42578125" style="2"/>
    <col min="11277" max="11277" width="9" style="2" customWidth="1"/>
    <col min="11278" max="11278" width="25.42578125" style="2" customWidth="1"/>
    <col min="11279" max="11279" width="47.42578125" style="2" customWidth="1"/>
    <col min="11280" max="11280" width="10.42578125" style="2" customWidth="1"/>
    <col min="11281" max="11281" width="14" style="2" customWidth="1"/>
    <col min="11282" max="11282" width="11.42578125" style="2" customWidth="1"/>
    <col min="11283" max="11299" width="10.7109375" style="2" customWidth="1"/>
    <col min="11300" max="11300" width="13.28515625" style="2" customWidth="1"/>
    <col min="11301" max="11354" width="10.7109375" style="2" customWidth="1"/>
    <col min="11355" max="11532" width="25.42578125" style="2"/>
    <col min="11533" max="11533" width="9" style="2" customWidth="1"/>
    <col min="11534" max="11534" width="25.42578125" style="2" customWidth="1"/>
    <col min="11535" max="11535" width="47.42578125" style="2" customWidth="1"/>
    <col min="11536" max="11536" width="10.42578125" style="2" customWidth="1"/>
    <col min="11537" max="11537" width="14" style="2" customWidth="1"/>
    <col min="11538" max="11538" width="11.42578125" style="2" customWidth="1"/>
    <col min="11539" max="11555" width="10.7109375" style="2" customWidth="1"/>
    <col min="11556" max="11556" width="13.28515625" style="2" customWidth="1"/>
    <col min="11557" max="11610" width="10.7109375" style="2" customWidth="1"/>
    <col min="11611" max="11788" width="25.42578125" style="2"/>
    <col min="11789" max="11789" width="9" style="2" customWidth="1"/>
    <col min="11790" max="11790" width="25.42578125" style="2" customWidth="1"/>
    <col min="11791" max="11791" width="47.42578125" style="2" customWidth="1"/>
    <col min="11792" max="11792" width="10.42578125" style="2" customWidth="1"/>
    <col min="11793" max="11793" width="14" style="2" customWidth="1"/>
    <col min="11794" max="11794" width="11.42578125" style="2" customWidth="1"/>
    <col min="11795" max="11811" width="10.7109375" style="2" customWidth="1"/>
    <col min="11812" max="11812" width="13.28515625" style="2" customWidth="1"/>
    <col min="11813" max="11866" width="10.7109375" style="2" customWidth="1"/>
    <col min="11867" max="12044" width="25.42578125" style="2"/>
    <col min="12045" max="12045" width="9" style="2" customWidth="1"/>
    <col min="12046" max="12046" width="25.42578125" style="2" customWidth="1"/>
    <col min="12047" max="12047" width="47.42578125" style="2" customWidth="1"/>
    <col min="12048" max="12048" width="10.42578125" style="2" customWidth="1"/>
    <col min="12049" max="12049" width="14" style="2" customWidth="1"/>
    <col min="12050" max="12050" width="11.42578125" style="2" customWidth="1"/>
    <col min="12051" max="12067" width="10.7109375" style="2" customWidth="1"/>
    <col min="12068" max="12068" width="13.28515625" style="2" customWidth="1"/>
    <col min="12069" max="12122" width="10.7109375" style="2" customWidth="1"/>
    <col min="12123" max="12300" width="25.42578125" style="2"/>
    <col min="12301" max="12301" width="9" style="2" customWidth="1"/>
    <col min="12302" max="12302" width="25.42578125" style="2" customWidth="1"/>
    <col min="12303" max="12303" width="47.42578125" style="2" customWidth="1"/>
    <col min="12304" max="12304" width="10.42578125" style="2" customWidth="1"/>
    <col min="12305" max="12305" width="14" style="2" customWidth="1"/>
    <col min="12306" max="12306" width="11.42578125" style="2" customWidth="1"/>
    <col min="12307" max="12323" width="10.7109375" style="2" customWidth="1"/>
    <col min="12324" max="12324" width="13.28515625" style="2" customWidth="1"/>
    <col min="12325" max="12378" width="10.7109375" style="2" customWidth="1"/>
    <col min="12379" max="12556" width="25.42578125" style="2"/>
    <col min="12557" max="12557" width="9" style="2" customWidth="1"/>
    <col min="12558" max="12558" width="25.42578125" style="2" customWidth="1"/>
    <col min="12559" max="12559" width="47.42578125" style="2" customWidth="1"/>
    <col min="12560" max="12560" width="10.42578125" style="2" customWidth="1"/>
    <col min="12561" max="12561" width="14" style="2" customWidth="1"/>
    <col min="12562" max="12562" width="11.42578125" style="2" customWidth="1"/>
    <col min="12563" max="12579" width="10.7109375" style="2" customWidth="1"/>
    <col min="12580" max="12580" width="13.28515625" style="2" customWidth="1"/>
    <col min="12581" max="12634" width="10.7109375" style="2" customWidth="1"/>
    <col min="12635" max="12812" width="25.42578125" style="2"/>
    <col min="12813" max="12813" width="9" style="2" customWidth="1"/>
    <col min="12814" max="12814" width="25.42578125" style="2" customWidth="1"/>
    <col min="12815" max="12815" width="47.42578125" style="2" customWidth="1"/>
    <col min="12816" max="12816" width="10.42578125" style="2" customWidth="1"/>
    <col min="12817" max="12817" width="14" style="2" customWidth="1"/>
    <col min="12818" max="12818" width="11.42578125" style="2" customWidth="1"/>
    <col min="12819" max="12835" width="10.7109375" style="2" customWidth="1"/>
    <col min="12836" max="12836" width="13.28515625" style="2" customWidth="1"/>
    <col min="12837" max="12890" width="10.7109375" style="2" customWidth="1"/>
    <col min="12891" max="13068" width="25.42578125" style="2"/>
    <col min="13069" max="13069" width="9" style="2" customWidth="1"/>
    <col min="13070" max="13070" width="25.42578125" style="2" customWidth="1"/>
    <col min="13071" max="13071" width="47.42578125" style="2" customWidth="1"/>
    <col min="13072" max="13072" width="10.42578125" style="2" customWidth="1"/>
    <col min="13073" max="13073" width="14" style="2" customWidth="1"/>
    <col min="13074" max="13074" width="11.42578125" style="2" customWidth="1"/>
    <col min="13075" max="13091" width="10.7109375" style="2" customWidth="1"/>
    <col min="13092" max="13092" width="13.28515625" style="2" customWidth="1"/>
    <col min="13093" max="13146" width="10.7109375" style="2" customWidth="1"/>
    <col min="13147" max="13324" width="25.42578125" style="2"/>
    <col min="13325" max="13325" width="9" style="2" customWidth="1"/>
    <col min="13326" max="13326" width="25.42578125" style="2" customWidth="1"/>
    <col min="13327" max="13327" width="47.42578125" style="2" customWidth="1"/>
    <col min="13328" max="13328" width="10.42578125" style="2" customWidth="1"/>
    <col min="13329" max="13329" width="14" style="2" customWidth="1"/>
    <col min="13330" max="13330" width="11.42578125" style="2" customWidth="1"/>
    <col min="13331" max="13347" width="10.7109375" style="2" customWidth="1"/>
    <col min="13348" max="13348" width="13.28515625" style="2" customWidth="1"/>
    <col min="13349" max="13402" width="10.7109375" style="2" customWidth="1"/>
    <col min="13403" max="13580" width="25.42578125" style="2"/>
    <col min="13581" max="13581" width="9" style="2" customWidth="1"/>
    <col min="13582" max="13582" width="25.42578125" style="2" customWidth="1"/>
    <col min="13583" max="13583" width="47.42578125" style="2" customWidth="1"/>
    <col min="13584" max="13584" width="10.42578125" style="2" customWidth="1"/>
    <col min="13585" max="13585" width="14" style="2" customWidth="1"/>
    <col min="13586" max="13586" width="11.42578125" style="2" customWidth="1"/>
    <col min="13587" max="13603" width="10.7109375" style="2" customWidth="1"/>
    <col min="13604" max="13604" width="13.28515625" style="2" customWidth="1"/>
    <col min="13605" max="13658" width="10.7109375" style="2" customWidth="1"/>
    <col min="13659" max="13836" width="25.42578125" style="2"/>
    <col min="13837" max="13837" width="9" style="2" customWidth="1"/>
    <col min="13838" max="13838" width="25.42578125" style="2" customWidth="1"/>
    <col min="13839" max="13839" width="47.42578125" style="2" customWidth="1"/>
    <col min="13840" max="13840" width="10.42578125" style="2" customWidth="1"/>
    <col min="13841" max="13841" width="14" style="2" customWidth="1"/>
    <col min="13842" max="13842" width="11.42578125" style="2" customWidth="1"/>
    <col min="13843" max="13859" width="10.7109375" style="2" customWidth="1"/>
    <col min="13860" max="13860" width="13.28515625" style="2" customWidth="1"/>
    <col min="13861" max="13914" width="10.7109375" style="2" customWidth="1"/>
    <col min="13915" max="14092" width="25.42578125" style="2"/>
    <col min="14093" max="14093" width="9" style="2" customWidth="1"/>
    <col min="14094" max="14094" width="25.42578125" style="2" customWidth="1"/>
    <col min="14095" max="14095" width="47.42578125" style="2" customWidth="1"/>
    <col min="14096" max="14096" width="10.42578125" style="2" customWidth="1"/>
    <col min="14097" max="14097" width="14" style="2" customWidth="1"/>
    <col min="14098" max="14098" width="11.42578125" style="2" customWidth="1"/>
    <col min="14099" max="14115" width="10.7109375" style="2" customWidth="1"/>
    <col min="14116" max="14116" width="13.28515625" style="2" customWidth="1"/>
    <col min="14117" max="14170" width="10.7109375" style="2" customWidth="1"/>
    <col min="14171" max="14348" width="25.42578125" style="2"/>
    <col min="14349" max="14349" width="9" style="2" customWidth="1"/>
    <col min="14350" max="14350" width="25.42578125" style="2" customWidth="1"/>
    <col min="14351" max="14351" width="47.42578125" style="2" customWidth="1"/>
    <col min="14352" max="14352" width="10.42578125" style="2" customWidth="1"/>
    <col min="14353" max="14353" width="14" style="2" customWidth="1"/>
    <col min="14354" max="14354" width="11.42578125" style="2" customWidth="1"/>
    <col min="14355" max="14371" width="10.7109375" style="2" customWidth="1"/>
    <col min="14372" max="14372" width="13.28515625" style="2" customWidth="1"/>
    <col min="14373" max="14426" width="10.7109375" style="2" customWidth="1"/>
    <col min="14427" max="14604" width="25.42578125" style="2"/>
    <col min="14605" max="14605" width="9" style="2" customWidth="1"/>
    <col min="14606" max="14606" width="25.42578125" style="2" customWidth="1"/>
    <col min="14607" max="14607" width="47.42578125" style="2" customWidth="1"/>
    <col min="14608" max="14608" width="10.42578125" style="2" customWidth="1"/>
    <col min="14609" max="14609" width="14" style="2" customWidth="1"/>
    <col min="14610" max="14610" width="11.42578125" style="2" customWidth="1"/>
    <col min="14611" max="14627" width="10.7109375" style="2" customWidth="1"/>
    <col min="14628" max="14628" width="13.28515625" style="2" customWidth="1"/>
    <col min="14629" max="14682" width="10.7109375" style="2" customWidth="1"/>
    <col min="14683" max="14860" width="25.42578125" style="2"/>
    <col min="14861" max="14861" width="9" style="2" customWidth="1"/>
    <col min="14862" max="14862" width="25.42578125" style="2" customWidth="1"/>
    <col min="14863" max="14863" width="47.42578125" style="2" customWidth="1"/>
    <col min="14864" max="14864" width="10.42578125" style="2" customWidth="1"/>
    <col min="14865" max="14865" width="14" style="2" customWidth="1"/>
    <col min="14866" max="14866" width="11.42578125" style="2" customWidth="1"/>
    <col min="14867" max="14883" width="10.7109375" style="2" customWidth="1"/>
    <col min="14884" max="14884" width="13.28515625" style="2" customWidth="1"/>
    <col min="14885" max="14938" width="10.7109375" style="2" customWidth="1"/>
    <col min="14939" max="15116" width="25.42578125" style="2"/>
    <col min="15117" max="15117" width="9" style="2" customWidth="1"/>
    <col min="15118" max="15118" width="25.42578125" style="2" customWidth="1"/>
    <col min="15119" max="15119" width="47.42578125" style="2" customWidth="1"/>
    <col min="15120" max="15120" width="10.42578125" style="2" customWidth="1"/>
    <col min="15121" max="15121" width="14" style="2" customWidth="1"/>
    <col min="15122" max="15122" width="11.42578125" style="2" customWidth="1"/>
    <col min="15123" max="15139" width="10.7109375" style="2" customWidth="1"/>
    <col min="15140" max="15140" width="13.28515625" style="2" customWidth="1"/>
    <col min="15141" max="15194" width="10.7109375" style="2" customWidth="1"/>
    <col min="15195" max="15372" width="25.42578125" style="2"/>
    <col min="15373" max="15373" width="9" style="2" customWidth="1"/>
    <col min="15374" max="15374" width="25.42578125" style="2" customWidth="1"/>
    <col min="15375" max="15375" width="47.42578125" style="2" customWidth="1"/>
    <col min="15376" max="15376" width="10.42578125" style="2" customWidth="1"/>
    <col min="15377" max="15377" width="14" style="2" customWidth="1"/>
    <col min="15378" max="15378" width="11.42578125" style="2" customWidth="1"/>
    <col min="15379" max="15395" width="10.7109375" style="2" customWidth="1"/>
    <col min="15396" max="15396" width="13.28515625" style="2" customWidth="1"/>
    <col min="15397" max="15450" width="10.7109375" style="2" customWidth="1"/>
    <col min="15451" max="15628" width="25.42578125" style="2"/>
    <col min="15629" max="15629" width="9" style="2" customWidth="1"/>
    <col min="15630" max="15630" width="25.42578125" style="2" customWidth="1"/>
    <col min="15631" max="15631" width="47.42578125" style="2" customWidth="1"/>
    <col min="15632" max="15632" width="10.42578125" style="2" customWidth="1"/>
    <col min="15633" max="15633" width="14" style="2" customWidth="1"/>
    <col min="15634" max="15634" width="11.42578125" style="2" customWidth="1"/>
    <col min="15635" max="15651" width="10.7109375" style="2" customWidth="1"/>
    <col min="15652" max="15652" width="13.28515625" style="2" customWidth="1"/>
    <col min="15653" max="15706" width="10.7109375" style="2" customWidth="1"/>
    <col min="15707" max="15884" width="25.42578125" style="2"/>
    <col min="15885" max="15885" width="9" style="2" customWidth="1"/>
    <col min="15886" max="15886" width="25.42578125" style="2" customWidth="1"/>
    <col min="15887" max="15887" width="47.42578125" style="2" customWidth="1"/>
    <col min="15888" max="15888" width="10.42578125" style="2" customWidth="1"/>
    <col min="15889" max="15889" width="14" style="2" customWidth="1"/>
    <col min="15890" max="15890" width="11.42578125" style="2" customWidth="1"/>
    <col min="15891" max="15907" width="10.7109375" style="2" customWidth="1"/>
    <col min="15908" max="15908" width="13.28515625" style="2" customWidth="1"/>
    <col min="15909" max="15962" width="10.7109375" style="2" customWidth="1"/>
    <col min="15963" max="16140" width="25.42578125" style="2"/>
    <col min="16141" max="16141" width="9" style="2" customWidth="1"/>
    <col min="16142" max="16142" width="25.42578125" style="2" customWidth="1"/>
    <col min="16143" max="16143" width="47.42578125" style="2" customWidth="1"/>
    <col min="16144" max="16144" width="10.42578125" style="2" customWidth="1"/>
    <col min="16145" max="16145" width="14" style="2" customWidth="1"/>
    <col min="16146" max="16146" width="11.42578125" style="2" customWidth="1"/>
    <col min="16147" max="16163" width="10.7109375" style="2" customWidth="1"/>
    <col min="16164" max="16164" width="13.28515625" style="2" customWidth="1"/>
    <col min="16165" max="16218" width="10.7109375" style="2" customWidth="1"/>
    <col min="16219" max="16384" width="25.42578125" style="2"/>
  </cols>
  <sheetData>
    <row r="1" spans="1:60" ht="26.1" customHeight="1" x14ac:dyDescent="0.2">
      <c r="C1" s="11"/>
      <c r="D1" s="12"/>
      <c r="E1" s="12"/>
      <c r="R1" s="13"/>
      <c r="S1" s="14"/>
      <c r="T1" s="13"/>
      <c r="U1" s="13"/>
      <c r="V1" s="13"/>
      <c r="W1" s="86"/>
    </row>
    <row r="2" spans="1:60" ht="26.25" customHeight="1" x14ac:dyDescent="0.4">
      <c r="A2" s="109" t="s">
        <v>144</v>
      </c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  <c r="U2" s="109"/>
      <c r="V2" s="109"/>
      <c r="W2" s="109"/>
      <c r="X2" s="109"/>
      <c r="Y2" s="109"/>
    </row>
    <row r="3" spans="1:60" ht="20.25" customHeight="1" x14ac:dyDescent="0.2">
      <c r="A3" s="110"/>
      <c r="B3" s="110"/>
      <c r="C3" s="110"/>
      <c r="D3" s="110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0"/>
      <c r="T3" s="110"/>
      <c r="U3" s="110"/>
      <c r="V3" s="110"/>
      <c r="W3" s="110"/>
      <c r="X3" s="110"/>
      <c r="Y3" s="110"/>
      <c r="BH3" s="15"/>
    </row>
    <row r="4" spans="1:60" ht="24" customHeight="1" thickBot="1" x14ac:dyDescent="0.25">
      <c r="B4" s="1">
        <f>A4+1</f>
        <v>1</v>
      </c>
      <c r="C4" s="1">
        <f t="shared" ref="C4:X4" si="0">B4+1</f>
        <v>2</v>
      </c>
      <c r="D4" s="1">
        <f t="shared" si="0"/>
        <v>3</v>
      </c>
      <c r="E4" s="1">
        <f t="shared" si="0"/>
        <v>4</v>
      </c>
      <c r="F4" s="1">
        <f t="shared" si="0"/>
        <v>5</v>
      </c>
      <c r="G4" s="1">
        <f t="shared" si="0"/>
        <v>6</v>
      </c>
      <c r="H4" s="1">
        <f t="shared" si="0"/>
        <v>7</v>
      </c>
      <c r="I4" s="1">
        <f t="shared" si="0"/>
        <v>8</v>
      </c>
      <c r="J4" s="1">
        <f t="shared" si="0"/>
        <v>9</v>
      </c>
      <c r="K4" s="1">
        <f t="shared" si="0"/>
        <v>10</v>
      </c>
      <c r="L4" s="1">
        <f t="shared" si="0"/>
        <v>11</v>
      </c>
      <c r="M4" s="1">
        <f t="shared" si="0"/>
        <v>12</v>
      </c>
      <c r="N4" s="1">
        <f t="shared" si="0"/>
        <v>13</v>
      </c>
      <c r="O4" s="1">
        <f t="shared" si="0"/>
        <v>14</v>
      </c>
      <c r="P4" s="1">
        <f t="shared" si="0"/>
        <v>15</v>
      </c>
      <c r="Q4" s="1">
        <f t="shared" si="0"/>
        <v>16</v>
      </c>
      <c r="R4" s="1">
        <f t="shared" si="0"/>
        <v>17</v>
      </c>
      <c r="S4" s="1">
        <f t="shared" si="0"/>
        <v>18</v>
      </c>
      <c r="T4" s="1">
        <f t="shared" si="0"/>
        <v>19</v>
      </c>
      <c r="U4" s="1">
        <f t="shared" si="0"/>
        <v>20</v>
      </c>
      <c r="V4" s="1">
        <f t="shared" si="0"/>
        <v>21</v>
      </c>
      <c r="W4" s="1">
        <f t="shared" si="0"/>
        <v>22</v>
      </c>
      <c r="X4" s="1">
        <f t="shared" si="0"/>
        <v>23</v>
      </c>
      <c r="Y4" s="16"/>
      <c r="AZ4" s="9" t="s">
        <v>7</v>
      </c>
      <c r="BB4" s="9" t="s">
        <v>7</v>
      </c>
      <c r="BD4" s="9" t="s">
        <v>7</v>
      </c>
      <c r="BF4" s="9" t="s">
        <v>7</v>
      </c>
    </row>
    <row r="5" spans="1:60" s="18" customFormat="1" ht="16.5" customHeight="1" thickTop="1" x14ac:dyDescent="0.2">
      <c r="A5" s="111" t="s">
        <v>0</v>
      </c>
      <c r="B5" s="44"/>
      <c r="C5" s="17"/>
      <c r="D5" s="95"/>
      <c r="E5" s="114" t="s">
        <v>8</v>
      </c>
      <c r="F5" s="117" t="s">
        <v>9</v>
      </c>
      <c r="G5" s="117" t="s">
        <v>10</v>
      </c>
      <c r="H5" s="120" t="s">
        <v>98</v>
      </c>
      <c r="I5" s="121"/>
      <c r="J5" s="121"/>
      <c r="K5" s="121"/>
      <c r="L5" s="121"/>
      <c r="M5" s="121"/>
      <c r="N5" s="121"/>
      <c r="O5" s="122"/>
      <c r="P5" s="120" t="s">
        <v>99</v>
      </c>
      <c r="Q5" s="121"/>
      <c r="R5" s="121"/>
      <c r="S5" s="121"/>
      <c r="T5" s="121"/>
      <c r="U5" s="121"/>
      <c r="V5" s="121"/>
      <c r="W5" s="122"/>
      <c r="X5" s="126" t="s">
        <v>145</v>
      </c>
      <c r="Y5" s="126" t="s">
        <v>11</v>
      </c>
    </row>
    <row r="6" spans="1:60" s="18" customFormat="1" ht="14.1" customHeight="1" x14ac:dyDescent="0.2">
      <c r="A6" s="112"/>
      <c r="B6" s="107" t="s">
        <v>12</v>
      </c>
      <c r="C6" s="107" t="s">
        <v>13</v>
      </c>
      <c r="D6" s="96"/>
      <c r="E6" s="115"/>
      <c r="F6" s="118"/>
      <c r="G6" s="118"/>
      <c r="H6" s="123"/>
      <c r="I6" s="124"/>
      <c r="J6" s="124"/>
      <c r="K6" s="124"/>
      <c r="L6" s="124"/>
      <c r="M6" s="124"/>
      <c r="N6" s="124"/>
      <c r="O6" s="125"/>
      <c r="P6" s="123"/>
      <c r="Q6" s="124"/>
      <c r="R6" s="124"/>
      <c r="S6" s="124"/>
      <c r="T6" s="124"/>
      <c r="U6" s="124"/>
      <c r="V6" s="124"/>
      <c r="W6" s="125"/>
      <c r="X6" s="127"/>
      <c r="Y6" s="127"/>
    </row>
    <row r="7" spans="1:60" s="18" customFormat="1" ht="12.75" customHeight="1" x14ac:dyDescent="0.2">
      <c r="A7" s="112"/>
      <c r="B7" s="107"/>
      <c r="C7" s="107"/>
      <c r="D7" s="96"/>
      <c r="E7" s="115"/>
      <c r="F7" s="118"/>
      <c r="G7" s="118"/>
      <c r="H7" s="108" t="s">
        <v>102</v>
      </c>
      <c r="I7" s="129" t="s">
        <v>15</v>
      </c>
      <c r="J7" s="130"/>
      <c r="K7" s="131"/>
      <c r="L7" s="134" t="s">
        <v>16</v>
      </c>
      <c r="M7" s="135"/>
      <c r="N7" s="135"/>
      <c r="O7" s="136"/>
      <c r="P7" s="108" t="s">
        <v>102</v>
      </c>
      <c r="Q7" s="129" t="s">
        <v>15</v>
      </c>
      <c r="R7" s="130"/>
      <c r="S7" s="131"/>
      <c r="T7" s="129" t="s">
        <v>16</v>
      </c>
      <c r="U7" s="130"/>
      <c r="V7" s="130"/>
      <c r="W7" s="131"/>
      <c r="X7" s="127"/>
      <c r="Y7" s="127"/>
    </row>
    <row r="8" spans="1:60" s="18" customFormat="1" ht="18" customHeight="1" x14ac:dyDescent="0.2">
      <c r="A8" s="113"/>
      <c r="B8" s="45"/>
      <c r="C8" s="19"/>
      <c r="D8" s="97"/>
      <c r="E8" s="116"/>
      <c r="F8" s="119"/>
      <c r="G8" s="119"/>
      <c r="H8" s="108"/>
      <c r="I8" s="23" t="s">
        <v>2</v>
      </c>
      <c r="J8" s="23" t="s">
        <v>18</v>
      </c>
      <c r="K8" s="21" t="s">
        <v>14</v>
      </c>
      <c r="L8" s="22" t="s">
        <v>103</v>
      </c>
      <c r="M8" s="23" t="s">
        <v>2</v>
      </c>
      <c r="N8" s="23" t="s">
        <v>18</v>
      </c>
      <c r="O8" s="24" t="s">
        <v>14</v>
      </c>
      <c r="P8" s="108"/>
      <c r="Q8" s="20" t="s">
        <v>17</v>
      </c>
      <c r="R8" s="25" t="s">
        <v>18</v>
      </c>
      <c r="S8" s="24" t="s">
        <v>14</v>
      </c>
      <c r="T8" s="22" t="s">
        <v>103</v>
      </c>
      <c r="U8" s="23" t="s">
        <v>2</v>
      </c>
      <c r="V8" s="23" t="s">
        <v>18</v>
      </c>
      <c r="W8" s="24" t="s">
        <v>14</v>
      </c>
      <c r="X8" s="128"/>
      <c r="Y8" s="128"/>
    </row>
    <row r="9" spans="1:60" s="40" customFormat="1" ht="27" customHeight="1" x14ac:dyDescent="0.2">
      <c r="A9" s="57" t="s">
        <v>3</v>
      </c>
      <c r="B9" s="57" t="s">
        <v>27</v>
      </c>
      <c r="C9" s="27"/>
      <c r="D9" s="49">
        <f>SUM(D10:D11)</f>
        <v>170</v>
      </c>
      <c r="E9" s="49">
        <f>SUM(E10:E11)</f>
        <v>288</v>
      </c>
      <c r="F9" s="28">
        <f>SUM(F10:F11)</f>
        <v>9.9895941727367321E-2</v>
      </c>
      <c r="G9" s="49">
        <f>SUM(G10:G11)</f>
        <v>1</v>
      </c>
      <c r="H9" s="27"/>
      <c r="I9" s="62"/>
      <c r="J9" s="27"/>
      <c r="K9" s="27"/>
      <c r="L9" s="27"/>
      <c r="M9" s="27"/>
      <c r="N9" s="27"/>
      <c r="O9" s="49"/>
      <c r="P9" s="27"/>
      <c r="Q9" s="27"/>
      <c r="R9" s="27"/>
      <c r="S9" s="27"/>
      <c r="T9" s="27"/>
      <c r="U9" s="69"/>
      <c r="V9" s="27"/>
      <c r="W9" s="49"/>
      <c r="X9" s="27" t="s">
        <v>240</v>
      </c>
      <c r="Y9" s="27"/>
      <c r="AA9" s="26"/>
    </row>
    <row r="10" spans="1:60" s="31" customFormat="1" ht="27" customHeight="1" x14ac:dyDescent="0.25">
      <c r="A10" s="29"/>
      <c r="B10" s="54"/>
      <c r="C10" s="30" t="s">
        <v>28</v>
      </c>
      <c r="D10" s="50"/>
      <c r="E10" s="50"/>
      <c r="F10" s="51"/>
      <c r="G10" s="50"/>
      <c r="H10" s="30"/>
      <c r="I10" s="63"/>
      <c r="J10" s="30"/>
      <c r="K10" s="30"/>
      <c r="L10" s="30"/>
      <c r="M10" s="30"/>
      <c r="N10" s="30"/>
      <c r="O10" s="50"/>
      <c r="P10" s="30"/>
      <c r="Q10" s="30"/>
      <c r="R10" s="30"/>
      <c r="S10" s="30"/>
      <c r="T10" s="30"/>
      <c r="U10" s="70"/>
      <c r="V10" s="30"/>
      <c r="W10" s="50"/>
      <c r="X10" s="30" t="s">
        <v>240</v>
      </c>
      <c r="Y10" s="30"/>
      <c r="AA10" s="32"/>
    </row>
    <row r="11" spans="1:60" s="40" customFormat="1" ht="27" customHeight="1" x14ac:dyDescent="0.2">
      <c r="A11" s="56">
        <v>1</v>
      </c>
      <c r="B11" s="55" t="s">
        <v>146</v>
      </c>
      <c r="C11" s="37" t="s">
        <v>100</v>
      </c>
      <c r="D11" s="55">
        <v>170</v>
      </c>
      <c r="E11" s="55">
        <v>288</v>
      </c>
      <c r="F11" s="39">
        <f>E11/$E$129</f>
        <v>9.9895941727367321E-2</v>
      </c>
      <c r="G11" s="55">
        <v>1</v>
      </c>
      <c r="H11" s="53">
        <v>44223</v>
      </c>
      <c r="I11" s="64">
        <v>44195</v>
      </c>
      <c r="J11" s="37"/>
      <c r="K11" s="37"/>
      <c r="L11" s="38">
        <f>H11+14</f>
        <v>44237</v>
      </c>
      <c r="M11" s="68">
        <v>44193</v>
      </c>
      <c r="N11" s="39"/>
      <c r="O11" s="39"/>
      <c r="P11" s="98">
        <v>44337</v>
      </c>
      <c r="Q11" s="72">
        <v>44195</v>
      </c>
      <c r="R11" s="39"/>
      <c r="S11" s="39"/>
      <c r="T11" s="101">
        <f>P11+7</f>
        <v>44344</v>
      </c>
      <c r="U11" s="89"/>
      <c r="V11" s="53">
        <v>44214</v>
      </c>
      <c r="W11" s="55" t="s">
        <v>105</v>
      </c>
      <c r="X11" s="37" t="s">
        <v>240</v>
      </c>
      <c r="Y11" s="37"/>
      <c r="AA11" s="26"/>
    </row>
    <row r="12" spans="1:60" s="40" customFormat="1" ht="27" customHeight="1" x14ac:dyDescent="0.2">
      <c r="A12" s="57" t="s">
        <v>4</v>
      </c>
      <c r="B12" s="57" t="s">
        <v>29</v>
      </c>
      <c r="C12" s="27"/>
      <c r="D12" s="49">
        <f>SUM(D13:D49)</f>
        <v>815</v>
      </c>
      <c r="E12" s="49">
        <f>SUM(E13:E49)</f>
        <v>920</v>
      </c>
      <c r="F12" s="28">
        <f>SUM(F13:F49)</f>
        <v>0.31911203607353433</v>
      </c>
      <c r="G12" s="49">
        <f>SUM(G13:G49)</f>
        <v>204</v>
      </c>
      <c r="H12" s="27"/>
      <c r="I12" s="62"/>
      <c r="J12" s="27"/>
      <c r="K12" s="27"/>
      <c r="L12" s="27"/>
      <c r="M12" s="69"/>
      <c r="N12" s="27"/>
      <c r="O12" s="49"/>
      <c r="P12" s="27"/>
      <c r="Q12" s="66"/>
      <c r="R12" s="27"/>
      <c r="S12" s="27"/>
      <c r="T12" s="27"/>
      <c r="U12" s="69"/>
      <c r="V12" s="27"/>
      <c r="W12" s="49"/>
      <c r="X12" s="27" t="s">
        <v>241</v>
      </c>
      <c r="Y12" s="27"/>
      <c r="AA12" s="26"/>
    </row>
    <row r="13" spans="1:60" s="40" customFormat="1" ht="27" customHeight="1" x14ac:dyDescent="0.2">
      <c r="A13" s="29"/>
      <c r="B13" s="54"/>
      <c r="C13" s="30" t="s">
        <v>30</v>
      </c>
      <c r="D13" s="50"/>
      <c r="E13" s="50"/>
      <c r="F13" s="51"/>
      <c r="G13" s="50"/>
      <c r="H13" s="30"/>
      <c r="I13" s="63"/>
      <c r="J13" s="30"/>
      <c r="K13" s="30"/>
      <c r="L13" s="30"/>
      <c r="M13" s="70"/>
      <c r="N13" s="30"/>
      <c r="O13" s="50"/>
      <c r="P13" s="30"/>
      <c r="Q13" s="67"/>
      <c r="R13" s="30"/>
      <c r="S13" s="30"/>
      <c r="T13" s="30"/>
      <c r="U13" s="70"/>
      <c r="V13" s="30"/>
      <c r="W13" s="50"/>
      <c r="X13" s="30" t="s">
        <v>241</v>
      </c>
      <c r="Y13" s="30"/>
      <c r="AA13" s="26"/>
    </row>
    <row r="14" spans="1:60" s="31" customFormat="1" ht="27" customHeight="1" x14ac:dyDescent="0.25">
      <c r="A14" s="56">
        <f>A11+1</f>
        <v>2</v>
      </c>
      <c r="B14" s="55" t="s">
        <v>147</v>
      </c>
      <c r="C14" s="37" t="s">
        <v>31</v>
      </c>
      <c r="D14" s="55">
        <v>31</v>
      </c>
      <c r="E14" s="55">
        <v>128</v>
      </c>
      <c r="F14" s="39">
        <f>E14/$E$129</f>
        <v>4.4398196323274366E-2</v>
      </c>
      <c r="G14" s="55">
        <v>1</v>
      </c>
      <c r="H14" s="100">
        <f>L14-14</f>
        <v>44309</v>
      </c>
      <c r="I14" s="65">
        <v>44195</v>
      </c>
      <c r="J14" s="37"/>
      <c r="K14" s="37" t="s">
        <v>135</v>
      </c>
      <c r="L14" s="38">
        <f>P14-14</f>
        <v>44323</v>
      </c>
      <c r="M14" s="71"/>
      <c r="N14" s="39" t="s">
        <v>139</v>
      </c>
      <c r="O14" s="39" t="s">
        <v>105</v>
      </c>
      <c r="P14" s="98">
        <v>44337</v>
      </c>
      <c r="Q14" s="72"/>
      <c r="R14" s="39"/>
      <c r="S14" s="39"/>
      <c r="T14" s="101">
        <f>P14+14</f>
        <v>44351</v>
      </c>
      <c r="U14" s="89"/>
      <c r="V14" s="37"/>
      <c r="W14" s="55"/>
      <c r="X14" s="37" t="s">
        <v>241</v>
      </c>
      <c r="Y14" s="37"/>
      <c r="AA14" s="32"/>
    </row>
    <row r="15" spans="1:60" s="40" customFormat="1" ht="27" customHeight="1" x14ac:dyDescent="0.2">
      <c r="A15" s="29"/>
      <c r="B15" s="54"/>
      <c r="C15" s="30" t="s">
        <v>32</v>
      </c>
      <c r="D15" s="50"/>
      <c r="E15" s="50"/>
      <c r="F15" s="51"/>
      <c r="G15" s="50"/>
      <c r="H15" s="30"/>
      <c r="I15" s="63"/>
      <c r="J15" s="30"/>
      <c r="K15" s="30"/>
      <c r="L15" s="30"/>
      <c r="M15" s="70"/>
      <c r="N15" s="30"/>
      <c r="O15" s="50"/>
      <c r="P15" s="30"/>
      <c r="Q15" s="67"/>
      <c r="R15" s="30"/>
      <c r="S15" s="30"/>
      <c r="T15" s="30"/>
      <c r="U15" s="70"/>
      <c r="V15" s="30"/>
      <c r="W15" s="50"/>
      <c r="X15" s="30" t="s">
        <v>241</v>
      </c>
      <c r="Y15" s="30"/>
      <c r="AA15" s="26"/>
    </row>
    <row r="16" spans="1:60" s="31" customFormat="1" ht="27" customHeight="1" x14ac:dyDescent="0.25">
      <c r="A16" s="56">
        <f>A14+1</f>
        <v>3</v>
      </c>
      <c r="B16" s="55" t="s">
        <v>148</v>
      </c>
      <c r="C16" s="37" t="s">
        <v>33</v>
      </c>
      <c r="D16" s="55">
        <v>58</v>
      </c>
      <c r="E16" s="55">
        <v>116</v>
      </c>
      <c r="F16" s="39">
        <f t="shared" ref="F16:F21" si="1">E16/$E$129</f>
        <v>4.0235865417967392E-2</v>
      </c>
      <c r="G16" s="55">
        <v>1</v>
      </c>
      <c r="H16" s="53">
        <f t="shared" ref="H16:H21" si="2">L16-14</f>
        <v>44274</v>
      </c>
      <c r="I16" s="64">
        <v>44194</v>
      </c>
      <c r="J16" s="37"/>
      <c r="K16" s="37"/>
      <c r="L16" s="38">
        <f t="shared" ref="L16:L21" si="3">P16-14</f>
        <v>44288</v>
      </c>
      <c r="M16" s="68">
        <v>44238</v>
      </c>
      <c r="N16" s="61"/>
      <c r="O16" s="39" t="s">
        <v>104</v>
      </c>
      <c r="P16" s="42">
        <f>T16-14</f>
        <v>44302</v>
      </c>
      <c r="Q16" s="72">
        <v>44294</v>
      </c>
      <c r="R16" s="39"/>
      <c r="S16" s="39"/>
      <c r="T16" s="101">
        <v>44316</v>
      </c>
      <c r="U16" s="90">
        <v>44307</v>
      </c>
      <c r="V16" s="37"/>
      <c r="W16" s="55" t="s">
        <v>136</v>
      </c>
      <c r="X16" s="37" t="s">
        <v>241</v>
      </c>
      <c r="Y16" s="37"/>
      <c r="AA16" s="32"/>
    </row>
    <row r="17" spans="1:27" s="40" customFormat="1" ht="27" customHeight="1" x14ac:dyDescent="0.2">
      <c r="A17" s="56">
        <f>A16+1</f>
        <v>4</v>
      </c>
      <c r="B17" s="55" t="s">
        <v>149</v>
      </c>
      <c r="C17" s="37" t="s">
        <v>34</v>
      </c>
      <c r="D17" s="55">
        <v>34</v>
      </c>
      <c r="E17" s="55">
        <v>56</v>
      </c>
      <c r="F17" s="39">
        <f t="shared" si="1"/>
        <v>1.9424210891432536E-2</v>
      </c>
      <c r="G17" s="55">
        <v>1</v>
      </c>
      <c r="H17" s="53">
        <f t="shared" si="2"/>
        <v>44274</v>
      </c>
      <c r="I17" s="65">
        <v>44195</v>
      </c>
      <c r="J17" s="37"/>
      <c r="K17" s="37"/>
      <c r="L17" s="38">
        <f t="shared" si="3"/>
        <v>44288</v>
      </c>
      <c r="M17" s="68">
        <v>44260</v>
      </c>
      <c r="N17" s="39"/>
      <c r="O17" s="39" t="s">
        <v>104</v>
      </c>
      <c r="P17" s="42">
        <f>T17-14</f>
        <v>44302</v>
      </c>
      <c r="Q17" s="72">
        <v>44291</v>
      </c>
      <c r="R17" s="39"/>
      <c r="S17" s="39"/>
      <c r="T17" s="101">
        <v>44316</v>
      </c>
      <c r="U17" s="90">
        <v>44313</v>
      </c>
      <c r="V17" s="37"/>
      <c r="W17" s="55" t="s">
        <v>104</v>
      </c>
      <c r="X17" s="37" t="s">
        <v>241</v>
      </c>
      <c r="Y17" s="37"/>
      <c r="AA17" s="26"/>
    </row>
    <row r="18" spans="1:27" s="31" customFormat="1" ht="27" customHeight="1" x14ac:dyDescent="0.25">
      <c r="A18" s="56">
        <f>A17+1</f>
        <v>5</v>
      </c>
      <c r="B18" s="55" t="s">
        <v>150</v>
      </c>
      <c r="C18" s="37" t="s">
        <v>35</v>
      </c>
      <c r="D18" s="55">
        <v>64</v>
      </c>
      <c r="E18" s="55">
        <v>16</v>
      </c>
      <c r="F18" s="39">
        <f t="shared" si="1"/>
        <v>5.5497745404092958E-3</v>
      </c>
      <c r="G18" s="55">
        <v>1</v>
      </c>
      <c r="H18" s="98">
        <v>44323</v>
      </c>
      <c r="I18" s="72">
        <v>44291</v>
      </c>
      <c r="J18" s="37"/>
      <c r="K18" s="37"/>
      <c r="L18" s="38">
        <f t="shared" si="3"/>
        <v>44323</v>
      </c>
      <c r="M18" s="90">
        <v>44313</v>
      </c>
      <c r="N18" s="37"/>
      <c r="O18" s="55" t="s">
        <v>104</v>
      </c>
      <c r="P18" s="98">
        <v>44337</v>
      </c>
      <c r="Q18" s="72"/>
      <c r="R18" s="39"/>
      <c r="S18" s="39"/>
      <c r="T18" s="101">
        <f>P18+14</f>
        <v>44351</v>
      </c>
      <c r="U18" s="89"/>
      <c r="V18" s="37"/>
      <c r="W18" s="55"/>
      <c r="X18" s="37" t="s">
        <v>241</v>
      </c>
      <c r="Y18" s="37"/>
      <c r="AA18" s="32"/>
    </row>
    <row r="19" spans="1:27" s="31" customFormat="1" ht="27" customHeight="1" x14ac:dyDescent="0.25">
      <c r="A19" s="56">
        <f>A18+1</f>
        <v>6</v>
      </c>
      <c r="B19" s="55" t="s">
        <v>151</v>
      </c>
      <c r="C19" s="37" t="s">
        <v>36</v>
      </c>
      <c r="D19" s="55">
        <v>106</v>
      </c>
      <c r="E19" s="55">
        <v>116</v>
      </c>
      <c r="F19" s="39">
        <f t="shared" si="1"/>
        <v>4.0235865417967392E-2</v>
      </c>
      <c r="G19" s="55">
        <v>1</v>
      </c>
      <c r="H19" s="53">
        <f t="shared" si="2"/>
        <v>44281</v>
      </c>
      <c r="I19" s="65">
        <v>44196</v>
      </c>
      <c r="J19" s="37"/>
      <c r="K19" s="37"/>
      <c r="L19" s="38">
        <f t="shared" si="3"/>
        <v>44295</v>
      </c>
      <c r="M19" s="68">
        <v>44270</v>
      </c>
      <c r="N19" s="61"/>
      <c r="O19" s="39" t="s">
        <v>104</v>
      </c>
      <c r="P19" s="98">
        <v>44309</v>
      </c>
      <c r="Q19" s="72">
        <v>44319</v>
      </c>
      <c r="R19" s="39"/>
      <c r="S19" s="39"/>
      <c r="T19" s="101">
        <f>P19+7</f>
        <v>44316</v>
      </c>
      <c r="U19" s="89"/>
      <c r="V19" s="37"/>
      <c r="W19" s="55"/>
      <c r="X19" s="37" t="s">
        <v>241</v>
      </c>
      <c r="Y19" s="37"/>
      <c r="AA19" s="32"/>
    </row>
    <row r="20" spans="1:27" s="31" customFormat="1" ht="27" customHeight="1" x14ac:dyDescent="0.25">
      <c r="A20" s="56">
        <f>A19+1</f>
        <v>7</v>
      </c>
      <c r="B20" s="55" t="s">
        <v>152</v>
      </c>
      <c r="C20" s="37" t="s">
        <v>37</v>
      </c>
      <c r="D20" s="55">
        <v>28</v>
      </c>
      <c r="E20" s="55">
        <v>86</v>
      </c>
      <c r="F20" s="39">
        <f t="shared" si="1"/>
        <v>2.9830038154699964E-2</v>
      </c>
      <c r="G20" s="55">
        <v>1</v>
      </c>
      <c r="H20" s="53">
        <f t="shared" si="2"/>
        <v>44274</v>
      </c>
      <c r="I20" s="65">
        <v>44196</v>
      </c>
      <c r="J20" s="37"/>
      <c r="K20" s="37"/>
      <c r="L20" s="38">
        <f t="shared" si="3"/>
        <v>44288</v>
      </c>
      <c r="M20" s="68">
        <v>44258</v>
      </c>
      <c r="N20" s="39"/>
      <c r="O20" s="39" t="s">
        <v>104</v>
      </c>
      <c r="P20" s="42">
        <f>T20-14</f>
        <v>44302</v>
      </c>
      <c r="Q20" s="72">
        <v>44300</v>
      </c>
      <c r="R20" s="39"/>
      <c r="S20" s="39"/>
      <c r="T20" s="101">
        <v>44316</v>
      </c>
      <c r="U20" s="90">
        <v>44322</v>
      </c>
      <c r="V20" s="105" t="s">
        <v>143</v>
      </c>
      <c r="W20" s="55" t="s">
        <v>136</v>
      </c>
      <c r="X20" s="37" t="s">
        <v>241</v>
      </c>
      <c r="Y20" s="37"/>
      <c r="AA20" s="32"/>
    </row>
    <row r="21" spans="1:27" s="31" customFormat="1" ht="27" customHeight="1" x14ac:dyDescent="0.25">
      <c r="A21" s="56">
        <f>A20+1</f>
        <v>8</v>
      </c>
      <c r="B21" s="55" t="s">
        <v>153</v>
      </c>
      <c r="C21" s="37" t="s">
        <v>38</v>
      </c>
      <c r="D21" s="55">
        <v>48</v>
      </c>
      <c r="E21" s="55">
        <v>16</v>
      </c>
      <c r="F21" s="39">
        <f t="shared" si="1"/>
        <v>5.5497745404092958E-3</v>
      </c>
      <c r="G21" s="55">
        <v>1</v>
      </c>
      <c r="H21" s="53">
        <f t="shared" si="2"/>
        <v>44309</v>
      </c>
      <c r="I21" s="65">
        <v>44225</v>
      </c>
      <c r="J21" s="37"/>
      <c r="K21" s="37"/>
      <c r="L21" s="38">
        <f t="shared" si="3"/>
        <v>44323</v>
      </c>
      <c r="M21" s="68">
        <v>44238</v>
      </c>
      <c r="N21" s="61"/>
      <c r="O21" s="39" t="s">
        <v>104</v>
      </c>
      <c r="P21" s="98">
        <v>44337</v>
      </c>
      <c r="Q21" s="72"/>
      <c r="R21" s="39"/>
      <c r="S21" s="39"/>
      <c r="T21" s="101">
        <f>P21+14</f>
        <v>44351</v>
      </c>
      <c r="U21" s="89"/>
      <c r="V21" s="37"/>
      <c r="W21" s="55"/>
      <c r="X21" s="37" t="s">
        <v>241</v>
      </c>
      <c r="Y21" s="37"/>
      <c r="AA21" s="32"/>
    </row>
    <row r="22" spans="1:27" s="40" customFormat="1" ht="27" customHeight="1" x14ac:dyDescent="0.2">
      <c r="A22" s="33"/>
      <c r="B22" s="54"/>
      <c r="C22" s="30" t="s">
        <v>39</v>
      </c>
      <c r="D22" s="50"/>
      <c r="E22" s="50"/>
      <c r="F22" s="51"/>
      <c r="G22" s="50"/>
      <c r="H22" s="30"/>
      <c r="I22" s="63"/>
      <c r="J22" s="30"/>
      <c r="K22" s="30"/>
      <c r="L22" s="30"/>
      <c r="M22" s="70"/>
      <c r="N22" s="30"/>
      <c r="O22" s="50"/>
      <c r="P22" s="30"/>
      <c r="Q22" s="67"/>
      <c r="R22" s="30"/>
      <c r="S22" s="30"/>
      <c r="T22" s="30"/>
      <c r="U22" s="70"/>
      <c r="V22" s="30"/>
      <c r="W22" s="50"/>
      <c r="X22" s="30" t="s">
        <v>241</v>
      </c>
      <c r="Y22" s="30"/>
      <c r="AA22" s="26"/>
    </row>
    <row r="23" spans="1:27" s="31" customFormat="1" ht="27" customHeight="1" x14ac:dyDescent="0.25">
      <c r="A23" s="56">
        <f>A21+1</f>
        <v>9</v>
      </c>
      <c r="B23" s="55" t="s">
        <v>154</v>
      </c>
      <c r="C23" s="37" t="s">
        <v>40</v>
      </c>
      <c r="D23" s="55">
        <v>22</v>
      </c>
      <c r="E23" s="55">
        <v>12</v>
      </c>
      <c r="F23" s="39">
        <f>E23/$E$129</f>
        <v>4.1623309053069723E-3</v>
      </c>
      <c r="G23" s="55">
        <v>1</v>
      </c>
      <c r="H23" s="100">
        <v>44326</v>
      </c>
      <c r="I23" s="65">
        <v>44274</v>
      </c>
      <c r="J23" s="37"/>
      <c r="K23" s="37" t="s">
        <v>135</v>
      </c>
      <c r="L23" s="38">
        <f>P23-14</f>
        <v>44330</v>
      </c>
      <c r="M23" s="68"/>
      <c r="N23" s="94">
        <v>44285</v>
      </c>
      <c r="O23" s="39" t="s">
        <v>105</v>
      </c>
      <c r="P23" s="98">
        <v>44344</v>
      </c>
      <c r="Q23" s="72"/>
      <c r="R23" s="39"/>
      <c r="S23" s="39"/>
      <c r="T23" s="101">
        <f>P23+7</f>
        <v>44351</v>
      </c>
      <c r="U23" s="89"/>
      <c r="V23" s="37"/>
      <c r="W23" s="55"/>
      <c r="X23" s="37" t="s">
        <v>241</v>
      </c>
      <c r="Y23" s="37" t="s">
        <v>140</v>
      </c>
      <c r="AA23" s="32"/>
    </row>
    <row r="24" spans="1:27" s="31" customFormat="1" ht="27" customHeight="1" x14ac:dyDescent="0.25">
      <c r="A24" s="56">
        <f>A23+1</f>
        <v>10</v>
      </c>
      <c r="B24" s="55" t="s">
        <v>155</v>
      </c>
      <c r="C24" s="37" t="s">
        <v>41</v>
      </c>
      <c r="D24" s="55">
        <v>22</v>
      </c>
      <c r="E24" s="55">
        <v>12</v>
      </c>
      <c r="F24" s="39">
        <f>E24/$E$129</f>
        <v>4.1623309053069723E-3</v>
      </c>
      <c r="G24" s="55">
        <v>1</v>
      </c>
      <c r="H24" s="53">
        <f>L24-14</f>
        <v>44298</v>
      </c>
      <c r="I24" s="65">
        <v>44284</v>
      </c>
      <c r="J24" s="37"/>
      <c r="K24" s="37"/>
      <c r="L24" s="38">
        <f>P24-14</f>
        <v>44312</v>
      </c>
      <c r="M24" s="68">
        <v>44286</v>
      </c>
      <c r="N24" s="39"/>
      <c r="O24" s="39" t="s">
        <v>104</v>
      </c>
      <c r="P24" s="98">
        <v>44326</v>
      </c>
      <c r="Q24" s="72"/>
      <c r="R24" s="39"/>
      <c r="S24" s="39"/>
      <c r="T24" s="101">
        <f>P24+7</f>
        <v>44333</v>
      </c>
      <c r="U24" s="89"/>
      <c r="V24" s="37"/>
      <c r="W24" s="55"/>
      <c r="X24" s="37" t="s">
        <v>241</v>
      </c>
      <c r="Y24" s="37"/>
      <c r="AA24" s="32"/>
    </row>
    <row r="25" spans="1:27" s="40" customFormat="1" ht="27" customHeight="1" x14ac:dyDescent="0.2">
      <c r="A25" s="33"/>
      <c r="B25" s="54"/>
      <c r="C25" s="30" t="s">
        <v>22</v>
      </c>
      <c r="D25" s="50"/>
      <c r="E25" s="50"/>
      <c r="F25" s="51"/>
      <c r="G25" s="50"/>
      <c r="H25" s="30"/>
      <c r="I25" s="63"/>
      <c r="J25" s="30"/>
      <c r="K25" s="30"/>
      <c r="L25" s="30"/>
      <c r="M25" s="70"/>
      <c r="N25" s="30"/>
      <c r="O25" s="50"/>
      <c r="P25" s="30"/>
      <c r="Q25" s="67"/>
      <c r="R25" s="30"/>
      <c r="S25" s="30"/>
      <c r="T25" s="30"/>
      <c r="U25" s="70"/>
      <c r="V25" s="30"/>
      <c r="W25" s="50"/>
      <c r="X25" s="30" t="s">
        <v>241</v>
      </c>
      <c r="Y25" s="30"/>
      <c r="AA25" s="26"/>
    </row>
    <row r="26" spans="1:27" s="31" customFormat="1" ht="27" customHeight="1" x14ac:dyDescent="0.25">
      <c r="A26" s="56">
        <f>A24+1</f>
        <v>11</v>
      </c>
      <c r="B26" s="56" t="s">
        <v>156</v>
      </c>
      <c r="C26" s="37" t="s">
        <v>236</v>
      </c>
      <c r="D26" s="55">
        <v>18</v>
      </c>
      <c r="E26" s="55">
        <v>24</v>
      </c>
      <c r="F26" s="39">
        <f t="shared" ref="F26:F49" si="4">E26/$E$129</f>
        <v>8.3246618106139446E-3</v>
      </c>
      <c r="G26" s="55">
        <v>1</v>
      </c>
      <c r="H26" s="53">
        <f t="shared" ref="H26:H49" si="5">L26-14</f>
        <v>44274</v>
      </c>
      <c r="I26" s="64">
        <v>44194</v>
      </c>
      <c r="J26" s="37"/>
      <c r="K26" s="37"/>
      <c r="L26" s="38">
        <f t="shared" ref="L26:L49" si="6">P26-14</f>
        <v>44288</v>
      </c>
      <c r="M26" s="68">
        <v>44242</v>
      </c>
      <c r="N26" s="61"/>
      <c r="O26" s="39" t="s">
        <v>104</v>
      </c>
      <c r="P26" s="42">
        <f t="shared" ref="P26:P49" si="7">T26-14</f>
        <v>44302</v>
      </c>
      <c r="Q26" s="72">
        <v>44291</v>
      </c>
      <c r="R26" s="39"/>
      <c r="S26" s="39"/>
      <c r="T26" s="101">
        <v>44316</v>
      </c>
      <c r="U26" s="90">
        <v>44319</v>
      </c>
      <c r="V26" s="53"/>
      <c r="W26" s="55" t="s">
        <v>104</v>
      </c>
      <c r="X26" s="37" t="s">
        <v>241</v>
      </c>
      <c r="Y26" s="37"/>
      <c r="AA26" s="32"/>
    </row>
    <row r="27" spans="1:27" s="31" customFormat="1" ht="27" customHeight="1" x14ac:dyDescent="0.25">
      <c r="A27" s="56">
        <f t="shared" ref="A27:A46" si="8">A26+1</f>
        <v>12</v>
      </c>
      <c r="B27" s="56" t="s">
        <v>157</v>
      </c>
      <c r="C27" s="37" t="s">
        <v>42</v>
      </c>
      <c r="D27" s="55">
        <v>52</v>
      </c>
      <c r="E27" s="55">
        <v>100</v>
      </c>
      <c r="F27" s="39">
        <f t="shared" si="4"/>
        <v>3.4686090877558098E-2</v>
      </c>
      <c r="G27" s="55">
        <v>1</v>
      </c>
      <c r="H27" s="53">
        <f t="shared" si="5"/>
        <v>44274</v>
      </c>
      <c r="I27" s="64">
        <v>44194</v>
      </c>
      <c r="J27" s="37"/>
      <c r="K27" s="37"/>
      <c r="L27" s="38">
        <f t="shared" si="6"/>
        <v>44288</v>
      </c>
      <c r="M27" s="68">
        <v>44242</v>
      </c>
      <c r="N27" s="61"/>
      <c r="O27" s="39" t="s">
        <v>104</v>
      </c>
      <c r="P27" s="42">
        <f t="shared" si="7"/>
        <v>44302</v>
      </c>
      <c r="Q27" s="72">
        <v>44298</v>
      </c>
      <c r="R27" s="39"/>
      <c r="S27" s="39"/>
      <c r="T27" s="101">
        <v>44316</v>
      </c>
      <c r="U27" s="90">
        <v>44315</v>
      </c>
      <c r="V27" s="37"/>
      <c r="W27" s="55" t="s">
        <v>136</v>
      </c>
      <c r="X27" s="37" t="s">
        <v>241</v>
      </c>
      <c r="Y27" s="37"/>
      <c r="AA27" s="32"/>
    </row>
    <row r="28" spans="1:27" s="31" customFormat="1" ht="27" customHeight="1" x14ac:dyDescent="0.25">
      <c r="A28" s="56">
        <f t="shared" si="8"/>
        <v>13</v>
      </c>
      <c r="B28" s="73" t="s">
        <v>158</v>
      </c>
      <c r="C28" s="74" t="s">
        <v>109</v>
      </c>
      <c r="D28" s="55">
        <v>8.5</v>
      </c>
      <c r="E28" s="55">
        <v>6</v>
      </c>
      <c r="F28" s="39">
        <f t="shared" si="4"/>
        <v>2.0811654526534861E-3</v>
      </c>
      <c r="G28" s="55">
        <v>2</v>
      </c>
      <c r="H28" s="53">
        <f t="shared" si="5"/>
        <v>44274</v>
      </c>
      <c r="I28" s="64">
        <v>44258</v>
      </c>
      <c r="J28" s="37"/>
      <c r="K28" s="37"/>
      <c r="L28" s="38">
        <f t="shared" si="6"/>
        <v>44288</v>
      </c>
      <c r="M28" s="68">
        <v>44265</v>
      </c>
      <c r="N28" s="61"/>
      <c r="O28" s="39" t="s">
        <v>104</v>
      </c>
      <c r="P28" s="42">
        <f t="shared" si="7"/>
        <v>44302</v>
      </c>
      <c r="Q28" s="72">
        <v>44300</v>
      </c>
      <c r="R28" s="39"/>
      <c r="S28" s="39"/>
      <c r="T28" s="101">
        <v>44316</v>
      </c>
      <c r="U28" s="90">
        <v>44326</v>
      </c>
      <c r="V28" s="37"/>
      <c r="W28" s="55" t="s">
        <v>136</v>
      </c>
      <c r="X28" s="37" t="s">
        <v>241</v>
      </c>
      <c r="Y28" s="37"/>
      <c r="AA28" s="32"/>
    </row>
    <row r="29" spans="1:27" s="31" customFormat="1" ht="27" customHeight="1" x14ac:dyDescent="0.25">
      <c r="A29" s="56">
        <f t="shared" si="8"/>
        <v>14</v>
      </c>
      <c r="B29" s="73" t="s">
        <v>159</v>
      </c>
      <c r="C29" s="74" t="s">
        <v>110</v>
      </c>
      <c r="D29" s="55">
        <v>14</v>
      </c>
      <c r="E29" s="55">
        <v>12</v>
      </c>
      <c r="F29" s="39">
        <f t="shared" si="4"/>
        <v>4.1623309053069723E-3</v>
      </c>
      <c r="G29" s="55">
        <v>3</v>
      </c>
      <c r="H29" s="53">
        <f t="shared" si="5"/>
        <v>44274</v>
      </c>
      <c r="I29" s="64">
        <v>44196</v>
      </c>
      <c r="J29" s="37"/>
      <c r="K29" s="37"/>
      <c r="L29" s="38">
        <f t="shared" si="6"/>
        <v>44288</v>
      </c>
      <c r="M29" s="68">
        <v>44265</v>
      </c>
      <c r="N29" s="61"/>
      <c r="O29" s="39" t="s">
        <v>104</v>
      </c>
      <c r="P29" s="42">
        <f t="shared" si="7"/>
        <v>44302</v>
      </c>
      <c r="Q29" s="72">
        <v>44300</v>
      </c>
      <c r="R29" s="39"/>
      <c r="S29" s="39"/>
      <c r="T29" s="101">
        <v>44316</v>
      </c>
      <c r="U29" s="90">
        <v>44323</v>
      </c>
      <c r="V29" s="37"/>
      <c r="W29" s="55" t="s">
        <v>136</v>
      </c>
      <c r="X29" s="37" t="s">
        <v>241</v>
      </c>
      <c r="Y29" s="37"/>
      <c r="AA29" s="32"/>
    </row>
    <row r="30" spans="1:27" s="31" customFormat="1" ht="27" customHeight="1" x14ac:dyDescent="0.25">
      <c r="A30" s="56">
        <f t="shared" si="8"/>
        <v>15</v>
      </c>
      <c r="B30" s="73" t="s">
        <v>160</v>
      </c>
      <c r="C30" s="74" t="s">
        <v>111</v>
      </c>
      <c r="D30" s="55">
        <v>8.5</v>
      </c>
      <c r="E30" s="55">
        <v>6</v>
      </c>
      <c r="F30" s="39">
        <f t="shared" si="4"/>
        <v>2.0811654526534861E-3</v>
      </c>
      <c r="G30" s="55">
        <v>4</v>
      </c>
      <c r="H30" s="53">
        <f t="shared" si="5"/>
        <v>44274</v>
      </c>
      <c r="I30" s="64">
        <v>44258</v>
      </c>
      <c r="J30" s="37"/>
      <c r="K30" s="37"/>
      <c r="L30" s="38">
        <f t="shared" si="6"/>
        <v>44288</v>
      </c>
      <c r="M30" s="68">
        <v>44265</v>
      </c>
      <c r="N30" s="61"/>
      <c r="O30" s="39" t="s">
        <v>104</v>
      </c>
      <c r="P30" s="42">
        <f t="shared" si="7"/>
        <v>44302</v>
      </c>
      <c r="Q30" s="72">
        <v>44300</v>
      </c>
      <c r="R30" s="39"/>
      <c r="S30" s="39"/>
      <c r="T30" s="101">
        <v>44316</v>
      </c>
      <c r="U30" s="90">
        <v>44323</v>
      </c>
      <c r="V30" s="37"/>
      <c r="W30" s="55" t="s">
        <v>136</v>
      </c>
      <c r="X30" s="37" t="s">
        <v>241</v>
      </c>
      <c r="Y30" s="37"/>
      <c r="AA30" s="32"/>
    </row>
    <row r="31" spans="1:27" s="31" customFormat="1" ht="27" customHeight="1" x14ac:dyDescent="0.25">
      <c r="A31" s="56">
        <f t="shared" si="8"/>
        <v>16</v>
      </c>
      <c r="B31" s="73" t="s">
        <v>161</v>
      </c>
      <c r="C31" s="74" t="s">
        <v>115</v>
      </c>
      <c r="D31" s="55">
        <v>28</v>
      </c>
      <c r="E31" s="55">
        <v>24</v>
      </c>
      <c r="F31" s="39">
        <f t="shared" si="4"/>
        <v>8.3246618106139446E-3</v>
      </c>
      <c r="G31" s="55">
        <v>5</v>
      </c>
      <c r="H31" s="53">
        <f t="shared" si="5"/>
        <v>44274</v>
      </c>
      <c r="I31" s="64">
        <v>44196</v>
      </c>
      <c r="J31" s="37"/>
      <c r="K31" s="37"/>
      <c r="L31" s="38">
        <f t="shared" si="6"/>
        <v>44288</v>
      </c>
      <c r="M31" s="68">
        <v>44265</v>
      </c>
      <c r="N31" s="61"/>
      <c r="O31" s="39" t="s">
        <v>104</v>
      </c>
      <c r="P31" s="42">
        <f t="shared" si="7"/>
        <v>44302</v>
      </c>
      <c r="Q31" s="72">
        <v>44300</v>
      </c>
      <c r="R31" s="39"/>
      <c r="S31" s="39"/>
      <c r="T31" s="101">
        <v>44316</v>
      </c>
      <c r="U31" s="90">
        <v>44323</v>
      </c>
      <c r="V31" s="37"/>
      <c r="W31" s="55" t="s">
        <v>136</v>
      </c>
      <c r="X31" s="37" t="s">
        <v>241</v>
      </c>
      <c r="Y31" s="37"/>
      <c r="AA31" s="32"/>
    </row>
    <row r="32" spans="1:27" s="31" customFormat="1" ht="27" customHeight="1" x14ac:dyDescent="0.25">
      <c r="A32" s="56">
        <f t="shared" si="8"/>
        <v>17</v>
      </c>
      <c r="B32" s="73" t="s">
        <v>162</v>
      </c>
      <c r="C32" s="74" t="s">
        <v>112</v>
      </c>
      <c r="D32" s="55">
        <v>8.5</v>
      </c>
      <c r="E32" s="55">
        <v>6</v>
      </c>
      <c r="F32" s="39">
        <f t="shared" si="4"/>
        <v>2.0811654526534861E-3</v>
      </c>
      <c r="G32" s="55">
        <v>6</v>
      </c>
      <c r="H32" s="53">
        <f t="shared" si="5"/>
        <v>44274</v>
      </c>
      <c r="I32" s="64">
        <v>44258</v>
      </c>
      <c r="J32" s="37"/>
      <c r="K32" s="37"/>
      <c r="L32" s="38">
        <f t="shared" si="6"/>
        <v>44288</v>
      </c>
      <c r="M32" s="68">
        <v>44265</v>
      </c>
      <c r="N32" s="61"/>
      <c r="O32" s="39" t="s">
        <v>104</v>
      </c>
      <c r="P32" s="42">
        <f t="shared" si="7"/>
        <v>44302</v>
      </c>
      <c r="Q32" s="72">
        <v>44300</v>
      </c>
      <c r="R32" s="39"/>
      <c r="S32" s="39"/>
      <c r="T32" s="101">
        <v>44316</v>
      </c>
      <c r="U32" s="90">
        <v>44323</v>
      </c>
      <c r="V32" s="37"/>
      <c r="W32" s="55" t="s">
        <v>136</v>
      </c>
      <c r="X32" s="37" t="s">
        <v>241</v>
      </c>
      <c r="Y32" s="37"/>
      <c r="AA32" s="32"/>
    </row>
    <row r="33" spans="1:27" s="31" customFormat="1" ht="27" customHeight="1" x14ac:dyDescent="0.25">
      <c r="A33" s="56">
        <f t="shared" si="8"/>
        <v>18</v>
      </c>
      <c r="B33" s="73" t="s">
        <v>163</v>
      </c>
      <c r="C33" s="74" t="s">
        <v>114</v>
      </c>
      <c r="D33" s="55">
        <v>28</v>
      </c>
      <c r="E33" s="55">
        <v>24</v>
      </c>
      <c r="F33" s="39">
        <f t="shared" si="4"/>
        <v>8.3246618106139446E-3</v>
      </c>
      <c r="G33" s="55">
        <v>7</v>
      </c>
      <c r="H33" s="53">
        <f t="shared" si="5"/>
        <v>44274</v>
      </c>
      <c r="I33" s="64">
        <v>44196</v>
      </c>
      <c r="J33" s="37"/>
      <c r="K33" s="37"/>
      <c r="L33" s="38">
        <f t="shared" si="6"/>
        <v>44288</v>
      </c>
      <c r="M33" s="68">
        <v>44265</v>
      </c>
      <c r="N33" s="61"/>
      <c r="O33" s="39" t="s">
        <v>104</v>
      </c>
      <c r="P33" s="42">
        <f t="shared" si="7"/>
        <v>44302</v>
      </c>
      <c r="Q33" s="72">
        <v>44300</v>
      </c>
      <c r="R33" s="39"/>
      <c r="S33" s="39"/>
      <c r="T33" s="101">
        <v>44316</v>
      </c>
      <c r="U33" s="90">
        <v>44323</v>
      </c>
      <c r="V33" s="37"/>
      <c r="W33" s="55" t="s">
        <v>136</v>
      </c>
      <c r="X33" s="37" t="s">
        <v>241</v>
      </c>
      <c r="Y33" s="37"/>
      <c r="AA33" s="32"/>
    </row>
    <row r="34" spans="1:27" s="31" customFormat="1" ht="27" customHeight="1" x14ac:dyDescent="0.25">
      <c r="A34" s="56">
        <f t="shared" si="8"/>
        <v>19</v>
      </c>
      <c r="B34" s="73" t="s">
        <v>164</v>
      </c>
      <c r="C34" s="74" t="s">
        <v>113</v>
      </c>
      <c r="D34" s="55">
        <v>8.5</v>
      </c>
      <c r="E34" s="55">
        <v>6</v>
      </c>
      <c r="F34" s="39">
        <f t="shared" si="4"/>
        <v>2.0811654526534861E-3</v>
      </c>
      <c r="G34" s="55">
        <v>8</v>
      </c>
      <c r="H34" s="53">
        <f t="shared" si="5"/>
        <v>44274</v>
      </c>
      <c r="I34" s="64">
        <v>44258</v>
      </c>
      <c r="J34" s="37"/>
      <c r="K34" s="37"/>
      <c r="L34" s="38">
        <f t="shared" si="6"/>
        <v>44288</v>
      </c>
      <c r="M34" s="68">
        <v>44265</v>
      </c>
      <c r="N34" s="61"/>
      <c r="O34" s="39" t="s">
        <v>104</v>
      </c>
      <c r="P34" s="42">
        <f t="shared" si="7"/>
        <v>44302</v>
      </c>
      <c r="Q34" s="72">
        <v>44300</v>
      </c>
      <c r="R34" s="39"/>
      <c r="S34" s="39"/>
      <c r="T34" s="101">
        <v>44316</v>
      </c>
      <c r="U34" s="90">
        <v>44323</v>
      </c>
      <c r="V34" s="37"/>
      <c r="W34" s="55" t="s">
        <v>136</v>
      </c>
      <c r="X34" s="37" t="s">
        <v>241</v>
      </c>
      <c r="Y34" s="37"/>
      <c r="AA34" s="32"/>
    </row>
    <row r="35" spans="1:27" s="31" customFormat="1" ht="27" customHeight="1" x14ac:dyDescent="0.25">
      <c r="A35" s="56">
        <f t="shared" si="8"/>
        <v>20</v>
      </c>
      <c r="B35" s="73" t="s">
        <v>165</v>
      </c>
      <c r="C35" s="74" t="s">
        <v>116</v>
      </c>
      <c r="D35" s="55">
        <v>8.5</v>
      </c>
      <c r="E35" s="55">
        <v>6</v>
      </c>
      <c r="F35" s="39">
        <f t="shared" si="4"/>
        <v>2.0811654526534861E-3</v>
      </c>
      <c r="G35" s="55">
        <v>9</v>
      </c>
      <c r="H35" s="53">
        <f t="shared" si="5"/>
        <v>44274</v>
      </c>
      <c r="I35" s="64">
        <v>44258</v>
      </c>
      <c r="J35" s="37"/>
      <c r="K35" s="37"/>
      <c r="L35" s="38">
        <f t="shared" si="6"/>
        <v>44288</v>
      </c>
      <c r="M35" s="68">
        <v>44265</v>
      </c>
      <c r="N35" s="61"/>
      <c r="O35" s="39" t="s">
        <v>104</v>
      </c>
      <c r="P35" s="42">
        <f t="shared" si="7"/>
        <v>44302</v>
      </c>
      <c r="Q35" s="72">
        <v>44300</v>
      </c>
      <c r="R35" s="39"/>
      <c r="S35" s="39"/>
      <c r="T35" s="101">
        <v>44316</v>
      </c>
      <c r="U35" s="90">
        <v>44323</v>
      </c>
      <c r="V35" s="37"/>
      <c r="W35" s="55" t="s">
        <v>136</v>
      </c>
      <c r="X35" s="37" t="s">
        <v>241</v>
      </c>
      <c r="Y35" s="37"/>
      <c r="AA35" s="32"/>
    </row>
    <row r="36" spans="1:27" s="31" customFormat="1" ht="27" customHeight="1" x14ac:dyDescent="0.25">
      <c r="A36" s="56">
        <f t="shared" si="8"/>
        <v>21</v>
      </c>
      <c r="B36" s="73" t="s">
        <v>166</v>
      </c>
      <c r="C36" s="74" t="s">
        <v>117</v>
      </c>
      <c r="D36" s="55">
        <v>8.5</v>
      </c>
      <c r="E36" s="55">
        <v>6</v>
      </c>
      <c r="F36" s="39">
        <f t="shared" si="4"/>
        <v>2.0811654526534861E-3</v>
      </c>
      <c r="G36" s="55">
        <v>10</v>
      </c>
      <c r="H36" s="53">
        <f t="shared" si="5"/>
        <v>44274</v>
      </c>
      <c r="I36" s="64">
        <v>44258</v>
      </c>
      <c r="J36" s="37"/>
      <c r="K36" s="37"/>
      <c r="L36" s="38">
        <f t="shared" si="6"/>
        <v>44288</v>
      </c>
      <c r="M36" s="68">
        <v>44265</v>
      </c>
      <c r="N36" s="61"/>
      <c r="O36" s="39" t="s">
        <v>104</v>
      </c>
      <c r="P36" s="42">
        <f t="shared" si="7"/>
        <v>44302</v>
      </c>
      <c r="Q36" s="72">
        <v>44300</v>
      </c>
      <c r="R36" s="39"/>
      <c r="S36" s="39"/>
      <c r="T36" s="101">
        <v>44316</v>
      </c>
      <c r="U36" s="90">
        <v>44323</v>
      </c>
      <c r="V36" s="37"/>
      <c r="W36" s="55" t="s">
        <v>136</v>
      </c>
      <c r="X36" s="37" t="s">
        <v>241</v>
      </c>
      <c r="Y36" s="37"/>
      <c r="AA36" s="32"/>
    </row>
    <row r="37" spans="1:27" s="31" customFormat="1" ht="27" customHeight="1" x14ac:dyDescent="0.25">
      <c r="A37" s="56">
        <f t="shared" si="8"/>
        <v>22</v>
      </c>
      <c r="B37" s="73" t="s">
        <v>167</v>
      </c>
      <c r="C37" s="74" t="s">
        <v>118</v>
      </c>
      <c r="D37" s="55">
        <v>8.5</v>
      </c>
      <c r="E37" s="55">
        <v>6</v>
      </c>
      <c r="F37" s="39">
        <f t="shared" si="4"/>
        <v>2.0811654526534861E-3</v>
      </c>
      <c r="G37" s="55">
        <v>11</v>
      </c>
      <c r="H37" s="53">
        <f t="shared" si="5"/>
        <v>44274</v>
      </c>
      <c r="I37" s="64">
        <v>44258</v>
      </c>
      <c r="J37" s="37"/>
      <c r="K37" s="37"/>
      <c r="L37" s="38">
        <f t="shared" si="6"/>
        <v>44288</v>
      </c>
      <c r="M37" s="68">
        <v>44265</v>
      </c>
      <c r="N37" s="61"/>
      <c r="O37" s="39" t="s">
        <v>104</v>
      </c>
      <c r="P37" s="42">
        <f t="shared" si="7"/>
        <v>44302</v>
      </c>
      <c r="Q37" s="72">
        <v>44300</v>
      </c>
      <c r="R37" s="39"/>
      <c r="S37" s="39"/>
      <c r="T37" s="101">
        <v>44316</v>
      </c>
      <c r="U37" s="90">
        <v>44323</v>
      </c>
      <c r="V37" s="37"/>
      <c r="W37" s="55" t="s">
        <v>136</v>
      </c>
      <c r="X37" s="37" t="s">
        <v>241</v>
      </c>
      <c r="Y37" s="37"/>
      <c r="AA37" s="32"/>
    </row>
    <row r="38" spans="1:27" s="31" customFormat="1" ht="27" customHeight="1" x14ac:dyDescent="0.25">
      <c r="A38" s="56">
        <f t="shared" si="8"/>
        <v>23</v>
      </c>
      <c r="B38" s="73" t="s">
        <v>168</v>
      </c>
      <c r="C38" s="74" t="s">
        <v>119</v>
      </c>
      <c r="D38" s="55">
        <v>8.5</v>
      </c>
      <c r="E38" s="55">
        <v>6</v>
      </c>
      <c r="F38" s="39">
        <f t="shared" si="4"/>
        <v>2.0811654526534861E-3</v>
      </c>
      <c r="G38" s="55">
        <v>12</v>
      </c>
      <c r="H38" s="53">
        <f t="shared" si="5"/>
        <v>44274</v>
      </c>
      <c r="I38" s="64">
        <v>44258</v>
      </c>
      <c r="J38" s="37"/>
      <c r="K38" s="37"/>
      <c r="L38" s="38">
        <f t="shared" si="6"/>
        <v>44288</v>
      </c>
      <c r="M38" s="68">
        <v>44265</v>
      </c>
      <c r="N38" s="61"/>
      <c r="O38" s="39" t="s">
        <v>104</v>
      </c>
      <c r="P38" s="42">
        <f t="shared" si="7"/>
        <v>44302</v>
      </c>
      <c r="Q38" s="72">
        <v>44300</v>
      </c>
      <c r="R38" s="39"/>
      <c r="S38" s="39"/>
      <c r="T38" s="101">
        <v>44316</v>
      </c>
      <c r="U38" s="90">
        <v>44323</v>
      </c>
      <c r="V38" s="37"/>
      <c r="W38" s="55" t="s">
        <v>136</v>
      </c>
      <c r="X38" s="37" t="s">
        <v>241</v>
      </c>
      <c r="Y38" s="37"/>
      <c r="AA38" s="32"/>
    </row>
    <row r="39" spans="1:27" s="31" customFormat="1" ht="27" customHeight="1" x14ac:dyDescent="0.25">
      <c r="A39" s="56">
        <f t="shared" si="8"/>
        <v>24</v>
      </c>
      <c r="B39" s="73" t="s">
        <v>169</v>
      </c>
      <c r="C39" s="74" t="s">
        <v>120</v>
      </c>
      <c r="D39" s="55">
        <v>17</v>
      </c>
      <c r="E39" s="55">
        <v>12</v>
      </c>
      <c r="F39" s="39">
        <f t="shared" si="4"/>
        <v>4.1623309053069723E-3</v>
      </c>
      <c r="G39" s="55">
        <v>13</v>
      </c>
      <c r="H39" s="53">
        <f t="shared" si="5"/>
        <v>44274</v>
      </c>
      <c r="I39" s="64">
        <v>44196</v>
      </c>
      <c r="J39" s="37"/>
      <c r="K39" s="37"/>
      <c r="L39" s="38">
        <f t="shared" si="6"/>
        <v>44288</v>
      </c>
      <c r="M39" s="68">
        <v>44265</v>
      </c>
      <c r="N39" s="61"/>
      <c r="O39" s="39" t="s">
        <v>104</v>
      </c>
      <c r="P39" s="42">
        <f t="shared" si="7"/>
        <v>44302</v>
      </c>
      <c r="Q39" s="72">
        <v>44300</v>
      </c>
      <c r="R39" s="39"/>
      <c r="S39" s="39"/>
      <c r="T39" s="101">
        <v>44316</v>
      </c>
      <c r="U39" s="90">
        <v>44323</v>
      </c>
      <c r="V39" s="37"/>
      <c r="W39" s="55" t="s">
        <v>136</v>
      </c>
      <c r="X39" s="37" t="s">
        <v>241</v>
      </c>
      <c r="Y39" s="37"/>
      <c r="AA39" s="32"/>
    </row>
    <row r="40" spans="1:27" s="31" customFormat="1" ht="27" customHeight="1" x14ac:dyDescent="0.25">
      <c r="A40" s="56">
        <f t="shared" si="8"/>
        <v>25</v>
      </c>
      <c r="B40" s="73" t="s">
        <v>170</v>
      </c>
      <c r="C40" s="74" t="s">
        <v>121</v>
      </c>
      <c r="D40" s="55">
        <v>8.5</v>
      </c>
      <c r="E40" s="55">
        <v>6</v>
      </c>
      <c r="F40" s="39">
        <f t="shared" si="4"/>
        <v>2.0811654526534861E-3</v>
      </c>
      <c r="G40" s="55">
        <v>14</v>
      </c>
      <c r="H40" s="53">
        <f t="shared" si="5"/>
        <v>44274</v>
      </c>
      <c r="I40" s="64">
        <v>44258</v>
      </c>
      <c r="J40" s="37"/>
      <c r="K40" s="37"/>
      <c r="L40" s="38">
        <f t="shared" si="6"/>
        <v>44288</v>
      </c>
      <c r="M40" s="68">
        <v>44265</v>
      </c>
      <c r="N40" s="61"/>
      <c r="O40" s="39" t="s">
        <v>104</v>
      </c>
      <c r="P40" s="42">
        <f t="shared" si="7"/>
        <v>44302</v>
      </c>
      <c r="Q40" s="72">
        <v>44300</v>
      </c>
      <c r="R40" s="39"/>
      <c r="S40" s="39"/>
      <c r="T40" s="101">
        <v>44316</v>
      </c>
      <c r="U40" s="90">
        <v>44323</v>
      </c>
      <c r="V40" s="37"/>
      <c r="W40" s="55" t="s">
        <v>136</v>
      </c>
      <c r="X40" s="37" t="s">
        <v>241</v>
      </c>
      <c r="Y40" s="37"/>
      <c r="AA40" s="32"/>
    </row>
    <row r="41" spans="1:27" s="31" customFormat="1" ht="27" customHeight="1" x14ac:dyDescent="0.25">
      <c r="A41" s="56">
        <f t="shared" si="8"/>
        <v>26</v>
      </c>
      <c r="B41" s="73" t="s">
        <v>171</v>
      </c>
      <c r="C41" s="74" t="s">
        <v>122</v>
      </c>
      <c r="D41" s="55">
        <v>8.5</v>
      </c>
      <c r="E41" s="55">
        <v>6</v>
      </c>
      <c r="F41" s="39">
        <f t="shared" si="4"/>
        <v>2.0811654526534861E-3</v>
      </c>
      <c r="G41" s="55">
        <v>15</v>
      </c>
      <c r="H41" s="53">
        <f t="shared" si="5"/>
        <v>44274</v>
      </c>
      <c r="I41" s="64">
        <v>44258</v>
      </c>
      <c r="J41" s="37"/>
      <c r="K41" s="37"/>
      <c r="L41" s="38">
        <f t="shared" si="6"/>
        <v>44288</v>
      </c>
      <c r="M41" s="68">
        <v>44265</v>
      </c>
      <c r="N41" s="61"/>
      <c r="O41" s="39" t="s">
        <v>104</v>
      </c>
      <c r="P41" s="42">
        <f t="shared" si="7"/>
        <v>44302</v>
      </c>
      <c r="Q41" s="72">
        <v>44300</v>
      </c>
      <c r="R41" s="39"/>
      <c r="S41" s="39"/>
      <c r="T41" s="101">
        <v>44316</v>
      </c>
      <c r="U41" s="90">
        <v>44323</v>
      </c>
      <c r="V41" s="37"/>
      <c r="W41" s="55" t="s">
        <v>136</v>
      </c>
      <c r="X41" s="37" t="s">
        <v>241</v>
      </c>
      <c r="Y41" s="37"/>
      <c r="AA41" s="32"/>
    </row>
    <row r="42" spans="1:27" s="31" customFormat="1" ht="27" customHeight="1" x14ac:dyDescent="0.25">
      <c r="A42" s="56">
        <f t="shared" si="8"/>
        <v>27</v>
      </c>
      <c r="B42" s="73" t="s">
        <v>172</v>
      </c>
      <c r="C42" s="74" t="s">
        <v>123</v>
      </c>
      <c r="D42" s="55">
        <v>17</v>
      </c>
      <c r="E42" s="55">
        <v>12</v>
      </c>
      <c r="F42" s="39">
        <f t="shared" si="4"/>
        <v>4.1623309053069723E-3</v>
      </c>
      <c r="G42" s="55">
        <v>16</v>
      </c>
      <c r="H42" s="53">
        <f t="shared" si="5"/>
        <v>44274</v>
      </c>
      <c r="I42" s="64">
        <v>44196</v>
      </c>
      <c r="J42" s="37"/>
      <c r="K42" s="37"/>
      <c r="L42" s="38">
        <f t="shared" si="6"/>
        <v>44288</v>
      </c>
      <c r="M42" s="68">
        <v>44265</v>
      </c>
      <c r="N42" s="61"/>
      <c r="O42" s="39" t="s">
        <v>104</v>
      </c>
      <c r="P42" s="42">
        <f t="shared" si="7"/>
        <v>44302</v>
      </c>
      <c r="Q42" s="72">
        <v>44300</v>
      </c>
      <c r="R42" s="39"/>
      <c r="S42" s="39"/>
      <c r="T42" s="101">
        <v>44316</v>
      </c>
      <c r="U42" s="90">
        <v>44323</v>
      </c>
      <c r="V42" s="37"/>
      <c r="W42" s="55" t="s">
        <v>136</v>
      </c>
      <c r="X42" s="37" t="s">
        <v>241</v>
      </c>
      <c r="Y42" s="37"/>
      <c r="AA42" s="32"/>
    </row>
    <row r="43" spans="1:27" s="31" customFormat="1" ht="27" customHeight="1" x14ac:dyDescent="0.25">
      <c r="A43" s="56">
        <f t="shared" si="8"/>
        <v>28</v>
      </c>
      <c r="B43" s="73" t="s">
        <v>173</v>
      </c>
      <c r="C43" s="74" t="s">
        <v>124</v>
      </c>
      <c r="D43" s="55">
        <v>8.5</v>
      </c>
      <c r="E43" s="55">
        <v>6</v>
      </c>
      <c r="F43" s="39">
        <f t="shared" si="4"/>
        <v>2.0811654526534861E-3</v>
      </c>
      <c r="G43" s="55">
        <v>17</v>
      </c>
      <c r="H43" s="53">
        <f t="shared" si="5"/>
        <v>44274</v>
      </c>
      <c r="I43" s="64">
        <v>44258</v>
      </c>
      <c r="J43" s="37"/>
      <c r="K43" s="37"/>
      <c r="L43" s="38">
        <f t="shared" si="6"/>
        <v>44288</v>
      </c>
      <c r="M43" s="68">
        <v>44265</v>
      </c>
      <c r="N43" s="61"/>
      <c r="O43" s="39" t="s">
        <v>104</v>
      </c>
      <c r="P43" s="42">
        <f t="shared" si="7"/>
        <v>44302</v>
      </c>
      <c r="Q43" s="72">
        <v>44300</v>
      </c>
      <c r="R43" s="39"/>
      <c r="S43" s="39"/>
      <c r="T43" s="101">
        <v>44316</v>
      </c>
      <c r="U43" s="90">
        <v>44323</v>
      </c>
      <c r="V43" s="37"/>
      <c r="W43" s="55" t="s">
        <v>136</v>
      </c>
      <c r="X43" s="37" t="s">
        <v>241</v>
      </c>
      <c r="Y43" s="37"/>
      <c r="AA43" s="32"/>
    </row>
    <row r="44" spans="1:27" s="31" customFormat="1" ht="27" customHeight="1" x14ac:dyDescent="0.25">
      <c r="A44" s="56">
        <f t="shared" si="8"/>
        <v>29</v>
      </c>
      <c r="B44" s="73" t="s">
        <v>174</v>
      </c>
      <c r="C44" s="74" t="s">
        <v>237</v>
      </c>
      <c r="D44" s="55">
        <v>8.5</v>
      </c>
      <c r="E44" s="55">
        <v>6</v>
      </c>
      <c r="F44" s="39">
        <f t="shared" si="4"/>
        <v>2.0811654526534861E-3</v>
      </c>
      <c r="G44" s="55">
        <v>18</v>
      </c>
      <c r="H44" s="53">
        <f t="shared" si="5"/>
        <v>44274</v>
      </c>
      <c r="I44" s="64">
        <v>44258</v>
      </c>
      <c r="J44" s="37"/>
      <c r="K44" s="37"/>
      <c r="L44" s="38">
        <f t="shared" si="6"/>
        <v>44288</v>
      </c>
      <c r="M44" s="68">
        <v>44265</v>
      </c>
      <c r="N44" s="61"/>
      <c r="O44" s="39" t="s">
        <v>104</v>
      </c>
      <c r="P44" s="42">
        <f t="shared" si="7"/>
        <v>44302</v>
      </c>
      <c r="Q44" s="72">
        <v>44300</v>
      </c>
      <c r="R44" s="39"/>
      <c r="S44" s="39"/>
      <c r="T44" s="101">
        <v>44316</v>
      </c>
      <c r="U44" s="90">
        <v>44323</v>
      </c>
      <c r="V44" s="37"/>
      <c r="W44" s="55" t="s">
        <v>136</v>
      </c>
      <c r="X44" s="37" t="s">
        <v>241</v>
      </c>
      <c r="Y44" s="37"/>
      <c r="AA44" s="32"/>
    </row>
    <row r="45" spans="1:27" s="31" customFormat="1" ht="27" customHeight="1" x14ac:dyDescent="0.25">
      <c r="A45" s="56">
        <f t="shared" si="8"/>
        <v>30</v>
      </c>
      <c r="B45" s="73" t="s">
        <v>175</v>
      </c>
      <c r="C45" s="74" t="s">
        <v>238</v>
      </c>
      <c r="D45" s="55">
        <v>14</v>
      </c>
      <c r="E45" s="55">
        <v>12</v>
      </c>
      <c r="F45" s="39">
        <f t="shared" si="4"/>
        <v>4.1623309053069723E-3</v>
      </c>
      <c r="G45" s="55">
        <v>19</v>
      </c>
      <c r="H45" s="53">
        <f t="shared" si="5"/>
        <v>44274</v>
      </c>
      <c r="I45" s="64">
        <v>44196</v>
      </c>
      <c r="J45" s="37"/>
      <c r="K45" s="37"/>
      <c r="L45" s="38">
        <f t="shared" si="6"/>
        <v>44288</v>
      </c>
      <c r="M45" s="68">
        <v>44265</v>
      </c>
      <c r="N45" s="61"/>
      <c r="O45" s="39" t="s">
        <v>104</v>
      </c>
      <c r="P45" s="42">
        <f t="shared" si="7"/>
        <v>44302</v>
      </c>
      <c r="Q45" s="72">
        <v>44300</v>
      </c>
      <c r="R45" s="39"/>
      <c r="S45" s="39"/>
      <c r="T45" s="101">
        <v>44316</v>
      </c>
      <c r="U45" s="90">
        <v>44323</v>
      </c>
      <c r="V45" s="37"/>
      <c r="W45" s="55" t="s">
        <v>136</v>
      </c>
      <c r="X45" s="37" t="s">
        <v>241</v>
      </c>
      <c r="Y45" s="37"/>
      <c r="AA45" s="32"/>
    </row>
    <row r="46" spans="1:27" s="31" customFormat="1" ht="27" customHeight="1" x14ac:dyDescent="0.25">
      <c r="A46" s="56">
        <f t="shared" si="8"/>
        <v>31</v>
      </c>
      <c r="B46" s="73" t="s">
        <v>176</v>
      </c>
      <c r="C46" s="74" t="s">
        <v>43</v>
      </c>
      <c r="D46" s="55">
        <v>28</v>
      </c>
      <c r="E46" s="55">
        <v>24</v>
      </c>
      <c r="F46" s="39">
        <f t="shared" si="4"/>
        <v>8.3246618106139446E-3</v>
      </c>
      <c r="G46" s="55">
        <v>1</v>
      </c>
      <c r="H46" s="53">
        <f t="shared" si="5"/>
        <v>44274</v>
      </c>
      <c r="I46" s="64">
        <v>44196</v>
      </c>
      <c r="J46" s="37"/>
      <c r="K46" s="37"/>
      <c r="L46" s="38">
        <f t="shared" si="6"/>
        <v>44288</v>
      </c>
      <c r="M46" s="68">
        <v>44265</v>
      </c>
      <c r="N46" s="61"/>
      <c r="O46" s="39" t="s">
        <v>104</v>
      </c>
      <c r="P46" s="42">
        <f t="shared" si="7"/>
        <v>44302</v>
      </c>
      <c r="Q46" s="72">
        <v>44300</v>
      </c>
      <c r="R46" s="39"/>
      <c r="S46" s="39"/>
      <c r="T46" s="101">
        <v>44316</v>
      </c>
      <c r="U46" s="90">
        <v>44323</v>
      </c>
      <c r="V46" s="37"/>
      <c r="W46" s="55" t="s">
        <v>136</v>
      </c>
      <c r="X46" s="37" t="s">
        <v>241</v>
      </c>
      <c r="Y46" s="37"/>
      <c r="AA46" s="32"/>
    </row>
    <row r="47" spans="1:27" s="31" customFormat="1" ht="27" customHeight="1" x14ac:dyDescent="0.25">
      <c r="A47" s="56">
        <f>A46+1</f>
        <v>32</v>
      </c>
      <c r="B47" s="56" t="s">
        <v>177</v>
      </c>
      <c r="C47" s="37" t="s">
        <v>106</v>
      </c>
      <c r="D47" s="55">
        <v>28</v>
      </c>
      <c r="E47" s="55">
        <v>12</v>
      </c>
      <c r="F47" s="39">
        <f t="shared" si="4"/>
        <v>4.1623309053069723E-3</v>
      </c>
      <c r="G47" s="55">
        <v>1</v>
      </c>
      <c r="H47" s="53">
        <f t="shared" si="5"/>
        <v>44274</v>
      </c>
      <c r="I47" s="65">
        <v>44260</v>
      </c>
      <c r="J47" s="37"/>
      <c r="K47" s="37"/>
      <c r="L47" s="38">
        <f t="shared" si="6"/>
        <v>44288</v>
      </c>
      <c r="M47" s="68">
        <v>44267</v>
      </c>
      <c r="N47" s="39"/>
      <c r="O47" s="39" t="s">
        <v>104</v>
      </c>
      <c r="P47" s="42">
        <f t="shared" si="7"/>
        <v>44302</v>
      </c>
      <c r="Q47" s="72">
        <v>44291</v>
      </c>
      <c r="R47" s="39"/>
      <c r="S47" s="39"/>
      <c r="T47" s="101">
        <v>44316</v>
      </c>
      <c r="U47" s="90">
        <v>44313</v>
      </c>
      <c r="V47" s="37"/>
      <c r="W47" s="55" t="s">
        <v>104</v>
      </c>
      <c r="X47" s="37" t="s">
        <v>241</v>
      </c>
      <c r="Y47" s="37"/>
      <c r="AA47" s="32"/>
    </row>
    <row r="48" spans="1:27" s="31" customFormat="1" ht="27" customHeight="1" x14ac:dyDescent="0.25">
      <c r="A48" s="56">
        <f>A47+1</f>
        <v>33</v>
      </c>
      <c r="B48" s="56" t="s">
        <v>178</v>
      </c>
      <c r="C48" s="37" t="s">
        <v>107</v>
      </c>
      <c r="D48" s="55">
        <v>28</v>
      </c>
      <c r="E48" s="55">
        <v>17</v>
      </c>
      <c r="F48" s="39">
        <f t="shared" si="4"/>
        <v>5.8966354491848767E-3</v>
      </c>
      <c r="G48" s="55">
        <v>1</v>
      </c>
      <c r="H48" s="53">
        <f t="shared" si="5"/>
        <v>44274</v>
      </c>
      <c r="I48" s="65">
        <v>44260</v>
      </c>
      <c r="J48" s="37"/>
      <c r="K48" s="37"/>
      <c r="L48" s="38">
        <f t="shared" si="6"/>
        <v>44288</v>
      </c>
      <c r="M48" s="68">
        <v>44267</v>
      </c>
      <c r="N48" s="39"/>
      <c r="O48" s="39" t="s">
        <v>104</v>
      </c>
      <c r="P48" s="42">
        <f t="shared" si="7"/>
        <v>44302</v>
      </c>
      <c r="Q48" s="72">
        <v>44291</v>
      </c>
      <c r="R48" s="39"/>
      <c r="S48" s="39"/>
      <c r="T48" s="101">
        <v>44316</v>
      </c>
      <c r="U48" s="90">
        <v>44313</v>
      </c>
      <c r="V48" s="37"/>
      <c r="W48" s="55" t="s">
        <v>104</v>
      </c>
      <c r="X48" s="37" t="s">
        <v>241</v>
      </c>
      <c r="Y48" s="37"/>
      <c r="AA48" s="32"/>
    </row>
    <row r="49" spans="1:27" s="31" customFormat="1" ht="27" customHeight="1" x14ac:dyDescent="0.25">
      <c r="A49" s="56">
        <f>A48+1</f>
        <v>34</v>
      </c>
      <c r="B49" s="56" t="s">
        <v>179</v>
      </c>
      <c r="C49" s="37" t="s">
        <v>108</v>
      </c>
      <c r="D49" s="55">
        <v>28</v>
      </c>
      <c r="E49" s="55">
        <v>17</v>
      </c>
      <c r="F49" s="39">
        <f t="shared" si="4"/>
        <v>5.8966354491848767E-3</v>
      </c>
      <c r="G49" s="55">
        <v>1</v>
      </c>
      <c r="H49" s="53">
        <f t="shared" si="5"/>
        <v>44274</v>
      </c>
      <c r="I49" s="65">
        <v>44260</v>
      </c>
      <c r="J49" s="37"/>
      <c r="K49" s="37"/>
      <c r="L49" s="38">
        <f t="shared" si="6"/>
        <v>44288</v>
      </c>
      <c r="M49" s="68">
        <v>44267</v>
      </c>
      <c r="N49" s="39"/>
      <c r="O49" s="39" t="s">
        <v>104</v>
      </c>
      <c r="P49" s="42">
        <f t="shared" si="7"/>
        <v>44302</v>
      </c>
      <c r="Q49" s="72">
        <v>44291</v>
      </c>
      <c r="R49" s="39"/>
      <c r="S49" s="39"/>
      <c r="T49" s="101">
        <v>44316</v>
      </c>
      <c r="U49" s="90">
        <v>44313</v>
      </c>
      <c r="V49" s="37"/>
      <c r="W49" s="55" t="s">
        <v>104</v>
      </c>
      <c r="X49" s="37" t="s">
        <v>241</v>
      </c>
      <c r="Y49" s="37"/>
      <c r="AA49" s="32"/>
    </row>
    <row r="50" spans="1:27" s="40" customFormat="1" ht="27" customHeight="1" x14ac:dyDescent="0.2">
      <c r="A50" s="57" t="s">
        <v>5</v>
      </c>
      <c r="B50" s="57" t="s">
        <v>97</v>
      </c>
      <c r="C50" s="27"/>
      <c r="D50" s="49">
        <f>SUM(D51:D54)</f>
        <v>222</v>
      </c>
      <c r="E50" s="49">
        <f>SUM(E51:E54)</f>
        <v>160</v>
      </c>
      <c r="F50" s="28">
        <f>SUM(F51:F54)</f>
        <v>5.5497745404092955E-2</v>
      </c>
      <c r="G50" s="49">
        <f>SUM(G51:G54)</f>
        <v>3</v>
      </c>
      <c r="H50" s="27"/>
      <c r="I50" s="62"/>
      <c r="J50" s="27"/>
      <c r="K50" s="27"/>
      <c r="L50" s="27"/>
      <c r="M50" s="69"/>
      <c r="N50" s="27"/>
      <c r="O50" s="49"/>
      <c r="P50" s="27"/>
      <c r="Q50" s="66"/>
      <c r="R50" s="27"/>
      <c r="S50" s="27"/>
      <c r="T50" s="27"/>
      <c r="U50" s="69"/>
      <c r="V50" s="27"/>
      <c r="W50" s="49"/>
      <c r="X50" s="27" t="s">
        <v>242</v>
      </c>
      <c r="Y50" s="27"/>
      <c r="AA50" s="26"/>
    </row>
    <row r="51" spans="1:27" s="40" customFormat="1" ht="27" customHeight="1" x14ac:dyDescent="0.2">
      <c r="A51" s="29"/>
      <c r="B51" s="54"/>
      <c r="C51" s="30" t="s">
        <v>32</v>
      </c>
      <c r="D51" s="50"/>
      <c r="E51" s="50"/>
      <c r="F51" s="51"/>
      <c r="G51" s="50"/>
      <c r="H51" s="30"/>
      <c r="I51" s="63"/>
      <c r="J51" s="30"/>
      <c r="K51" s="30"/>
      <c r="L51" s="30"/>
      <c r="M51" s="70"/>
      <c r="N51" s="30"/>
      <c r="O51" s="50"/>
      <c r="P51" s="30"/>
      <c r="Q51" s="67"/>
      <c r="R51" s="30"/>
      <c r="S51" s="30"/>
      <c r="T51" s="30"/>
      <c r="U51" s="70"/>
      <c r="V51" s="30"/>
      <c r="W51" s="50"/>
      <c r="X51" s="30" t="s">
        <v>242</v>
      </c>
      <c r="Y51" s="30"/>
      <c r="AA51" s="26"/>
    </row>
    <row r="52" spans="1:27" s="31" customFormat="1" ht="27" customHeight="1" x14ac:dyDescent="0.25">
      <c r="A52" s="56">
        <f>A49+1</f>
        <v>35</v>
      </c>
      <c r="B52" s="55" t="s">
        <v>180</v>
      </c>
      <c r="C52" s="37" t="s">
        <v>44</v>
      </c>
      <c r="D52" s="55">
        <v>62</v>
      </c>
      <c r="E52" s="55">
        <v>100</v>
      </c>
      <c r="F52" s="39">
        <f>E52/$E$129</f>
        <v>3.4686090877558098E-2</v>
      </c>
      <c r="G52" s="55">
        <v>1</v>
      </c>
      <c r="H52" s="53">
        <f>L52-14</f>
        <v>44274</v>
      </c>
      <c r="I52" s="64">
        <v>44182</v>
      </c>
      <c r="J52" s="37"/>
      <c r="K52" s="37" t="s">
        <v>135</v>
      </c>
      <c r="L52" s="38">
        <f>P52-14</f>
        <v>44288</v>
      </c>
      <c r="M52" s="68">
        <v>44278</v>
      </c>
      <c r="N52" s="55" t="s">
        <v>139</v>
      </c>
      <c r="O52" s="55" t="s">
        <v>136</v>
      </c>
      <c r="P52" s="42">
        <f>T52-14</f>
        <v>44302</v>
      </c>
      <c r="Q52" s="72">
        <v>44284</v>
      </c>
      <c r="R52" s="39"/>
      <c r="S52" s="39"/>
      <c r="T52" s="101">
        <v>44316</v>
      </c>
      <c r="U52" s="89"/>
      <c r="V52" s="37"/>
      <c r="W52" s="55"/>
      <c r="X52" s="37" t="s">
        <v>242</v>
      </c>
      <c r="Y52" s="37"/>
      <c r="AA52" s="32"/>
    </row>
    <row r="53" spans="1:27" s="31" customFormat="1" ht="27" customHeight="1" x14ac:dyDescent="0.25">
      <c r="A53" s="56">
        <f>A52+1</f>
        <v>36</v>
      </c>
      <c r="B53" s="55" t="s">
        <v>181</v>
      </c>
      <c r="C53" s="37" t="s">
        <v>45</v>
      </c>
      <c r="D53" s="55">
        <v>100</v>
      </c>
      <c r="E53" s="55">
        <v>30</v>
      </c>
      <c r="F53" s="39">
        <f>E53/$E$129</f>
        <v>1.040582726326743E-2</v>
      </c>
      <c r="G53" s="55">
        <v>1</v>
      </c>
      <c r="H53" s="53">
        <f>L53-14</f>
        <v>44259</v>
      </c>
      <c r="I53" s="65">
        <v>44229</v>
      </c>
      <c r="J53" s="37"/>
      <c r="K53" s="37"/>
      <c r="L53" s="38">
        <f>P53-14</f>
        <v>44273</v>
      </c>
      <c r="M53" s="68">
        <v>44242</v>
      </c>
      <c r="N53" s="39"/>
      <c r="O53" s="39" t="s">
        <v>104</v>
      </c>
      <c r="P53" s="42">
        <f>T53-14</f>
        <v>44287</v>
      </c>
      <c r="Q53" s="72">
        <v>44272</v>
      </c>
      <c r="R53" s="39"/>
      <c r="S53" s="39"/>
      <c r="T53" s="41">
        <v>44301</v>
      </c>
      <c r="U53" s="90">
        <v>44278</v>
      </c>
      <c r="V53" s="55" t="s">
        <v>139</v>
      </c>
      <c r="W53" s="55" t="s">
        <v>136</v>
      </c>
      <c r="X53" s="37" t="s">
        <v>242</v>
      </c>
      <c r="Y53" s="37"/>
      <c r="AA53" s="32"/>
    </row>
    <row r="54" spans="1:27" s="31" customFormat="1" ht="27" customHeight="1" x14ac:dyDescent="0.25">
      <c r="A54" s="56">
        <f>A53+1</f>
        <v>37</v>
      </c>
      <c r="B54" s="55" t="s">
        <v>182</v>
      </c>
      <c r="C54" s="37" t="s">
        <v>46</v>
      </c>
      <c r="D54" s="55">
        <v>60</v>
      </c>
      <c r="E54" s="55">
        <v>30</v>
      </c>
      <c r="F54" s="39">
        <f>E54/$E$129</f>
        <v>1.040582726326743E-2</v>
      </c>
      <c r="G54" s="55">
        <v>1</v>
      </c>
      <c r="H54" s="53">
        <f>L54-14</f>
        <v>44309</v>
      </c>
      <c r="I54" s="65"/>
      <c r="J54" s="37"/>
      <c r="K54" s="37"/>
      <c r="L54" s="38">
        <f>P54-14</f>
        <v>44323</v>
      </c>
      <c r="M54" s="71"/>
      <c r="N54" s="39"/>
      <c r="O54" s="39"/>
      <c r="P54" s="42">
        <f>T54-14</f>
        <v>44337</v>
      </c>
      <c r="Q54" s="72"/>
      <c r="R54" s="39"/>
      <c r="S54" s="39"/>
      <c r="T54" s="102">
        <v>44351</v>
      </c>
      <c r="U54" s="89"/>
      <c r="V54" s="37"/>
      <c r="W54" s="55"/>
      <c r="X54" s="37" t="s">
        <v>242</v>
      </c>
      <c r="Y54" s="37"/>
      <c r="AA54" s="32"/>
    </row>
    <row r="55" spans="1:27" s="40" customFormat="1" ht="27" customHeight="1" x14ac:dyDescent="0.2">
      <c r="A55" s="57" t="s">
        <v>6</v>
      </c>
      <c r="B55" s="57" t="s">
        <v>92</v>
      </c>
      <c r="C55" s="27"/>
      <c r="D55" s="49">
        <f>SUM(D56:D59)</f>
        <v>96</v>
      </c>
      <c r="E55" s="49">
        <f>SUM(E56:E59)</f>
        <v>48</v>
      </c>
      <c r="F55" s="28">
        <f>SUM(F56:F59)</f>
        <v>1.6649323621227889E-2</v>
      </c>
      <c r="G55" s="49">
        <f>SUM(G56:G59)</f>
        <v>3</v>
      </c>
      <c r="H55" s="27"/>
      <c r="I55" s="62"/>
      <c r="J55" s="27"/>
      <c r="K55" s="27"/>
      <c r="L55" s="27"/>
      <c r="M55" s="69"/>
      <c r="N55" s="27"/>
      <c r="O55" s="49"/>
      <c r="P55" s="27"/>
      <c r="Q55" s="66"/>
      <c r="R55" s="27"/>
      <c r="S55" s="27"/>
      <c r="T55" s="27"/>
      <c r="U55" s="69"/>
      <c r="V55" s="27"/>
      <c r="W55" s="49"/>
      <c r="X55" s="27" t="s">
        <v>243</v>
      </c>
      <c r="Y55" s="27"/>
      <c r="AA55" s="26"/>
    </row>
    <row r="56" spans="1:27" s="40" customFormat="1" ht="27" customHeight="1" x14ac:dyDescent="0.2">
      <c r="A56" s="29"/>
      <c r="B56" s="54"/>
      <c r="C56" s="30" t="s">
        <v>47</v>
      </c>
      <c r="D56" s="50"/>
      <c r="E56" s="50"/>
      <c r="F56" s="51"/>
      <c r="G56" s="50"/>
      <c r="H56" s="30"/>
      <c r="I56" s="63"/>
      <c r="J56" s="30"/>
      <c r="K56" s="30"/>
      <c r="L56" s="30"/>
      <c r="M56" s="70"/>
      <c r="N56" s="30"/>
      <c r="O56" s="50"/>
      <c r="P56" s="30"/>
      <c r="Q56" s="67"/>
      <c r="R56" s="30"/>
      <c r="S56" s="30"/>
      <c r="T56" s="30"/>
      <c r="U56" s="70"/>
      <c r="V56" s="30"/>
      <c r="W56" s="50"/>
      <c r="X56" s="30" t="s">
        <v>243</v>
      </c>
      <c r="Y56" s="30"/>
      <c r="AA56" s="26"/>
    </row>
    <row r="57" spans="1:27" s="31" customFormat="1" ht="27" customHeight="1" x14ac:dyDescent="0.25">
      <c r="A57" s="56">
        <f>A54+1</f>
        <v>38</v>
      </c>
      <c r="B57" s="55" t="s">
        <v>183</v>
      </c>
      <c r="C57" s="37" t="s">
        <v>93</v>
      </c>
      <c r="D57" s="55">
        <v>22</v>
      </c>
      <c r="E57" s="55">
        <v>16</v>
      </c>
      <c r="F57" s="39">
        <f>E57/$E$129</f>
        <v>5.5497745404092958E-3</v>
      </c>
      <c r="G57" s="55">
        <v>1</v>
      </c>
      <c r="H57" s="53">
        <f>L57-14</f>
        <v>44284</v>
      </c>
      <c r="I57" s="65">
        <v>44195</v>
      </c>
      <c r="J57" s="37"/>
      <c r="K57" s="37"/>
      <c r="L57" s="38">
        <f>P57-14</f>
        <v>44298</v>
      </c>
      <c r="M57" s="68">
        <v>44214</v>
      </c>
      <c r="N57" s="39"/>
      <c r="O57" s="39" t="s">
        <v>104</v>
      </c>
      <c r="P57" s="99">
        <v>44312</v>
      </c>
      <c r="Q57" s="72">
        <v>44270</v>
      </c>
      <c r="R57" s="39"/>
      <c r="S57" s="39"/>
      <c r="T57" s="101">
        <f>P57+14</f>
        <v>44326</v>
      </c>
      <c r="U57" s="68">
        <v>44278</v>
      </c>
      <c r="V57" s="37"/>
      <c r="W57" s="55"/>
      <c r="X57" s="37" t="s">
        <v>243</v>
      </c>
      <c r="Y57" s="37"/>
      <c r="AA57" s="32"/>
    </row>
    <row r="58" spans="1:27" s="31" customFormat="1" ht="27" customHeight="1" x14ac:dyDescent="0.25">
      <c r="A58" s="56">
        <f>A57+1</f>
        <v>39</v>
      </c>
      <c r="B58" s="55" t="s">
        <v>184</v>
      </c>
      <c r="C58" s="37" t="s">
        <v>239</v>
      </c>
      <c r="D58" s="55">
        <v>22</v>
      </c>
      <c r="E58" s="55">
        <v>16</v>
      </c>
      <c r="F58" s="39">
        <f>E58/$E$129</f>
        <v>5.5497745404092958E-3</v>
      </c>
      <c r="G58" s="55">
        <v>1</v>
      </c>
      <c r="H58" s="53">
        <f>L58-14</f>
        <v>44284</v>
      </c>
      <c r="I58" s="65">
        <v>44195</v>
      </c>
      <c r="J58" s="37"/>
      <c r="K58" s="37"/>
      <c r="L58" s="38">
        <f>P58-14</f>
        <v>44298</v>
      </c>
      <c r="M58" s="68">
        <v>44278</v>
      </c>
      <c r="N58" s="61"/>
      <c r="O58" s="39" t="s">
        <v>104</v>
      </c>
      <c r="P58" s="99">
        <v>44312</v>
      </c>
      <c r="Q58" s="72">
        <v>44323</v>
      </c>
      <c r="R58" s="39"/>
      <c r="S58" s="39"/>
      <c r="T58" s="101">
        <f>P58+14</f>
        <v>44326</v>
      </c>
      <c r="U58" s="89"/>
      <c r="V58" s="37"/>
      <c r="W58" s="55"/>
      <c r="X58" s="37" t="s">
        <v>243</v>
      </c>
      <c r="Y58" s="37"/>
      <c r="AA58" s="32"/>
    </row>
    <row r="59" spans="1:27" s="31" customFormat="1" ht="27" customHeight="1" x14ac:dyDescent="0.25">
      <c r="A59" s="56">
        <f>A58+1</f>
        <v>40</v>
      </c>
      <c r="B59" s="55" t="s">
        <v>185</v>
      </c>
      <c r="C59" s="37" t="s">
        <v>94</v>
      </c>
      <c r="D59" s="55">
        <v>52</v>
      </c>
      <c r="E59" s="55">
        <v>16</v>
      </c>
      <c r="F59" s="39">
        <f>E59/$E$129</f>
        <v>5.5497745404092958E-3</v>
      </c>
      <c r="G59" s="55">
        <v>1</v>
      </c>
      <c r="H59" s="53">
        <f>L59-14</f>
        <v>44284</v>
      </c>
      <c r="I59" s="65">
        <v>44195</v>
      </c>
      <c r="J59" s="37"/>
      <c r="K59" s="37"/>
      <c r="L59" s="38">
        <f>P59-14</f>
        <v>44298</v>
      </c>
      <c r="M59" s="68">
        <v>44214</v>
      </c>
      <c r="N59" s="39"/>
      <c r="O59" s="39" t="s">
        <v>104</v>
      </c>
      <c r="P59" s="99">
        <v>44312</v>
      </c>
      <c r="Q59" s="72">
        <v>44270</v>
      </c>
      <c r="R59" s="39"/>
      <c r="S59" s="39"/>
      <c r="T59" s="101">
        <f>P59+14</f>
        <v>44326</v>
      </c>
      <c r="U59" s="89"/>
      <c r="V59" s="53">
        <v>44278</v>
      </c>
      <c r="W59" s="55" t="s">
        <v>105</v>
      </c>
      <c r="X59" s="37" t="s">
        <v>243</v>
      </c>
      <c r="Y59" s="37"/>
      <c r="AA59" s="32"/>
    </row>
    <row r="60" spans="1:27" s="40" customFormat="1" ht="27" customHeight="1" x14ac:dyDescent="0.2">
      <c r="A60" s="57" t="s">
        <v>23</v>
      </c>
      <c r="B60" s="57" t="s">
        <v>91</v>
      </c>
      <c r="C60" s="27"/>
      <c r="D60" s="49">
        <f>SUM(D61:D72)</f>
        <v>328</v>
      </c>
      <c r="E60" s="49">
        <f>SUM(E61:E72)</f>
        <v>328</v>
      </c>
      <c r="F60" s="28">
        <f>SUM(F61:F72)</f>
        <v>0.11377037807839058</v>
      </c>
      <c r="G60" s="49">
        <f>SUM(G61:G72)</f>
        <v>9</v>
      </c>
      <c r="H60" s="27"/>
      <c r="I60" s="62"/>
      <c r="J60" s="27"/>
      <c r="K60" s="27"/>
      <c r="L60" s="27"/>
      <c r="M60" s="69"/>
      <c r="N60" s="27"/>
      <c r="O60" s="49"/>
      <c r="P60" s="27"/>
      <c r="Q60" s="66"/>
      <c r="R60" s="27"/>
      <c r="S60" s="27"/>
      <c r="T60" s="27"/>
      <c r="U60" s="69"/>
      <c r="V60" s="27"/>
      <c r="W60" s="49"/>
      <c r="X60" s="27" t="s">
        <v>244</v>
      </c>
      <c r="Y60" s="27"/>
      <c r="AA60" s="26"/>
    </row>
    <row r="61" spans="1:27" s="40" customFormat="1" ht="27" customHeight="1" x14ac:dyDescent="0.2">
      <c r="A61" s="33"/>
      <c r="B61" s="54"/>
      <c r="C61" s="30" t="s">
        <v>47</v>
      </c>
      <c r="D61" s="50"/>
      <c r="E61" s="50"/>
      <c r="F61" s="51"/>
      <c r="G61" s="50"/>
      <c r="H61" s="30"/>
      <c r="I61" s="63"/>
      <c r="J61" s="30"/>
      <c r="K61" s="30"/>
      <c r="L61" s="30"/>
      <c r="M61" s="70"/>
      <c r="N61" s="30"/>
      <c r="O61" s="50"/>
      <c r="P61" s="30"/>
      <c r="Q61" s="67"/>
      <c r="R61" s="30"/>
      <c r="S61" s="30"/>
      <c r="T61" s="30"/>
      <c r="U61" s="70"/>
      <c r="V61" s="30"/>
      <c r="W61" s="50"/>
      <c r="X61" s="30" t="s">
        <v>244</v>
      </c>
      <c r="Y61" s="30"/>
      <c r="AA61" s="26"/>
    </row>
    <row r="62" spans="1:27" s="40" customFormat="1" ht="27" customHeight="1" x14ac:dyDescent="0.2">
      <c r="A62" s="56">
        <f>A59+1</f>
        <v>41</v>
      </c>
      <c r="B62" s="55" t="s">
        <v>186</v>
      </c>
      <c r="C62" s="37" t="s">
        <v>48</v>
      </c>
      <c r="D62" s="55">
        <v>34</v>
      </c>
      <c r="E62" s="55">
        <v>34</v>
      </c>
      <c r="F62" s="39">
        <f>E62/$E$129</f>
        <v>1.1793270898369753E-2</v>
      </c>
      <c r="G62" s="55">
        <v>1</v>
      </c>
      <c r="H62" s="53">
        <f>L62-14</f>
        <v>44281</v>
      </c>
      <c r="I62" s="65">
        <v>44195</v>
      </c>
      <c r="J62" s="37"/>
      <c r="K62" s="37"/>
      <c r="L62" s="38">
        <f>P62-14</f>
        <v>44295</v>
      </c>
      <c r="M62" s="68">
        <v>44286</v>
      </c>
      <c r="N62" s="61"/>
      <c r="O62" s="39" t="s">
        <v>104</v>
      </c>
      <c r="P62" s="99">
        <v>44309</v>
      </c>
      <c r="Q62" s="72">
        <v>44312</v>
      </c>
      <c r="R62" s="39"/>
      <c r="S62" s="39"/>
      <c r="T62" s="101">
        <f>P62+14</f>
        <v>44323</v>
      </c>
      <c r="U62" s="89"/>
      <c r="V62" s="37"/>
      <c r="W62" s="55"/>
      <c r="X62" s="37" t="s">
        <v>244</v>
      </c>
      <c r="Y62" s="37"/>
      <c r="AA62" s="26"/>
    </row>
    <row r="63" spans="1:27" s="40" customFormat="1" ht="27" customHeight="1" x14ac:dyDescent="0.2">
      <c r="A63" s="56">
        <f>A62+1</f>
        <v>42</v>
      </c>
      <c r="B63" s="55" t="s">
        <v>187</v>
      </c>
      <c r="C63" s="37" t="s">
        <v>49</v>
      </c>
      <c r="D63" s="55">
        <v>34</v>
      </c>
      <c r="E63" s="55">
        <v>34</v>
      </c>
      <c r="F63" s="39">
        <f>E63/$E$129</f>
        <v>1.1793270898369753E-2</v>
      </c>
      <c r="G63" s="55">
        <v>1</v>
      </c>
      <c r="H63" s="53">
        <f>L63-14</f>
        <v>44281</v>
      </c>
      <c r="I63" s="65">
        <v>44195</v>
      </c>
      <c r="J63" s="37"/>
      <c r="K63" s="37"/>
      <c r="L63" s="38">
        <f>P63-14</f>
        <v>44295</v>
      </c>
      <c r="M63" s="68">
        <v>44286</v>
      </c>
      <c r="N63" s="61"/>
      <c r="O63" s="39" t="s">
        <v>104</v>
      </c>
      <c r="P63" s="99">
        <v>44309</v>
      </c>
      <c r="Q63" s="72">
        <v>44312</v>
      </c>
      <c r="R63" s="39"/>
      <c r="S63" s="39"/>
      <c r="T63" s="101">
        <f>P63+14</f>
        <v>44323</v>
      </c>
      <c r="U63" s="89"/>
      <c r="V63" s="37"/>
      <c r="W63" s="55"/>
      <c r="X63" s="37" t="s">
        <v>244</v>
      </c>
      <c r="Y63" s="37"/>
      <c r="AA63" s="26"/>
    </row>
    <row r="64" spans="1:27" s="40" customFormat="1" ht="27" customHeight="1" x14ac:dyDescent="0.2">
      <c r="A64" s="33"/>
      <c r="B64" s="54"/>
      <c r="C64" s="30" t="s">
        <v>22</v>
      </c>
      <c r="D64" s="50"/>
      <c r="E64" s="50"/>
      <c r="F64" s="51"/>
      <c r="G64" s="50"/>
      <c r="H64" s="30"/>
      <c r="I64" s="63"/>
      <c r="J64" s="30"/>
      <c r="K64" s="30"/>
      <c r="L64" s="30"/>
      <c r="M64" s="70"/>
      <c r="N64" s="30"/>
      <c r="O64" s="50"/>
      <c r="P64" s="30"/>
      <c r="Q64" s="67"/>
      <c r="R64" s="30"/>
      <c r="S64" s="30"/>
      <c r="T64" s="30"/>
      <c r="U64" s="70"/>
      <c r="V64" s="30"/>
      <c r="W64" s="50"/>
      <c r="X64" s="30" t="s">
        <v>244</v>
      </c>
      <c r="Y64" s="30"/>
      <c r="AA64" s="26"/>
    </row>
    <row r="65" spans="1:27" s="31" customFormat="1" ht="27" customHeight="1" x14ac:dyDescent="0.25">
      <c r="A65" s="56">
        <f>A63+1</f>
        <v>43</v>
      </c>
      <c r="B65" s="55" t="s">
        <v>188</v>
      </c>
      <c r="C65" s="37" t="s">
        <v>101</v>
      </c>
      <c r="D65" s="55">
        <v>12</v>
      </c>
      <c r="E65" s="55">
        <v>12</v>
      </c>
      <c r="F65" s="39">
        <f>E65/$E$129</f>
        <v>4.1623309053069723E-3</v>
      </c>
      <c r="G65" s="55">
        <v>1</v>
      </c>
      <c r="H65" s="53">
        <f>L65-14</f>
        <v>44281</v>
      </c>
      <c r="I65" s="64">
        <v>44183</v>
      </c>
      <c r="J65" s="37"/>
      <c r="K65" s="37"/>
      <c r="L65" s="38">
        <f>P65-14</f>
        <v>44295</v>
      </c>
      <c r="M65" s="68">
        <v>44203</v>
      </c>
      <c r="N65" s="39"/>
      <c r="O65" s="39" t="s">
        <v>104</v>
      </c>
      <c r="P65" s="99">
        <v>44309</v>
      </c>
      <c r="Q65" s="72">
        <v>44270</v>
      </c>
      <c r="R65" s="39"/>
      <c r="S65" s="39"/>
      <c r="T65" s="101">
        <f>P65+14</f>
        <v>44323</v>
      </c>
      <c r="U65" s="90">
        <v>44286</v>
      </c>
      <c r="V65" s="37"/>
      <c r="W65" s="55" t="s">
        <v>104</v>
      </c>
      <c r="X65" s="37" t="s">
        <v>244</v>
      </c>
      <c r="Y65" s="37"/>
      <c r="AA65" s="32"/>
    </row>
    <row r="66" spans="1:27" s="31" customFormat="1" ht="27" customHeight="1" x14ac:dyDescent="0.25">
      <c r="A66" s="56" t="s">
        <v>137</v>
      </c>
      <c r="B66" s="82" t="s">
        <v>189</v>
      </c>
      <c r="C66" s="85" t="s">
        <v>138</v>
      </c>
      <c r="D66" s="55"/>
      <c r="E66" s="55"/>
      <c r="F66" s="39"/>
      <c r="G66" s="55">
        <v>1</v>
      </c>
      <c r="H66" s="53">
        <v>44302</v>
      </c>
      <c r="I66" s="64">
        <v>44277</v>
      </c>
      <c r="J66" s="37"/>
      <c r="K66" s="37"/>
      <c r="L66" s="38"/>
      <c r="M66" s="68">
        <v>44308</v>
      </c>
      <c r="N66" s="39"/>
      <c r="O66" s="39" t="s">
        <v>104</v>
      </c>
      <c r="P66" s="98">
        <v>44316</v>
      </c>
      <c r="Q66" s="72">
        <v>44323</v>
      </c>
      <c r="R66" s="39"/>
      <c r="S66" s="39"/>
      <c r="T66" s="101">
        <v>44337</v>
      </c>
      <c r="U66" s="89"/>
      <c r="V66" s="37"/>
      <c r="W66" s="55"/>
      <c r="X66" s="37" t="s">
        <v>244</v>
      </c>
      <c r="Y66" s="37"/>
      <c r="AA66" s="32"/>
    </row>
    <row r="67" spans="1:27" s="31" customFormat="1" ht="27" customHeight="1" x14ac:dyDescent="0.25">
      <c r="A67" s="56">
        <f>A65+1</f>
        <v>44</v>
      </c>
      <c r="B67" s="55" t="s">
        <v>190</v>
      </c>
      <c r="C67" s="37" t="s">
        <v>50</v>
      </c>
      <c r="D67" s="55">
        <v>80</v>
      </c>
      <c r="E67" s="55">
        <v>80</v>
      </c>
      <c r="F67" s="39">
        <f>E67/$E$129</f>
        <v>2.7748872702046481E-2</v>
      </c>
      <c r="G67" s="55">
        <v>1</v>
      </c>
      <c r="H67" s="98">
        <v>44316</v>
      </c>
      <c r="I67" s="64">
        <v>44194</v>
      </c>
      <c r="J67" s="37"/>
      <c r="K67" s="37"/>
      <c r="L67" s="38">
        <f>P67-14</f>
        <v>44323</v>
      </c>
      <c r="M67" s="71"/>
      <c r="N67" s="61">
        <v>44222</v>
      </c>
      <c r="O67" s="39" t="s">
        <v>105</v>
      </c>
      <c r="P67" s="98">
        <v>44337</v>
      </c>
      <c r="Q67" s="106">
        <v>44323</v>
      </c>
      <c r="R67" s="39"/>
      <c r="S67" s="39"/>
      <c r="T67" s="101">
        <f>P67+14</f>
        <v>44351</v>
      </c>
      <c r="U67" s="89"/>
      <c r="V67" s="37"/>
      <c r="W67" s="55"/>
      <c r="X67" s="37" t="s">
        <v>244</v>
      </c>
      <c r="Y67" s="37"/>
      <c r="AA67" s="32"/>
    </row>
    <row r="68" spans="1:27" s="31" customFormat="1" ht="27" customHeight="1" x14ac:dyDescent="0.25">
      <c r="A68" s="56">
        <f>A67+1</f>
        <v>45</v>
      </c>
      <c r="B68" s="55" t="s">
        <v>191</v>
      </c>
      <c r="C68" s="37" t="s">
        <v>51</v>
      </c>
      <c r="D68" s="55">
        <v>80</v>
      </c>
      <c r="E68" s="55">
        <v>80</v>
      </c>
      <c r="F68" s="39">
        <f>E68/$E$129</f>
        <v>2.7748872702046481E-2</v>
      </c>
      <c r="G68" s="55">
        <v>1</v>
      </c>
      <c r="H68" s="98">
        <v>44323</v>
      </c>
      <c r="I68" s="65">
        <v>44195</v>
      </c>
      <c r="J68" s="37"/>
      <c r="K68" s="37"/>
      <c r="L68" s="38">
        <f>P68-14</f>
        <v>44323</v>
      </c>
      <c r="M68" s="71"/>
      <c r="N68" s="61">
        <v>44242</v>
      </c>
      <c r="O68" s="39" t="s">
        <v>105</v>
      </c>
      <c r="P68" s="98">
        <v>44337</v>
      </c>
      <c r="Q68" s="72"/>
      <c r="R68" s="39"/>
      <c r="S68" s="39"/>
      <c r="T68" s="101">
        <f>P68+14</f>
        <v>44351</v>
      </c>
      <c r="U68" s="89"/>
      <c r="V68" s="37"/>
      <c r="W68" s="55"/>
      <c r="X68" s="37" t="s">
        <v>244</v>
      </c>
      <c r="Y68" s="37"/>
      <c r="AA68" s="32"/>
    </row>
    <row r="69" spans="1:27" s="40" customFormat="1" ht="27" customHeight="1" x14ac:dyDescent="0.2">
      <c r="A69" s="56">
        <f>A68+1</f>
        <v>46</v>
      </c>
      <c r="B69" s="55" t="s">
        <v>192</v>
      </c>
      <c r="C69" s="37" t="s">
        <v>52</v>
      </c>
      <c r="D69" s="55">
        <v>24</v>
      </c>
      <c r="E69" s="55">
        <v>24</v>
      </c>
      <c r="F69" s="39">
        <f>E69/$E$129</f>
        <v>8.3246618106139446E-3</v>
      </c>
      <c r="G69" s="55">
        <v>1</v>
      </c>
      <c r="H69" s="53">
        <f>L69-14</f>
        <v>44295</v>
      </c>
      <c r="I69" s="64">
        <v>44182</v>
      </c>
      <c r="J69" s="37"/>
      <c r="K69" s="37"/>
      <c r="L69" s="38">
        <f>P69-14</f>
        <v>44309</v>
      </c>
      <c r="M69" s="68">
        <v>44218</v>
      </c>
      <c r="N69" s="39"/>
      <c r="O69" s="39" t="s">
        <v>104</v>
      </c>
      <c r="P69" s="99">
        <v>44323</v>
      </c>
      <c r="Q69" s="72">
        <v>44270</v>
      </c>
      <c r="R69" s="39"/>
      <c r="S69" s="39"/>
      <c r="T69" s="101">
        <f>P69+14</f>
        <v>44337</v>
      </c>
      <c r="U69" s="89"/>
      <c r="V69" s="53">
        <v>44286</v>
      </c>
      <c r="W69" s="55" t="s">
        <v>105</v>
      </c>
      <c r="X69" s="37" t="s">
        <v>244</v>
      </c>
      <c r="Y69" s="37"/>
      <c r="AA69" s="26"/>
    </row>
    <row r="70" spans="1:27" s="40" customFormat="1" ht="27" customHeight="1" x14ac:dyDescent="0.2">
      <c r="A70" s="33"/>
      <c r="B70" s="54"/>
      <c r="C70" s="30" t="s">
        <v>22</v>
      </c>
      <c r="D70" s="50"/>
      <c r="E70" s="50"/>
      <c r="F70" s="51"/>
      <c r="G70" s="50"/>
      <c r="H70" s="30"/>
      <c r="I70" s="63"/>
      <c r="J70" s="30"/>
      <c r="K70" s="30"/>
      <c r="L70" s="30"/>
      <c r="M70" s="70"/>
      <c r="N70" s="30"/>
      <c r="O70" s="50"/>
      <c r="P70" s="30"/>
      <c r="Q70" s="67"/>
      <c r="R70" s="30"/>
      <c r="S70" s="30"/>
      <c r="T70" s="30"/>
      <c r="U70" s="70"/>
      <c r="V70" s="30"/>
      <c r="W70" s="50"/>
      <c r="X70" s="30" t="s">
        <v>244</v>
      </c>
      <c r="Y70" s="30"/>
      <c r="AA70" s="26"/>
    </row>
    <row r="71" spans="1:27" s="40" customFormat="1" ht="27" customHeight="1" x14ac:dyDescent="0.2">
      <c r="A71" s="56">
        <f>A69+1</f>
        <v>47</v>
      </c>
      <c r="B71" s="55" t="s">
        <v>193</v>
      </c>
      <c r="C71" s="37" t="s">
        <v>53</v>
      </c>
      <c r="D71" s="55">
        <v>36</v>
      </c>
      <c r="E71" s="55">
        <v>36</v>
      </c>
      <c r="F71" s="39">
        <f>E71/$E$129</f>
        <v>1.2486992715920915E-2</v>
      </c>
      <c r="G71" s="55">
        <v>1</v>
      </c>
      <c r="H71" s="53">
        <f>L71-14</f>
        <v>44295</v>
      </c>
      <c r="I71" s="65">
        <v>44195</v>
      </c>
      <c r="J71" s="37"/>
      <c r="K71" s="37"/>
      <c r="L71" s="38">
        <f>P71-14</f>
        <v>44309</v>
      </c>
      <c r="M71" s="68">
        <v>44308</v>
      </c>
      <c r="N71" s="61"/>
      <c r="O71" s="39" t="s">
        <v>104</v>
      </c>
      <c r="P71" s="99">
        <v>44323</v>
      </c>
      <c r="Q71" s="72"/>
      <c r="R71" s="39"/>
      <c r="S71" s="39"/>
      <c r="T71" s="101">
        <f>P71+14</f>
        <v>44337</v>
      </c>
      <c r="U71" s="89"/>
      <c r="V71" s="37"/>
      <c r="W71" s="55"/>
      <c r="X71" s="37" t="s">
        <v>244</v>
      </c>
      <c r="Y71" s="37"/>
      <c r="AA71" s="26"/>
    </row>
    <row r="72" spans="1:27" s="40" customFormat="1" ht="27" customHeight="1" x14ac:dyDescent="0.2">
      <c r="A72" s="56">
        <f>A71+1</f>
        <v>48</v>
      </c>
      <c r="B72" s="55" t="s">
        <v>194</v>
      </c>
      <c r="C72" s="37" t="s">
        <v>54</v>
      </c>
      <c r="D72" s="55">
        <v>28</v>
      </c>
      <c r="E72" s="55">
        <v>28</v>
      </c>
      <c r="F72" s="39">
        <f>E72/$E$129</f>
        <v>9.7121054457162681E-3</v>
      </c>
      <c r="G72" s="55">
        <v>1</v>
      </c>
      <c r="H72" s="53">
        <f>L72-14</f>
        <v>44281</v>
      </c>
      <c r="I72" s="64">
        <v>44187</v>
      </c>
      <c r="J72" s="37"/>
      <c r="K72" s="37"/>
      <c r="L72" s="38">
        <f>P72-14</f>
        <v>44295</v>
      </c>
      <c r="M72" s="68">
        <v>44224</v>
      </c>
      <c r="N72" s="39"/>
      <c r="O72" s="39" t="s">
        <v>104</v>
      </c>
      <c r="P72" s="99">
        <v>44309</v>
      </c>
      <c r="Q72" s="72">
        <v>44270</v>
      </c>
      <c r="R72" s="39"/>
      <c r="S72" s="39"/>
      <c r="T72" s="101">
        <f>P72+14</f>
        <v>44323</v>
      </c>
      <c r="U72" s="89"/>
      <c r="V72" s="53">
        <v>44286</v>
      </c>
      <c r="W72" s="55" t="s">
        <v>105</v>
      </c>
      <c r="X72" s="37" t="s">
        <v>244</v>
      </c>
      <c r="Y72" s="37"/>
      <c r="AA72" s="26"/>
    </row>
    <row r="73" spans="1:27" s="40" customFormat="1" ht="27" customHeight="1" x14ac:dyDescent="0.2">
      <c r="A73" s="57" t="s">
        <v>24</v>
      </c>
      <c r="B73" s="57" t="s">
        <v>55</v>
      </c>
      <c r="C73" s="27"/>
      <c r="D73" s="49">
        <f>SUM(D74:D101)</f>
        <v>752</v>
      </c>
      <c r="E73" s="49">
        <f>SUM(E74:E101)</f>
        <v>736</v>
      </c>
      <c r="F73" s="28">
        <f>SUM(F74:F101)</f>
        <v>0.25528962885882767</v>
      </c>
      <c r="G73" s="49">
        <f>SUM(G74:G101)</f>
        <v>22</v>
      </c>
      <c r="H73" s="27"/>
      <c r="I73" s="62"/>
      <c r="J73" s="27"/>
      <c r="K73" s="27"/>
      <c r="L73" s="27"/>
      <c r="M73" s="69"/>
      <c r="N73" s="27"/>
      <c r="O73" s="49"/>
      <c r="P73" s="27"/>
      <c r="Q73" s="66"/>
      <c r="R73" s="27"/>
      <c r="S73" s="27"/>
      <c r="T73" s="27"/>
      <c r="U73" s="69"/>
      <c r="V73" s="27"/>
      <c r="W73" s="49"/>
      <c r="X73" s="27" t="s">
        <v>245</v>
      </c>
      <c r="Y73" s="27"/>
      <c r="AA73" s="26"/>
    </row>
    <row r="74" spans="1:27" s="40" customFormat="1" ht="27" customHeight="1" x14ac:dyDescent="0.2">
      <c r="A74" s="33"/>
      <c r="B74" s="54"/>
      <c r="C74" s="30" t="s">
        <v>56</v>
      </c>
      <c r="D74" s="50"/>
      <c r="E74" s="50"/>
      <c r="F74" s="51"/>
      <c r="G74" s="50"/>
      <c r="H74" s="30"/>
      <c r="I74" s="63"/>
      <c r="J74" s="30"/>
      <c r="K74" s="30"/>
      <c r="L74" s="30"/>
      <c r="M74" s="70"/>
      <c r="N74" s="30"/>
      <c r="O74" s="50"/>
      <c r="P74" s="30"/>
      <c r="Q74" s="67"/>
      <c r="R74" s="30"/>
      <c r="S74" s="30"/>
      <c r="T74" s="30"/>
      <c r="U74" s="70"/>
      <c r="V74" s="30"/>
      <c r="W74" s="50"/>
      <c r="X74" s="30" t="s">
        <v>245</v>
      </c>
      <c r="Y74" s="30"/>
      <c r="AA74" s="26"/>
    </row>
    <row r="75" spans="1:27" s="40" customFormat="1" ht="27" customHeight="1" x14ac:dyDescent="0.2">
      <c r="A75" s="56">
        <f>A72+1</f>
        <v>49</v>
      </c>
      <c r="B75" s="55" t="s">
        <v>195</v>
      </c>
      <c r="C75" s="37" t="s">
        <v>57</v>
      </c>
      <c r="D75" s="55">
        <v>32</v>
      </c>
      <c r="E75" s="55">
        <v>100</v>
      </c>
      <c r="F75" s="39">
        <f>E75/$E$129</f>
        <v>3.4686090877558098E-2</v>
      </c>
      <c r="G75" s="55">
        <v>1</v>
      </c>
      <c r="H75" s="53">
        <f>L75-14</f>
        <v>44308</v>
      </c>
      <c r="I75" s="64">
        <v>44195</v>
      </c>
      <c r="J75" s="37"/>
      <c r="K75" s="37"/>
      <c r="L75" s="38">
        <f>P75-14</f>
        <v>44322</v>
      </c>
      <c r="M75" s="68">
        <v>44223</v>
      </c>
      <c r="N75" s="39"/>
      <c r="O75" s="39" t="s">
        <v>104</v>
      </c>
      <c r="P75" s="98">
        <v>44336</v>
      </c>
      <c r="Q75" s="88">
        <v>44284</v>
      </c>
      <c r="R75" s="39"/>
      <c r="S75" s="39"/>
      <c r="T75" s="101">
        <v>44337</v>
      </c>
      <c r="U75" s="90"/>
      <c r="V75" s="53">
        <v>44294</v>
      </c>
      <c r="W75" s="55" t="s">
        <v>105</v>
      </c>
      <c r="X75" s="37" t="s">
        <v>245</v>
      </c>
      <c r="Y75" s="37"/>
      <c r="AA75" s="26"/>
    </row>
    <row r="76" spans="1:27" s="40" customFormat="1" ht="27" customHeight="1" x14ac:dyDescent="0.2">
      <c r="A76" s="56">
        <f>A75+1</f>
        <v>50</v>
      </c>
      <c r="B76" s="55" t="s">
        <v>196</v>
      </c>
      <c r="C76" s="37" t="s">
        <v>58</v>
      </c>
      <c r="D76" s="55">
        <v>32</v>
      </c>
      <c r="E76" s="55">
        <v>24</v>
      </c>
      <c r="F76" s="39">
        <f>E76/$E$129</f>
        <v>8.3246618106139446E-3</v>
      </c>
      <c r="G76" s="55">
        <v>1</v>
      </c>
      <c r="H76" s="53">
        <f>L76-14</f>
        <v>44298</v>
      </c>
      <c r="I76" s="65">
        <v>44287</v>
      </c>
      <c r="J76" s="37"/>
      <c r="K76" s="37"/>
      <c r="L76" s="38">
        <f>P76-14</f>
        <v>44312</v>
      </c>
      <c r="M76" s="68">
        <v>44300</v>
      </c>
      <c r="N76" s="39"/>
      <c r="O76" s="39" t="s">
        <v>104</v>
      </c>
      <c r="P76" s="98">
        <v>44326</v>
      </c>
      <c r="Q76" s="72">
        <v>44327</v>
      </c>
      <c r="R76" s="39"/>
      <c r="S76" s="39"/>
      <c r="T76" s="101">
        <v>44337</v>
      </c>
      <c r="U76" s="89"/>
      <c r="V76" s="37"/>
      <c r="W76" s="55"/>
      <c r="X76" s="37" t="s">
        <v>245</v>
      </c>
      <c r="Y76" s="37"/>
      <c r="AA76" s="26"/>
    </row>
    <row r="77" spans="1:27" s="40" customFormat="1" ht="27" customHeight="1" x14ac:dyDescent="0.2">
      <c r="A77" s="33"/>
      <c r="B77" s="54"/>
      <c r="C77" s="30" t="s">
        <v>47</v>
      </c>
      <c r="D77" s="50"/>
      <c r="E77" s="50"/>
      <c r="F77" s="51"/>
      <c r="G77" s="50"/>
      <c r="H77" s="30"/>
      <c r="I77" s="63"/>
      <c r="J77" s="30"/>
      <c r="K77" s="30"/>
      <c r="L77" s="30"/>
      <c r="M77" s="70"/>
      <c r="N77" s="30"/>
      <c r="O77" s="50"/>
      <c r="P77" s="30"/>
      <c r="Q77" s="67"/>
      <c r="R77" s="30"/>
      <c r="S77" s="30"/>
      <c r="T77" s="30"/>
      <c r="U77" s="70"/>
      <c r="V77" s="30"/>
      <c r="W77" s="50"/>
      <c r="X77" s="30" t="s">
        <v>245</v>
      </c>
      <c r="Y77" s="30"/>
      <c r="AA77" s="26"/>
    </row>
    <row r="78" spans="1:27" s="40" customFormat="1" ht="27" customHeight="1" x14ac:dyDescent="0.2">
      <c r="A78" s="56">
        <f>A76+1</f>
        <v>51</v>
      </c>
      <c r="B78" s="55" t="s">
        <v>197</v>
      </c>
      <c r="C78" s="37" t="s">
        <v>127</v>
      </c>
      <c r="D78" s="55">
        <v>32</v>
      </c>
      <c r="E78" s="55">
        <v>16</v>
      </c>
      <c r="F78" s="39">
        <f t="shared" ref="F78:F85" si="9">E78/$E$129</f>
        <v>5.5497745404092958E-3</v>
      </c>
      <c r="G78" s="55">
        <v>1</v>
      </c>
      <c r="H78" s="53">
        <f t="shared" ref="H78:H84" si="10">L78-14</f>
        <v>44278</v>
      </c>
      <c r="I78" s="65">
        <v>44260</v>
      </c>
      <c r="J78" s="37"/>
      <c r="K78" s="37"/>
      <c r="L78" s="38">
        <f t="shared" ref="L78:L85" si="11">P78-14</f>
        <v>44292</v>
      </c>
      <c r="M78" s="68">
        <v>44296</v>
      </c>
      <c r="N78" s="39"/>
      <c r="O78" s="39" t="s">
        <v>104</v>
      </c>
      <c r="P78" s="42">
        <f>T78-14</f>
        <v>44306</v>
      </c>
      <c r="Q78" s="72">
        <v>44306</v>
      </c>
      <c r="R78" s="39"/>
      <c r="S78" s="39"/>
      <c r="T78" s="101">
        <f>Q78+14</f>
        <v>44320</v>
      </c>
      <c r="U78" s="90">
        <v>44327</v>
      </c>
      <c r="V78" s="37"/>
      <c r="W78" s="55" t="s">
        <v>136</v>
      </c>
      <c r="X78" s="37" t="s">
        <v>245</v>
      </c>
      <c r="Y78" s="37"/>
      <c r="AA78" s="26"/>
    </row>
    <row r="79" spans="1:27" s="40" customFormat="1" ht="27" customHeight="1" x14ac:dyDescent="0.2">
      <c r="A79" s="56">
        <f t="shared" ref="A79:A85" si="12">A78+1</f>
        <v>52</v>
      </c>
      <c r="B79" s="55" t="s">
        <v>198</v>
      </c>
      <c r="C79" s="37" t="s">
        <v>128</v>
      </c>
      <c r="D79" s="55">
        <v>32</v>
      </c>
      <c r="E79" s="55">
        <v>16</v>
      </c>
      <c r="F79" s="39">
        <f t="shared" si="9"/>
        <v>5.5497745404092958E-3</v>
      </c>
      <c r="G79" s="55">
        <v>1</v>
      </c>
      <c r="H79" s="53">
        <f t="shared" si="10"/>
        <v>44298</v>
      </c>
      <c r="I79" s="65">
        <v>44270</v>
      </c>
      <c r="J79" s="37"/>
      <c r="K79" s="37"/>
      <c r="L79" s="38">
        <f t="shared" si="11"/>
        <v>44312</v>
      </c>
      <c r="M79" s="71"/>
      <c r="N79" s="61">
        <v>44295</v>
      </c>
      <c r="O79" s="39" t="s">
        <v>105</v>
      </c>
      <c r="P79" s="98">
        <v>44326</v>
      </c>
      <c r="Q79" s="72"/>
      <c r="R79" s="39"/>
      <c r="S79" s="39"/>
      <c r="T79" s="101">
        <v>44337</v>
      </c>
      <c r="U79" s="89"/>
      <c r="V79" s="37"/>
      <c r="W79" s="55"/>
      <c r="X79" s="37" t="s">
        <v>245</v>
      </c>
      <c r="Y79" s="37"/>
      <c r="AA79" s="26"/>
    </row>
    <row r="80" spans="1:27" s="31" customFormat="1" ht="27" customHeight="1" x14ac:dyDescent="0.25">
      <c r="A80" s="56">
        <f t="shared" si="12"/>
        <v>53</v>
      </c>
      <c r="B80" s="55" t="s">
        <v>199</v>
      </c>
      <c r="C80" s="37" t="s">
        <v>59</v>
      </c>
      <c r="D80" s="55">
        <v>32</v>
      </c>
      <c r="E80" s="55">
        <v>16</v>
      </c>
      <c r="F80" s="39">
        <f t="shared" si="9"/>
        <v>5.5497745404092958E-3</v>
      </c>
      <c r="G80" s="55">
        <v>1</v>
      </c>
      <c r="H80" s="53">
        <f t="shared" si="10"/>
        <v>44279</v>
      </c>
      <c r="I80" s="65">
        <v>44260</v>
      </c>
      <c r="J80" s="37"/>
      <c r="K80" s="37"/>
      <c r="L80" s="38">
        <f t="shared" si="11"/>
        <v>44293</v>
      </c>
      <c r="M80" s="68">
        <v>44296</v>
      </c>
      <c r="N80" s="39"/>
      <c r="O80" s="39" t="s">
        <v>104</v>
      </c>
      <c r="P80" s="42">
        <f>T80-14</f>
        <v>44307</v>
      </c>
      <c r="Q80" s="72">
        <v>44307</v>
      </c>
      <c r="R80" s="39"/>
      <c r="S80" s="39"/>
      <c r="T80" s="101">
        <f>Q80+14</f>
        <v>44321</v>
      </c>
      <c r="U80" s="89"/>
      <c r="V80" s="37"/>
      <c r="W80" s="55" t="s">
        <v>105</v>
      </c>
      <c r="X80" s="37" t="s">
        <v>245</v>
      </c>
      <c r="Y80" s="37"/>
      <c r="AA80" s="32"/>
    </row>
    <row r="81" spans="1:27" s="31" customFormat="1" ht="27" customHeight="1" x14ac:dyDescent="0.25">
      <c r="A81" s="56">
        <f t="shared" si="12"/>
        <v>54</v>
      </c>
      <c r="B81" s="55" t="s">
        <v>200</v>
      </c>
      <c r="C81" s="37" t="s">
        <v>129</v>
      </c>
      <c r="D81" s="55">
        <v>32</v>
      </c>
      <c r="E81" s="55">
        <v>16</v>
      </c>
      <c r="F81" s="39">
        <f t="shared" si="9"/>
        <v>5.5497745404092958E-3</v>
      </c>
      <c r="G81" s="55">
        <v>1</v>
      </c>
      <c r="H81" s="53">
        <f t="shared" si="10"/>
        <v>44308</v>
      </c>
      <c r="I81" s="65">
        <v>44265</v>
      </c>
      <c r="J81" s="37"/>
      <c r="K81" s="37"/>
      <c r="L81" s="38">
        <f t="shared" si="11"/>
        <v>44322</v>
      </c>
      <c r="M81" s="68">
        <v>44307</v>
      </c>
      <c r="N81" s="61"/>
      <c r="O81" s="39" t="s">
        <v>136</v>
      </c>
      <c r="P81" s="103">
        <v>44336</v>
      </c>
      <c r="Q81" s="72">
        <v>44309</v>
      </c>
      <c r="R81" s="39"/>
      <c r="S81" s="39"/>
      <c r="T81" s="101">
        <v>44337</v>
      </c>
      <c r="U81" s="89"/>
      <c r="V81" s="37"/>
      <c r="W81" s="55"/>
      <c r="X81" s="37" t="s">
        <v>245</v>
      </c>
      <c r="Y81" s="37"/>
      <c r="AA81" s="32"/>
    </row>
    <row r="82" spans="1:27" s="31" customFormat="1" ht="27" customHeight="1" x14ac:dyDescent="0.25">
      <c r="A82" s="56">
        <f t="shared" si="12"/>
        <v>55</v>
      </c>
      <c r="B82" s="55" t="s">
        <v>201</v>
      </c>
      <c r="C82" s="37" t="s">
        <v>125</v>
      </c>
      <c r="D82" s="55">
        <v>32</v>
      </c>
      <c r="E82" s="55">
        <v>16</v>
      </c>
      <c r="F82" s="39">
        <f t="shared" si="9"/>
        <v>5.5497745404092958E-3</v>
      </c>
      <c r="G82" s="55">
        <v>1</v>
      </c>
      <c r="H82" s="53">
        <f t="shared" si="10"/>
        <v>44279</v>
      </c>
      <c r="I82" s="65">
        <v>44260</v>
      </c>
      <c r="J82" s="37"/>
      <c r="K82" s="37"/>
      <c r="L82" s="38">
        <f t="shared" si="11"/>
        <v>44293</v>
      </c>
      <c r="M82" s="68">
        <v>44296</v>
      </c>
      <c r="N82" s="39"/>
      <c r="O82" s="39" t="s">
        <v>104</v>
      </c>
      <c r="P82" s="42">
        <f>T82-14</f>
        <v>44307</v>
      </c>
      <c r="Q82" s="72">
        <v>44307</v>
      </c>
      <c r="R82" s="39"/>
      <c r="S82" s="39"/>
      <c r="T82" s="101">
        <f>Q82+14</f>
        <v>44321</v>
      </c>
      <c r="U82" s="89"/>
      <c r="V82" s="37"/>
      <c r="W82" s="55" t="s">
        <v>105</v>
      </c>
      <c r="X82" s="37" t="s">
        <v>245</v>
      </c>
      <c r="Y82" s="37"/>
      <c r="AA82" s="32"/>
    </row>
    <row r="83" spans="1:27" s="40" customFormat="1" ht="27" customHeight="1" x14ac:dyDescent="0.2">
      <c r="A83" s="56">
        <f t="shared" si="12"/>
        <v>56</v>
      </c>
      <c r="B83" s="55" t="s">
        <v>202</v>
      </c>
      <c r="C83" s="37" t="s">
        <v>60</v>
      </c>
      <c r="D83" s="55">
        <v>32</v>
      </c>
      <c r="E83" s="55">
        <v>16</v>
      </c>
      <c r="F83" s="39">
        <f t="shared" si="9"/>
        <v>5.5497745404092958E-3</v>
      </c>
      <c r="G83" s="55">
        <v>1</v>
      </c>
      <c r="H83" s="103">
        <v>44316</v>
      </c>
      <c r="I83" s="65">
        <v>44287</v>
      </c>
      <c r="J83" s="37"/>
      <c r="K83" s="37"/>
      <c r="L83" s="38">
        <f t="shared" si="11"/>
        <v>44322</v>
      </c>
      <c r="M83" s="71"/>
      <c r="N83" s="61">
        <v>44300</v>
      </c>
      <c r="O83" s="39" t="s">
        <v>105</v>
      </c>
      <c r="P83" s="98">
        <v>44336</v>
      </c>
      <c r="Q83" s="72"/>
      <c r="R83" s="39"/>
      <c r="S83" s="39"/>
      <c r="T83" s="101">
        <f>P83+14</f>
        <v>44350</v>
      </c>
      <c r="U83" s="89"/>
      <c r="V83" s="37"/>
      <c r="W83" s="55"/>
      <c r="X83" s="37" t="s">
        <v>245</v>
      </c>
      <c r="Y83" s="37"/>
      <c r="AA83" s="26"/>
    </row>
    <row r="84" spans="1:27" s="40" customFormat="1" ht="27" customHeight="1" x14ac:dyDescent="0.2">
      <c r="A84" s="56">
        <f t="shared" si="12"/>
        <v>57</v>
      </c>
      <c r="B84" s="55" t="s">
        <v>203</v>
      </c>
      <c r="C84" s="37" t="s">
        <v>130</v>
      </c>
      <c r="D84" s="55">
        <v>32</v>
      </c>
      <c r="E84" s="55">
        <v>16</v>
      </c>
      <c r="F84" s="39">
        <f t="shared" si="9"/>
        <v>5.5497745404092958E-3</v>
      </c>
      <c r="G84" s="55">
        <v>1</v>
      </c>
      <c r="H84" s="104">
        <f t="shared" si="10"/>
        <v>44288</v>
      </c>
      <c r="I84" s="65">
        <v>44271</v>
      </c>
      <c r="J84" s="37"/>
      <c r="K84" s="37"/>
      <c r="L84" s="38">
        <f t="shared" si="11"/>
        <v>44302</v>
      </c>
      <c r="M84" s="68">
        <v>44307</v>
      </c>
      <c r="N84" s="39"/>
      <c r="O84" s="39" t="s">
        <v>104</v>
      </c>
      <c r="P84" s="103">
        <v>44316</v>
      </c>
      <c r="Q84" s="72">
        <v>44309</v>
      </c>
      <c r="R84" s="39"/>
      <c r="S84" s="39"/>
      <c r="T84" s="101">
        <v>44337</v>
      </c>
      <c r="U84" s="89"/>
      <c r="V84" s="37"/>
      <c r="W84" s="55"/>
      <c r="X84" s="37" t="s">
        <v>245</v>
      </c>
      <c r="Y84" s="37"/>
      <c r="AA84" s="26"/>
    </row>
    <row r="85" spans="1:27" s="31" customFormat="1" ht="27" customHeight="1" x14ac:dyDescent="0.25">
      <c r="A85" s="56">
        <f t="shared" si="12"/>
        <v>58</v>
      </c>
      <c r="B85" s="55" t="s">
        <v>204</v>
      </c>
      <c r="C85" s="37" t="s">
        <v>131</v>
      </c>
      <c r="D85" s="55">
        <v>32</v>
      </c>
      <c r="E85" s="55">
        <v>16</v>
      </c>
      <c r="F85" s="39">
        <f t="shared" si="9"/>
        <v>5.5497745404092958E-3</v>
      </c>
      <c r="G85" s="55">
        <v>1</v>
      </c>
      <c r="H85" s="103">
        <v>44316</v>
      </c>
      <c r="I85" s="78">
        <v>44284</v>
      </c>
      <c r="J85" s="37"/>
      <c r="K85" s="37"/>
      <c r="L85" s="38">
        <f t="shared" si="11"/>
        <v>44323</v>
      </c>
      <c r="M85" s="90"/>
      <c r="N85" s="53">
        <v>44294</v>
      </c>
      <c r="O85" s="55" t="s">
        <v>105</v>
      </c>
      <c r="P85" s="98">
        <v>44337</v>
      </c>
      <c r="Q85" s="72"/>
      <c r="R85" s="39"/>
      <c r="S85" s="39"/>
      <c r="T85" s="101">
        <f>P85+14</f>
        <v>44351</v>
      </c>
      <c r="U85" s="89"/>
      <c r="V85" s="37"/>
      <c r="W85" s="55"/>
      <c r="X85" s="37" t="s">
        <v>245</v>
      </c>
      <c r="Y85" s="37"/>
      <c r="AA85" s="32"/>
    </row>
    <row r="86" spans="1:27" s="31" customFormat="1" ht="27" customHeight="1" x14ac:dyDescent="0.25">
      <c r="A86" s="56"/>
      <c r="B86" s="82" t="s">
        <v>205</v>
      </c>
      <c r="C86" s="83" t="s">
        <v>126</v>
      </c>
      <c r="D86" s="75"/>
      <c r="E86" s="75"/>
      <c r="F86" s="77"/>
      <c r="G86" s="75"/>
      <c r="H86" s="53">
        <f>P86-14</f>
        <v>44309</v>
      </c>
      <c r="I86" s="78">
        <v>44270</v>
      </c>
      <c r="J86" s="76"/>
      <c r="K86" s="76"/>
      <c r="L86" s="79"/>
      <c r="M86" s="80"/>
      <c r="N86" s="53">
        <v>44295</v>
      </c>
      <c r="O86" s="55" t="s">
        <v>105</v>
      </c>
      <c r="P86" s="98">
        <v>44323</v>
      </c>
      <c r="Q86" s="81"/>
      <c r="R86" s="77"/>
      <c r="S86" s="77"/>
      <c r="T86" s="101">
        <f>P86+14</f>
        <v>44337</v>
      </c>
      <c r="U86" s="91"/>
      <c r="V86" s="76"/>
      <c r="W86" s="75"/>
      <c r="X86" s="76" t="s">
        <v>245</v>
      </c>
      <c r="Y86" s="76"/>
      <c r="AA86" s="32"/>
    </row>
    <row r="87" spans="1:27" s="40" customFormat="1" ht="27" customHeight="1" x14ac:dyDescent="0.2">
      <c r="A87" s="33"/>
      <c r="B87" s="54"/>
      <c r="C87" s="30" t="s">
        <v>39</v>
      </c>
      <c r="D87" s="50"/>
      <c r="E87" s="50"/>
      <c r="F87" s="51"/>
      <c r="G87" s="50"/>
      <c r="H87" s="30"/>
      <c r="I87" s="63"/>
      <c r="J87" s="30"/>
      <c r="K87" s="30"/>
      <c r="L87" s="30"/>
      <c r="M87" s="70"/>
      <c r="N87" s="30"/>
      <c r="O87" s="50"/>
      <c r="P87" s="30"/>
      <c r="Q87" s="67"/>
      <c r="R87" s="30"/>
      <c r="S87" s="30"/>
      <c r="T87" s="30"/>
      <c r="U87" s="70"/>
      <c r="V87" s="30"/>
      <c r="W87" s="50"/>
      <c r="X87" s="30" t="s">
        <v>245</v>
      </c>
      <c r="Y87" s="30"/>
      <c r="AA87" s="26"/>
    </row>
    <row r="88" spans="1:27" s="40" customFormat="1" ht="27" customHeight="1" x14ac:dyDescent="0.2">
      <c r="A88" s="56">
        <f>A85+1</f>
        <v>59</v>
      </c>
      <c r="B88" s="55" t="s">
        <v>206</v>
      </c>
      <c r="C88" s="37" t="s">
        <v>61</v>
      </c>
      <c r="D88" s="55">
        <v>32</v>
      </c>
      <c r="E88" s="55">
        <v>16</v>
      </c>
      <c r="F88" s="39">
        <f>E88/$E$129</f>
        <v>5.5497745404092958E-3</v>
      </c>
      <c r="G88" s="55">
        <v>1</v>
      </c>
      <c r="H88" s="53">
        <f>L88-14</f>
        <v>44295</v>
      </c>
      <c r="I88" s="78">
        <v>44270</v>
      </c>
      <c r="J88" s="37"/>
      <c r="K88" s="37"/>
      <c r="L88" s="38">
        <f>P88-14</f>
        <v>44309</v>
      </c>
      <c r="M88" s="71"/>
      <c r="N88" s="39"/>
      <c r="O88" s="39"/>
      <c r="P88" s="98">
        <v>44323</v>
      </c>
      <c r="Q88" s="72"/>
      <c r="R88" s="39"/>
      <c r="S88" s="39"/>
      <c r="T88" s="101">
        <f>P88+14</f>
        <v>44337</v>
      </c>
      <c r="U88" s="89"/>
      <c r="V88" s="37"/>
      <c r="W88" s="55"/>
      <c r="X88" s="37" t="s">
        <v>245</v>
      </c>
      <c r="Y88" s="37"/>
      <c r="AA88" s="26"/>
    </row>
    <row r="89" spans="1:27" s="40" customFormat="1" ht="27" customHeight="1" x14ac:dyDescent="0.2">
      <c r="A89" s="56">
        <f>A88+1</f>
        <v>60</v>
      </c>
      <c r="B89" s="55" t="s">
        <v>207</v>
      </c>
      <c r="C89" s="37" t="s">
        <v>62</v>
      </c>
      <c r="D89" s="55">
        <v>32</v>
      </c>
      <c r="E89" s="55">
        <v>16</v>
      </c>
      <c r="F89" s="39">
        <f>E89/$E$129</f>
        <v>5.5497745404092958E-3</v>
      </c>
      <c r="G89" s="55">
        <v>1</v>
      </c>
      <c r="H89" s="53">
        <f>L89-14</f>
        <v>44295</v>
      </c>
      <c r="I89" s="65">
        <v>44265</v>
      </c>
      <c r="J89" s="37"/>
      <c r="K89" s="37"/>
      <c r="L89" s="38">
        <f>P89-14</f>
        <v>44309</v>
      </c>
      <c r="M89" s="68">
        <v>44267</v>
      </c>
      <c r="N89" s="39"/>
      <c r="O89" s="39" t="s">
        <v>104</v>
      </c>
      <c r="P89" s="98">
        <v>44323</v>
      </c>
      <c r="Q89" s="72">
        <v>44309</v>
      </c>
      <c r="R89" s="39"/>
      <c r="S89" s="39"/>
      <c r="T89" s="101">
        <f>P89+14</f>
        <v>44337</v>
      </c>
      <c r="U89" s="89"/>
      <c r="V89" s="37"/>
      <c r="W89" s="55"/>
      <c r="X89" s="37" t="s">
        <v>245</v>
      </c>
      <c r="Y89" s="37"/>
      <c r="AA89" s="26"/>
    </row>
    <row r="90" spans="1:27" s="40" customFormat="1" ht="27" customHeight="1" x14ac:dyDescent="0.2">
      <c r="A90" s="56">
        <f>A89+1</f>
        <v>61</v>
      </c>
      <c r="B90" s="55" t="s">
        <v>208</v>
      </c>
      <c r="C90" s="37" t="s">
        <v>63</v>
      </c>
      <c r="D90" s="55">
        <v>40</v>
      </c>
      <c r="E90" s="55">
        <v>16</v>
      </c>
      <c r="F90" s="39">
        <f>E90/$E$129</f>
        <v>5.5497745404092958E-3</v>
      </c>
      <c r="G90" s="55">
        <v>1</v>
      </c>
      <c r="H90" s="53">
        <f>L90-14</f>
        <v>44295</v>
      </c>
      <c r="I90" s="65">
        <v>44270</v>
      </c>
      <c r="J90" s="37"/>
      <c r="K90" s="37"/>
      <c r="L90" s="38">
        <f>P90-14</f>
        <v>44309</v>
      </c>
      <c r="M90" s="68">
        <v>44295</v>
      </c>
      <c r="N90" s="39"/>
      <c r="O90" s="39" t="s">
        <v>104</v>
      </c>
      <c r="P90" s="98">
        <v>44323</v>
      </c>
      <c r="Q90" s="72">
        <v>44309</v>
      </c>
      <c r="R90" s="39"/>
      <c r="S90" s="39"/>
      <c r="T90" s="101">
        <f>P90+14</f>
        <v>44337</v>
      </c>
      <c r="U90" s="89"/>
      <c r="V90" s="37"/>
      <c r="W90" s="55"/>
      <c r="X90" s="37" t="s">
        <v>245</v>
      </c>
      <c r="Y90" s="37"/>
      <c r="AA90" s="26"/>
    </row>
    <row r="91" spans="1:27" s="40" customFormat="1" ht="27" customHeight="1" x14ac:dyDescent="0.2">
      <c r="A91" s="33"/>
      <c r="B91" s="54"/>
      <c r="C91" s="30" t="s">
        <v>22</v>
      </c>
      <c r="D91" s="50"/>
      <c r="E91" s="50"/>
      <c r="F91" s="51"/>
      <c r="G91" s="50"/>
      <c r="H91" s="30"/>
      <c r="I91" s="63"/>
      <c r="J91" s="30"/>
      <c r="K91" s="30"/>
      <c r="L91" s="30"/>
      <c r="M91" s="70"/>
      <c r="N91" s="30"/>
      <c r="O91" s="50"/>
      <c r="P91" s="30"/>
      <c r="Q91" s="67"/>
      <c r="R91" s="30"/>
      <c r="S91" s="30"/>
      <c r="T91" s="30"/>
      <c r="U91" s="70"/>
      <c r="V91" s="30"/>
      <c r="W91" s="50"/>
      <c r="X91" s="30" t="s">
        <v>245</v>
      </c>
      <c r="Y91" s="30"/>
      <c r="AA91" s="26"/>
    </row>
    <row r="92" spans="1:27" s="40" customFormat="1" ht="27" customHeight="1" x14ac:dyDescent="0.2">
      <c r="A92" s="56">
        <f>A90+1</f>
        <v>62</v>
      </c>
      <c r="B92" s="55" t="s">
        <v>209</v>
      </c>
      <c r="C92" s="37" t="s">
        <v>64</v>
      </c>
      <c r="D92" s="55">
        <v>26</v>
      </c>
      <c r="E92" s="55">
        <v>24</v>
      </c>
      <c r="F92" s="39">
        <f t="shared" ref="F92:F99" si="13">E92/$E$129</f>
        <v>8.3246618106139446E-3</v>
      </c>
      <c r="G92" s="55">
        <v>1</v>
      </c>
      <c r="H92" s="53">
        <f t="shared" ref="H92:H99" si="14">L92-14</f>
        <v>44274</v>
      </c>
      <c r="I92" s="64">
        <v>44181</v>
      </c>
      <c r="J92" s="37"/>
      <c r="K92" s="37" t="s">
        <v>135</v>
      </c>
      <c r="L92" s="38">
        <f t="shared" ref="L92:L99" si="15">P92-14</f>
        <v>44288</v>
      </c>
      <c r="M92" s="90">
        <v>44295</v>
      </c>
      <c r="N92" s="37"/>
      <c r="O92" s="55" t="s">
        <v>104</v>
      </c>
      <c r="P92" s="42">
        <f>T92-14</f>
        <v>44302</v>
      </c>
      <c r="Q92" s="72">
        <v>44300</v>
      </c>
      <c r="R92" s="39"/>
      <c r="S92" s="39"/>
      <c r="T92" s="101">
        <v>44316</v>
      </c>
      <c r="U92" s="90"/>
      <c r="V92" s="37"/>
      <c r="W92" s="55"/>
      <c r="X92" s="37" t="s">
        <v>245</v>
      </c>
      <c r="Y92" s="37"/>
      <c r="AA92" s="26"/>
    </row>
    <row r="93" spans="1:27" s="31" customFormat="1" ht="27" customHeight="1" x14ac:dyDescent="0.25">
      <c r="A93" s="56">
        <f t="shared" ref="A93:A99" si="16">A92+1</f>
        <v>63</v>
      </c>
      <c r="B93" s="55" t="s">
        <v>210</v>
      </c>
      <c r="C93" s="37" t="s">
        <v>65</v>
      </c>
      <c r="D93" s="55">
        <v>22</v>
      </c>
      <c r="E93" s="55">
        <v>96</v>
      </c>
      <c r="F93" s="39">
        <f t="shared" si="13"/>
        <v>3.3298647242455778E-2</v>
      </c>
      <c r="G93" s="55">
        <v>1</v>
      </c>
      <c r="H93" s="103">
        <v>44323</v>
      </c>
      <c r="I93" s="64">
        <v>44186</v>
      </c>
      <c r="J93" s="37"/>
      <c r="K93" s="37" t="s">
        <v>135</v>
      </c>
      <c r="L93" s="38">
        <f t="shared" si="15"/>
        <v>44323</v>
      </c>
      <c r="M93" s="71"/>
      <c r="N93" s="61">
        <v>44204</v>
      </c>
      <c r="O93" s="39" t="s">
        <v>105</v>
      </c>
      <c r="P93" s="98">
        <v>44337</v>
      </c>
      <c r="Q93" s="72"/>
      <c r="R93" s="39"/>
      <c r="S93" s="39"/>
      <c r="T93" s="101">
        <f>P93+14</f>
        <v>44351</v>
      </c>
      <c r="U93" s="89"/>
      <c r="V93" s="37"/>
      <c r="W93" s="55"/>
      <c r="X93" s="37" t="s">
        <v>245</v>
      </c>
      <c r="Y93" s="37"/>
      <c r="AA93" s="32"/>
    </row>
    <row r="94" spans="1:27" s="31" customFormat="1" ht="27" customHeight="1" x14ac:dyDescent="0.25">
      <c r="A94" s="56">
        <f t="shared" si="16"/>
        <v>64</v>
      </c>
      <c r="B94" s="55" t="s">
        <v>211</v>
      </c>
      <c r="C94" s="37" t="s">
        <v>66</v>
      </c>
      <c r="D94" s="55">
        <v>48</v>
      </c>
      <c r="E94" s="55">
        <v>96</v>
      </c>
      <c r="F94" s="39">
        <f t="shared" si="13"/>
        <v>3.3298647242455778E-2</v>
      </c>
      <c r="G94" s="55">
        <v>1</v>
      </c>
      <c r="H94" s="53">
        <f t="shared" si="14"/>
        <v>44309</v>
      </c>
      <c r="I94" s="64">
        <v>44195</v>
      </c>
      <c r="J94" s="37"/>
      <c r="K94" s="37"/>
      <c r="L94" s="38">
        <f t="shared" si="15"/>
        <v>44323</v>
      </c>
      <c r="M94" s="68">
        <v>44223</v>
      </c>
      <c r="N94" s="39"/>
      <c r="O94" s="39" t="s">
        <v>104</v>
      </c>
      <c r="P94" s="98">
        <v>44337</v>
      </c>
      <c r="Q94" s="72"/>
      <c r="R94" s="39"/>
      <c r="S94" s="39"/>
      <c r="T94" s="101">
        <f>P94+14</f>
        <v>44351</v>
      </c>
      <c r="U94" s="89"/>
      <c r="V94" s="37"/>
      <c r="W94" s="55"/>
      <c r="X94" s="37" t="s">
        <v>245</v>
      </c>
      <c r="Y94" s="37"/>
      <c r="AA94" s="32"/>
    </row>
    <row r="95" spans="1:27" s="40" customFormat="1" ht="27" customHeight="1" x14ac:dyDescent="0.2">
      <c r="A95" s="56">
        <f t="shared" si="16"/>
        <v>65</v>
      </c>
      <c r="B95" s="55" t="s">
        <v>212</v>
      </c>
      <c r="C95" s="37" t="s">
        <v>67</v>
      </c>
      <c r="D95" s="55">
        <v>26</v>
      </c>
      <c r="E95" s="55">
        <v>24</v>
      </c>
      <c r="F95" s="39">
        <f t="shared" si="13"/>
        <v>8.3246618106139446E-3</v>
      </c>
      <c r="G95" s="55">
        <v>1</v>
      </c>
      <c r="H95" s="53">
        <f t="shared" si="14"/>
        <v>44309</v>
      </c>
      <c r="I95" s="65">
        <v>44270</v>
      </c>
      <c r="J95" s="37"/>
      <c r="K95" s="37"/>
      <c r="L95" s="38">
        <f t="shared" si="15"/>
        <v>44323</v>
      </c>
      <c r="M95" s="68">
        <v>44295</v>
      </c>
      <c r="N95" s="39"/>
      <c r="O95" s="39" t="s">
        <v>104</v>
      </c>
      <c r="P95" s="98">
        <v>44337</v>
      </c>
      <c r="Q95" s="72"/>
      <c r="R95" s="39"/>
      <c r="S95" s="39"/>
      <c r="T95" s="101">
        <f>P95+14</f>
        <v>44351</v>
      </c>
      <c r="U95" s="89"/>
      <c r="V95" s="37"/>
      <c r="W95" s="55"/>
      <c r="X95" s="37" t="s">
        <v>245</v>
      </c>
      <c r="Y95" s="37"/>
      <c r="AA95" s="26"/>
    </row>
    <row r="96" spans="1:27" s="40" customFormat="1" ht="27" customHeight="1" x14ac:dyDescent="0.2">
      <c r="A96" s="56">
        <f t="shared" si="16"/>
        <v>66</v>
      </c>
      <c r="B96" s="55" t="s">
        <v>213</v>
      </c>
      <c r="C96" s="37" t="s">
        <v>68</v>
      </c>
      <c r="D96" s="55">
        <v>26</v>
      </c>
      <c r="E96" s="55">
        <v>24</v>
      </c>
      <c r="F96" s="39">
        <f t="shared" si="13"/>
        <v>8.3246618106139446E-3</v>
      </c>
      <c r="G96" s="55">
        <v>1</v>
      </c>
      <c r="H96" s="53">
        <f t="shared" si="14"/>
        <v>44309</v>
      </c>
      <c r="I96" s="65">
        <v>44270</v>
      </c>
      <c r="J96" s="37"/>
      <c r="K96" s="37"/>
      <c r="L96" s="38">
        <f t="shared" si="15"/>
        <v>44323</v>
      </c>
      <c r="M96" s="68">
        <v>44314</v>
      </c>
      <c r="N96" s="39"/>
      <c r="O96" s="39" t="s">
        <v>104</v>
      </c>
      <c r="P96" s="98">
        <v>44337</v>
      </c>
      <c r="Q96" s="72"/>
      <c r="R96" s="39"/>
      <c r="S96" s="39"/>
      <c r="T96" s="101">
        <f>P96+14</f>
        <v>44351</v>
      </c>
      <c r="U96" s="89"/>
      <c r="V96" s="37"/>
      <c r="W96" s="55"/>
      <c r="X96" s="37" t="s">
        <v>245</v>
      </c>
      <c r="Y96" s="37"/>
      <c r="AA96" s="26"/>
    </row>
    <row r="97" spans="1:27" s="31" customFormat="1" ht="27" customHeight="1" x14ac:dyDescent="0.25">
      <c r="A97" s="56">
        <f t="shared" si="16"/>
        <v>67</v>
      </c>
      <c r="B97" s="55" t="s">
        <v>214</v>
      </c>
      <c r="C97" s="37" t="s">
        <v>69</v>
      </c>
      <c r="D97" s="55">
        <v>48</v>
      </c>
      <c r="E97" s="55">
        <v>24</v>
      </c>
      <c r="F97" s="39">
        <f t="shared" si="13"/>
        <v>8.3246618106139446E-3</v>
      </c>
      <c r="G97" s="55">
        <v>1</v>
      </c>
      <c r="H97" s="53">
        <f t="shared" si="14"/>
        <v>44319</v>
      </c>
      <c r="I97" s="65">
        <v>44263</v>
      </c>
      <c r="J97" s="37"/>
      <c r="K97" s="37"/>
      <c r="L97" s="38">
        <f t="shared" si="15"/>
        <v>44333</v>
      </c>
      <c r="M97" s="68">
        <v>44273</v>
      </c>
      <c r="N97" s="39"/>
      <c r="O97" s="39" t="s">
        <v>104</v>
      </c>
      <c r="P97" s="103">
        <v>44347</v>
      </c>
      <c r="Q97" s="72">
        <v>44309</v>
      </c>
      <c r="R97" s="39"/>
      <c r="S97" s="39"/>
      <c r="T97" s="101">
        <f>Q97+14</f>
        <v>44323</v>
      </c>
      <c r="U97" s="89"/>
      <c r="V97" s="37"/>
      <c r="W97" s="55"/>
      <c r="X97" s="37" t="s">
        <v>245</v>
      </c>
      <c r="Y97" s="37"/>
      <c r="AA97" s="32"/>
    </row>
    <row r="98" spans="1:27" s="31" customFormat="1" ht="27" customHeight="1" x14ac:dyDescent="0.25">
      <c r="A98" s="56">
        <f t="shared" si="16"/>
        <v>68</v>
      </c>
      <c r="B98" s="55" t="s">
        <v>215</v>
      </c>
      <c r="C98" s="37" t="s">
        <v>70</v>
      </c>
      <c r="D98" s="55">
        <v>26</v>
      </c>
      <c r="E98" s="55">
        <v>24</v>
      </c>
      <c r="F98" s="39">
        <f t="shared" si="13"/>
        <v>8.3246618106139446E-3</v>
      </c>
      <c r="G98" s="55">
        <v>1</v>
      </c>
      <c r="H98" s="53">
        <f t="shared" si="14"/>
        <v>44319</v>
      </c>
      <c r="I98" s="65">
        <v>44270</v>
      </c>
      <c r="J98" s="37"/>
      <c r="K98" s="37"/>
      <c r="L98" s="38">
        <f t="shared" si="15"/>
        <v>44333</v>
      </c>
      <c r="M98" s="68">
        <v>44296</v>
      </c>
      <c r="N98" s="39"/>
      <c r="O98" s="39" t="s">
        <v>104</v>
      </c>
      <c r="P98" s="103">
        <v>44347</v>
      </c>
      <c r="Q98" s="72">
        <v>44309</v>
      </c>
      <c r="R98" s="39"/>
      <c r="S98" s="39"/>
      <c r="T98" s="101">
        <f>Q98+14</f>
        <v>44323</v>
      </c>
      <c r="U98" s="89"/>
      <c r="V98" s="37"/>
      <c r="W98" s="55"/>
      <c r="X98" s="37" t="s">
        <v>245</v>
      </c>
      <c r="Y98" s="37"/>
      <c r="AA98" s="32"/>
    </row>
    <row r="99" spans="1:27" s="31" customFormat="1" ht="27" customHeight="1" x14ac:dyDescent="0.25">
      <c r="A99" s="56">
        <f t="shared" si="16"/>
        <v>69</v>
      </c>
      <c r="B99" s="55" t="s">
        <v>216</v>
      </c>
      <c r="C99" s="37" t="s">
        <v>71</v>
      </c>
      <c r="D99" s="55">
        <v>56</v>
      </c>
      <c r="E99" s="55">
        <v>94</v>
      </c>
      <c r="F99" s="39">
        <f t="shared" si="13"/>
        <v>3.2604925424904611E-2</v>
      </c>
      <c r="G99" s="55">
        <v>1</v>
      </c>
      <c r="H99" s="53">
        <f t="shared" si="14"/>
        <v>44309</v>
      </c>
      <c r="I99" s="64">
        <v>44183</v>
      </c>
      <c r="J99" s="37"/>
      <c r="K99" s="37"/>
      <c r="L99" s="38">
        <f t="shared" si="15"/>
        <v>44323</v>
      </c>
      <c r="M99" s="71"/>
      <c r="N99" s="61">
        <v>44218</v>
      </c>
      <c r="O99" s="39" t="s">
        <v>105</v>
      </c>
      <c r="P99" s="98">
        <v>44337</v>
      </c>
      <c r="Q99" s="72"/>
      <c r="R99" s="39"/>
      <c r="S99" s="39"/>
      <c r="T99" s="101">
        <f>P99+14</f>
        <v>44351</v>
      </c>
      <c r="U99" s="89"/>
      <c r="V99" s="37"/>
      <c r="W99" s="55"/>
      <c r="X99" s="37" t="s">
        <v>245</v>
      </c>
      <c r="Y99" s="37"/>
      <c r="AA99" s="32"/>
    </row>
    <row r="100" spans="1:27" s="40" customFormat="1" ht="27" customHeight="1" x14ac:dyDescent="0.2">
      <c r="A100" s="33"/>
      <c r="B100" s="54"/>
      <c r="C100" s="30" t="s">
        <v>72</v>
      </c>
      <c r="D100" s="50"/>
      <c r="E100" s="50"/>
      <c r="F100" s="51"/>
      <c r="G100" s="50"/>
      <c r="H100" s="30"/>
      <c r="I100" s="63"/>
      <c r="J100" s="30"/>
      <c r="K100" s="30"/>
      <c r="L100" s="30"/>
      <c r="M100" s="70"/>
      <c r="N100" s="30"/>
      <c r="O100" s="50"/>
      <c r="P100" s="30"/>
      <c r="Q100" s="67"/>
      <c r="R100" s="30"/>
      <c r="S100" s="30"/>
      <c r="T100" s="30"/>
      <c r="U100" s="70"/>
      <c r="V100" s="30"/>
      <c r="W100" s="50"/>
      <c r="X100" s="30" t="s">
        <v>245</v>
      </c>
      <c r="Y100" s="30"/>
      <c r="AA100" s="26"/>
    </row>
    <row r="101" spans="1:27" s="40" customFormat="1" ht="27" customHeight="1" x14ac:dyDescent="0.2">
      <c r="A101" s="56">
        <f>A99+1</f>
        <v>70</v>
      </c>
      <c r="B101" s="55" t="s">
        <v>217</v>
      </c>
      <c r="C101" s="37" t="s">
        <v>73</v>
      </c>
      <c r="D101" s="55">
        <v>50</v>
      </c>
      <c r="E101" s="55">
        <v>30</v>
      </c>
      <c r="F101" s="39">
        <f>E101/$E$129</f>
        <v>1.040582726326743E-2</v>
      </c>
      <c r="G101" s="55">
        <v>1</v>
      </c>
      <c r="H101" s="53">
        <f>L101-14</f>
        <v>44309</v>
      </c>
      <c r="I101" s="65">
        <v>44273</v>
      </c>
      <c r="J101" s="37"/>
      <c r="K101" s="37"/>
      <c r="L101" s="38">
        <f>P101-14</f>
        <v>44323</v>
      </c>
      <c r="M101" s="71"/>
      <c r="N101" s="53">
        <v>44295</v>
      </c>
      <c r="O101" s="55" t="s">
        <v>105</v>
      </c>
      <c r="P101" s="98">
        <v>44337</v>
      </c>
      <c r="Q101" s="72"/>
      <c r="R101" s="39"/>
      <c r="S101" s="39"/>
      <c r="T101" s="101">
        <f>P101+14</f>
        <v>44351</v>
      </c>
      <c r="U101" s="89"/>
      <c r="V101" s="37"/>
      <c r="W101" s="55"/>
      <c r="X101" s="37" t="s">
        <v>245</v>
      </c>
      <c r="Y101" s="37"/>
      <c r="AA101" s="26"/>
    </row>
    <row r="102" spans="1:27" s="40" customFormat="1" ht="27" customHeight="1" x14ac:dyDescent="0.2">
      <c r="A102" s="57" t="s">
        <v>25</v>
      </c>
      <c r="B102" s="57" t="s">
        <v>74</v>
      </c>
      <c r="C102" s="27"/>
      <c r="D102" s="49">
        <f>SUM(D104:D115)</f>
        <v>254</v>
      </c>
      <c r="E102" s="49">
        <f>SUM(E104:E115)</f>
        <v>176</v>
      </c>
      <c r="F102" s="28">
        <f>SUM(F103:F115)</f>
        <v>6.1047519944502242E-2</v>
      </c>
      <c r="G102" s="49">
        <f>SUM(G103:G115)</f>
        <v>9</v>
      </c>
      <c r="H102" s="27"/>
      <c r="I102" s="62"/>
      <c r="J102" s="27"/>
      <c r="K102" s="27"/>
      <c r="L102" s="27"/>
      <c r="M102" s="69"/>
      <c r="N102" s="27"/>
      <c r="O102" s="49"/>
      <c r="P102" s="27"/>
      <c r="Q102" s="66"/>
      <c r="R102" s="27"/>
      <c r="S102" s="27"/>
      <c r="T102" s="27"/>
      <c r="U102" s="69"/>
      <c r="V102" s="27"/>
      <c r="W102" s="49"/>
      <c r="X102" s="27" t="s">
        <v>246</v>
      </c>
      <c r="Y102" s="27"/>
      <c r="AA102" s="26"/>
    </row>
    <row r="103" spans="1:27" s="40" customFormat="1" ht="27" customHeight="1" x14ac:dyDescent="0.2">
      <c r="A103" s="33"/>
      <c r="B103" s="54"/>
      <c r="C103" s="30" t="s">
        <v>56</v>
      </c>
      <c r="D103" s="50"/>
      <c r="E103" s="50"/>
      <c r="F103" s="51"/>
      <c r="G103" s="50"/>
      <c r="H103" s="30"/>
      <c r="I103" s="63"/>
      <c r="J103" s="30"/>
      <c r="K103" s="30"/>
      <c r="L103" s="30"/>
      <c r="M103" s="70"/>
      <c r="N103" s="30"/>
      <c r="O103" s="50"/>
      <c r="P103" s="30"/>
      <c r="Q103" s="67"/>
      <c r="R103" s="30"/>
      <c r="S103" s="30"/>
      <c r="T103" s="30"/>
      <c r="U103" s="70"/>
      <c r="V103" s="30"/>
      <c r="W103" s="50"/>
      <c r="X103" s="30" t="s">
        <v>246</v>
      </c>
      <c r="Y103" s="30"/>
      <c r="AA103" s="26"/>
    </row>
    <row r="104" spans="1:27" s="40" customFormat="1" ht="27" customHeight="1" x14ac:dyDescent="0.2">
      <c r="A104" s="56">
        <f>A101+1</f>
        <v>71</v>
      </c>
      <c r="B104" s="55" t="s">
        <v>218</v>
      </c>
      <c r="C104" s="37" t="s">
        <v>95</v>
      </c>
      <c r="D104" s="55">
        <v>26</v>
      </c>
      <c r="E104" s="55">
        <v>32</v>
      </c>
      <c r="F104" s="39">
        <f>E104/$E$129</f>
        <v>1.1099549080818592E-2</v>
      </c>
      <c r="G104" s="55">
        <v>1</v>
      </c>
      <c r="H104" s="53">
        <f>L104-14</f>
        <v>44274</v>
      </c>
      <c r="I104" s="65">
        <v>44238</v>
      </c>
      <c r="J104" s="37"/>
      <c r="K104" s="37"/>
      <c r="L104" s="38">
        <f>P104-14</f>
        <v>44288</v>
      </c>
      <c r="M104" s="68">
        <v>44265</v>
      </c>
      <c r="N104" s="39"/>
      <c r="O104" s="39" t="s">
        <v>136</v>
      </c>
      <c r="P104" s="42">
        <f>T104-14</f>
        <v>44302</v>
      </c>
      <c r="Q104" s="72">
        <v>44291</v>
      </c>
      <c r="R104" s="39"/>
      <c r="S104" s="39"/>
      <c r="T104" s="98">
        <v>44316</v>
      </c>
      <c r="U104" s="90"/>
      <c r="V104" s="105"/>
      <c r="W104" s="55"/>
      <c r="X104" s="37" t="s">
        <v>246</v>
      </c>
      <c r="Y104" s="37"/>
      <c r="AA104" s="26"/>
    </row>
    <row r="105" spans="1:27" s="40" customFormat="1" ht="27" customHeight="1" x14ac:dyDescent="0.2">
      <c r="A105" s="56">
        <f>A104+1</f>
        <v>72</v>
      </c>
      <c r="B105" s="55" t="s">
        <v>219</v>
      </c>
      <c r="C105" s="37" t="s">
        <v>96</v>
      </c>
      <c r="D105" s="55">
        <v>22</v>
      </c>
      <c r="E105" s="55">
        <v>32</v>
      </c>
      <c r="F105" s="39">
        <f>E105/$E$129</f>
        <v>1.1099549080818592E-2</v>
      </c>
      <c r="G105" s="55">
        <v>1</v>
      </c>
      <c r="H105" s="53">
        <f>L105-14</f>
        <v>44274</v>
      </c>
      <c r="I105" s="65">
        <v>44238</v>
      </c>
      <c r="J105" s="37"/>
      <c r="K105" s="37"/>
      <c r="L105" s="38">
        <f>P105-14</f>
        <v>44288</v>
      </c>
      <c r="M105" s="68">
        <v>44265</v>
      </c>
      <c r="N105" s="39"/>
      <c r="O105" s="39" t="s">
        <v>136</v>
      </c>
      <c r="P105" s="42">
        <f>T105-14</f>
        <v>44302</v>
      </c>
      <c r="Q105" s="72">
        <v>44291</v>
      </c>
      <c r="R105" s="39"/>
      <c r="S105" s="39"/>
      <c r="T105" s="98">
        <v>44316</v>
      </c>
      <c r="U105" s="90">
        <v>44322</v>
      </c>
      <c r="V105" s="105" t="s">
        <v>143</v>
      </c>
      <c r="W105" s="55" t="s">
        <v>136</v>
      </c>
      <c r="X105" s="37" t="s">
        <v>246</v>
      </c>
      <c r="Y105" s="37"/>
      <c r="AA105" s="26"/>
    </row>
    <row r="106" spans="1:27" s="40" customFormat="1" ht="27" customHeight="1" x14ac:dyDescent="0.2">
      <c r="A106" s="33"/>
      <c r="B106" s="54"/>
      <c r="C106" s="30" t="s">
        <v>47</v>
      </c>
      <c r="D106" s="50"/>
      <c r="E106" s="50"/>
      <c r="F106" s="51"/>
      <c r="G106" s="50"/>
      <c r="H106" s="30"/>
      <c r="I106" s="63"/>
      <c r="J106" s="30"/>
      <c r="K106" s="30"/>
      <c r="L106" s="30"/>
      <c r="M106" s="70"/>
      <c r="N106" s="30"/>
      <c r="O106" s="50"/>
      <c r="P106" s="30"/>
      <c r="Q106" s="67"/>
      <c r="R106" s="30"/>
      <c r="S106" s="30"/>
      <c r="T106" s="30"/>
      <c r="U106" s="70"/>
      <c r="V106" s="30"/>
      <c r="W106" s="50"/>
      <c r="X106" s="30" t="s">
        <v>246</v>
      </c>
      <c r="Y106" s="30"/>
      <c r="AA106" s="26"/>
    </row>
    <row r="107" spans="1:27" s="40" customFormat="1" ht="27" customHeight="1" x14ac:dyDescent="0.2">
      <c r="A107" s="56">
        <f>A105+1</f>
        <v>73</v>
      </c>
      <c r="B107" s="55" t="s">
        <v>220</v>
      </c>
      <c r="C107" s="84" t="s">
        <v>132</v>
      </c>
      <c r="D107" s="55">
        <v>30</v>
      </c>
      <c r="E107" s="55">
        <v>16</v>
      </c>
      <c r="F107" s="39">
        <f>E107/$E$129</f>
        <v>5.5497745404092958E-3</v>
      </c>
      <c r="G107" s="55">
        <v>1</v>
      </c>
      <c r="H107" s="53">
        <f>L107-14</f>
        <v>44263</v>
      </c>
      <c r="I107" s="65"/>
      <c r="J107" s="37"/>
      <c r="K107" s="37"/>
      <c r="L107" s="38">
        <f>P107-14</f>
        <v>44277</v>
      </c>
      <c r="M107" s="71"/>
      <c r="N107" s="39"/>
      <c r="O107" s="39"/>
      <c r="P107" s="42">
        <f>T107-14</f>
        <v>44291</v>
      </c>
      <c r="Q107" s="72"/>
      <c r="R107" s="39"/>
      <c r="S107" s="39"/>
      <c r="T107" s="41">
        <v>44305</v>
      </c>
      <c r="U107" s="92" t="s">
        <v>134</v>
      </c>
      <c r="V107" s="37"/>
      <c r="W107" s="55"/>
      <c r="X107" s="37" t="s">
        <v>246</v>
      </c>
      <c r="Y107" s="37" t="s">
        <v>133</v>
      </c>
      <c r="AA107" s="26"/>
    </row>
    <row r="108" spans="1:27" s="40" customFormat="1" ht="27" customHeight="1" x14ac:dyDescent="0.2">
      <c r="A108" s="33"/>
      <c r="B108" s="54"/>
      <c r="C108" s="30" t="s">
        <v>22</v>
      </c>
      <c r="D108" s="50"/>
      <c r="E108" s="50"/>
      <c r="F108" s="51"/>
      <c r="G108" s="50"/>
      <c r="H108" s="30"/>
      <c r="I108" s="63"/>
      <c r="J108" s="30"/>
      <c r="K108" s="30"/>
      <c r="L108" s="30"/>
      <c r="M108" s="70"/>
      <c r="N108" s="30"/>
      <c r="O108" s="50"/>
      <c r="P108" s="30"/>
      <c r="Q108" s="67"/>
      <c r="R108" s="30"/>
      <c r="S108" s="30"/>
      <c r="T108" s="30"/>
      <c r="U108" s="70"/>
      <c r="V108" s="30"/>
      <c r="W108" s="50"/>
      <c r="X108" s="30" t="s">
        <v>246</v>
      </c>
      <c r="Y108" s="30"/>
      <c r="AA108" s="26"/>
    </row>
    <row r="109" spans="1:27" s="40" customFormat="1" ht="27" customHeight="1" x14ac:dyDescent="0.2">
      <c r="A109" s="56">
        <f>A107+1</f>
        <v>74</v>
      </c>
      <c r="B109" s="55" t="s">
        <v>221</v>
      </c>
      <c r="C109" s="37" t="s">
        <v>85</v>
      </c>
      <c r="D109" s="55">
        <v>56</v>
      </c>
      <c r="E109" s="55">
        <v>16</v>
      </c>
      <c r="F109" s="39">
        <f>E109/$E$129</f>
        <v>5.5497745404092958E-3</v>
      </c>
      <c r="G109" s="55">
        <v>1</v>
      </c>
      <c r="H109" s="53">
        <f>L109-14</f>
        <v>44274</v>
      </c>
      <c r="I109" s="65">
        <v>44263</v>
      </c>
      <c r="J109" s="37"/>
      <c r="K109" s="37"/>
      <c r="L109" s="38">
        <f>P109-14</f>
        <v>44288</v>
      </c>
      <c r="M109" s="68">
        <v>44267</v>
      </c>
      <c r="N109" s="39"/>
      <c r="O109" s="39" t="s">
        <v>104</v>
      </c>
      <c r="P109" s="42">
        <f>T109-14</f>
        <v>44302</v>
      </c>
      <c r="Q109" s="72">
        <v>44291</v>
      </c>
      <c r="R109" s="39"/>
      <c r="S109" s="39"/>
      <c r="T109" s="98">
        <v>44316</v>
      </c>
      <c r="U109" s="90">
        <v>44319</v>
      </c>
      <c r="V109" s="105" t="s">
        <v>141</v>
      </c>
      <c r="W109" s="55" t="s">
        <v>136</v>
      </c>
      <c r="X109" s="37" t="s">
        <v>246</v>
      </c>
      <c r="Y109" s="37"/>
      <c r="AA109" s="26"/>
    </row>
    <row r="110" spans="1:27" s="40" customFormat="1" ht="27" customHeight="1" x14ac:dyDescent="0.2">
      <c r="A110" s="56">
        <f>A109+1</f>
        <v>75</v>
      </c>
      <c r="B110" s="55" t="s">
        <v>222</v>
      </c>
      <c r="C110" s="37" t="s">
        <v>86</v>
      </c>
      <c r="D110" s="55">
        <v>24</v>
      </c>
      <c r="E110" s="55">
        <v>16</v>
      </c>
      <c r="F110" s="39">
        <f>E110/$E$129</f>
        <v>5.5497745404092958E-3</v>
      </c>
      <c r="G110" s="55">
        <v>1</v>
      </c>
      <c r="H110" s="53">
        <f>L110-14</f>
        <v>44274</v>
      </c>
      <c r="I110" s="65">
        <v>44263</v>
      </c>
      <c r="J110" s="37"/>
      <c r="K110" s="37"/>
      <c r="L110" s="38">
        <f>P110-14</f>
        <v>44288</v>
      </c>
      <c r="M110" s="68">
        <v>44267</v>
      </c>
      <c r="N110" s="39"/>
      <c r="O110" s="39" t="s">
        <v>104</v>
      </c>
      <c r="P110" s="42">
        <f>T110-14</f>
        <v>44302</v>
      </c>
      <c r="Q110" s="72">
        <v>44291</v>
      </c>
      <c r="R110" s="39"/>
      <c r="S110" s="39"/>
      <c r="T110" s="98">
        <v>44316</v>
      </c>
      <c r="U110" s="90">
        <v>44319</v>
      </c>
      <c r="V110" s="105" t="s">
        <v>141</v>
      </c>
      <c r="W110" s="55" t="s">
        <v>136</v>
      </c>
      <c r="X110" s="37" t="s">
        <v>246</v>
      </c>
      <c r="Y110" s="37"/>
      <c r="AA110" s="26"/>
    </row>
    <row r="111" spans="1:27" s="40" customFormat="1" ht="27" customHeight="1" x14ac:dyDescent="0.2">
      <c r="A111" s="56">
        <f>A110+1</f>
        <v>76</v>
      </c>
      <c r="B111" s="55" t="s">
        <v>223</v>
      </c>
      <c r="C111" s="37" t="s">
        <v>87</v>
      </c>
      <c r="D111" s="55">
        <v>24</v>
      </c>
      <c r="E111" s="55">
        <v>16</v>
      </c>
      <c r="F111" s="39">
        <f>E111/$E$129</f>
        <v>5.5497745404092958E-3</v>
      </c>
      <c r="G111" s="55">
        <v>1</v>
      </c>
      <c r="H111" s="53">
        <f>L111-14</f>
        <v>44274</v>
      </c>
      <c r="I111" s="65">
        <v>44263</v>
      </c>
      <c r="J111" s="37"/>
      <c r="K111" s="37"/>
      <c r="L111" s="38">
        <f>P111-14</f>
        <v>44288</v>
      </c>
      <c r="M111" s="68">
        <v>44267</v>
      </c>
      <c r="N111" s="39"/>
      <c r="O111" s="39" t="s">
        <v>104</v>
      </c>
      <c r="P111" s="42">
        <f>T111-14</f>
        <v>44302</v>
      </c>
      <c r="Q111" s="72">
        <v>44291</v>
      </c>
      <c r="R111" s="39"/>
      <c r="S111" s="39"/>
      <c r="T111" s="98">
        <v>44316</v>
      </c>
      <c r="U111" s="90">
        <v>44319</v>
      </c>
      <c r="V111" s="105" t="s">
        <v>141</v>
      </c>
      <c r="W111" s="55" t="s">
        <v>136</v>
      </c>
      <c r="X111" s="37" t="s">
        <v>246</v>
      </c>
      <c r="Y111" s="37"/>
      <c r="AA111" s="26"/>
    </row>
    <row r="112" spans="1:27" s="40" customFormat="1" ht="27" customHeight="1" x14ac:dyDescent="0.2">
      <c r="A112" s="56">
        <f>A111+1</f>
        <v>77</v>
      </c>
      <c r="B112" s="55" t="s">
        <v>224</v>
      </c>
      <c r="C112" s="37" t="s">
        <v>88</v>
      </c>
      <c r="D112" s="55">
        <v>24</v>
      </c>
      <c r="E112" s="55">
        <v>16</v>
      </c>
      <c r="F112" s="39">
        <f>E112/$E$129</f>
        <v>5.5497745404092958E-3</v>
      </c>
      <c r="G112" s="55">
        <v>1</v>
      </c>
      <c r="H112" s="53">
        <f>L112-14</f>
        <v>44274</v>
      </c>
      <c r="I112" s="65">
        <v>44263</v>
      </c>
      <c r="J112" s="37"/>
      <c r="K112" s="37"/>
      <c r="L112" s="38">
        <f>P112-14</f>
        <v>44288</v>
      </c>
      <c r="M112" s="68">
        <v>44267</v>
      </c>
      <c r="N112" s="39"/>
      <c r="O112" s="39" t="s">
        <v>104</v>
      </c>
      <c r="P112" s="42">
        <f>T112-14</f>
        <v>44302</v>
      </c>
      <c r="Q112" s="72">
        <v>44291</v>
      </c>
      <c r="R112" s="39"/>
      <c r="S112" s="39"/>
      <c r="T112" s="98">
        <v>44316</v>
      </c>
      <c r="U112" s="90">
        <v>44319</v>
      </c>
      <c r="V112" s="105" t="s">
        <v>141</v>
      </c>
      <c r="W112" s="55" t="s">
        <v>136</v>
      </c>
      <c r="X112" s="37" t="s">
        <v>246</v>
      </c>
      <c r="Y112" s="37"/>
      <c r="AA112" s="26"/>
    </row>
    <row r="113" spans="1:27" s="40" customFormat="1" ht="27" customHeight="1" x14ac:dyDescent="0.2">
      <c r="A113" s="56">
        <f>A112+1</f>
        <v>78</v>
      </c>
      <c r="B113" s="55" t="s">
        <v>225</v>
      </c>
      <c r="C113" s="37" t="s">
        <v>89</v>
      </c>
      <c r="D113" s="55">
        <v>24</v>
      </c>
      <c r="E113" s="55">
        <v>16</v>
      </c>
      <c r="F113" s="39">
        <f>E113/$E$129</f>
        <v>5.5497745404092958E-3</v>
      </c>
      <c r="G113" s="55">
        <v>1</v>
      </c>
      <c r="H113" s="53">
        <f>L113-14</f>
        <v>44274</v>
      </c>
      <c r="I113" s="65">
        <v>44263</v>
      </c>
      <c r="J113" s="37"/>
      <c r="K113" s="37"/>
      <c r="L113" s="38">
        <f>P113-14</f>
        <v>44288</v>
      </c>
      <c r="M113" s="68">
        <v>44267</v>
      </c>
      <c r="N113" s="39"/>
      <c r="O113" s="39" t="s">
        <v>104</v>
      </c>
      <c r="P113" s="42">
        <f>T113-14</f>
        <v>44302</v>
      </c>
      <c r="Q113" s="72">
        <v>44291</v>
      </c>
      <c r="R113" s="39"/>
      <c r="S113" s="39"/>
      <c r="T113" s="98">
        <v>44316</v>
      </c>
      <c r="U113" s="90">
        <v>44319</v>
      </c>
      <c r="V113" s="105" t="s">
        <v>141</v>
      </c>
      <c r="W113" s="55" t="s">
        <v>136</v>
      </c>
      <c r="X113" s="37" t="s">
        <v>246</v>
      </c>
      <c r="Y113" s="37"/>
      <c r="AA113" s="26"/>
    </row>
    <row r="114" spans="1:27" s="40" customFormat="1" ht="27" customHeight="1" x14ac:dyDescent="0.2">
      <c r="A114" s="33"/>
      <c r="B114" s="54"/>
      <c r="C114" s="30" t="s">
        <v>72</v>
      </c>
      <c r="D114" s="50"/>
      <c r="E114" s="50"/>
      <c r="F114" s="51"/>
      <c r="G114" s="50"/>
      <c r="H114" s="30"/>
      <c r="I114" s="63"/>
      <c r="J114" s="30"/>
      <c r="K114" s="30"/>
      <c r="L114" s="30"/>
      <c r="M114" s="70"/>
      <c r="N114" s="30"/>
      <c r="O114" s="50"/>
      <c r="P114" s="30"/>
      <c r="Q114" s="67"/>
      <c r="R114" s="30"/>
      <c r="S114" s="30"/>
      <c r="T114" s="30"/>
      <c r="U114" s="70"/>
      <c r="V114" s="30"/>
      <c r="W114" s="50"/>
      <c r="X114" s="30" t="s">
        <v>246</v>
      </c>
      <c r="Y114" s="30"/>
      <c r="AA114" s="26"/>
    </row>
    <row r="115" spans="1:27" s="40" customFormat="1" ht="27" customHeight="1" x14ac:dyDescent="0.2">
      <c r="A115" s="56">
        <f>A113+1</f>
        <v>79</v>
      </c>
      <c r="B115" s="55" t="s">
        <v>226</v>
      </c>
      <c r="C115" s="37" t="s">
        <v>84</v>
      </c>
      <c r="D115" s="55">
        <v>24</v>
      </c>
      <c r="E115" s="55">
        <v>16</v>
      </c>
      <c r="F115" s="39">
        <f>E115/$E$129</f>
        <v>5.5497745404092958E-3</v>
      </c>
      <c r="G115" s="55">
        <v>1</v>
      </c>
      <c r="H115" s="53">
        <f>L115-14</f>
        <v>44274</v>
      </c>
      <c r="I115" s="65">
        <v>44263</v>
      </c>
      <c r="J115" s="37"/>
      <c r="K115" s="37"/>
      <c r="L115" s="38">
        <f>P115-14</f>
        <v>44288</v>
      </c>
      <c r="M115" s="68">
        <v>44273</v>
      </c>
      <c r="N115" s="39"/>
      <c r="O115" s="39" t="s">
        <v>104</v>
      </c>
      <c r="P115" s="42">
        <f>T115-14</f>
        <v>44302</v>
      </c>
      <c r="Q115" s="72">
        <v>44293</v>
      </c>
      <c r="R115" s="39"/>
      <c r="S115" s="39"/>
      <c r="T115" s="98">
        <v>44316</v>
      </c>
      <c r="U115" s="90">
        <v>44319</v>
      </c>
      <c r="V115" s="37"/>
      <c r="W115" s="55" t="s">
        <v>136</v>
      </c>
      <c r="X115" s="37" t="s">
        <v>246</v>
      </c>
      <c r="Y115" s="37"/>
      <c r="AA115" s="26"/>
    </row>
    <row r="116" spans="1:27" s="40" customFormat="1" ht="27" customHeight="1" x14ac:dyDescent="0.2">
      <c r="A116" s="57" t="s">
        <v>26</v>
      </c>
      <c r="B116" s="57" t="s">
        <v>90</v>
      </c>
      <c r="C116" s="27"/>
      <c r="D116" s="49">
        <f>SUM(D117:D128)</f>
        <v>246</v>
      </c>
      <c r="E116" s="49">
        <f>SUM(E117:E128)</f>
        <v>227</v>
      </c>
      <c r="F116" s="28">
        <f>SUM(F117:F128)</f>
        <v>7.8737426292056892E-2</v>
      </c>
      <c r="G116" s="49">
        <f>SUM(G117:G128)</f>
        <v>9</v>
      </c>
      <c r="H116" s="27"/>
      <c r="I116" s="62"/>
      <c r="J116" s="27"/>
      <c r="K116" s="27"/>
      <c r="L116" s="27"/>
      <c r="M116" s="69"/>
      <c r="N116" s="27"/>
      <c r="O116" s="49"/>
      <c r="P116" s="27"/>
      <c r="Q116" s="66"/>
      <c r="R116" s="27"/>
      <c r="S116" s="27"/>
      <c r="T116" s="27"/>
      <c r="U116" s="69"/>
      <c r="V116" s="27"/>
      <c r="W116" s="49"/>
      <c r="X116" s="27" t="s">
        <v>247</v>
      </c>
      <c r="Y116" s="27"/>
      <c r="AA116" s="26"/>
    </row>
    <row r="117" spans="1:27" s="40" customFormat="1" ht="27" customHeight="1" x14ac:dyDescent="0.2">
      <c r="A117" s="33"/>
      <c r="B117" s="54"/>
      <c r="C117" s="30" t="s">
        <v>32</v>
      </c>
      <c r="D117" s="50"/>
      <c r="E117" s="50"/>
      <c r="F117" s="51"/>
      <c r="G117" s="50"/>
      <c r="H117" s="30"/>
      <c r="I117" s="63"/>
      <c r="J117" s="30"/>
      <c r="K117" s="30"/>
      <c r="L117" s="30"/>
      <c r="M117" s="70"/>
      <c r="N117" s="30"/>
      <c r="O117" s="50"/>
      <c r="P117" s="30"/>
      <c r="Q117" s="67"/>
      <c r="R117" s="30"/>
      <c r="S117" s="30"/>
      <c r="T117" s="30"/>
      <c r="U117" s="70"/>
      <c r="V117" s="30"/>
      <c r="W117" s="50"/>
      <c r="X117" s="30" t="s">
        <v>247</v>
      </c>
      <c r="Y117" s="30"/>
      <c r="AA117" s="26"/>
    </row>
    <row r="118" spans="1:27" s="40" customFormat="1" ht="27" customHeight="1" x14ac:dyDescent="0.2">
      <c r="A118" s="56">
        <f>A115+1</f>
        <v>80</v>
      </c>
      <c r="B118" s="55" t="s">
        <v>227</v>
      </c>
      <c r="C118" s="37" t="s">
        <v>75</v>
      </c>
      <c r="D118" s="55">
        <v>34</v>
      </c>
      <c r="E118" s="55">
        <v>24</v>
      </c>
      <c r="F118" s="39">
        <f>E118/$E$129</f>
        <v>8.3246618106139446E-3</v>
      </c>
      <c r="G118" s="55">
        <v>1</v>
      </c>
      <c r="H118" s="53">
        <f>L118-14</f>
        <v>44270</v>
      </c>
      <c r="I118" s="65">
        <v>44193</v>
      </c>
      <c r="J118" s="37"/>
      <c r="K118" s="37"/>
      <c r="L118" s="38">
        <f>P118-14</f>
        <v>44284</v>
      </c>
      <c r="M118" s="68">
        <v>44216</v>
      </c>
      <c r="N118" s="39"/>
      <c r="O118" s="39" t="s">
        <v>104</v>
      </c>
      <c r="P118" s="42">
        <f>T118-14</f>
        <v>44298</v>
      </c>
      <c r="Q118" s="72">
        <v>44284</v>
      </c>
      <c r="R118" s="39"/>
      <c r="S118" s="39"/>
      <c r="T118" s="41">
        <v>44312</v>
      </c>
      <c r="U118" s="90">
        <v>44286</v>
      </c>
      <c r="V118" s="37"/>
      <c r="W118" s="55" t="s">
        <v>136</v>
      </c>
      <c r="X118" s="37" t="s">
        <v>247</v>
      </c>
      <c r="Y118" s="37"/>
      <c r="AA118" s="26"/>
    </row>
    <row r="119" spans="1:27" s="40" customFormat="1" ht="27" customHeight="1" x14ac:dyDescent="0.2">
      <c r="A119" s="56">
        <f>A118+1</f>
        <v>81</v>
      </c>
      <c r="B119" s="55" t="s">
        <v>228</v>
      </c>
      <c r="C119" s="37" t="s">
        <v>76</v>
      </c>
      <c r="D119" s="55">
        <v>34</v>
      </c>
      <c r="E119" s="55">
        <v>64</v>
      </c>
      <c r="F119" s="39">
        <f>E119/$E$129</f>
        <v>2.2199098161637183E-2</v>
      </c>
      <c r="G119" s="55">
        <v>1</v>
      </c>
      <c r="H119" s="53">
        <f>L119-14</f>
        <v>44274</v>
      </c>
      <c r="I119" s="64">
        <v>44238</v>
      </c>
      <c r="J119" s="37"/>
      <c r="K119" s="37"/>
      <c r="L119" s="38">
        <f>P119-14</f>
        <v>44288</v>
      </c>
      <c r="M119" s="68">
        <v>44258</v>
      </c>
      <c r="N119" s="39"/>
      <c r="O119" s="39" t="s">
        <v>104</v>
      </c>
      <c r="P119" s="42">
        <f>T119-14</f>
        <v>44302</v>
      </c>
      <c r="Q119" s="72">
        <v>44291</v>
      </c>
      <c r="R119" s="39"/>
      <c r="S119" s="39"/>
      <c r="T119" s="98">
        <v>44316</v>
      </c>
      <c r="U119" s="90">
        <v>44319</v>
      </c>
      <c r="V119" s="37"/>
      <c r="W119" s="55" t="s">
        <v>136</v>
      </c>
      <c r="X119" s="37" t="s">
        <v>247</v>
      </c>
      <c r="Y119" s="37"/>
      <c r="AA119" s="26"/>
    </row>
    <row r="120" spans="1:27" s="40" customFormat="1" ht="27" customHeight="1" x14ac:dyDescent="0.2">
      <c r="A120" s="56">
        <f>A119+1</f>
        <v>82</v>
      </c>
      <c r="B120" s="55" t="s">
        <v>229</v>
      </c>
      <c r="C120" s="37" t="s">
        <v>77</v>
      </c>
      <c r="D120" s="55">
        <v>34</v>
      </c>
      <c r="E120" s="55">
        <v>16</v>
      </c>
      <c r="F120" s="39">
        <f>E120/$E$129</f>
        <v>5.5497745404092958E-3</v>
      </c>
      <c r="G120" s="55">
        <v>1</v>
      </c>
      <c r="H120" s="53">
        <f>L120-14</f>
        <v>44291</v>
      </c>
      <c r="I120" s="65">
        <v>44229</v>
      </c>
      <c r="J120" s="37"/>
      <c r="K120" s="37"/>
      <c r="L120" s="38">
        <f>P120-14</f>
        <v>44305</v>
      </c>
      <c r="M120" s="68">
        <v>44242</v>
      </c>
      <c r="N120" s="39"/>
      <c r="O120" s="39" t="s">
        <v>104</v>
      </c>
      <c r="P120" s="98">
        <v>44319</v>
      </c>
      <c r="Q120" s="72"/>
      <c r="R120" s="39"/>
      <c r="S120" s="39"/>
      <c r="T120" s="98">
        <f>P120+14</f>
        <v>44333</v>
      </c>
      <c r="U120" s="89"/>
      <c r="V120" s="37"/>
      <c r="W120" s="55"/>
      <c r="X120" s="37" t="s">
        <v>247</v>
      </c>
      <c r="Y120" s="37"/>
      <c r="AA120" s="26"/>
    </row>
    <row r="121" spans="1:27" s="40" customFormat="1" ht="27" customHeight="1" x14ac:dyDescent="0.2">
      <c r="A121" s="33"/>
      <c r="B121" s="54"/>
      <c r="C121" s="30" t="s">
        <v>22</v>
      </c>
      <c r="D121" s="50"/>
      <c r="E121" s="50"/>
      <c r="F121" s="51"/>
      <c r="G121" s="50"/>
      <c r="H121" s="30"/>
      <c r="I121" s="63"/>
      <c r="J121" s="30"/>
      <c r="K121" s="30"/>
      <c r="L121" s="30"/>
      <c r="M121" s="70"/>
      <c r="N121" s="30"/>
      <c r="O121" s="50"/>
      <c r="P121" s="30"/>
      <c r="Q121" s="67"/>
      <c r="R121" s="30"/>
      <c r="S121" s="30"/>
      <c r="T121" s="30"/>
      <c r="U121" s="70"/>
      <c r="V121" s="30"/>
      <c r="W121" s="50"/>
      <c r="X121" s="30" t="s">
        <v>247</v>
      </c>
      <c r="Y121" s="30"/>
      <c r="AA121" s="26"/>
    </row>
    <row r="122" spans="1:27" s="40" customFormat="1" ht="27" customHeight="1" x14ac:dyDescent="0.2">
      <c r="A122" s="56">
        <f>A120+1</f>
        <v>83</v>
      </c>
      <c r="B122" s="55" t="s">
        <v>230</v>
      </c>
      <c r="C122" s="37" t="s">
        <v>82</v>
      </c>
      <c r="D122" s="55">
        <v>24</v>
      </c>
      <c r="E122" s="55">
        <v>64</v>
      </c>
      <c r="F122" s="39">
        <f>E122/$E$129</f>
        <v>2.2199098161637183E-2</v>
      </c>
      <c r="G122" s="55">
        <v>1</v>
      </c>
      <c r="H122" s="53">
        <f>L122-14</f>
        <v>44274</v>
      </c>
      <c r="I122" s="65">
        <v>44193</v>
      </c>
      <c r="J122" s="37"/>
      <c r="K122" s="37"/>
      <c r="L122" s="38">
        <f>P122-14</f>
        <v>44288</v>
      </c>
      <c r="M122" s="68">
        <v>44216</v>
      </c>
      <c r="N122" s="39"/>
      <c r="O122" s="39" t="s">
        <v>104</v>
      </c>
      <c r="P122" s="42">
        <f>T122-14</f>
        <v>44302</v>
      </c>
      <c r="Q122" s="72">
        <v>44287</v>
      </c>
      <c r="R122" s="39"/>
      <c r="S122" s="39"/>
      <c r="T122" s="98">
        <v>44316</v>
      </c>
      <c r="U122" s="90">
        <v>44322</v>
      </c>
      <c r="V122" s="105" t="s">
        <v>142</v>
      </c>
      <c r="W122" s="55" t="s">
        <v>104</v>
      </c>
      <c r="X122" s="37" t="s">
        <v>247</v>
      </c>
      <c r="Y122" s="37"/>
      <c r="AA122" s="26"/>
    </row>
    <row r="123" spans="1:27" s="40" customFormat="1" ht="27" customHeight="1" x14ac:dyDescent="0.2">
      <c r="A123" s="56">
        <f>A122+1</f>
        <v>84</v>
      </c>
      <c r="B123" s="55" t="s">
        <v>231</v>
      </c>
      <c r="C123" s="37" t="s">
        <v>78</v>
      </c>
      <c r="D123" s="55">
        <v>24</v>
      </c>
      <c r="E123" s="55">
        <v>8</v>
      </c>
      <c r="F123" s="39">
        <f>E123/$E$129</f>
        <v>2.7748872702046479E-3</v>
      </c>
      <c r="G123" s="55">
        <v>1</v>
      </c>
      <c r="H123" s="53">
        <f>L123-14</f>
        <v>44274</v>
      </c>
      <c r="I123" s="65">
        <v>44193</v>
      </c>
      <c r="J123" s="37"/>
      <c r="K123" s="37"/>
      <c r="L123" s="38">
        <f>P123-14</f>
        <v>44288</v>
      </c>
      <c r="M123" s="68">
        <v>44216</v>
      </c>
      <c r="N123" s="39"/>
      <c r="O123" s="39" t="s">
        <v>104</v>
      </c>
      <c r="P123" s="42">
        <f>T123-14</f>
        <v>44302</v>
      </c>
      <c r="Q123" s="72">
        <v>44291</v>
      </c>
      <c r="R123" s="39"/>
      <c r="S123" s="39"/>
      <c r="T123" s="98">
        <v>44316</v>
      </c>
      <c r="U123" s="90">
        <v>44319</v>
      </c>
      <c r="V123" s="37"/>
      <c r="W123" s="55" t="s">
        <v>104</v>
      </c>
      <c r="X123" s="37" t="s">
        <v>247</v>
      </c>
      <c r="Y123" s="37"/>
      <c r="AA123" s="26"/>
    </row>
    <row r="124" spans="1:27" s="40" customFormat="1" ht="27" customHeight="1" x14ac:dyDescent="0.2">
      <c r="A124" s="56">
        <f>A123+1</f>
        <v>85</v>
      </c>
      <c r="B124" s="55" t="s">
        <v>232</v>
      </c>
      <c r="C124" s="37" t="s">
        <v>79</v>
      </c>
      <c r="D124" s="55">
        <v>24</v>
      </c>
      <c r="E124" s="55">
        <v>16</v>
      </c>
      <c r="F124" s="39">
        <f>E124/$E$129</f>
        <v>5.5497745404092958E-3</v>
      </c>
      <c r="G124" s="55">
        <v>1</v>
      </c>
      <c r="H124" s="53">
        <f>L124-14</f>
        <v>44274</v>
      </c>
      <c r="I124" s="65">
        <v>44238</v>
      </c>
      <c r="J124" s="37"/>
      <c r="K124" s="37"/>
      <c r="L124" s="38">
        <f>P124-14</f>
        <v>44288</v>
      </c>
      <c r="M124" s="68">
        <v>44258</v>
      </c>
      <c r="N124" s="39"/>
      <c r="O124" s="39" t="s">
        <v>104</v>
      </c>
      <c r="P124" s="42">
        <f>T124-14</f>
        <v>44302</v>
      </c>
      <c r="Q124" s="72">
        <v>44287</v>
      </c>
      <c r="R124" s="39"/>
      <c r="S124" s="39"/>
      <c r="T124" s="98">
        <v>44316</v>
      </c>
      <c r="U124" s="90">
        <v>44322</v>
      </c>
      <c r="V124" s="105" t="s">
        <v>142</v>
      </c>
      <c r="W124" s="55" t="s">
        <v>136</v>
      </c>
      <c r="X124" s="37" t="s">
        <v>247</v>
      </c>
      <c r="Y124" s="37"/>
      <c r="AA124" s="26"/>
    </row>
    <row r="125" spans="1:27" s="40" customFormat="1" ht="27" customHeight="1" x14ac:dyDescent="0.2">
      <c r="A125" s="56">
        <f>A124+1</f>
        <v>86</v>
      </c>
      <c r="B125" s="55" t="s">
        <v>233</v>
      </c>
      <c r="C125" s="37" t="s">
        <v>80</v>
      </c>
      <c r="D125" s="55">
        <v>24</v>
      </c>
      <c r="E125" s="55">
        <v>16</v>
      </c>
      <c r="F125" s="39">
        <f>E125/$E$129</f>
        <v>5.5497745404092958E-3</v>
      </c>
      <c r="G125" s="55">
        <v>1</v>
      </c>
      <c r="H125" s="53">
        <f>L125-14</f>
        <v>44298</v>
      </c>
      <c r="I125" s="65">
        <v>44235</v>
      </c>
      <c r="J125" s="37"/>
      <c r="K125" s="37"/>
      <c r="L125" s="38">
        <f>P125-14</f>
        <v>44312</v>
      </c>
      <c r="M125" s="68">
        <v>44242</v>
      </c>
      <c r="N125" s="39"/>
      <c r="O125" s="39" t="s">
        <v>104</v>
      </c>
      <c r="P125" s="98">
        <v>44326</v>
      </c>
      <c r="Q125" s="72"/>
      <c r="R125" s="39"/>
      <c r="S125" s="39"/>
      <c r="T125" s="98">
        <f>P125+14</f>
        <v>44340</v>
      </c>
      <c r="U125" s="89"/>
      <c r="V125" s="37"/>
      <c r="W125" s="55"/>
      <c r="X125" s="37" t="s">
        <v>247</v>
      </c>
      <c r="Y125" s="37"/>
      <c r="AA125" s="26"/>
    </row>
    <row r="126" spans="1:27" s="40" customFormat="1" ht="27" customHeight="1" x14ac:dyDescent="0.2">
      <c r="A126" s="56">
        <f>A125+1</f>
        <v>87</v>
      </c>
      <c r="B126" s="55" t="s">
        <v>234</v>
      </c>
      <c r="C126" s="37" t="s">
        <v>81</v>
      </c>
      <c r="D126" s="55">
        <v>24</v>
      </c>
      <c r="E126" s="55">
        <v>3</v>
      </c>
      <c r="F126" s="39">
        <f>E126/$E$129</f>
        <v>1.0405827263267431E-3</v>
      </c>
      <c r="G126" s="55">
        <v>1</v>
      </c>
      <c r="H126" s="53">
        <f>L126-14</f>
        <v>44298</v>
      </c>
      <c r="I126" s="65">
        <v>44238</v>
      </c>
      <c r="J126" s="37"/>
      <c r="K126" s="37"/>
      <c r="L126" s="38">
        <f>P126-14</f>
        <v>44312</v>
      </c>
      <c r="M126" s="68">
        <v>44258</v>
      </c>
      <c r="N126" s="39"/>
      <c r="O126" s="39" t="s">
        <v>104</v>
      </c>
      <c r="P126" s="98">
        <v>44326</v>
      </c>
      <c r="Q126" s="72"/>
      <c r="R126" s="39"/>
      <c r="S126" s="39"/>
      <c r="T126" s="98">
        <f>P126+14</f>
        <v>44340</v>
      </c>
      <c r="U126" s="89"/>
      <c r="V126" s="37"/>
      <c r="W126" s="55"/>
      <c r="X126" s="37" t="s">
        <v>247</v>
      </c>
      <c r="Y126" s="37"/>
      <c r="AA126" s="26"/>
    </row>
    <row r="127" spans="1:27" s="40" customFormat="1" ht="27" customHeight="1" x14ac:dyDescent="0.2">
      <c r="A127" s="33"/>
      <c r="B127" s="54"/>
      <c r="C127" s="30" t="s">
        <v>72</v>
      </c>
      <c r="D127" s="50"/>
      <c r="E127" s="50"/>
      <c r="F127" s="51"/>
      <c r="G127" s="50"/>
      <c r="H127" s="30"/>
      <c r="I127" s="63"/>
      <c r="J127" s="30"/>
      <c r="K127" s="30"/>
      <c r="L127" s="30"/>
      <c r="M127" s="70"/>
      <c r="N127" s="30"/>
      <c r="O127" s="50"/>
      <c r="P127" s="30"/>
      <c r="Q127" s="67"/>
      <c r="R127" s="30"/>
      <c r="S127" s="30"/>
      <c r="T127" s="30"/>
      <c r="U127" s="70"/>
      <c r="V127" s="30"/>
      <c r="W127" s="50"/>
      <c r="X127" s="30" t="s">
        <v>247</v>
      </c>
      <c r="Y127" s="30"/>
      <c r="AA127" s="26"/>
    </row>
    <row r="128" spans="1:27" s="40" customFormat="1" ht="27" customHeight="1" x14ac:dyDescent="0.2">
      <c r="A128" s="56">
        <f>A126+1</f>
        <v>88</v>
      </c>
      <c r="B128" s="58" t="s">
        <v>235</v>
      </c>
      <c r="C128" s="47" t="s">
        <v>83</v>
      </c>
      <c r="D128" s="58">
        <v>24</v>
      </c>
      <c r="E128" s="58">
        <v>16</v>
      </c>
      <c r="F128" s="60">
        <f>E128/$E$129</f>
        <v>5.5497745404092958E-3</v>
      </c>
      <c r="G128" s="58">
        <v>1</v>
      </c>
      <c r="H128" s="53">
        <f>L128-14</f>
        <v>44298</v>
      </c>
      <c r="I128" s="65">
        <v>44246</v>
      </c>
      <c r="J128" s="47"/>
      <c r="K128" s="47"/>
      <c r="L128" s="38">
        <f>P128-14</f>
        <v>44312</v>
      </c>
      <c r="M128" s="68">
        <v>44258</v>
      </c>
      <c r="N128" s="39"/>
      <c r="O128" s="39" t="s">
        <v>104</v>
      </c>
      <c r="P128" s="98">
        <v>44326</v>
      </c>
      <c r="Q128" s="72"/>
      <c r="R128" s="39"/>
      <c r="S128" s="39"/>
      <c r="T128" s="98">
        <f>P128+14</f>
        <v>44340</v>
      </c>
      <c r="U128" s="93"/>
      <c r="V128" s="47"/>
      <c r="W128" s="58"/>
      <c r="X128" s="47" t="s">
        <v>247</v>
      </c>
      <c r="Y128" s="47"/>
      <c r="AA128" s="26"/>
    </row>
    <row r="129" spans="1:27" s="46" customFormat="1" ht="27" customHeight="1" thickBot="1" x14ac:dyDescent="0.3">
      <c r="A129" s="48"/>
      <c r="B129" s="35"/>
      <c r="C129" s="34" t="s">
        <v>19</v>
      </c>
      <c r="D129" s="35">
        <f>D9+D12+D50+D55+D60+D73+D102+D116</f>
        <v>2883</v>
      </c>
      <c r="E129" s="35">
        <f>E9+E12+E50+E55+E60+E73+E102+E116</f>
        <v>2883</v>
      </c>
      <c r="F129" s="59">
        <f>F9+F12+F50+F55+F60+F73+F102+F116</f>
        <v>0.99999999999999989</v>
      </c>
      <c r="G129" s="35">
        <f>G116+G102+G73+G60+G50+G12+G9</f>
        <v>257</v>
      </c>
      <c r="H129" s="34"/>
      <c r="I129" s="35"/>
      <c r="J129" s="34"/>
      <c r="K129" s="34"/>
      <c r="L129" s="34"/>
      <c r="M129" s="34"/>
      <c r="N129" s="34"/>
      <c r="O129" s="35"/>
      <c r="P129" s="34"/>
      <c r="Q129" s="34"/>
      <c r="R129" s="34"/>
      <c r="S129" s="34"/>
      <c r="T129" s="34"/>
      <c r="U129" s="34"/>
      <c r="V129" s="34"/>
      <c r="W129" s="35"/>
      <c r="X129" s="34"/>
      <c r="Y129" s="34"/>
      <c r="Z129" s="40"/>
      <c r="AA129" s="26"/>
    </row>
    <row r="130" spans="1:27" ht="15" x14ac:dyDescent="0.2">
      <c r="Z130" s="40"/>
      <c r="AA130" s="26"/>
    </row>
    <row r="131" spans="1:27" ht="15" x14ac:dyDescent="0.2">
      <c r="Z131" s="40"/>
      <c r="AA131" s="26"/>
    </row>
    <row r="132" spans="1:27" ht="15" x14ac:dyDescent="0.2">
      <c r="X132" s="132" t="s">
        <v>20</v>
      </c>
      <c r="Y132" s="132" t="s">
        <v>20</v>
      </c>
      <c r="Z132" s="40"/>
      <c r="AA132" s="26"/>
    </row>
    <row r="133" spans="1:27" ht="15" x14ac:dyDescent="0.2">
      <c r="E133" s="3">
        <v>2883</v>
      </c>
      <c r="X133" s="133"/>
      <c r="Y133" s="133"/>
      <c r="Z133" s="40"/>
      <c r="AA133" s="26"/>
    </row>
    <row r="134" spans="1:27" ht="15" x14ac:dyDescent="0.2">
      <c r="E134" s="3">
        <f>E133-E129</f>
        <v>0</v>
      </c>
      <c r="X134" s="36" t="s">
        <v>1</v>
      </c>
      <c r="Y134" s="36" t="s">
        <v>1</v>
      </c>
      <c r="Z134" s="40"/>
      <c r="AA134" s="26"/>
    </row>
    <row r="135" spans="1:27" ht="15" x14ac:dyDescent="0.2">
      <c r="X135" s="36" t="s">
        <v>21</v>
      </c>
      <c r="Y135" s="36" t="s">
        <v>21</v>
      </c>
      <c r="Z135" s="40"/>
      <c r="AA135" s="26"/>
    </row>
    <row r="136" spans="1:27" ht="15" x14ac:dyDescent="0.2">
      <c r="Z136" s="40"/>
      <c r="AA136" s="26"/>
    </row>
    <row r="137" spans="1:27" ht="15" x14ac:dyDescent="0.2">
      <c r="Z137" s="40"/>
      <c r="AA137" s="26"/>
    </row>
    <row r="138" spans="1:27" ht="15" x14ac:dyDescent="0.2">
      <c r="Z138" s="40"/>
      <c r="AA138" s="26"/>
    </row>
    <row r="139" spans="1:27" ht="15" x14ac:dyDescent="0.2">
      <c r="Z139" s="40"/>
      <c r="AA139" s="26"/>
    </row>
    <row r="140" spans="1:27" ht="15" x14ac:dyDescent="0.2">
      <c r="Z140" s="40"/>
      <c r="AA140" s="26"/>
    </row>
  </sheetData>
  <autoFilter ref="A1:Y140" xr:uid="{00000000-0009-0000-0000-000002000000}"/>
  <mergeCells count="20">
    <mergeCell ref="X132:X133"/>
    <mergeCell ref="Y132:Y133"/>
    <mergeCell ref="I7:K7"/>
    <mergeCell ref="L7:O7"/>
    <mergeCell ref="P7:P8"/>
    <mergeCell ref="Q7:S7"/>
    <mergeCell ref="B6:B7"/>
    <mergeCell ref="C6:C7"/>
    <mergeCell ref="H7:H8"/>
    <mergeCell ref="A2:Y2"/>
    <mergeCell ref="A3:Y3"/>
    <mergeCell ref="A5:A8"/>
    <mergeCell ref="E5:E8"/>
    <mergeCell ref="F5:F8"/>
    <mergeCell ref="G5:G8"/>
    <mergeCell ref="H5:O6"/>
    <mergeCell ref="P5:W6"/>
    <mergeCell ref="Y5:Y8"/>
    <mergeCell ref="T7:W7"/>
    <mergeCell ref="X5:X8"/>
  </mergeCells>
  <conditionalFormatting sqref="P11 P47:P49 P52:P54 P26:P27 P82:P86 P80 P97:P98">
    <cfRule type="expression" dxfId="38" priority="117">
      <formula>OR(WEEKDAY($H11)=7,WEEKDAY($H11)=1)</formula>
    </cfRule>
  </conditionalFormatting>
  <conditionalFormatting sqref="P16:P21">
    <cfRule type="expression" dxfId="37" priority="46">
      <formula>OR(WEEKDAY($H16)=7,WEEKDAY($H16)=1)</formula>
    </cfRule>
  </conditionalFormatting>
  <conditionalFormatting sqref="P23:P24">
    <cfRule type="expression" dxfId="36" priority="45">
      <formula>OR(WEEKDAY($H23)=7,WEEKDAY($H23)=1)</formula>
    </cfRule>
  </conditionalFormatting>
  <conditionalFormatting sqref="P57:P59">
    <cfRule type="expression" dxfId="35" priority="44">
      <formula>OR(WEEKDAY($H57)=7,WEEKDAY($H57)=1)</formula>
    </cfRule>
  </conditionalFormatting>
  <conditionalFormatting sqref="P66:P68">
    <cfRule type="expression" dxfId="34" priority="42">
      <formula>OR(WEEKDAY($H66)=7,WEEKDAY($H66)=1)</formula>
    </cfRule>
  </conditionalFormatting>
  <conditionalFormatting sqref="P88:P90">
    <cfRule type="expression" dxfId="33" priority="38">
      <formula>OR(WEEKDAY($H88)=7,WEEKDAY($H88)=1)</formula>
    </cfRule>
  </conditionalFormatting>
  <conditionalFormatting sqref="P75:P76">
    <cfRule type="expression" dxfId="32" priority="40">
      <formula>OR(WEEKDAY($H75)=7,WEEKDAY($H75)=1)</formula>
    </cfRule>
  </conditionalFormatting>
  <conditionalFormatting sqref="P78">
    <cfRule type="expression" dxfId="31" priority="39">
      <formula>OR(WEEKDAY($H78)=7,WEEKDAY($H78)=1)</formula>
    </cfRule>
  </conditionalFormatting>
  <conditionalFormatting sqref="P92:P93">
    <cfRule type="expression" dxfId="30" priority="37">
      <formula>OR(WEEKDAY($H92)=7,WEEKDAY($H92)=1)</formula>
    </cfRule>
  </conditionalFormatting>
  <conditionalFormatting sqref="P107">
    <cfRule type="expression" dxfId="29" priority="34">
      <formula>OR(WEEKDAY($H107)=7,WEEKDAY($H107)=1)</formula>
    </cfRule>
  </conditionalFormatting>
  <conditionalFormatting sqref="P104:P105">
    <cfRule type="expression" dxfId="28" priority="35">
      <formula>OR(WEEKDAY($H104)=7,WEEKDAY($H104)=1)</formula>
    </cfRule>
  </conditionalFormatting>
  <conditionalFormatting sqref="P109:P113">
    <cfRule type="expression" dxfId="27" priority="33">
      <formula>OR(WEEKDAY($H109)=7,WEEKDAY($H109)=1)</formula>
    </cfRule>
  </conditionalFormatting>
  <conditionalFormatting sqref="P122:P126">
    <cfRule type="expression" dxfId="26" priority="30">
      <formula>OR(WEEKDAY($H122)=7,WEEKDAY($H122)=1)</formula>
    </cfRule>
  </conditionalFormatting>
  <conditionalFormatting sqref="P115">
    <cfRule type="expression" dxfId="25" priority="32">
      <formula>OR(WEEKDAY($H115)=7,WEEKDAY($H115)=1)</formula>
    </cfRule>
  </conditionalFormatting>
  <conditionalFormatting sqref="P118:P120">
    <cfRule type="expression" dxfId="24" priority="31">
      <formula>OR(WEEKDAY($H118)=7,WEEKDAY($H118)=1)</formula>
    </cfRule>
  </conditionalFormatting>
  <conditionalFormatting sqref="P128">
    <cfRule type="expression" dxfId="23" priority="29">
      <formula>OR(WEEKDAY($H128)=7,WEEKDAY($H128)=1)</formula>
    </cfRule>
  </conditionalFormatting>
  <conditionalFormatting sqref="P46">
    <cfRule type="expression" dxfId="22" priority="28">
      <formula>OR(WEEKDAY($H46)=7,WEEKDAY($H46)=1)</formula>
    </cfRule>
  </conditionalFormatting>
  <conditionalFormatting sqref="T119">
    <cfRule type="expression" dxfId="21" priority="13">
      <formula>OR(WEEKDAY($H119)=7,WEEKDAY($H119)=1)</formula>
    </cfRule>
  </conditionalFormatting>
  <conditionalFormatting sqref="P45">
    <cfRule type="expression" dxfId="20" priority="26">
      <formula>OR(WEEKDAY($H45)=7,WEEKDAY($H45)=1)</formula>
    </cfRule>
  </conditionalFormatting>
  <conditionalFormatting sqref="T115">
    <cfRule type="expression" dxfId="19" priority="11">
      <formula>OR(WEEKDAY($H115)=7,WEEKDAY($H115)=1)</formula>
    </cfRule>
  </conditionalFormatting>
  <conditionalFormatting sqref="P28:P44">
    <cfRule type="expression" dxfId="18" priority="24">
      <formula>OR(WEEKDAY($H28)=7,WEEKDAY($H28)=1)</formula>
    </cfRule>
  </conditionalFormatting>
  <conditionalFormatting sqref="P14">
    <cfRule type="expression" dxfId="17" priority="23">
      <formula>OR(WEEKDAY($H14)=7,WEEKDAY($H14)=1)</formula>
    </cfRule>
  </conditionalFormatting>
  <conditionalFormatting sqref="P62:P63">
    <cfRule type="expression" dxfId="16" priority="22">
      <formula>OR(WEEKDAY($H62)=7,WEEKDAY($H62)=1)</formula>
    </cfRule>
  </conditionalFormatting>
  <conditionalFormatting sqref="P65">
    <cfRule type="expression" dxfId="15" priority="21">
      <formula>OR(WEEKDAY($H65)=7,WEEKDAY($H65)=1)</formula>
    </cfRule>
  </conditionalFormatting>
  <conditionalFormatting sqref="P69">
    <cfRule type="expression" dxfId="14" priority="20">
      <formula>OR(WEEKDAY($H69)=7,WEEKDAY($H69)=1)</formula>
    </cfRule>
  </conditionalFormatting>
  <conditionalFormatting sqref="P71">
    <cfRule type="expression" dxfId="13" priority="19">
      <formula>OR(WEEKDAY($H71)=7,WEEKDAY($H71)=1)</formula>
    </cfRule>
  </conditionalFormatting>
  <conditionalFormatting sqref="P72">
    <cfRule type="expression" dxfId="12" priority="18">
      <formula>OR(WEEKDAY($H72)=7,WEEKDAY($H72)=1)</formula>
    </cfRule>
  </conditionalFormatting>
  <conditionalFormatting sqref="T120">
    <cfRule type="expression" dxfId="11" priority="17">
      <formula>OR(WEEKDAY($H120)=7,WEEKDAY($H120)=1)</formula>
    </cfRule>
  </conditionalFormatting>
  <conditionalFormatting sqref="T125:T126">
    <cfRule type="expression" dxfId="10" priority="16">
      <formula>OR(WEEKDAY($H125)=7,WEEKDAY($H125)=1)</formula>
    </cfRule>
  </conditionalFormatting>
  <conditionalFormatting sqref="T128">
    <cfRule type="expression" dxfId="9" priority="15">
      <formula>OR(WEEKDAY($H128)=7,WEEKDAY($H128)=1)</formula>
    </cfRule>
  </conditionalFormatting>
  <conditionalFormatting sqref="T122:T124">
    <cfRule type="expression" dxfId="8" priority="14">
      <formula>OR(WEEKDAY($H122)=7,WEEKDAY($H122)=1)</formula>
    </cfRule>
  </conditionalFormatting>
  <conditionalFormatting sqref="T109:T113">
    <cfRule type="expression" dxfId="7" priority="12">
      <formula>OR(WEEKDAY($H109)=7,WEEKDAY($H109)=1)</formula>
    </cfRule>
  </conditionalFormatting>
  <conditionalFormatting sqref="T104:T105">
    <cfRule type="expression" dxfId="6" priority="10">
      <formula>OR(WEEKDAY($H104)=7,WEEKDAY($H104)=1)</formula>
    </cfRule>
  </conditionalFormatting>
  <conditionalFormatting sqref="T100 T97:T98 T102:T1048576 T1:T3 T5:T92">
    <cfRule type="cellIs" dxfId="5" priority="9" operator="equal">
      <formula>44330</formula>
    </cfRule>
  </conditionalFormatting>
  <conditionalFormatting sqref="P94:P96">
    <cfRule type="expression" dxfId="4" priority="8">
      <formula>OR(WEEKDAY($H94)=7,WEEKDAY($H94)=1)</formula>
    </cfRule>
  </conditionalFormatting>
  <conditionalFormatting sqref="P99">
    <cfRule type="expression" dxfId="3" priority="6">
      <formula>OR(WEEKDAY($H99)=7,WEEKDAY($H99)=1)</formula>
    </cfRule>
  </conditionalFormatting>
  <conditionalFormatting sqref="P101">
    <cfRule type="expression" dxfId="2" priority="4">
      <formula>OR(WEEKDAY($H101)=7,WEEKDAY($H101)=1)</formula>
    </cfRule>
  </conditionalFormatting>
  <conditionalFormatting sqref="T99 T93:T96">
    <cfRule type="cellIs" dxfId="1" priority="2" operator="equal">
      <formula>44330</formula>
    </cfRule>
  </conditionalFormatting>
  <conditionalFormatting sqref="T101">
    <cfRule type="cellIs" dxfId="0" priority="1" operator="equal">
      <formula>44330</formula>
    </cfRule>
  </conditionalFormatting>
  <printOptions horizontalCentered="1"/>
  <pageMargins left="0.70866141732283472" right="0.70866141732283472" top="0.74803149606299213" bottom="0.74803149606299213" header="0.31496062992125984" footer="0.31496062992125984"/>
  <pageSetup paperSize="8" scale="45" fitToHeight="0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MDR</vt:lpstr>
      <vt:lpstr>MDR!Print_Area</vt:lpstr>
      <vt:lpstr>MDR!Print_Titles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Zata Atsarina</dc:creator>
  <cp:lastModifiedBy>Bambang  Widiatmoko</cp:lastModifiedBy>
  <cp:lastPrinted>2021-01-14T04:38:50Z</cp:lastPrinted>
  <dcterms:created xsi:type="dcterms:W3CDTF">2019-08-06T03:05:24Z</dcterms:created>
  <dcterms:modified xsi:type="dcterms:W3CDTF">2021-06-08T07:51:34Z</dcterms:modified>
</cp:coreProperties>
</file>