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0" yWindow="0" windowWidth="25600" windowHeight="1548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7" i="1"/>
  <c r="I7" i="1"/>
  <c r="M7" i="1"/>
  <c r="N7" i="1"/>
  <c r="P7" i="1"/>
  <c r="C8" i="1"/>
  <c r="F8" i="1"/>
  <c r="M8" i="1"/>
  <c r="N8" i="1"/>
  <c r="P8" i="1"/>
  <c r="C9" i="1"/>
  <c r="F9" i="1"/>
  <c r="M9" i="1"/>
  <c r="N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C6" i="1"/>
  <c r="F6" i="1"/>
  <c r="I6" i="1"/>
  <c r="M6" i="1"/>
  <c r="N6" i="1"/>
  <c r="P6" i="1"/>
  <c r="D6" i="1"/>
  <c r="G6" i="1"/>
  <c r="J6" i="1"/>
  <c r="C72" i="1"/>
  <c r="D72" i="1"/>
  <c r="F72" i="1"/>
  <c r="G72" i="1"/>
  <c r="I72" i="1"/>
  <c r="J72" i="1"/>
  <c r="M72" i="1"/>
  <c r="N72" i="1"/>
  <c r="Q72" i="1"/>
  <c r="C73" i="1"/>
  <c r="D73" i="1"/>
  <c r="F73" i="1"/>
  <c r="G73" i="1"/>
  <c r="I73" i="1"/>
  <c r="J73" i="1"/>
  <c r="M73" i="1"/>
  <c r="N73" i="1"/>
  <c r="Q73" i="1"/>
  <c r="S73" i="1"/>
  <c r="C74" i="1"/>
  <c r="D74" i="1"/>
  <c r="F74" i="1"/>
  <c r="G74" i="1"/>
  <c r="I74" i="1"/>
  <c r="J74" i="1"/>
  <c r="M74" i="1"/>
  <c r="N74" i="1"/>
  <c r="Q74" i="1"/>
  <c r="S74" i="1"/>
  <c r="C75" i="1"/>
  <c r="D75" i="1"/>
  <c r="F75" i="1"/>
  <c r="G75" i="1"/>
  <c r="I75" i="1"/>
  <c r="J75" i="1"/>
  <c r="M75" i="1"/>
  <c r="N75" i="1"/>
  <c r="Q75" i="1"/>
  <c r="S75" i="1"/>
  <c r="C76" i="1"/>
  <c r="D76" i="1"/>
  <c r="F76" i="1"/>
  <c r="G76" i="1"/>
  <c r="I76" i="1"/>
  <c r="J76" i="1"/>
  <c r="M76" i="1"/>
  <c r="N76" i="1"/>
  <c r="Q76" i="1"/>
  <c r="S76" i="1"/>
  <c r="C77" i="1"/>
  <c r="D77" i="1"/>
  <c r="F77" i="1"/>
  <c r="G77" i="1"/>
  <c r="I77" i="1"/>
  <c r="J77" i="1"/>
  <c r="M77" i="1"/>
  <c r="N77" i="1"/>
  <c r="Q77" i="1"/>
  <c r="S77" i="1"/>
  <c r="C78" i="1"/>
  <c r="D78" i="1"/>
  <c r="F78" i="1"/>
  <c r="G78" i="1"/>
  <c r="I78" i="1"/>
  <c r="J78" i="1"/>
  <c r="M78" i="1"/>
  <c r="N78" i="1"/>
  <c r="Q78" i="1"/>
  <c r="S78" i="1"/>
  <c r="C79" i="1"/>
  <c r="D79" i="1"/>
  <c r="F79" i="1"/>
  <c r="G79" i="1"/>
  <c r="I79" i="1"/>
  <c r="J79" i="1"/>
  <c r="M79" i="1"/>
  <c r="N79" i="1"/>
  <c r="Q79" i="1"/>
  <c r="S79" i="1"/>
  <c r="C80" i="1"/>
  <c r="D80" i="1"/>
  <c r="F80" i="1"/>
  <c r="G80" i="1"/>
  <c r="I80" i="1"/>
  <c r="J80" i="1"/>
  <c r="M80" i="1"/>
  <c r="N80" i="1"/>
  <c r="Q80" i="1"/>
  <c r="S80" i="1"/>
  <c r="C81" i="1"/>
  <c r="D81" i="1"/>
  <c r="F81" i="1"/>
  <c r="G81" i="1"/>
  <c r="I81" i="1"/>
  <c r="J81" i="1"/>
  <c r="M81" i="1"/>
  <c r="N81" i="1"/>
  <c r="Q81" i="1"/>
  <c r="S81" i="1"/>
  <c r="C82" i="1"/>
  <c r="D82" i="1"/>
  <c r="F82" i="1"/>
  <c r="G82" i="1"/>
  <c r="I82" i="1"/>
  <c r="J82" i="1"/>
  <c r="M82" i="1"/>
  <c r="N82" i="1"/>
  <c r="Q82" i="1"/>
  <c r="S82" i="1"/>
  <c r="C83" i="1"/>
  <c r="D83" i="1"/>
  <c r="F83" i="1"/>
  <c r="G83" i="1"/>
  <c r="I83" i="1"/>
  <c r="J83" i="1"/>
  <c r="M83" i="1"/>
  <c r="N83" i="1"/>
  <c r="Q83" i="1"/>
  <c r="S83" i="1"/>
  <c r="C84" i="1"/>
  <c r="D84" i="1"/>
  <c r="F84" i="1"/>
  <c r="G84" i="1"/>
  <c r="I84" i="1"/>
  <c r="J84" i="1"/>
  <c r="M84" i="1"/>
  <c r="N84" i="1"/>
  <c r="Q84" i="1"/>
  <c r="S84" i="1"/>
  <c r="C85" i="1"/>
  <c r="D85" i="1"/>
  <c r="F85" i="1"/>
  <c r="G85" i="1"/>
  <c r="I85" i="1"/>
  <c r="J85" i="1"/>
  <c r="M85" i="1"/>
  <c r="N85" i="1"/>
  <c r="Q85" i="1"/>
  <c r="S85" i="1"/>
  <c r="C86" i="1"/>
  <c r="D86" i="1"/>
  <c r="F86" i="1"/>
  <c r="G86" i="1"/>
  <c r="I86" i="1"/>
  <c r="J86" i="1"/>
  <c r="M86" i="1"/>
  <c r="N86" i="1"/>
  <c r="Q86" i="1"/>
  <c r="S86" i="1"/>
  <c r="C87" i="1"/>
  <c r="D87" i="1"/>
  <c r="F87" i="1"/>
  <c r="G87" i="1"/>
  <c r="I87" i="1"/>
  <c r="J87" i="1"/>
  <c r="M87" i="1"/>
  <c r="N87" i="1"/>
  <c r="Q87" i="1"/>
  <c r="S87" i="1"/>
  <c r="C88" i="1"/>
  <c r="D88" i="1"/>
  <c r="F88" i="1"/>
  <c r="G88" i="1"/>
  <c r="I88" i="1"/>
  <c r="J88" i="1"/>
  <c r="M88" i="1"/>
  <c r="N88" i="1"/>
  <c r="Q88" i="1"/>
  <c r="S88" i="1"/>
  <c r="C89" i="1"/>
  <c r="D89" i="1"/>
  <c r="F89" i="1"/>
  <c r="G89" i="1"/>
  <c r="I89" i="1"/>
  <c r="J89" i="1"/>
  <c r="M89" i="1"/>
  <c r="N89" i="1"/>
  <c r="Q89" i="1"/>
  <c r="S89" i="1"/>
  <c r="C90" i="1"/>
  <c r="D90" i="1"/>
  <c r="F90" i="1"/>
  <c r="G90" i="1"/>
  <c r="I90" i="1"/>
  <c r="J90" i="1"/>
  <c r="M90" i="1"/>
  <c r="N90" i="1"/>
  <c r="Q90" i="1"/>
  <c r="S90" i="1"/>
  <c r="C91" i="1"/>
  <c r="D91" i="1"/>
  <c r="F91" i="1"/>
  <c r="G91" i="1"/>
  <c r="I91" i="1"/>
  <c r="J91" i="1"/>
  <c r="M91" i="1"/>
  <c r="N91" i="1"/>
  <c r="Q91" i="1"/>
  <c r="S91" i="1"/>
  <c r="C92" i="1"/>
  <c r="D92" i="1"/>
  <c r="F92" i="1"/>
  <c r="G92" i="1"/>
  <c r="I92" i="1"/>
  <c r="J92" i="1"/>
  <c r="M92" i="1"/>
  <c r="N92" i="1"/>
  <c r="Q92" i="1"/>
  <c r="S92" i="1"/>
  <c r="C93" i="1"/>
  <c r="D93" i="1"/>
  <c r="F93" i="1"/>
  <c r="G93" i="1"/>
  <c r="I93" i="1"/>
  <c r="J93" i="1"/>
  <c r="M93" i="1"/>
  <c r="N93" i="1"/>
  <c r="Q93" i="1"/>
  <c r="S93" i="1"/>
  <c r="C94" i="1"/>
  <c r="D94" i="1"/>
  <c r="F94" i="1"/>
  <c r="G94" i="1"/>
  <c r="I94" i="1"/>
  <c r="J94" i="1"/>
  <c r="M94" i="1"/>
  <c r="N94" i="1"/>
  <c r="Q94" i="1"/>
  <c r="S94" i="1"/>
  <c r="C95" i="1"/>
  <c r="D95" i="1"/>
  <c r="F95" i="1"/>
  <c r="G95" i="1"/>
  <c r="I95" i="1"/>
  <c r="J95" i="1"/>
  <c r="M95" i="1"/>
  <c r="N95" i="1"/>
  <c r="Q95" i="1"/>
  <c r="S95" i="1"/>
  <c r="C96" i="1"/>
  <c r="D96" i="1"/>
  <c r="F96" i="1"/>
  <c r="G96" i="1"/>
  <c r="I96" i="1"/>
  <c r="J96" i="1"/>
  <c r="M96" i="1"/>
  <c r="N96" i="1"/>
  <c r="Q96" i="1"/>
  <c r="S96" i="1"/>
  <c r="C97" i="1"/>
  <c r="D97" i="1"/>
  <c r="F97" i="1"/>
  <c r="G97" i="1"/>
  <c r="I97" i="1"/>
  <c r="J97" i="1"/>
  <c r="M97" i="1"/>
  <c r="N97" i="1"/>
  <c r="Q97" i="1"/>
  <c r="S97" i="1"/>
  <c r="C98" i="1"/>
  <c r="D98" i="1"/>
  <c r="F98" i="1"/>
  <c r="G98" i="1"/>
  <c r="I98" i="1"/>
  <c r="J98" i="1"/>
  <c r="M98" i="1"/>
  <c r="N98" i="1"/>
  <c r="Q98" i="1"/>
  <c r="S98" i="1"/>
  <c r="C99" i="1"/>
  <c r="D99" i="1"/>
  <c r="F99" i="1"/>
  <c r="G99" i="1"/>
  <c r="I99" i="1"/>
  <c r="J99" i="1"/>
  <c r="M99" i="1"/>
  <c r="N99" i="1"/>
  <c r="Q99" i="1"/>
  <c r="S99" i="1"/>
  <c r="C100" i="1"/>
  <c r="D100" i="1"/>
  <c r="F100" i="1"/>
  <c r="G100" i="1"/>
  <c r="I100" i="1"/>
  <c r="J100" i="1"/>
  <c r="M100" i="1"/>
  <c r="N100" i="1"/>
  <c r="Q100" i="1"/>
  <c r="S100" i="1"/>
  <c r="D101" i="1"/>
  <c r="G101" i="1"/>
  <c r="C101" i="1"/>
  <c r="F101" i="1"/>
  <c r="I101" i="1"/>
  <c r="J101" i="1"/>
  <c r="M101" i="1"/>
  <c r="N101" i="1"/>
  <c r="Q101" i="1"/>
  <c r="S101" i="1"/>
  <c r="D102" i="1"/>
  <c r="G102" i="1"/>
  <c r="J102" i="1"/>
  <c r="C102" i="1"/>
  <c r="F102" i="1"/>
  <c r="I102" i="1"/>
  <c r="M102" i="1"/>
  <c r="N102" i="1"/>
  <c r="Q102" i="1"/>
  <c r="S102" i="1"/>
  <c r="D103" i="1"/>
  <c r="G103" i="1"/>
  <c r="J103" i="1"/>
  <c r="C103" i="1"/>
  <c r="F103" i="1"/>
  <c r="I103" i="1"/>
  <c r="M103" i="1"/>
  <c r="N103" i="1"/>
  <c r="Q103" i="1"/>
  <c r="S103" i="1"/>
  <c r="C104" i="1"/>
  <c r="D104" i="1"/>
  <c r="F104" i="1"/>
  <c r="G104" i="1"/>
  <c r="I104" i="1"/>
  <c r="J104" i="1"/>
  <c r="M104" i="1"/>
  <c r="N104" i="1"/>
  <c r="Q104" i="1"/>
  <c r="S104" i="1"/>
  <c r="J105" i="1"/>
  <c r="I105" i="1"/>
  <c r="I106" i="1"/>
  <c r="I107" i="1"/>
  <c r="F105" i="1"/>
  <c r="F106" i="1"/>
  <c r="F107" i="1"/>
  <c r="C105" i="1"/>
  <c r="C106" i="1"/>
  <c r="C107" i="1"/>
  <c r="D7" i="1"/>
  <c r="G7" i="1"/>
  <c r="J7" i="1"/>
  <c r="Q7" i="1"/>
  <c r="D8" i="1"/>
  <c r="G8" i="1"/>
  <c r="I8" i="1"/>
  <c r="J8" i="1"/>
  <c r="Q8" i="1"/>
  <c r="D9" i="1"/>
  <c r="G9" i="1"/>
  <c r="I9" i="1"/>
  <c r="J9" i="1"/>
  <c r="Q9" i="1"/>
  <c r="C10" i="1"/>
  <c r="D10" i="1"/>
  <c r="F10" i="1"/>
  <c r="G10" i="1"/>
  <c r="I10" i="1"/>
  <c r="J10" i="1"/>
  <c r="M10" i="1"/>
  <c r="N10" i="1"/>
  <c r="Q10" i="1"/>
  <c r="C11" i="1"/>
  <c r="D11" i="1"/>
  <c r="F11" i="1"/>
  <c r="G11" i="1"/>
  <c r="I11" i="1"/>
  <c r="J11" i="1"/>
  <c r="M11" i="1"/>
  <c r="N11" i="1"/>
  <c r="Q11" i="1"/>
  <c r="C12" i="1"/>
  <c r="D12" i="1"/>
  <c r="F12" i="1"/>
  <c r="G12" i="1"/>
  <c r="I12" i="1"/>
  <c r="J12" i="1"/>
  <c r="M12" i="1"/>
  <c r="N12" i="1"/>
  <c r="Q12" i="1"/>
  <c r="C13" i="1"/>
  <c r="D13" i="1"/>
  <c r="F13" i="1"/>
  <c r="G13" i="1"/>
  <c r="I13" i="1"/>
  <c r="J13" i="1"/>
  <c r="M13" i="1"/>
  <c r="N13" i="1"/>
  <c r="Q13" i="1"/>
  <c r="C14" i="1"/>
  <c r="D14" i="1"/>
  <c r="F14" i="1"/>
  <c r="G14" i="1"/>
  <c r="I14" i="1"/>
  <c r="J14" i="1"/>
  <c r="M14" i="1"/>
  <c r="N14" i="1"/>
  <c r="Q14" i="1"/>
  <c r="C15" i="1"/>
  <c r="D15" i="1"/>
  <c r="F15" i="1"/>
  <c r="G15" i="1"/>
  <c r="I15" i="1"/>
  <c r="J15" i="1"/>
  <c r="M15" i="1"/>
  <c r="N15" i="1"/>
  <c r="Q15" i="1"/>
  <c r="C16" i="1"/>
  <c r="D16" i="1"/>
  <c r="F16" i="1"/>
  <c r="G16" i="1"/>
  <c r="I16" i="1"/>
  <c r="J16" i="1"/>
  <c r="M16" i="1"/>
  <c r="N16" i="1"/>
  <c r="Q16" i="1"/>
  <c r="C17" i="1"/>
  <c r="D17" i="1"/>
  <c r="F17" i="1"/>
  <c r="G17" i="1"/>
  <c r="I17" i="1"/>
  <c r="J17" i="1"/>
  <c r="M17" i="1"/>
  <c r="N17" i="1"/>
  <c r="Q17" i="1"/>
  <c r="C18" i="1"/>
  <c r="D18" i="1"/>
  <c r="F18" i="1"/>
  <c r="G18" i="1"/>
  <c r="I18" i="1"/>
  <c r="J18" i="1"/>
  <c r="M18" i="1"/>
  <c r="N18" i="1"/>
  <c r="Q18" i="1"/>
  <c r="C19" i="1"/>
  <c r="D19" i="1"/>
  <c r="F19" i="1"/>
  <c r="G19" i="1"/>
  <c r="I19" i="1"/>
  <c r="J19" i="1"/>
  <c r="M19" i="1"/>
  <c r="N19" i="1"/>
  <c r="Q19" i="1"/>
  <c r="C20" i="1"/>
  <c r="D20" i="1"/>
  <c r="F20" i="1"/>
  <c r="G20" i="1"/>
  <c r="I20" i="1"/>
  <c r="J20" i="1"/>
  <c r="M20" i="1"/>
  <c r="N20" i="1"/>
  <c r="Q20" i="1"/>
  <c r="C21" i="1"/>
  <c r="D21" i="1"/>
  <c r="F21" i="1"/>
  <c r="G21" i="1"/>
  <c r="I21" i="1"/>
  <c r="J21" i="1"/>
  <c r="M21" i="1"/>
  <c r="N21" i="1"/>
  <c r="Q21" i="1"/>
  <c r="C22" i="1"/>
  <c r="D22" i="1"/>
  <c r="F22" i="1"/>
  <c r="G22" i="1"/>
  <c r="I22" i="1"/>
  <c r="J22" i="1"/>
  <c r="M22" i="1"/>
  <c r="N22" i="1"/>
  <c r="Q22" i="1"/>
  <c r="C23" i="1"/>
  <c r="D23" i="1"/>
  <c r="F23" i="1"/>
  <c r="G23" i="1"/>
  <c r="I23" i="1"/>
  <c r="J23" i="1"/>
  <c r="M23" i="1"/>
  <c r="N23" i="1"/>
  <c r="Q23" i="1"/>
  <c r="C24" i="1"/>
  <c r="D24" i="1"/>
  <c r="F24" i="1"/>
  <c r="G24" i="1"/>
  <c r="I24" i="1"/>
  <c r="J24" i="1"/>
  <c r="M24" i="1"/>
  <c r="N24" i="1"/>
  <c r="Q24" i="1"/>
  <c r="C25" i="1"/>
  <c r="D25" i="1"/>
  <c r="F25" i="1"/>
  <c r="G25" i="1"/>
  <c r="I25" i="1"/>
  <c r="J25" i="1"/>
  <c r="M25" i="1"/>
  <c r="N25" i="1"/>
  <c r="Q25" i="1"/>
  <c r="C26" i="1"/>
  <c r="D26" i="1"/>
  <c r="F26" i="1"/>
  <c r="G26" i="1"/>
  <c r="I26" i="1"/>
  <c r="J26" i="1"/>
  <c r="M26" i="1"/>
  <c r="N26" i="1"/>
  <c r="Q26" i="1"/>
  <c r="C27" i="1"/>
  <c r="D27" i="1"/>
  <c r="F27" i="1"/>
  <c r="G27" i="1"/>
  <c r="I27" i="1"/>
  <c r="J27" i="1"/>
  <c r="M27" i="1"/>
  <c r="N27" i="1"/>
  <c r="Q27" i="1"/>
  <c r="C28" i="1"/>
  <c r="D28" i="1"/>
  <c r="F28" i="1"/>
  <c r="G28" i="1"/>
  <c r="I28" i="1"/>
  <c r="J28" i="1"/>
  <c r="M28" i="1"/>
  <c r="N28" i="1"/>
  <c r="Q28" i="1"/>
  <c r="C29" i="1"/>
  <c r="D29" i="1"/>
  <c r="F29" i="1"/>
  <c r="G29" i="1"/>
  <c r="I29" i="1"/>
  <c r="J29" i="1"/>
  <c r="M29" i="1"/>
  <c r="N29" i="1"/>
  <c r="Q29" i="1"/>
  <c r="C30" i="1"/>
  <c r="D30" i="1"/>
  <c r="F30" i="1"/>
  <c r="G30" i="1"/>
  <c r="I30" i="1"/>
  <c r="J30" i="1"/>
  <c r="M30" i="1"/>
  <c r="N30" i="1"/>
  <c r="Q30" i="1"/>
  <c r="C31" i="1"/>
  <c r="D31" i="1"/>
  <c r="F31" i="1"/>
  <c r="G31" i="1"/>
  <c r="I31" i="1"/>
  <c r="J31" i="1"/>
  <c r="M31" i="1"/>
  <c r="N31" i="1"/>
  <c r="Q31" i="1"/>
  <c r="C32" i="1"/>
  <c r="D32" i="1"/>
  <c r="F32" i="1"/>
  <c r="G32" i="1"/>
  <c r="I32" i="1"/>
  <c r="J32" i="1"/>
  <c r="M32" i="1"/>
  <c r="N32" i="1"/>
  <c r="Q32" i="1"/>
  <c r="C33" i="1"/>
  <c r="D33" i="1"/>
  <c r="F33" i="1"/>
  <c r="G33" i="1"/>
  <c r="I33" i="1"/>
  <c r="J33" i="1"/>
  <c r="M33" i="1"/>
  <c r="N33" i="1"/>
  <c r="Q33" i="1"/>
  <c r="C34" i="1"/>
  <c r="D34" i="1"/>
  <c r="F34" i="1"/>
  <c r="G34" i="1"/>
  <c r="I34" i="1"/>
  <c r="J34" i="1"/>
  <c r="M34" i="1"/>
  <c r="N34" i="1"/>
  <c r="Q34" i="1"/>
  <c r="C35" i="1"/>
  <c r="D35" i="1"/>
  <c r="F35" i="1"/>
  <c r="G35" i="1"/>
  <c r="I35" i="1"/>
  <c r="J35" i="1"/>
  <c r="M35" i="1"/>
  <c r="N35" i="1"/>
  <c r="Q35" i="1"/>
  <c r="C36" i="1"/>
  <c r="D36" i="1"/>
  <c r="F36" i="1"/>
  <c r="G36" i="1"/>
  <c r="I36" i="1"/>
  <c r="J36" i="1"/>
  <c r="M36" i="1"/>
  <c r="N36" i="1"/>
  <c r="Q36" i="1"/>
  <c r="C37" i="1"/>
  <c r="D37" i="1"/>
  <c r="F37" i="1"/>
  <c r="G37" i="1"/>
  <c r="I37" i="1"/>
  <c r="J37" i="1"/>
  <c r="M37" i="1"/>
  <c r="N37" i="1"/>
  <c r="Q37" i="1"/>
  <c r="C38" i="1"/>
  <c r="D38" i="1"/>
  <c r="F38" i="1"/>
  <c r="G38" i="1"/>
  <c r="I38" i="1"/>
  <c r="J38" i="1"/>
  <c r="M38" i="1"/>
  <c r="N38" i="1"/>
  <c r="Q38" i="1"/>
  <c r="C39" i="1"/>
  <c r="D39" i="1"/>
  <c r="F39" i="1"/>
  <c r="G39" i="1"/>
  <c r="I39" i="1"/>
  <c r="J39" i="1"/>
  <c r="M39" i="1"/>
  <c r="N39" i="1"/>
  <c r="Q39" i="1"/>
  <c r="C40" i="1"/>
  <c r="D40" i="1"/>
  <c r="F40" i="1"/>
  <c r="G40" i="1"/>
  <c r="I40" i="1"/>
  <c r="J40" i="1"/>
  <c r="M40" i="1"/>
  <c r="N40" i="1"/>
  <c r="Q40" i="1"/>
  <c r="C41" i="1"/>
  <c r="D41" i="1"/>
  <c r="F41" i="1"/>
  <c r="G41" i="1"/>
  <c r="I41" i="1"/>
  <c r="J41" i="1"/>
  <c r="M41" i="1"/>
  <c r="N41" i="1"/>
  <c r="Q41" i="1"/>
  <c r="C42" i="1"/>
  <c r="D42" i="1"/>
  <c r="F42" i="1"/>
  <c r="G42" i="1"/>
  <c r="I42" i="1"/>
  <c r="J42" i="1"/>
  <c r="M42" i="1"/>
  <c r="N42" i="1"/>
  <c r="Q42" i="1"/>
  <c r="C43" i="1"/>
  <c r="D43" i="1"/>
  <c r="F43" i="1"/>
  <c r="G43" i="1"/>
  <c r="I43" i="1"/>
  <c r="J43" i="1"/>
  <c r="M43" i="1"/>
  <c r="N43" i="1"/>
  <c r="Q43" i="1"/>
  <c r="C44" i="1"/>
  <c r="D44" i="1"/>
  <c r="F44" i="1"/>
  <c r="G44" i="1"/>
  <c r="I44" i="1"/>
  <c r="J44" i="1"/>
  <c r="M44" i="1"/>
  <c r="N44" i="1"/>
  <c r="Q44" i="1"/>
  <c r="C45" i="1"/>
  <c r="D45" i="1"/>
  <c r="F45" i="1"/>
  <c r="G45" i="1"/>
  <c r="I45" i="1"/>
  <c r="J45" i="1"/>
  <c r="M45" i="1"/>
  <c r="N45" i="1"/>
  <c r="Q45" i="1"/>
  <c r="C46" i="1"/>
  <c r="D46" i="1"/>
  <c r="F46" i="1"/>
  <c r="G46" i="1"/>
  <c r="I46" i="1"/>
  <c r="J46" i="1"/>
  <c r="M46" i="1"/>
  <c r="N46" i="1"/>
  <c r="Q46" i="1"/>
  <c r="C47" i="1"/>
  <c r="D47" i="1"/>
  <c r="F47" i="1"/>
  <c r="G47" i="1"/>
  <c r="I47" i="1"/>
  <c r="J47" i="1"/>
  <c r="M47" i="1"/>
  <c r="N47" i="1"/>
  <c r="Q47" i="1"/>
  <c r="C48" i="1"/>
  <c r="D48" i="1"/>
  <c r="F48" i="1"/>
  <c r="G48" i="1"/>
  <c r="I48" i="1"/>
  <c r="J48" i="1"/>
  <c r="M48" i="1"/>
  <c r="N48" i="1"/>
  <c r="Q48" i="1"/>
  <c r="C49" i="1"/>
  <c r="D49" i="1"/>
  <c r="F49" i="1"/>
  <c r="G49" i="1"/>
  <c r="I49" i="1"/>
  <c r="J49" i="1"/>
  <c r="M49" i="1"/>
  <c r="N49" i="1"/>
  <c r="Q49" i="1"/>
  <c r="C50" i="1"/>
  <c r="D50" i="1"/>
  <c r="F50" i="1"/>
  <c r="G50" i="1"/>
  <c r="I50" i="1"/>
  <c r="J50" i="1"/>
  <c r="M50" i="1"/>
  <c r="N50" i="1"/>
  <c r="Q50" i="1"/>
  <c r="C51" i="1"/>
  <c r="D51" i="1"/>
  <c r="F51" i="1"/>
  <c r="G51" i="1"/>
  <c r="I51" i="1"/>
  <c r="J51" i="1"/>
  <c r="M51" i="1"/>
  <c r="N51" i="1"/>
  <c r="Q51" i="1"/>
  <c r="C52" i="1"/>
  <c r="D52" i="1"/>
  <c r="F52" i="1"/>
  <c r="G52" i="1"/>
  <c r="I52" i="1"/>
  <c r="J52" i="1"/>
  <c r="M52" i="1"/>
  <c r="N52" i="1"/>
  <c r="Q52" i="1"/>
  <c r="C53" i="1"/>
  <c r="D53" i="1"/>
  <c r="F53" i="1"/>
  <c r="G53" i="1"/>
  <c r="I53" i="1"/>
  <c r="J53" i="1"/>
  <c r="M53" i="1"/>
  <c r="N53" i="1"/>
  <c r="Q53" i="1"/>
  <c r="C54" i="1"/>
  <c r="D54" i="1"/>
  <c r="F54" i="1"/>
  <c r="G54" i="1"/>
  <c r="I54" i="1"/>
  <c r="J54" i="1"/>
  <c r="M54" i="1"/>
  <c r="N54" i="1"/>
  <c r="Q54" i="1"/>
  <c r="C55" i="1"/>
  <c r="D55" i="1"/>
  <c r="F55" i="1"/>
  <c r="G55" i="1"/>
  <c r="I55" i="1"/>
  <c r="J55" i="1"/>
  <c r="M55" i="1"/>
  <c r="N55" i="1"/>
  <c r="Q55" i="1"/>
  <c r="C56" i="1"/>
  <c r="D56" i="1"/>
  <c r="F56" i="1"/>
  <c r="G56" i="1"/>
  <c r="I56" i="1"/>
  <c r="J56" i="1"/>
  <c r="M56" i="1"/>
  <c r="N56" i="1"/>
  <c r="Q56" i="1"/>
  <c r="C57" i="1"/>
  <c r="D57" i="1"/>
  <c r="F57" i="1"/>
  <c r="G57" i="1"/>
  <c r="I57" i="1"/>
  <c r="J57" i="1"/>
  <c r="M57" i="1"/>
  <c r="N57" i="1"/>
  <c r="Q57" i="1"/>
  <c r="C58" i="1"/>
  <c r="D58" i="1"/>
  <c r="F58" i="1"/>
  <c r="G58" i="1"/>
  <c r="I58" i="1"/>
  <c r="J58" i="1"/>
  <c r="M58" i="1"/>
  <c r="N58" i="1"/>
  <c r="Q58" i="1"/>
  <c r="C59" i="1"/>
  <c r="D59" i="1"/>
  <c r="F59" i="1"/>
  <c r="G59" i="1"/>
  <c r="I59" i="1"/>
  <c r="J59" i="1"/>
  <c r="M59" i="1"/>
  <c r="N59" i="1"/>
  <c r="Q59" i="1"/>
  <c r="C60" i="1"/>
  <c r="D60" i="1"/>
  <c r="F60" i="1"/>
  <c r="G60" i="1"/>
  <c r="I60" i="1"/>
  <c r="J60" i="1"/>
  <c r="M60" i="1"/>
  <c r="N60" i="1"/>
  <c r="Q60" i="1"/>
  <c r="C61" i="1"/>
  <c r="D61" i="1"/>
  <c r="F61" i="1"/>
  <c r="G61" i="1"/>
  <c r="I61" i="1"/>
  <c r="J61" i="1"/>
  <c r="M61" i="1"/>
  <c r="N61" i="1"/>
  <c r="Q61" i="1"/>
  <c r="C62" i="1"/>
  <c r="D62" i="1"/>
  <c r="F62" i="1"/>
  <c r="G62" i="1"/>
  <c r="I62" i="1"/>
  <c r="J62" i="1"/>
  <c r="M62" i="1"/>
  <c r="N62" i="1"/>
  <c r="Q62" i="1"/>
  <c r="C63" i="1"/>
  <c r="D63" i="1"/>
  <c r="F63" i="1"/>
  <c r="G63" i="1"/>
  <c r="I63" i="1"/>
  <c r="J63" i="1"/>
  <c r="M63" i="1"/>
  <c r="N63" i="1"/>
  <c r="Q63" i="1"/>
  <c r="C64" i="1"/>
  <c r="D64" i="1"/>
  <c r="F64" i="1"/>
  <c r="G64" i="1"/>
  <c r="I64" i="1"/>
  <c r="J64" i="1"/>
  <c r="M64" i="1"/>
  <c r="N64" i="1"/>
  <c r="Q64" i="1"/>
  <c r="C65" i="1"/>
  <c r="D65" i="1"/>
  <c r="F65" i="1"/>
  <c r="G65" i="1"/>
  <c r="I65" i="1"/>
  <c r="J65" i="1"/>
  <c r="M65" i="1"/>
  <c r="N65" i="1"/>
  <c r="Q65" i="1"/>
  <c r="C66" i="1"/>
  <c r="D66" i="1"/>
  <c r="F66" i="1"/>
  <c r="G66" i="1"/>
  <c r="I66" i="1"/>
  <c r="J66" i="1"/>
  <c r="M66" i="1"/>
  <c r="N66" i="1"/>
  <c r="Q66" i="1"/>
  <c r="C67" i="1"/>
  <c r="D67" i="1"/>
  <c r="F67" i="1"/>
  <c r="G67" i="1"/>
  <c r="I67" i="1"/>
  <c r="J67" i="1"/>
  <c r="M67" i="1"/>
  <c r="N67" i="1"/>
  <c r="Q67" i="1"/>
  <c r="C68" i="1"/>
  <c r="D68" i="1"/>
  <c r="F68" i="1"/>
  <c r="G68" i="1"/>
  <c r="I68" i="1"/>
  <c r="J68" i="1"/>
  <c r="M68" i="1"/>
  <c r="N68" i="1"/>
  <c r="Q68" i="1"/>
  <c r="D69" i="1"/>
  <c r="G69" i="1"/>
  <c r="C69" i="1"/>
  <c r="F69" i="1"/>
  <c r="I69" i="1"/>
  <c r="J69" i="1"/>
  <c r="M69" i="1"/>
  <c r="N69" i="1"/>
  <c r="Q69" i="1"/>
  <c r="D70" i="1"/>
  <c r="G70" i="1"/>
  <c r="J70" i="1"/>
  <c r="C70" i="1"/>
  <c r="F70" i="1"/>
  <c r="I70" i="1"/>
  <c r="M70" i="1"/>
  <c r="N70" i="1"/>
  <c r="Q70" i="1"/>
  <c r="D71" i="1"/>
  <c r="G71" i="1"/>
  <c r="J71" i="1"/>
  <c r="C71" i="1"/>
  <c r="F71" i="1"/>
  <c r="I71" i="1"/>
  <c r="M71" i="1"/>
  <c r="N71" i="1"/>
  <c r="Q71" i="1"/>
  <c r="Q6" i="1"/>
  <c r="V15" i="1"/>
  <c r="V7" i="1"/>
  <c r="V18" i="1"/>
  <c r="V17" i="1"/>
  <c r="V16" i="1"/>
  <c r="S70" i="1"/>
  <c r="S71" i="1"/>
  <c r="S72" i="1"/>
  <c r="V14" i="1"/>
  <c r="V11" i="1"/>
  <c r="S66" i="1"/>
  <c r="S67" i="1"/>
  <c r="S68" i="1"/>
  <c r="S6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V13" i="1"/>
  <c r="V12" i="1"/>
  <c r="V10" i="1"/>
  <c r="V9" i="1"/>
  <c r="V8" i="1"/>
  <c r="J3" i="1"/>
  <c r="J4" i="1"/>
  <c r="J5" i="1"/>
  <c r="J2" i="1"/>
  <c r="G3" i="1"/>
  <c r="G4" i="1"/>
  <c r="G5" i="1"/>
  <c r="G2" i="1"/>
  <c r="W2" i="1"/>
  <c r="I5" i="1"/>
  <c r="I4" i="1"/>
  <c r="D3" i="1"/>
  <c r="D4" i="1"/>
  <c r="D5" i="1"/>
  <c r="D2" i="1"/>
</calcChain>
</file>

<file path=xl/sharedStrings.xml><?xml version="1.0" encoding="utf-8"?>
<sst xmlns="http://schemas.openxmlformats.org/spreadsheetml/2006/main" count="34" uniqueCount="34">
  <si>
    <t>WX</t>
  </si>
  <si>
    <t>High Temp.</t>
  </si>
  <si>
    <t>Low Temp.</t>
  </si>
  <si>
    <t>Precipitation</t>
  </si>
  <si>
    <t>Cloud Cover</t>
  </si>
  <si>
    <t>Date</t>
  </si>
  <si>
    <t>% Reductions</t>
  </si>
  <si>
    <t>Daily Water</t>
  </si>
  <si>
    <t>Highs 5 Day M.A.</t>
  </si>
  <si>
    <t>Lows 5 Day M.A.</t>
  </si>
  <si>
    <t>% Error</t>
  </si>
  <si>
    <t>Avg. High Next 3 Days</t>
  </si>
  <si>
    <t>Precip. Past 3 Days</t>
  </si>
  <si>
    <t>Avg. Low Next 3 Days</t>
  </si>
  <si>
    <t>Precip. Next 3 Days</t>
  </si>
  <si>
    <t>Correct (would) Water</t>
  </si>
  <si>
    <t># of Times Would Water</t>
  </si>
  <si>
    <t>Alg. Score (would)</t>
  </si>
  <si>
    <t>Alg. Class (would)</t>
  </si>
  <si>
    <t>Error (would)</t>
  </si>
  <si>
    <t>Error (will)</t>
  </si>
  <si>
    <t># of Errors (would)</t>
  </si>
  <si>
    <t>% Errors (would)</t>
  </si>
  <si>
    <t># of Errors (will)</t>
  </si>
  <si>
    <t>% Errors (will)</t>
  </si>
  <si>
    <t># of Times Will Water</t>
  </si>
  <si>
    <t># of Times Alg. Would Water</t>
  </si>
  <si>
    <t># of Training Examples</t>
  </si>
  <si>
    <t># of Times Alg. Will Water</t>
  </si>
  <si>
    <t>Alg.'s % Reduction from bidaily watering</t>
  </si>
  <si>
    <t>Alg.'s % Reduction from daily watering</t>
  </si>
  <si>
    <t>Alg. Final (will)</t>
  </si>
  <si>
    <t>Correct (will) Water</t>
  </si>
  <si>
    <t>Alg.'s % Reduction from tridaily watering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</si>
</sst>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vertical="center"/>
    </xf>
    <xf numFmtId="2" fontId="0" fillId="0" borderId="0" xfId="0" applyNumberFormat="1"/>
    <xf numFmtId="10" fontId="0" fillId="0" borderId="0" xfId="25" applyNumberFormat="1" applyFont="1"/>
    <xf numFmtId="164" fontId="0" fillId="0" borderId="0" xfId="25" applyNumberFormat="1" applyFon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/>
    <xf numFmtId="0" fontId="0" fillId="8" borderId="0" xfId="0" applyFill="1" applyBorder="1"/>
  </cellXfs>
  <cellStyles count="1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  <cellStyle name="Percent" xfId="2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7"/>
  <sheetViews>
    <sheetView tabSelected="1" workbookViewId="0">
      <pane ySplit="1" topLeftCell="A2" activePane="bottomLeft" state="frozen"/>
      <selection pane="bottomLeft" activeCell="C28" sqref="C28"/>
    </sheetView>
  </sheetViews>
  <sheetFormatPr baseColWidth="10" defaultColWidth="11" defaultRowHeight="15" x14ac:dyDescent="0"/>
  <cols>
    <col min="1" max="1" width="9.33203125" style="1" bestFit="1" customWidth="1"/>
    <col min="2" max="2" width="10.83203125" style="7" customWidth="1"/>
    <col min="3" max="3" width="15.1640625" style="7" customWidth="1"/>
    <col min="4" max="4" width="19" style="8" customWidth="1"/>
    <col min="5" max="5" width="10.83203125" style="9" customWidth="1"/>
    <col min="6" max="6" width="14.6640625" style="9" customWidth="1"/>
    <col min="7" max="7" width="18.6640625" style="10" customWidth="1"/>
    <col min="8" max="8" width="11.6640625" style="11" customWidth="1"/>
    <col min="9" max="10" width="17.5" style="11" customWidth="1"/>
    <col min="11" max="11" width="10.83203125" style="17" customWidth="1"/>
    <col min="12" max="12" width="10.83203125" style="6" customWidth="1"/>
    <col min="13" max="13" width="15.33203125" style="12" customWidth="1"/>
    <col min="14" max="14" width="15" style="13" customWidth="1"/>
    <col min="15" max="15" width="19.5" style="15" customWidth="1"/>
    <col min="16" max="16" width="11.5" customWidth="1"/>
    <col min="17" max="17" width="13.33203125" style="14" customWidth="1"/>
    <col min="18" max="18" width="17" style="15" customWidth="1"/>
    <col min="19" max="20" width="11.5" customWidth="1"/>
    <col min="21" max="21" width="34" bestFit="1" customWidth="1"/>
    <col min="22" max="22" width="12.1640625" bestFit="1" customWidth="1"/>
  </cols>
  <sheetData>
    <row r="1" spans="1:23">
      <c r="A1" s="2" t="s">
        <v>5</v>
      </c>
      <c r="B1" s="7" t="s">
        <v>1</v>
      </c>
      <c r="C1" s="7" t="s">
        <v>8</v>
      </c>
      <c r="D1" s="8" t="s">
        <v>11</v>
      </c>
      <c r="E1" s="9" t="s">
        <v>2</v>
      </c>
      <c r="F1" s="9" t="s">
        <v>9</v>
      </c>
      <c r="G1" s="10" t="s">
        <v>13</v>
      </c>
      <c r="H1" s="11" t="s">
        <v>3</v>
      </c>
      <c r="I1" s="11" t="s">
        <v>12</v>
      </c>
      <c r="J1" s="11" t="s">
        <v>14</v>
      </c>
      <c r="K1" s="17" t="s">
        <v>4</v>
      </c>
      <c r="L1" s="6" t="s">
        <v>0</v>
      </c>
      <c r="M1" s="12" t="s">
        <v>17</v>
      </c>
      <c r="N1" s="13" t="s">
        <v>18</v>
      </c>
      <c r="O1" s="15" t="s">
        <v>15</v>
      </c>
      <c r="P1" s="6" t="s">
        <v>19</v>
      </c>
      <c r="Q1" s="14" t="s">
        <v>31</v>
      </c>
      <c r="R1" s="15" t="s">
        <v>32</v>
      </c>
      <c r="S1" s="6" t="s">
        <v>20</v>
      </c>
    </row>
    <row r="2" spans="1:23" hidden="1">
      <c r="A2" s="2">
        <v>41395</v>
      </c>
      <c r="B2" s="7">
        <v>67</v>
      </c>
      <c r="D2" s="8">
        <f t="shared" ref="D2:D33" si="0">AVERAGE(B3:B5)</f>
        <v>66</v>
      </c>
      <c r="E2" s="9">
        <v>33</v>
      </c>
      <c r="G2" s="10">
        <f t="shared" ref="G2:G33" si="1">AVERAGE(E3:E5)</f>
        <v>36.666666666666664</v>
      </c>
      <c r="H2" s="11">
        <v>0</v>
      </c>
      <c r="J2" s="11">
        <f t="shared" ref="J2:J33" si="2">SUM(H2:H4)</f>
        <v>5.0000000000000001E-3</v>
      </c>
      <c r="K2" s="17">
        <v>0</v>
      </c>
      <c r="O2" s="16"/>
      <c r="Q2" s="13"/>
      <c r="R2" s="16"/>
      <c r="U2" t="s">
        <v>6</v>
      </c>
      <c r="V2" t="s">
        <v>7</v>
      </c>
      <c r="W2" s="3" t="e">
        <f>100-AVERAGE(O105:O300000)</f>
        <v>#DIV/0!</v>
      </c>
    </row>
    <row r="3" spans="1:23" hidden="1">
      <c r="A3" s="2">
        <v>41396</v>
      </c>
      <c r="B3" s="7">
        <v>78</v>
      </c>
      <c r="D3" s="8">
        <f t="shared" si="0"/>
        <v>59.666666666666664</v>
      </c>
      <c r="E3" s="9">
        <v>37</v>
      </c>
      <c r="G3" s="10">
        <f t="shared" si="1"/>
        <v>34.333333333333336</v>
      </c>
      <c r="H3" s="11">
        <v>5.0000000000000001E-3</v>
      </c>
      <c r="J3" s="11">
        <f t="shared" si="2"/>
        <v>5.0000000000000001E-3</v>
      </c>
      <c r="K3" s="17">
        <v>1</v>
      </c>
      <c r="O3" s="16"/>
      <c r="Q3" s="13"/>
      <c r="R3" s="16"/>
      <c r="U3" t="s">
        <v>10</v>
      </c>
      <c r="V3" s="4"/>
      <c r="W3" s="3"/>
    </row>
    <row r="4" spans="1:23" hidden="1">
      <c r="A4" s="2">
        <v>41397</v>
      </c>
      <c r="B4" s="7">
        <v>59</v>
      </c>
      <c r="D4" s="8">
        <f t="shared" si="0"/>
        <v>63</v>
      </c>
      <c r="E4" s="9">
        <v>38</v>
      </c>
      <c r="G4" s="10">
        <f t="shared" si="1"/>
        <v>32</v>
      </c>
      <c r="H4" s="11">
        <v>0</v>
      </c>
      <c r="I4" s="11">
        <f t="shared" ref="I4:I35" si="3">SUM(H2:H4)</f>
        <v>5.0000000000000001E-3</v>
      </c>
      <c r="J4" s="11">
        <f t="shared" si="2"/>
        <v>0</v>
      </c>
      <c r="K4" s="17">
        <v>1</v>
      </c>
      <c r="O4" s="16"/>
      <c r="Q4" s="13"/>
      <c r="R4" s="16"/>
    </row>
    <row r="5" spans="1:23" hidden="1">
      <c r="A5" s="2">
        <v>41398</v>
      </c>
      <c r="B5" s="7">
        <v>61</v>
      </c>
      <c r="D5" s="8">
        <f t="shared" si="0"/>
        <v>68</v>
      </c>
      <c r="E5" s="9">
        <v>35</v>
      </c>
      <c r="G5" s="10">
        <f t="shared" si="1"/>
        <v>34</v>
      </c>
      <c r="H5" s="11">
        <v>0</v>
      </c>
      <c r="I5" s="11">
        <f t="shared" si="3"/>
        <v>5.0000000000000001E-3</v>
      </c>
      <c r="J5" s="11">
        <f t="shared" si="2"/>
        <v>0</v>
      </c>
      <c r="K5" s="17">
        <v>1</v>
      </c>
      <c r="O5" s="16"/>
      <c r="Q5" s="13"/>
      <c r="R5" s="16"/>
    </row>
    <row r="6" spans="1:23">
      <c r="A6" s="2">
        <v>41399</v>
      </c>
      <c r="B6" s="7">
        <v>59</v>
      </c>
      <c r="C6" s="7">
        <f t="shared" ref="C6:C37" si="4">AVERAGE(B2:B6)</f>
        <v>64.8</v>
      </c>
      <c r="D6" s="8">
        <f t="shared" si="0"/>
        <v>72.333333333333329</v>
      </c>
      <c r="E6" s="9">
        <v>30</v>
      </c>
      <c r="F6" s="9">
        <f t="shared" ref="F6:F37" si="5">AVERAGE(E2:E6)</f>
        <v>34.6</v>
      </c>
      <c r="G6" s="10">
        <f t="shared" si="1"/>
        <v>40.333333333333336</v>
      </c>
      <c r="H6" s="11">
        <v>0</v>
      </c>
      <c r="I6" s="11">
        <f t="shared" si="3"/>
        <v>0</v>
      </c>
      <c r="J6" s="11">
        <f t="shared" si="2"/>
        <v>0</v>
      </c>
      <c r="K6" s="17">
        <v>0</v>
      </c>
      <c r="L6" s="6">
        <v>126</v>
      </c>
      <c r="M6" s="12">
        <f xml:space="preserve"> -44.340875136336 -1.82993100908609*B6+ 2.00261390075661*C6 - 0.643542476739116*D6 +1.52105654077633*E6 -1.09064770788448*F6+1.10638903729481*G6-398.6362170732*H6+11.0529712596715*I6+4.99583853858697*J6-1.87081422899003*K6</f>
        <v>-16.567353019472165</v>
      </c>
      <c r="N6" s="13">
        <f>IF(M6&lt;0, 0, 1)</f>
        <v>0</v>
      </c>
      <c r="O6" s="15">
        <v>0</v>
      </c>
      <c r="P6">
        <f>IF(N6=O6, 0, 1)</f>
        <v>0</v>
      </c>
      <c r="Q6" s="13">
        <f t="shared" ref="Q6:Q37" si="6">IF(N6=0, 0, IF(Q5=1, 0, 1))</f>
        <v>0</v>
      </c>
      <c r="R6" s="16">
        <v>0</v>
      </c>
      <c r="S6">
        <f t="shared" ref="S6:S37" si="7">IF(Q6=R6, 0, 1)</f>
        <v>0</v>
      </c>
    </row>
    <row r="7" spans="1:23">
      <c r="A7" s="2">
        <v>41400</v>
      </c>
      <c r="B7" s="7">
        <v>69</v>
      </c>
      <c r="C7" s="7">
        <f t="shared" si="4"/>
        <v>65.2</v>
      </c>
      <c r="D7" s="8">
        <f t="shared" si="0"/>
        <v>71.666666666666671</v>
      </c>
      <c r="E7" s="9">
        <v>31</v>
      </c>
      <c r="F7" s="9">
        <f t="shared" si="5"/>
        <v>34.200000000000003</v>
      </c>
      <c r="G7" s="10">
        <f t="shared" si="1"/>
        <v>48.666666666666664</v>
      </c>
      <c r="H7" s="11">
        <v>0</v>
      </c>
      <c r="I7" s="11">
        <f t="shared" si="3"/>
        <v>0</v>
      </c>
      <c r="J7" s="11">
        <f t="shared" si="2"/>
        <v>0.22</v>
      </c>
      <c r="K7" s="17">
        <v>3</v>
      </c>
      <c r="L7" s="6">
        <v>126</v>
      </c>
      <c r="M7" s="12">
        <f t="shared" ref="M7:M70" si="8" xml:space="preserve"> -44.340875136336 -1.82993100908609*B7+ 2.00261390075661*C7 - 0.643542476739116*D7 +1.52105654077633*E7 -1.09064770788448*F7+1.10638903729481*G7-398.6362170732*H7+11.0529712596715*I7+4.99583853858697*J7-1.87081422899003*K7</f>
        <v>-26.972723172631753</v>
      </c>
      <c r="N7" s="13">
        <f t="shared" ref="N7:N70" si="9">IF(M7&lt;0, 0, 1)</f>
        <v>0</v>
      </c>
      <c r="O7" s="15">
        <v>0</v>
      </c>
      <c r="P7">
        <f t="shared" ref="P7:P70" si="10">IF(N7=O7, 0, 1)</f>
        <v>0</v>
      </c>
      <c r="Q7" s="13">
        <f t="shared" si="6"/>
        <v>0</v>
      </c>
      <c r="R7" s="16">
        <v>0</v>
      </c>
      <c r="S7">
        <f t="shared" si="7"/>
        <v>0</v>
      </c>
      <c r="U7" t="s">
        <v>27</v>
      </c>
      <c r="V7">
        <f>COUNT(R6:R300000)</f>
        <v>99</v>
      </c>
    </row>
    <row r="8" spans="1:23">
      <c r="A8" s="2">
        <v>41401</v>
      </c>
      <c r="B8" s="7">
        <v>76</v>
      </c>
      <c r="C8" s="7">
        <f t="shared" si="4"/>
        <v>64.8</v>
      </c>
      <c r="D8" s="8">
        <f t="shared" si="0"/>
        <v>72.333333333333329</v>
      </c>
      <c r="E8" s="9">
        <v>41</v>
      </c>
      <c r="F8" s="9">
        <f t="shared" si="5"/>
        <v>35</v>
      </c>
      <c r="G8" s="10">
        <f t="shared" si="1"/>
        <v>52.666666666666664</v>
      </c>
      <c r="H8" s="11">
        <v>0</v>
      </c>
      <c r="I8" s="11">
        <f t="shared" si="3"/>
        <v>0</v>
      </c>
      <c r="J8" s="11">
        <f t="shared" si="2"/>
        <v>0.6</v>
      </c>
      <c r="K8" s="17">
        <v>1</v>
      </c>
      <c r="L8" s="6">
        <v>12</v>
      </c>
      <c r="M8" s="12">
        <f t="shared" si="8"/>
        <v>-16.608663621085036</v>
      </c>
      <c r="N8" s="13">
        <f t="shared" si="9"/>
        <v>0</v>
      </c>
      <c r="O8" s="15">
        <v>0</v>
      </c>
      <c r="P8">
        <f t="shared" si="10"/>
        <v>0</v>
      </c>
      <c r="Q8" s="13">
        <f t="shared" si="6"/>
        <v>0</v>
      </c>
      <c r="R8" s="16">
        <v>0</v>
      </c>
      <c r="S8">
        <f t="shared" si="7"/>
        <v>0</v>
      </c>
      <c r="U8" t="s">
        <v>21</v>
      </c>
      <c r="V8">
        <f>SUM(P6:P300000)</f>
        <v>32</v>
      </c>
    </row>
    <row r="9" spans="1:23">
      <c r="A9" s="2">
        <v>41402</v>
      </c>
      <c r="B9" s="7">
        <v>72</v>
      </c>
      <c r="C9" s="7">
        <f t="shared" si="4"/>
        <v>67.400000000000006</v>
      </c>
      <c r="D9" s="8">
        <f t="shared" si="0"/>
        <v>71.666666666666671</v>
      </c>
      <c r="E9" s="9">
        <v>49</v>
      </c>
      <c r="F9" s="9">
        <f t="shared" si="5"/>
        <v>37.200000000000003</v>
      </c>
      <c r="G9" s="10">
        <f t="shared" si="1"/>
        <v>55.666666666666664</v>
      </c>
      <c r="H9" s="11">
        <v>0.22</v>
      </c>
      <c r="I9" s="11">
        <f t="shared" si="3"/>
        <v>0.22</v>
      </c>
      <c r="J9" s="11">
        <f t="shared" si="2"/>
        <v>0.6</v>
      </c>
      <c r="K9" s="17">
        <v>6</v>
      </c>
      <c r="L9" s="6">
        <v>1</v>
      </c>
      <c r="M9" s="12">
        <f t="shared" si="8"/>
        <v>-85.187305868124639</v>
      </c>
      <c r="N9" s="13">
        <f t="shared" si="9"/>
        <v>0</v>
      </c>
      <c r="O9" s="15">
        <v>0</v>
      </c>
      <c r="P9">
        <f t="shared" si="10"/>
        <v>0</v>
      </c>
      <c r="Q9" s="13">
        <f t="shared" si="6"/>
        <v>0</v>
      </c>
      <c r="R9" s="16">
        <v>0</v>
      </c>
      <c r="S9">
        <f t="shared" si="7"/>
        <v>0</v>
      </c>
      <c r="U9" t="s">
        <v>22</v>
      </c>
      <c r="V9" s="5">
        <f>AVERAGE(P6:P300000)</f>
        <v>0.32323232323232326</v>
      </c>
    </row>
    <row r="10" spans="1:23">
      <c r="A10" s="2">
        <v>41403</v>
      </c>
      <c r="B10" s="7">
        <v>67</v>
      </c>
      <c r="C10" s="7">
        <f t="shared" si="4"/>
        <v>68.599999999999994</v>
      </c>
      <c r="D10" s="8">
        <f t="shared" si="0"/>
        <v>72.666666666666671</v>
      </c>
      <c r="E10" s="9">
        <v>56</v>
      </c>
      <c r="F10" s="9">
        <f t="shared" si="5"/>
        <v>41.4</v>
      </c>
      <c r="G10" s="10">
        <f t="shared" si="1"/>
        <v>51.666666666666664</v>
      </c>
      <c r="H10" s="11">
        <v>0.38</v>
      </c>
      <c r="I10" s="11">
        <f t="shared" si="3"/>
        <v>0.6</v>
      </c>
      <c r="J10" s="11">
        <f t="shared" si="2"/>
        <v>0.43</v>
      </c>
      <c r="K10" s="17">
        <v>8</v>
      </c>
      <c r="L10" s="6">
        <v>123</v>
      </c>
      <c r="M10" s="12">
        <f t="shared" si="8"/>
        <v>-136.80952401796176</v>
      </c>
      <c r="N10" s="13">
        <f t="shared" si="9"/>
        <v>0</v>
      </c>
      <c r="O10" s="15">
        <v>0</v>
      </c>
      <c r="P10">
        <f t="shared" si="10"/>
        <v>0</v>
      </c>
      <c r="Q10" s="13">
        <f t="shared" si="6"/>
        <v>0</v>
      </c>
      <c r="R10" s="16">
        <v>0</v>
      </c>
      <c r="S10">
        <f t="shared" si="7"/>
        <v>0</v>
      </c>
      <c r="U10" t="s">
        <v>16</v>
      </c>
      <c r="V10">
        <f>SUM(O105:O300000)</f>
        <v>0</v>
      </c>
    </row>
    <row r="11" spans="1:23">
      <c r="A11" s="2">
        <v>41404</v>
      </c>
      <c r="B11" s="7">
        <v>78</v>
      </c>
      <c r="C11" s="7">
        <f t="shared" si="4"/>
        <v>72.400000000000006</v>
      </c>
      <c r="D11" s="8">
        <f t="shared" si="0"/>
        <v>66</v>
      </c>
      <c r="E11" s="9">
        <v>53</v>
      </c>
      <c r="F11" s="9">
        <f t="shared" si="5"/>
        <v>46</v>
      </c>
      <c r="G11" s="10">
        <f t="shared" si="1"/>
        <v>46.666666666666664</v>
      </c>
      <c r="H11" s="11">
        <v>0</v>
      </c>
      <c r="I11" s="11">
        <f t="shared" si="3"/>
        <v>0.6</v>
      </c>
      <c r="J11" s="11">
        <f t="shared" si="2"/>
        <v>0.22999999999999998</v>
      </c>
      <c r="K11" s="17">
        <v>3</v>
      </c>
      <c r="L11" s="6">
        <v>12</v>
      </c>
      <c r="M11" s="12">
        <f t="shared" si="8"/>
        <v>-0.31397745679579181</v>
      </c>
      <c r="N11" s="13">
        <f t="shared" si="9"/>
        <v>0</v>
      </c>
      <c r="O11" s="15">
        <v>0</v>
      </c>
      <c r="P11">
        <f t="shared" si="10"/>
        <v>0</v>
      </c>
      <c r="Q11" s="13">
        <f t="shared" si="6"/>
        <v>0</v>
      </c>
      <c r="R11" s="16">
        <v>0</v>
      </c>
      <c r="S11">
        <f t="shared" si="7"/>
        <v>0</v>
      </c>
      <c r="U11" t="s">
        <v>26</v>
      </c>
      <c r="V11">
        <f>SUM(N6:N300000)</f>
        <v>38</v>
      </c>
    </row>
    <row r="12" spans="1:23">
      <c r="A12" s="2">
        <v>41405</v>
      </c>
      <c r="B12" s="7">
        <v>70</v>
      </c>
      <c r="C12" s="7">
        <f t="shared" si="4"/>
        <v>72.599999999999994</v>
      </c>
      <c r="D12" s="8">
        <f t="shared" si="0"/>
        <v>62.333333333333336</v>
      </c>
      <c r="E12" s="9">
        <v>58</v>
      </c>
      <c r="F12" s="9">
        <f t="shared" si="5"/>
        <v>51.4</v>
      </c>
      <c r="G12" s="10">
        <f t="shared" si="1"/>
        <v>38</v>
      </c>
      <c r="H12" s="11">
        <v>0.05</v>
      </c>
      <c r="I12" s="11">
        <f t="shared" si="3"/>
        <v>0.43</v>
      </c>
      <c r="J12" s="11">
        <f t="shared" si="2"/>
        <v>0.22999999999999998</v>
      </c>
      <c r="K12" s="17">
        <v>9</v>
      </c>
      <c r="L12" s="6">
        <v>1</v>
      </c>
      <c r="M12" s="12">
        <f t="shared" si="8"/>
        <v>-23.82297210623954</v>
      </c>
      <c r="N12" s="13">
        <f t="shared" si="9"/>
        <v>0</v>
      </c>
      <c r="O12" s="15">
        <v>0</v>
      </c>
      <c r="P12">
        <f t="shared" si="10"/>
        <v>0</v>
      </c>
      <c r="Q12" s="13">
        <f t="shared" si="6"/>
        <v>0</v>
      </c>
      <c r="R12" s="16">
        <v>0</v>
      </c>
      <c r="S12">
        <f t="shared" si="7"/>
        <v>0</v>
      </c>
      <c r="U12" t="s">
        <v>23</v>
      </c>
      <c r="V12">
        <f>SUM(S6:S300000)</f>
        <v>27</v>
      </c>
    </row>
    <row r="13" spans="1:23">
      <c r="A13" s="2">
        <v>41406</v>
      </c>
      <c r="B13" s="7">
        <v>70</v>
      </c>
      <c r="C13" s="7">
        <f t="shared" si="4"/>
        <v>71.400000000000006</v>
      </c>
      <c r="D13" s="8">
        <f t="shared" si="0"/>
        <v>60.666666666666664</v>
      </c>
      <c r="E13" s="9">
        <v>44</v>
      </c>
      <c r="F13" s="9">
        <f t="shared" si="5"/>
        <v>52</v>
      </c>
      <c r="G13" s="10">
        <f t="shared" si="1"/>
        <v>33.666666666666664</v>
      </c>
      <c r="H13" s="11">
        <v>0.18</v>
      </c>
      <c r="I13" s="11">
        <f t="shared" si="3"/>
        <v>0.22999999999999998</v>
      </c>
      <c r="J13" s="11">
        <f t="shared" si="2"/>
        <v>0.18</v>
      </c>
      <c r="K13" s="17">
        <v>8</v>
      </c>
      <c r="L13" s="6">
        <v>1</v>
      </c>
      <c r="M13" s="12">
        <f t="shared" si="8"/>
        <v>-104.30935085251537</v>
      </c>
      <c r="N13" s="13">
        <f t="shared" si="9"/>
        <v>0</v>
      </c>
      <c r="O13" s="15">
        <v>0</v>
      </c>
      <c r="P13">
        <f t="shared" si="10"/>
        <v>0</v>
      </c>
      <c r="Q13" s="13">
        <f t="shared" si="6"/>
        <v>0</v>
      </c>
      <c r="R13" s="16">
        <v>0</v>
      </c>
      <c r="S13">
        <f t="shared" si="7"/>
        <v>0</v>
      </c>
      <c r="U13" t="s">
        <v>24</v>
      </c>
      <c r="V13" s="5">
        <f>AVERAGE(S6:S300000)</f>
        <v>0.27272727272727271</v>
      </c>
    </row>
    <row r="14" spans="1:23">
      <c r="A14" s="2">
        <v>41407</v>
      </c>
      <c r="B14" s="7">
        <v>58</v>
      </c>
      <c r="C14" s="7">
        <f t="shared" si="4"/>
        <v>68.599999999999994</v>
      </c>
      <c r="D14" s="8">
        <f t="shared" si="0"/>
        <v>68</v>
      </c>
      <c r="E14" s="9">
        <v>38</v>
      </c>
      <c r="F14" s="9">
        <f t="shared" si="5"/>
        <v>49.8</v>
      </c>
      <c r="G14" s="10">
        <f t="shared" si="1"/>
        <v>35</v>
      </c>
      <c r="H14" s="11">
        <v>0</v>
      </c>
      <c r="I14" s="11">
        <f t="shared" si="3"/>
        <v>0.22999999999999998</v>
      </c>
      <c r="J14" s="11">
        <f t="shared" si="2"/>
        <v>0.02</v>
      </c>
      <c r="K14" s="17">
        <v>2</v>
      </c>
      <c r="M14" s="12">
        <f t="shared" si="8"/>
        <v>-15.748467784997775</v>
      </c>
      <c r="N14" s="13">
        <f t="shared" si="9"/>
        <v>0</v>
      </c>
      <c r="O14" s="15">
        <v>0</v>
      </c>
      <c r="P14">
        <f t="shared" si="10"/>
        <v>0</v>
      </c>
      <c r="Q14" s="13">
        <f t="shared" si="6"/>
        <v>0</v>
      </c>
      <c r="R14" s="16">
        <v>0</v>
      </c>
      <c r="S14">
        <f t="shared" si="7"/>
        <v>0</v>
      </c>
      <c r="U14" t="s">
        <v>25</v>
      </c>
      <c r="V14">
        <f>SUM(R6:R300000)</f>
        <v>47</v>
      </c>
    </row>
    <row r="15" spans="1:23">
      <c r="A15" s="2">
        <v>41408</v>
      </c>
      <c r="B15" s="7">
        <v>59</v>
      </c>
      <c r="C15" s="7">
        <f t="shared" si="4"/>
        <v>67</v>
      </c>
      <c r="D15" s="8">
        <f t="shared" si="0"/>
        <v>71.333333333333329</v>
      </c>
      <c r="E15" s="9">
        <v>32</v>
      </c>
      <c r="F15" s="9">
        <f t="shared" si="5"/>
        <v>45</v>
      </c>
      <c r="G15" s="10">
        <f t="shared" si="1"/>
        <v>39</v>
      </c>
      <c r="H15" s="11">
        <v>0</v>
      </c>
      <c r="I15" s="11">
        <f t="shared" si="3"/>
        <v>0.18</v>
      </c>
      <c r="J15" s="11">
        <f t="shared" si="2"/>
        <v>0.02</v>
      </c>
      <c r="K15" s="17">
        <v>8</v>
      </c>
      <c r="M15" s="12">
        <f t="shared" si="8"/>
        <v>-34.170930658981803</v>
      </c>
      <c r="N15" s="13">
        <f t="shared" si="9"/>
        <v>0</v>
      </c>
      <c r="O15" s="15">
        <v>0</v>
      </c>
      <c r="P15">
        <f t="shared" si="10"/>
        <v>0</v>
      </c>
      <c r="Q15" s="13">
        <f t="shared" si="6"/>
        <v>0</v>
      </c>
      <c r="R15" s="16">
        <v>0</v>
      </c>
      <c r="S15">
        <f t="shared" si="7"/>
        <v>0</v>
      </c>
      <c r="U15" t="s">
        <v>28</v>
      </c>
      <c r="V15">
        <f>SUM(Q6:Q300000)</f>
        <v>22</v>
      </c>
    </row>
    <row r="16" spans="1:23">
      <c r="A16" s="2">
        <v>41409</v>
      </c>
      <c r="B16" s="7">
        <v>65</v>
      </c>
      <c r="C16" s="7">
        <f t="shared" si="4"/>
        <v>64.400000000000006</v>
      </c>
      <c r="D16" s="8">
        <f t="shared" si="0"/>
        <v>74</v>
      </c>
      <c r="E16" s="9">
        <v>31</v>
      </c>
      <c r="F16" s="9">
        <f t="shared" si="5"/>
        <v>40.6</v>
      </c>
      <c r="G16" s="10">
        <f t="shared" si="1"/>
        <v>41.666666666666664</v>
      </c>
      <c r="H16" s="11">
        <v>0.02</v>
      </c>
      <c r="I16" s="11">
        <f t="shared" si="3"/>
        <v>0.02</v>
      </c>
      <c r="J16" s="11">
        <f t="shared" si="2"/>
        <v>0.02</v>
      </c>
      <c r="K16" s="17">
        <v>4</v>
      </c>
      <c r="M16" s="12">
        <f t="shared" si="8"/>
        <v>-48.103204813786284</v>
      </c>
      <c r="N16" s="13">
        <f t="shared" si="9"/>
        <v>0</v>
      </c>
      <c r="O16" s="15">
        <v>0</v>
      </c>
      <c r="P16">
        <f t="shared" si="10"/>
        <v>0</v>
      </c>
      <c r="Q16" s="13">
        <f t="shared" si="6"/>
        <v>0</v>
      </c>
      <c r="R16" s="16">
        <v>0</v>
      </c>
      <c r="S16">
        <f t="shared" si="7"/>
        <v>0</v>
      </c>
      <c r="U16" t="s">
        <v>30</v>
      </c>
      <c r="V16" s="5">
        <f>V15/V7-1</f>
        <v>-0.77777777777777779</v>
      </c>
    </row>
    <row r="17" spans="1:22">
      <c r="A17" s="2">
        <v>41410</v>
      </c>
      <c r="B17" s="7">
        <v>80</v>
      </c>
      <c r="C17" s="7">
        <f t="shared" si="4"/>
        <v>66.400000000000006</v>
      </c>
      <c r="D17" s="8">
        <f t="shared" si="0"/>
        <v>71.333333333333329</v>
      </c>
      <c r="E17" s="9">
        <v>42</v>
      </c>
      <c r="F17" s="9">
        <f t="shared" si="5"/>
        <v>37.4</v>
      </c>
      <c r="G17" s="10">
        <f t="shared" si="1"/>
        <v>42.333333333333336</v>
      </c>
      <c r="H17" s="11">
        <v>0</v>
      </c>
      <c r="I17" s="11">
        <f t="shared" si="3"/>
        <v>0.02</v>
      </c>
      <c r="J17" s="11">
        <f t="shared" si="2"/>
        <v>0</v>
      </c>
      <c r="K17" s="17">
        <v>0</v>
      </c>
      <c r="L17" s="6">
        <v>1</v>
      </c>
      <c r="M17" s="12">
        <f t="shared" si="8"/>
        <v>-33.515477085307872</v>
      </c>
      <c r="N17" s="13">
        <f t="shared" si="9"/>
        <v>0</v>
      </c>
      <c r="O17" s="15">
        <v>1</v>
      </c>
      <c r="P17">
        <f t="shared" si="10"/>
        <v>1</v>
      </c>
      <c r="Q17" s="13">
        <f t="shared" si="6"/>
        <v>0</v>
      </c>
      <c r="R17" s="16">
        <v>0</v>
      </c>
      <c r="S17">
        <f t="shared" si="7"/>
        <v>0</v>
      </c>
      <c r="U17" t="s">
        <v>29</v>
      </c>
      <c r="V17" s="5">
        <f>V15/(V7/2)-1</f>
        <v>-0.55555555555555558</v>
      </c>
    </row>
    <row r="18" spans="1:22">
      <c r="A18" s="2">
        <v>41411</v>
      </c>
      <c r="B18" s="7">
        <v>69</v>
      </c>
      <c r="C18" s="7">
        <f t="shared" si="4"/>
        <v>66.2</v>
      </c>
      <c r="D18" s="8">
        <f t="shared" si="0"/>
        <v>75.333333333333329</v>
      </c>
      <c r="E18" s="9">
        <v>44</v>
      </c>
      <c r="F18" s="9">
        <f t="shared" si="5"/>
        <v>37.4</v>
      </c>
      <c r="G18" s="10">
        <f t="shared" si="1"/>
        <v>46</v>
      </c>
      <c r="H18" s="11">
        <v>0</v>
      </c>
      <c r="I18" s="11">
        <f t="shared" si="3"/>
        <v>0.02</v>
      </c>
      <c r="J18" s="11">
        <f t="shared" si="2"/>
        <v>0.1</v>
      </c>
      <c r="K18" s="17">
        <v>1</v>
      </c>
      <c r="M18" s="12">
        <f t="shared" si="8"/>
        <v>-10.633286162633079</v>
      </c>
      <c r="N18" s="13">
        <f t="shared" si="9"/>
        <v>0</v>
      </c>
      <c r="O18" s="15">
        <v>0</v>
      </c>
      <c r="P18">
        <f t="shared" si="10"/>
        <v>0</v>
      </c>
      <c r="Q18" s="13">
        <f t="shared" si="6"/>
        <v>0</v>
      </c>
      <c r="R18" s="16">
        <v>0</v>
      </c>
      <c r="S18">
        <f t="shared" si="7"/>
        <v>0</v>
      </c>
      <c r="U18" t="s">
        <v>33</v>
      </c>
      <c r="V18" s="5">
        <f>V15/(V7/3)-1</f>
        <v>-0.33333333333333337</v>
      </c>
    </row>
    <row r="19" spans="1:22">
      <c r="A19" s="2">
        <v>41412</v>
      </c>
      <c r="B19" s="7">
        <v>73</v>
      </c>
      <c r="C19" s="7">
        <f t="shared" si="4"/>
        <v>69.2</v>
      </c>
      <c r="D19" s="8">
        <f t="shared" si="0"/>
        <v>77.666666666666671</v>
      </c>
      <c r="E19" s="9">
        <v>39</v>
      </c>
      <c r="F19" s="9">
        <f t="shared" si="5"/>
        <v>37.6</v>
      </c>
      <c r="G19" s="10">
        <f t="shared" si="1"/>
        <v>49.666666666666664</v>
      </c>
      <c r="H19" s="11">
        <v>0</v>
      </c>
      <c r="I19" s="11">
        <f t="shared" si="3"/>
        <v>0</v>
      </c>
      <c r="J19" s="11">
        <f t="shared" si="2"/>
        <v>0.13</v>
      </c>
      <c r="K19" s="17">
        <v>4</v>
      </c>
      <c r="L19" s="6">
        <v>1</v>
      </c>
      <c r="M19" s="12">
        <f t="shared" si="8"/>
        <v>-22.897047007149023</v>
      </c>
      <c r="N19" s="13">
        <f t="shared" si="9"/>
        <v>0</v>
      </c>
      <c r="O19" s="15">
        <v>0</v>
      </c>
      <c r="P19">
        <f t="shared" si="10"/>
        <v>0</v>
      </c>
      <c r="Q19" s="13">
        <f t="shared" si="6"/>
        <v>0</v>
      </c>
      <c r="R19" s="16">
        <v>0</v>
      </c>
      <c r="S19">
        <f t="shared" si="7"/>
        <v>0</v>
      </c>
    </row>
    <row r="20" spans="1:22">
      <c r="A20" s="2">
        <v>41413</v>
      </c>
      <c r="B20" s="7">
        <v>72</v>
      </c>
      <c r="C20" s="7">
        <f t="shared" si="4"/>
        <v>71.8</v>
      </c>
      <c r="D20" s="8">
        <f t="shared" si="0"/>
        <v>76.333333333333329</v>
      </c>
      <c r="E20" s="9">
        <v>44</v>
      </c>
      <c r="F20" s="9">
        <f t="shared" si="5"/>
        <v>40</v>
      </c>
      <c r="G20" s="10">
        <f t="shared" si="1"/>
        <v>51.666666666666664</v>
      </c>
      <c r="H20" s="11">
        <v>0.1</v>
      </c>
      <c r="I20" s="11">
        <f t="shared" si="3"/>
        <v>0.1</v>
      </c>
      <c r="J20" s="11">
        <f t="shared" si="2"/>
        <v>0.18</v>
      </c>
      <c r="K20" s="17">
        <v>7</v>
      </c>
      <c r="L20" s="6">
        <v>12</v>
      </c>
      <c r="M20" s="12">
        <f t="shared" si="8"/>
        <v>-51.922732282288663</v>
      </c>
      <c r="N20" s="13">
        <f t="shared" si="9"/>
        <v>0</v>
      </c>
      <c r="O20" s="15">
        <v>0</v>
      </c>
      <c r="P20">
        <f t="shared" si="10"/>
        <v>0</v>
      </c>
      <c r="Q20" s="13">
        <f t="shared" si="6"/>
        <v>0</v>
      </c>
      <c r="R20" s="16">
        <v>0</v>
      </c>
      <c r="S20">
        <f t="shared" si="7"/>
        <v>0</v>
      </c>
    </row>
    <row r="21" spans="1:22">
      <c r="A21" s="2">
        <v>41414</v>
      </c>
      <c r="B21" s="7">
        <v>81</v>
      </c>
      <c r="C21" s="7">
        <f t="shared" si="4"/>
        <v>75</v>
      </c>
      <c r="D21" s="8">
        <f t="shared" si="0"/>
        <v>74.666666666666671</v>
      </c>
      <c r="E21" s="9">
        <v>55</v>
      </c>
      <c r="F21" s="9">
        <f t="shared" si="5"/>
        <v>44.8</v>
      </c>
      <c r="G21" s="10">
        <f t="shared" si="1"/>
        <v>51</v>
      </c>
      <c r="H21" s="11">
        <v>0.03</v>
      </c>
      <c r="I21" s="11">
        <f t="shared" si="3"/>
        <v>0.13</v>
      </c>
      <c r="J21" s="11">
        <f t="shared" si="2"/>
        <v>0.39</v>
      </c>
      <c r="K21" s="17">
        <v>5</v>
      </c>
      <c r="L21" s="6">
        <v>1</v>
      </c>
      <c r="M21" s="12">
        <f t="shared" si="8"/>
        <v>-17.125376943915413</v>
      </c>
      <c r="N21" s="13">
        <f t="shared" si="9"/>
        <v>0</v>
      </c>
      <c r="O21" s="15">
        <v>0</v>
      </c>
      <c r="P21">
        <f t="shared" si="10"/>
        <v>0</v>
      </c>
      <c r="Q21" s="13">
        <f t="shared" si="6"/>
        <v>0</v>
      </c>
      <c r="R21" s="16">
        <v>0</v>
      </c>
      <c r="S21">
        <f t="shared" si="7"/>
        <v>0</v>
      </c>
    </row>
    <row r="22" spans="1:22">
      <c r="A22" s="2">
        <v>41415</v>
      </c>
      <c r="B22" s="7">
        <v>80</v>
      </c>
      <c r="C22" s="7">
        <f t="shared" si="4"/>
        <v>75</v>
      </c>
      <c r="D22" s="8">
        <f t="shared" si="0"/>
        <v>71.666666666666671</v>
      </c>
      <c r="E22" s="9">
        <v>50</v>
      </c>
      <c r="F22" s="9">
        <f t="shared" si="5"/>
        <v>46.4</v>
      </c>
      <c r="G22" s="10">
        <f t="shared" si="1"/>
        <v>50.333333333333336</v>
      </c>
      <c r="H22" s="11">
        <v>0.05</v>
      </c>
      <c r="I22" s="11">
        <f t="shared" si="3"/>
        <v>0.18</v>
      </c>
      <c r="J22" s="11">
        <f t="shared" si="2"/>
        <v>0.64999999999999991</v>
      </c>
      <c r="K22" s="17">
        <v>5</v>
      </c>
      <c r="L22" s="6">
        <v>13</v>
      </c>
      <c r="M22" s="12">
        <f t="shared" si="8"/>
        <v>-29.573887991086472</v>
      </c>
      <c r="N22" s="13">
        <f t="shared" si="9"/>
        <v>0</v>
      </c>
      <c r="O22" s="15">
        <v>0</v>
      </c>
      <c r="P22">
        <f t="shared" si="10"/>
        <v>0</v>
      </c>
      <c r="Q22" s="13">
        <f t="shared" si="6"/>
        <v>0</v>
      </c>
      <c r="R22" s="16">
        <v>0</v>
      </c>
      <c r="S22">
        <f t="shared" si="7"/>
        <v>0</v>
      </c>
    </row>
    <row r="23" spans="1:22">
      <c r="A23" s="2">
        <v>41416</v>
      </c>
      <c r="B23" s="7">
        <v>68</v>
      </c>
      <c r="C23" s="7">
        <f t="shared" si="4"/>
        <v>74.8</v>
      </c>
      <c r="D23" s="8">
        <f t="shared" si="0"/>
        <v>66</v>
      </c>
      <c r="E23" s="9">
        <v>50</v>
      </c>
      <c r="F23" s="9">
        <f t="shared" si="5"/>
        <v>47.6</v>
      </c>
      <c r="G23" s="10">
        <f t="shared" si="1"/>
        <v>47</v>
      </c>
      <c r="H23" s="11">
        <v>0.31</v>
      </c>
      <c r="I23" s="11">
        <f t="shared" si="3"/>
        <v>0.39</v>
      </c>
      <c r="J23" s="11">
        <f t="shared" si="2"/>
        <v>0.90999999999999992</v>
      </c>
      <c r="K23" s="17">
        <v>10</v>
      </c>
      <c r="L23" s="6">
        <v>1</v>
      </c>
      <c r="M23" s="12">
        <f t="shared" si="8"/>
        <v>-118.74468426721234</v>
      </c>
      <c r="N23" s="13">
        <f t="shared" si="9"/>
        <v>0</v>
      </c>
      <c r="O23" s="15">
        <v>0</v>
      </c>
      <c r="P23">
        <f t="shared" si="10"/>
        <v>0</v>
      </c>
      <c r="Q23" s="13">
        <f t="shared" si="6"/>
        <v>0</v>
      </c>
      <c r="R23" s="16">
        <v>0</v>
      </c>
      <c r="S23">
        <f t="shared" si="7"/>
        <v>0</v>
      </c>
    </row>
    <row r="24" spans="1:22">
      <c r="A24" s="2">
        <v>41417</v>
      </c>
      <c r="B24" s="7">
        <v>76</v>
      </c>
      <c r="C24" s="7">
        <f t="shared" si="4"/>
        <v>75.400000000000006</v>
      </c>
      <c r="D24" s="8">
        <f t="shared" si="0"/>
        <v>60</v>
      </c>
      <c r="E24" s="9">
        <v>53</v>
      </c>
      <c r="F24" s="9">
        <f t="shared" si="5"/>
        <v>50.4</v>
      </c>
      <c r="G24" s="10">
        <f t="shared" si="1"/>
        <v>42.333333333333336</v>
      </c>
      <c r="H24" s="11">
        <v>0.28999999999999998</v>
      </c>
      <c r="I24" s="11">
        <f t="shared" si="3"/>
        <v>0.64999999999999991</v>
      </c>
      <c r="J24" s="11">
        <f t="shared" si="2"/>
        <v>0.90999999999999992</v>
      </c>
      <c r="K24" s="17">
        <v>8</v>
      </c>
      <c r="L24" s="6">
        <v>1</v>
      </c>
      <c r="M24" s="12">
        <f t="shared" si="8"/>
        <v>-117.38697661251034</v>
      </c>
      <c r="N24" s="13">
        <f t="shared" si="9"/>
        <v>0</v>
      </c>
      <c r="O24" s="15">
        <v>0</v>
      </c>
      <c r="P24">
        <f t="shared" si="10"/>
        <v>0</v>
      </c>
      <c r="Q24" s="13">
        <f t="shared" si="6"/>
        <v>0</v>
      </c>
      <c r="R24" s="16">
        <v>0</v>
      </c>
      <c r="S24">
        <f t="shared" si="7"/>
        <v>0</v>
      </c>
    </row>
    <row r="25" spans="1:22">
      <c r="A25" s="2">
        <v>41418</v>
      </c>
      <c r="B25" s="7">
        <v>71</v>
      </c>
      <c r="C25" s="7">
        <f t="shared" si="4"/>
        <v>75.2</v>
      </c>
      <c r="D25" s="8">
        <f t="shared" si="0"/>
        <v>60</v>
      </c>
      <c r="E25" s="9">
        <v>48</v>
      </c>
      <c r="F25" s="9">
        <f t="shared" si="5"/>
        <v>51.2</v>
      </c>
      <c r="G25" s="10">
        <f t="shared" si="1"/>
        <v>38.666666666666664</v>
      </c>
      <c r="H25" s="11">
        <v>0.31</v>
      </c>
      <c r="I25" s="11">
        <f t="shared" si="3"/>
        <v>0.90999999999999992</v>
      </c>
      <c r="J25" s="11">
        <f t="shared" si="2"/>
        <v>0.67</v>
      </c>
      <c r="K25" s="17">
        <v>9</v>
      </c>
      <c r="L25" s="6">
        <v>1</v>
      </c>
      <c r="M25" s="12">
        <f t="shared" si="8"/>
        <v>-129.34117231303512</v>
      </c>
      <c r="N25" s="13">
        <f t="shared" si="9"/>
        <v>0</v>
      </c>
      <c r="O25" s="15">
        <v>0</v>
      </c>
      <c r="P25">
        <f t="shared" si="10"/>
        <v>0</v>
      </c>
      <c r="Q25" s="13">
        <f t="shared" si="6"/>
        <v>0</v>
      </c>
      <c r="R25" s="16">
        <v>0</v>
      </c>
      <c r="S25">
        <f t="shared" si="7"/>
        <v>0</v>
      </c>
    </row>
    <row r="26" spans="1:22">
      <c r="A26" s="2">
        <v>41419</v>
      </c>
      <c r="B26" s="7">
        <v>51</v>
      </c>
      <c r="C26" s="7">
        <f t="shared" si="4"/>
        <v>69.2</v>
      </c>
      <c r="D26" s="8">
        <f t="shared" si="0"/>
        <v>67.333333333333329</v>
      </c>
      <c r="E26" s="9">
        <v>40</v>
      </c>
      <c r="F26" s="9">
        <f t="shared" si="5"/>
        <v>48.2</v>
      </c>
      <c r="G26" s="10">
        <f t="shared" si="1"/>
        <v>38.333333333333336</v>
      </c>
      <c r="H26" s="11">
        <v>0.31</v>
      </c>
      <c r="I26" s="11">
        <f t="shared" si="3"/>
        <v>0.90999999999999992</v>
      </c>
      <c r="J26" s="11">
        <f t="shared" si="2"/>
        <v>0.36</v>
      </c>
      <c r="K26" s="17">
        <v>10</v>
      </c>
      <c r="L26" s="6">
        <v>1</v>
      </c>
      <c r="M26" s="12">
        <f t="shared" si="8"/>
        <v>-122.16237675621392</v>
      </c>
      <c r="N26" s="13">
        <f t="shared" si="9"/>
        <v>0</v>
      </c>
      <c r="O26" s="15">
        <v>0</v>
      </c>
      <c r="P26">
        <f t="shared" si="10"/>
        <v>0</v>
      </c>
      <c r="Q26" s="13">
        <f t="shared" si="6"/>
        <v>0</v>
      </c>
      <c r="R26" s="16">
        <v>0</v>
      </c>
      <c r="S26">
        <f t="shared" si="7"/>
        <v>0</v>
      </c>
    </row>
    <row r="27" spans="1:22">
      <c r="A27" s="2">
        <v>41420</v>
      </c>
      <c r="B27" s="7">
        <v>58</v>
      </c>
      <c r="C27" s="7">
        <f t="shared" si="4"/>
        <v>64.8</v>
      </c>
      <c r="D27" s="8">
        <f t="shared" si="0"/>
        <v>71.333333333333329</v>
      </c>
      <c r="E27" s="9">
        <v>39</v>
      </c>
      <c r="F27" s="9">
        <f t="shared" si="5"/>
        <v>46</v>
      </c>
      <c r="G27" s="10">
        <f t="shared" si="1"/>
        <v>44.333333333333336</v>
      </c>
      <c r="H27" s="11">
        <v>0.05</v>
      </c>
      <c r="I27" s="11">
        <f t="shared" si="3"/>
        <v>0.67</v>
      </c>
      <c r="J27" s="11">
        <f t="shared" si="2"/>
        <v>0.05</v>
      </c>
      <c r="K27" s="17">
        <v>8</v>
      </c>
      <c r="M27" s="12">
        <f t="shared" si="8"/>
        <v>-35.655240402034806</v>
      </c>
      <c r="N27" s="13">
        <f t="shared" si="9"/>
        <v>0</v>
      </c>
      <c r="O27" s="15">
        <v>0</v>
      </c>
      <c r="P27">
        <f t="shared" si="10"/>
        <v>0</v>
      </c>
      <c r="Q27" s="13">
        <f t="shared" si="6"/>
        <v>0</v>
      </c>
      <c r="R27" s="16">
        <v>0</v>
      </c>
      <c r="S27">
        <f t="shared" si="7"/>
        <v>0</v>
      </c>
    </row>
    <row r="28" spans="1:22">
      <c r="A28" s="2">
        <v>41421</v>
      </c>
      <c r="B28" s="7">
        <v>71</v>
      </c>
      <c r="C28" s="7">
        <f t="shared" si="4"/>
        <v>65.400000000000006</v>
      </c>
      <c r="D28" s="8">
        <f t="shared" si="0"/>
        <v>76.666666666666671</v>
      </c>
      <c r="E28" s="9">
        <v>37</v>
      </c>
      <c r="F28" s="9">
        <f t="shared" si="5"/>
        <v>43.4</v>
      </c>
      <c r="G28" s="10">
        <f t="shared" si="1"/>
        <v>51.666666666666664</v>
      </c>
      <c r="H28" s="11">
        <v>0</v>
      </c>
      <c r="I28" s="11">
        <f t="shared" si="3"/>
        <v>0.36</v>
      </c>
      <c r="J28" s="11">
        <f t="shared" si="2"/>
        <v>1.02</v>
      </c>
      <c r="K28" s="17">
        <v>1</v>
      </c>
      <c r="M28" s="12">
        <f t="shared" si="8"/>
        <v>-19.320858408011631</v>
      </c>
      <c r="N28" s="13">
        <f t="shared" si="9"/>
        <v>0</v>
      </c>
      <c r="O28" s="15">
        <v>0</v>
      </c>
      <c r="P28">
        <f t="shared" si="10"/>
        <v>0</v>
      </c>
      <c r="Q28" s="13">
        <f t="shared" si="6"/>
        <v>0</v>
      </c>
      <c r="R28" s="16">
        <v>0</v>
      </c>
      <c r="S28">
        <f t="shared" si="7"/>
        <v>0</v>
      </c>
    </row>
    <row r="29" spans="1:22">
      <c r="A29" s="2">
        <v>41422</v>
      </c>
      <c r="B29" s="7">
        <v>73</v>
      </c>
      <c r="C29" s="7">
        <f t="shared" si="4"/>
        <v>64.8</v>
      </c>
      <c r="D29" s="8">
        <f t="shared" si="0"/>
        <v>83</v>
      </c>
      <c r="E29" s="9">
        <v>39</v>
      </c>
      <c r="F29" s="9">
        <f t="shared" si="5"/>
        <v>40.6</v>
      </c>
      <c r="G29" s="10">
        <f t="shared" si="1"/>
        <v>58.666666666666664</v>
      </c>
      <c r="H29" s="11">
        <v>0</v>
      </c>
      <c r="I29" s="11">
        <f t="shared" si="3"/>
        <v>0.05</v>
      </c>
      <c r="J29" s="11">
        <f t="shared" si="2"/>
        <v>1.02</v>
      </c>
      <c r="K29" s="17">
        <v>2</v>
      </c>
      <c r="M29" s="12">
        <f t="shared" si="8"/>
        <v>-19.714643180780833</v>
      </c>
      <c r="N29" s="13">
        <f t="shared" si="9"/>
        <v>0</v>
      </c>
      <c r="O29" s="15">
        <v>0</v>
      </c>
      <c r="P29">
        <f t="shared" si="10"/>
        <v>0</v>
      </c>
      <c r="Q29" s="13">
        <f t="shared" si="6"/>
        <v>0</v>
      </c>
      <c r="R29" s="16">
        <v>0</v>
      </c>
      <c r="S29">
        <f t="shared" si="7"/>
        <v>0</v>
      </c>
    </row>
    <row r="30" spans="1:22">
      <c r="A30" s="2">
        <v>41423</v>
      </c>
      <c r="B30" s="7">
        <v>70</v>
      </c>
      <c r="C30" s="7">
        <f t="shared" si="4"/>
        <v>64.599999999999994</v>
      </c>
      <c r="D30" s="8">
        <f t="shared" si="0"/>
        <v>89.666666666666671</v>
      </c>
      <c r="E30" s="9">
        <v>57</v>
      </c>
      <c r="F30" s="9">
        <f t="shared" si="5"/>
        <v>42.4</v>
      </c>
      <c r="G30" s="10">
        <f t="shared" si="1"/>
        <v>61</v>
      </c>
      <c r="H30" s="11">
        <v>1.02</v>
      </c>
      <c r="I30" s="11">
        <f t="shared" si="3"/>
        <v>1.02</v>
      </c>
      <c r="J30" s="11">
        <f t="shared" si="2"/>
        <v>1.02</v>
      </c>
      <c r="K30" s="17">
        <v>9</v>
      </c>
      <c r="L30" s="6">
        <v>13</v>
      </c>
      <c r="M30" s="12">
        <f t="shared" si="8"/>
        <v>-399.90148872751109</v>
      </c>
      <c r="N30" s="13">
        <f t="shared" si="9"/>
        <v>0</v>
      </c>
      <c r="O30" s="15">
        <v>0</v>
      </c>
      <c r="P30">
        <f t="shared" si="10"/>
        <v>0</v>
      </c>
      <c r="Q30" s="13">
        <f t="shared" si="6"/>
        <v>0</v>
      </c>
      <c r="R30" s="16">
        <v>0</v>
      </c>
      <c r="S30">
        <f t="shared" si="7"/>
        <v>0</v>
      </c>
    </row>
    <row r="31" spans="1:22">
      <c r="A31" s="2">
        <v>41424</v>
      </c>
      <c r="B31" s="7">
        <v>87</v>
      </c>
      <c r="C31" s="7">
        <f t="shared" si="4"/>
        <v>71.8</v>
      </c>
      <c r="D31" s="8">
        <f t="shared" si="0"/>
        <v>90</v>
      </c>
      <c r="E31" s="9">
        <v>59</v>
      </c>
      <c r="F31" s="9">
        <f t="shared" si="5"/>
        <v>46.2</v>
      </c>
      <c r="G31" s="10">
        <f t="shared" si="1"/>
        <v>63.666666666666664</v>
      </c>
      <c r="H31" s="11">
        <v>0</v>
      </c>
      <c r="I31" s="11">
        <f t="shared" si="3"/>
        <v>1.02</v>
      </c>
      <c r="J31" s="11">
        <f t="shared" si="2"/>
        <v>0</v>
      </c>
      <c r="K31" s="17">
        <v>1</v>
      </c>
      <c r="L31" s="6">
        <v>1</v>
      </c>
      <c r="M31" s="12">
        <f t="shared" si="8"/>
        <v>1.521712539496608</v>
      </c>
      <c r="N31" s="13">
        <f t="shared" si="9"/>
        <v>1</v>
      </c>
      <c r="O31" s="15">
        <v>0</v>
      </c>
      <c r="P31">
        <f t="shared" si="10"/>
        <v>1</v>
      </c>
      <c r="Q31" s="13">
        <f t="shared" si="6"/>
        <v>1</v>
      </c>
      <c r="R31" s="16">
        <v>1</v>
      </c>
      <c r="S31">
        <f t="shared" si="7"/>
        <v>0</v>
      </c>
    </row>
    <row r="32" spans="1:22">
      <c r="A32" s="2">
        <v>41425</v>
      </c>
      <c r="B32" s="7">
        <v>92</v>
      </c>
      <c r="C32" s="7">
        <f t="shared" si="4"/>
        <v>78.599999999999994</v>
      </c>
      <c r="D32" s="8">
        <f t="shared" si="0"/>
        <v>85.333333333333329</v>
      </c>
      <c r="E32" s="9">
        <v>60</v>
      </c>
      <c r="F32" s="9">
        <f t="shared" si="5"/>
        <v>50.4</v>
      </c>
      <c r="G32" s="10">
        <f t="shared" si="1"/>
        <v>62</v>
      </c>
      <c r="H32" s="11">
        <v>0</v>
      </c>
      <c r="I32" s="11">
        <f t="shared" si="3"/>
        <v>1.02</v>
      </c>
      <c r="J32" s="11">
        <f t="shared" si="2"/>
        <v>5.0000000000000001E-3</v>
      </c>
      <c r="K32" s="17">
        <v>1</v>
      </c>
      <c r="L32" s="6">
        <v>1</v>
      </c>
      <c r="M32" s="12">
        <f t="shared" si="8"/>
        <v>4.1143638755234084</v>
      </c>
      <c r="N32" s="13">
        <f t="shared" si="9"/>
        <v>1</v>
      </c>
      <c r="O32" s="15">
        <v>0</v>
      </c>
      <c r="P32">
        <f t="shared" si="10"/>
        <v>1</v>
      </c>
      <c r="Q32" s="13">
        <f t="shared" si="6"/>
        <v>0</v>
      </c>
      <c r="R32" s="16">
        <v>0</v>
      </c>
      <c r="S32">
        <f t="shared" si="7"/>
        <v>0</v>
      </c>
    </row>
    <row r="33" spans="1:19">
      <c r="A33" s="2">
        <v>41426</v>
      </c>
      <c r="B33" s="7">
        <v>90</v>
      </c>
      <c r="C33" s="7">
        <f t="shared" si="4"/>
        <v>82.4</v>
      </c>
      <c r="D33" s="8">
        <f t="shared" si="0"/>
        <v>79</v>
      </c>
      <c r="E33" s="9">
        <v>64</v>
      </c>
      <c r="F33" s="9">
        <f t="shared" si="5"/>
        <v>55.8</v>
      </c>
      <c r="G33" s="10">
        <f t="shared" si="1"/>
        <v>56</v>
      </c>
      <c r="H33" s="11">
        <v>0</v>
      </c>
      <c r="I33" s="11">
        <f t="shared" si="3"/>
        <v>0</v>
      </c>
      <c r="J33" s="11">
        <f t="shared" si="2"/>
        <v>0.39500000000000002</v>
      </c>
      <c r="K33" s="17">
        <v>0</v>
      </c>
      <c r="M33" s="12">
        <f t="shared" si="8"/>
        <v>5.5614826268527624</v>
      </c>
      <c r="N33" s="13">
        <f t="shared" si="9"/>
        <v>1</v>
      </c>
      <c r="O33" s="15">
        <v>0</v>
      </c>
      <c r="P33">
        <f t="shared" si="10"/>
        <v>1</v>
      </c>
      <c r="Q33" s="13">
        <f t="shared" si="6"/>
        <v>1</v>
      </c>
      <c r="R33" s="16">
        <v>1</v>
      </c>
      <c r="S33">
        <f t="shared" si="7"/>
        <v>0</v>
      </c>
    </row>
    <row r="34" spans="1:19">
      <c r="A34" s="2">
        <v>41427</v>
      </c>
      <c r="B34" s="7">
        <v>88</v>
      </c>
      <c r="C34" s="7">
        <f t="shared" si="4"/>
        <v>85.4</v>
      </c>
      <c r="D34" s="8">
        <f t="shared" ref="D34:D65" si="11">AVERAGE(B35:B37)</f>
        <v>74</v>
      </c>
      <c r="E34" s="9">
        <v>67</v>
      </c>
      <c r="F34" s="9">
        <f t="shared" si="5"/>
        <v>61.4</v>
      </c>
      <c r="G34" s="10">
        <f t="shared" ref="G34:G65" si="12">AVERAGE(E35:E37)</f>
        <v>49</v>
      </c>
      <c r="H34" s="11">
        <v>5.0000000000000001E-3</v>
      </c>
      <c r="I34" s="11">
        <f t="shared" si="3"/>
        <v>5.0000000000000001E-3</v>
      </c>
      <c r="J34" s="11">
        <f t="shared" ref="J34:J65" si="13">SUM(H34:H36)</f>
        <v>0.39500000000000002</v>
      </c>
      <c r="K34" s="17">
        <v>1</v>
      </c>
      <c r="M34" s="12">
        <f t="shared" si="8"/>
        <v>5.3489874700448743</v>
      </c>
      <c r="N34" s="13">
        <f t="shared" si="9"/>
        <v>1</v>
      </c>
      <c r="O34" s="15">
        <v>0</v>
      </c>
      <c r="P34">
        <f t="shared" si="10"/>
        <v>1</v>
      </c>
      <c r="Q34" s="13">
        <f t="shared" si="6"/>
        <v>0</v>
      </c>
      <c r="R34" s="16">
        <v>0</v>
      </c>
      <c r="S34">
        <f t="shared" si="7"/>
        <v>0</v>
      </c>
    </row>
    <row r="35" spans="1:19">
      <c r="A35" s="2">
        <v>41428</v>
      </c>
      <c r="B35" s="7">
        <v>78</v>
      </c>
      <c r="C35" s="7">
        <f t="shared" si="4"/>
        <v>87</v>
      </c>
      <c r="D35" s="8">
        <f t="shared" si="11"/>
        <v>72.666666666666671</v>
      </c>
      <c r="E35" s="9">
        <v>55</v>
      </c>
      <c r="F35" s="9">
        <f t="shared" si="5"/>
        <v>61</v>
      </c>
      <c r="G35" s="10">
        <f t="shared" si="12"/>
        <v>47.666666666666664</v>
      </c>
      <c r="H35" s="11">
        <v>0.39</v>
      </c>
      <c r="I35" s="11">
        <f t="shared" si="3"/>
        <v>0.39500000000000002</v>
      </c>
      <c r="J35" s="11">
        <f t="shared" si="13"/>
        <v>0.39</v>
      </c>
      <c r="K35" s="17">
        <v>7</v>
      </c>
      <c r="L35" s="6">
        <v>1</v>
      </c>
      <c r="M35" s="12">
        <f t="shared" si="8"/>
        <v>-151.99521769999663</v>
      </c>
      <c r="N35" s="13">
        <f t="shared" si="9"/>
        <v>0</v>
      </c>
      <c r="O35" s="15">
        <v>0</v>
      </c>
      <c r="P35">
        <f t="shared" si="10"/>
        <v>0</v>
      </c>
      <c r="Q35" s="13">
        <f t="shared" si="6"/>
        <v>0</v>
      </c>
      <c r="R35" s="16">
        <v>0</v>
      </c>
      <c r="S35">
        <f t="shared" si="7"/>
        <v>0</v>
      </c>
    </row>
    <row r="36" spans="1:19">
      <c r="A36" s="2">
        <v>41429</v>
      </c>
      <c r="B36" s="7">
        <v>71</v>
      </c>
      <c r="C36" s="7">
        <f t="shared" si="4"/>
        <v>83.8</v>
      </c>
      <c r="D36" s="8">
        <f t="shared" si="11"/>
        <v>68</v>
      </c>
      <c r="E36" s="9">
        <v>46</v>
      </c>
      <c r="F36" s="9">
        <f t="shared" si="5"/>
        <v>58.4</v>
      </c>
      <c r="G36" s="10">
        <f t="shared" si="12"/>
        <v>50</v>
      </c>
      <c r="H36" s="11">
        <v>0</v>
      </c>
      <c r="I36" s="11">
        <f t="shared" ref="I36:I67" si="14">SUM(H34:H36)</f>
        <v>0.39500000000000002</v>
      </c>
      <c r="J36" s="11">
        <f t="shared" si="13"/>
        <v>0.05</v>
      </c>
      <c r="K36" s="17">
        <v>1</v>
      </c>
      <c r="M36" s="12">
        <f t="shared" si="8"/>
        <v>14.131307629203226</v>
      </c>
      <c r="N36" s="13">
        <f t="shared" si="9"/>
        <v>1</v>
      </c>
      <c r="O36" s="15">
        <v>0</v>
      </c>
      <c r="P36">
        <f t="shared" si="10"/>
        <v>1</v>
      </c>
      <c r="Q36" s="13">
        <f t="shared" si="6"/>
        <v>1</v>
      </c>
      <c r="R36" s="16">
        <v>1</v>
      </c>
      <c r="S36">
        <f t="shared" si="7"/>
        <v>0</v>
      </c>
    </row>
    <row r="37" spans="1:19">
      <c r="A37" s="2">
        <v>41430</v>
      </c>
      <c r="B37" s="7">
        <v>73</v>
      </c>
      <c r="C37" s="7">
        <f t="shared" si="4"/>
        <v>80</v>
      </c>
      <c r="D37" s="8">
        <f t="shared" si="11"/>
        <v>69.666666666666671</v>
      </c>
      <c r="E37" s="9">
        <v>46</v>
      </c>
      <c r="F37" s="9">
        <f t="shared" si="5"/>
        <v>55.6</v>
      </c>
      <c r="G37" s="10">
        <f t="shared" si="12"/>
        <v>52</v>
      </c>
      <c r="H37" s="11">
        <v>0</v>
      </c>
      <c r="I37" s="11">
        <f t="shared" si="14"/>
        <v>0.39</v>
      </c>
      <c r="J37" s="11">
        <f t="shared" si="13"/>
        <v>1.94</v>
      </c>
      <c r="K37" s="17">
        <v>2</v>
      </c>
      <c r="M37" s="12">
        <f t="shared" si="8"/>
        <v>14.571589402897896</v>
      </c>
      <c r="N37" s="13">
        <f t="shared" si="9"/>
        <v>1</v>
      </c>
      <c r="O37" s="15">
        <v>0</v>
      </c>
      <c r="P37">
        <f t="shared" si="10"/>
        <v>1</v>
      </c>
      <c r="Q37" s="13">
        <f t="shared" si="6"/>
        <v>0</v>
      </c>
      <c r="R37" s="16">
        <v>0</v>
      </c>
      <c r="S37">
        <f t="shared" si="7"/>
        <v>0</v>
      </c>
    </row>
    <row r="38" spans="1:19">
      <c r="A38" s="2">
        <v>41431</v>
      </c>
      <c r="B38" s="7">
        <v>74</v>
      </c>
      <c r="C38" s="7">
        <f t="shared" ref="C38:C69" si="15">AVERAGE(B34:B38)</f>
        <v>76.8</v>
      </c>
      <c r="D38" s="8">
        <f t="shared" si="11"/>
        <v>71.666666666666671</v>
      </c>
      <c r="E38" s="9">
        <v>51</v>
      </c>
      <c r="F38" s="9">
        <f t="shared" ref="F38:F69" si="16">AVERAGE(E34:E38)</f>
        <v>53</v>
      </c>
      <c r="G38" s="10">
        <f t="shared" si="12"/>
        <v>52.333333333333336</v>
      </c>
      <c r="H38" s="11">
        <v>0.05</v>
      </c>
      <c r="I38" s="11">
        <f t="shared" si="14"/>
        <v>0.05</v>
      </c>
      <c r="J38" s="11">
        <f t="shared" si="13"/>
        <v>2.79</v>
      </c>
      <c r="K38" s="17">
        <v>1</v>
      </c>
      <c r="M38" s="12">
        <f t="shared" si="8"/>
        <v>-1.7165720471007246</v>
      </c>
      <c r="N38" s="13">
        <f t="shared" si="9"/>
        <v>0</v>
      </c>
      <c r="O38" s="15">
        <v>0</v>
      </c>
      <c r="P38">
        <f t="shared" si="10"/>
        <v>0</v>
      </c>
      <c r="Q38" s="13">
        <f t="shared" ref="Q38:Q69" si="17">IF(N38=0, 0, IF(Q37=1, 0, 1))</f>
        <v>0</v>
      </c>
      <c r="R38" s="16">
        <v>0</v>
      </c>
      <c r="S38">
        <f t="shared" ref="S38:S69" si="18">IF(Q38=R38, 0, 1)</f>
        <v>0</v>
      </c>
    </row>
    <row r="39" spans="1:19">
      <c r="A39" s="2">
        <v>41432</v>
      </c>
      <c r="B39" s="7">
        <v>57</v>
      </c>
      <c r="C39" s="7">
        <f t="shared" si="15"/>
        <v>70.599999999999994</v>
      </c>
      <c r="D39" s="8">
        <f t="shared" si="11"/>
        <v>76</v>
      </c>
      <c r="E39" s="9">
        <v>53</v>
      </c>
      <c r="F39" s="9">
        <f t="shared" si="16"/>
        <v>50.2</v>
      </c>
      <c r="G39" s="10">
        <f t="shared" si="12"/>
        <v>52</v>
      </c>
      <c r="H39" s="11">
        <v>1.89</v>
      </c>
      <c r="I39" s="11">
        <f t="shared" si="14"/>
        <v>1.94</v>
      </c>
      <c r="J39" s="11">
        <f t="shared" si="13"/>
        <v>2.7399999999999998</v>
      </c>
      <c r="K39" s="17">
        <v>10</v>
      </c>
      <c r="L39" s="6">
        <v>1</v>
      </c>
      <c r="M39" s="12">
        <f t="shared" si="8"/>
        <v>-709.77314854708175</v>
      </c>
      <c r="N39" s="13">
        <f t="shared" si="9"/>
        <v>0</v>
      </c>
      <c r="O39" s="15">
        <v>0</v>
      </c>
      <c r="P39">
        <f t="shared" si="10"/>
        <v>0</v>
      </c>
      <c r="Q39" s="13">
        <f t="shared" si="17"/>
        <v>0</v>
      </c>
      <c r="R39" s="16">
        <v>0</v>
      </c>
      <c r="S39">
        <f t="shared" si="18"/>
        <v>0</v>
      </c>
    </row>
    <row r="40" spans="1:19">
      <c r="A40" s="2">
        <v>41433</v>
      </c>
      <c r="B40" s="7">
        <v>78</v>
      </c>
      <c r="C40" s="7">
        <f t="shared" si="15"/>
        <v>70.599999999999994</v>
      </c>
      <c r="D40" s="8">
        <f t="shared" si="11"/>
        <v>71</v>
      </c>
      <c r="E40" s="9">
        <v>52</v>
      </c>
      <c r="F40" s="9">
        <f t="shared" si="16"/>
        <v>49.6</v>
      </c>
      <c r="G40" s="10">
        <f t="shared" si="12"/>
        <v>53</v>
      </c>
      <c r="H40" s="11">
        <v>0.85</v>
      </c>
      <c r="I40" s="11">
        <f t="shared" si="14"/>
        <v>2.79</v>
      </c>
      <c r="J40" s="11">
        <f t="shared" si="13"/>
        <v>1.63</v>
      </c>
      <c r="K40" s="17">
        <v>8</v>
      </c>
      <c r="L40" s="6">
        <v>1</v>
      </c>
      <c r="M40" s="12">
        <f t="shared" si="8"/>
        <v>-322.5713272259477</v>
      </c>
      <c r="N40" s="13">
        <f t="shared" si="9"/>
        <v>0</v>
      </c>
      <c r="O40" s="15">
        <v>0</v>
      </c>
      <c r="P40">
        <f t="shared" si="10"/>
        <v>0</v>
      </c>
      <c r="Q40" s="13">
        <f t="shared" si="17"/>
        <v>0</v>
      </c>
      <c r="R40" s="16">
        <v>0</v>
      </c>
      <c r="S40">
        <f t="shared" si="18"/>
        <v>0</v>
      </c>
    </row>
    <row r="41" spans="1:19">
      <c r="A41" s="2">
        <v>41434</v>
      </c>
      <c r="B41" s="7">
        <v>80</v>
      </c>
      <c r="C41" s="7">
        <f t="shared" si="15"/>
        <v>72.400000000000006</v>
      </c>
      <c r="D41" s="8">
        <f t="shared" si="11"/>
        <v>68</v>
      </c>
      <c r="E41" s="9">
        <v>52</v>
      </c>
      <c r="F41" s="9">
        <f t="shared" si="16"/>
        <v>50.8</v>
      </c>
      <c r="G41" s="10">
        <f t="shared" si="12"/>
        <v>53.333333333333336</v>
      </c>
      <c r="H41" s="11">
        <v>0</v>
      </c>
      <c r="I41" s="11">
        <f t="shared" si="14"/>
        <v>2.7399999999999998</v>
      </c>
      <c r="J41" s="11">
        <f t="shared" si="13"/>
        <v>1.7000000000000002</v>
      </c>
      <c r="K41" s="17">
        <v>2</v>
      </c>
      <c r="L41" s="6">
        <v>1</v>
      </c>
      <c r="M41" s="12">
        <f t="shared" si="8"/>
        <v>28.22689232464062</v>
      </c>
      <c r="N41" s="13">
        <f t="shared" si="9"/>
        <v>1</v>
      </c>
      <c r="O41" s="15">
        <v>0</v>
      </c>
      <c r="P41">
        <f t="shared" si="10"/>
        <v>1</v>
      </c>
      <c r="Q41" s="13">
        <f t="shared" si="17"/>
        <v>1</v>
      </c>
      <c r="R41" s="16">
        <v>1</v>
      </c>
      <c r="S41">
        <f t="shared" si="18"/>
        <v>0</v>
      </c>
    </row>
    <row r="42" spans="1:19">
      <c r="A42" s="2">
        <v>41435</v>
      </c>
      <c r="B42" s="7">
        <v>70</v>
      </c>
      <c r="C42" s="7">
        <f t="shared" si="15"/>
        <v>71.8</v>
      </c>
      <c r="D42" s="8">
        <f t="shared" si="11"/>
        <v>66.666666666666671</v>
      </c>
      <c r="E42" s="9">
        <v>52</v>
      </c>
      <c r="F42" s="9">
        <f t="shared" si="16"/>
        <v>52</v>
      </c>
      <c r="G42" s="10">
        <f t="shared" si="12"/>
        <v>52</v>
      </c>
      <c r="H42" s="11">
        <v>0.78</v>
      </c>
      <c r="I42" s="11">
        <f t="shared" si="14"/>
        <v>1.63</v>
      </c>
      <c r="J42" s="11">
        <f t="shared" si="13"/>
        <v>1.7500000000000002</v>
      </c>
      <c r="K42" s="17">
        <v>8</v>
      </c>
      <c r="L42" s="6">
        <v>1</v>
      </c>
      <c r="M42" s="12">
        <f t="shared" si="8"/>
        <v>-290.78141278416359</v>
      </c>
      <c r="N42" s="13">
        <f t="shared" si="9"/>
        <v>0</v>
      </c>
      <c r="O42" s="15">
        <v>0</v>
      </c>
      <c r="P42">
        <f t="shared" si="10"/>
        <v>0</v>
      </c>
      <c r="Q42" s="13">
        <f t="shared" si="17"/>
        <v>0</v>
      </c>
      <c r="R42" s="16">
        <v>0</v>
      </c>
      <c r="S42">
        <f t="shared" si="18"/>
        <v>0</v>
      </c>
    </row>
    <row r="43" spans="1:19">
      <c r="A43" s="2">
        <v>41436</v>
      </c>
      <c r="B43" s="7">
        <v>63</v>
      </c>
      <c r="C43" s="7">
        <f t="shared" si="15"/>
        <v>69.599999999999994</v>
      </c>
      <c r="D43" s="8">
        <f t="shared" si="11"/>
        <v>70.666666666666671</v>
      </c>
      <c r="E43" s="9">
        <v>55</v>
      </c>
      <c r="F43" s="9">
        <f t="shared" si="16"/>
        <v>52.8</v>
      </c>
      <c r="G43" s="10">
        <f t="shared" si="12"/>
        <v>50.666666666666664</v>
      </c>
      <c r="H43" s="11">
        <v>0.92</v>
      </c>
      <c r="I43" s="11">
        <f t="shared" si="14"/>
        <v>1.7000000000000002</v>
      </c>
      <c r="J43" s="11">
        <f t="shared" si="13"/>
        <v>1.71</v>
      </c>
      <c r="K43" s="17">
        <v>10</v>
      </c>
      <c r="L43" s="6">
        <v>18</v>
      </c>
      <c r="M43" s="12">
        <f t="shared" si="8"/>
        <v>-341.71317453781489</v>
      </c>
      <c r="N43" s="13">
        <f t="shared" si="9"/>
        <v>0</v>
      </c>
      <c r="O43" s="15">
        <v>0</v>
      </c>
      <c r="P43">
        <f t="shared" si="10"/>
        <v>0</v>
      </c>
      <c r="Q43" s="13">
        <f t="shared" si="17"/>
        <v>0</v>
      </c>
      <c r="R43" s="16">
        <v>0</v>
      </c>
      <c r="S43">
        <f t="shared" si="18"/>
        <v>0</v>
      </c>
    </row>
    <row r="44" spans="1:19">
      <c r="A44" s="2">
        <v>41437</v>
      </c>
      <c r="B44" s="7">
        <v>71</v>
      </c>
      <c r="C44" s="7">
        <f t="shared" si="15"/>
        <v>72.400000000000006</v>
      </c>
      <c r="D44" s="8">
        <f t="shared" si="11"/>
        <v>73</v>
      </c>
      <c r="E44" s="9">
        <v>53</v>
      </c>
      <c r="F44" s="9">
        <f t="shared" si="16"/>
        <v>52.8</v>
      </c>
      <c r="G44" s="10">
        <f t="shared" si="12"/>
        <v>50.333333333333336</v>
      </c>
      <c r="H44" s="11">
        <v>0.05</v>
      </c>
      <c r="I44" s="11">
        <f t="shared" si="14"/>
        <v>1.7500000000000002</v>
      </c>
      <c r="J44" s="11">
        <f t="shared" si="13"/>
        <v>1.67</v>
      </c>
      <c r="K44" s="17">
        <v>8</v>
      </c>
      <c r="L44" s="6">
        <v>1</v>
      </c>
      <c r="M44" s="12">
        <f t="shared" si="8"/>
        <v>-4.7498598949898003</v>
      </c>
      <c r="N44" s="13">
        <f t="shared" si="9"/>
        <v>0</v>
      </c>
      <c r="O44" s="15">
        <v>0</v>
      </c>
      <c r="P44">
        <f t="shared" si="10"/>
        <v>0</v>
      </c>
      <c r="Q44" s="13">
        <f t="shared" si="17"/>
        <v>0</v>
      </c>
      <c r="R44" s="16">
        <v>0</v>
      </c>
      <c r="S44">
        <f t="shared" si="18"/>
        <v>0</v>
      </c>
    </row>
    <row r="45" spans="1:19">
      <c r="A45" s="2">
        <v>41438</v>
      </c>
      <c r="B45" s="7">
        <v>66</v>
      </c>
      <c r="C45" s="7">
        <f t="shared" si="15"/>
        <v>70</v>
      </c>
      <c r="D45" s="8">
        <f t="shared" si="11"/>
        <v>76</v>
      </c>
      <c r="E45" s="9">
        <v>48</v>
      </c>
      <c r="F45" s="9">
        <f t="shared" si="16"/>
        <v>52</v>
      </c>
      <c r="G45" s="10">
        <f t="shared" si="12"/>
        <v>50.666666666666664</v>
      </c>
      <c r="H45" s="11">
        <v>0.74</v>
      </c>
      <c r="I45" s="11">
        <f t="shared" si="14"/>
        <v>1.71</v>
      </c>
      <c r="J45" s="11">
        <f t="shared" si="13"/>
        <v>1.62</v>
      </c>
      <c r="K45" s="17">
        <v>6</v>
      </c>
      <c r="L45" s="6">
        <v>1</v>
      </c>
      <c r="M45" s="12">
        <f t="shared" si="8"/>
        <v>-280.71034593324589</v>
      </c>
      <c r="N45" s="13">
        <f t="shared" si="9"/>
        <v>0</v>
      </c>
      <c r="O45" s="15">
        <v>0</v>
      </c>
      <c r="P45">
        <f t="shared" si="10"/>
        <v>0</v>
      </c>
      <c r="Q45" s="13">
        <f t="shared" si="17"/>
        <v>0</v>
      </c>
      <c r="R45" s="16">
        <v>0</v>
      </c>
      <c r="S45">
        <f t="shared" si="18"/>
        <v>0</v>
      </c>
    </row>
    <row r="46" spans="1:19">
      <c r="A46" s="2">
        <v>41439</v>
      </c>
      <c r="B46" s="7">
        <v>75</v>
      </c>
      <c r="C46" s="7">
        <f t="shared" si="15"/>
        <v>69</v>
      </c>
      <c r="D46" s="8">
        <f t="shared" si="11"/>
        <v>79.333333333333329</v>
      </c>
      <c r="E46" s="9">
        <v>51</v>
      </c>
      <c r="F46" s="9">
        <f t="shared" si="16"/>
        <v>51.8</v>
      </c>
      <c r="G46" s="10">
        <f t="shared" si="12"/>
        <v>51.666666666666664</v>
      </c>
      <c r="H46" s="11">
        <v>0.88</v>
      </c>
      <c r="I46" s="11">
        <f t="shared" si="14"/>
        <v>1.67</v>
      </c>
      <c r="J46" s="11">
        <f t="shared" si="13"/>
        <v>0.88</v>
      </c>
      <c r="K46" s="17">
        <v>6</v>
      </c>
      <c r="L46" s="6">
        <v>1</v>
      </c>
      <c r="M46" s="12">
        <f t="shared" si="8"/>
        <v>-355.38790206289622</v>
      </c>
      <c r="N46" s="13">
        <f t="shared" si="9"/>
        <v>0</v>
      </c>
      <c r="O46" s="15">
        <v>0</v>
      </c>
      <c r="P46">
        <f t="shared" si="10"/>
        <v>0</v>
      </c>
      <c r="Q46" s="13">
        <f t="shared" si="17"/>
        <v>0</v>
      </c>
      <c r="R46" s="16">
        <v>0</v>
      </c>
      <c r="S46">
        <f t="shared" si="18"/>
        <v>0</v>
      </c>
    </row>
    <row r="47" spans="1:19">
      <c r="A47" s="2">
        <v>41440</v>
      </c>
      <c r="B47" s="7">
        <v>78</v>
      </c>
      <c r="C47" s="7">
        <f t="shared" si="15"/>
        <v>70.599999999999994</v>
      </c>
      <c r="D47" s="8">
        <f t="shared" si="11"/>
        <v>78</v>
      </c>
      <c r="E47" s="9">
        <v>52</v>
      </c>
      <c r="F47" s="9">
        <f t="shared" si="16"/>
        <v>51.8</v>
      </c>
      <c r="G47" s="10">
        <f t="shared" si="12"/>
        <v>53</v>
      </c>
      <c r="H47" s="11">
        <v>0</v>
      </c>
      <c r="I47" s="11">
        <f t="shared" si="14"/>
        <v>1.62</v>
      </c>
      <c r="J47" s="11">
        <f t="shared" si="13"/>
        <v>0.96</v>
      </c>
      <c r="K47" s="17">
        <v>0</v>
      </c>
      <c r="M47" s="12">
        <f t="shared" si="8"/>
        <v>8.0525606290039029</v>
      </c>
      <c r="N47" s="13">
        <f t="shared" si="9"/>
        <v>1</v>
      </c>
      <c r="O47" s="15">
        <v>0</v>
      </c>
      <c r="P47">
        <f t="shared" si="10"/>
        <v>1</v>
      </c>
      <c r="Q47" s="13">
        <f t="shared" si="17"/>
        <v>1</v>
      </c>
      <c r="R47" s="16">
        <v>1</v>
      </c>
      <c r="S47">
        <f t="shared" si="18"/>
        <v>0</v>
      </c>
    </row>
    <row r="48" spans="1:19">
      <c r="A48" s="2">
        <v>41441</v>
      </c>
      <c r="B48" s="7">
        <v>75</v>
      </c>
      <c r="C48" s="7">
        <f t="shared" si="15"/>
        <v>73</v>
      </c>
      <c r="D48" s="8">
        <f t="shared" si="11"/>
        <v>78</v>
      </c>
      <c r="E48" s="9">
        <v>49</v>
      </c>
      <c r="F48" s="9">
        <f t="shared" si="16"/>
        <v>50.6</v>
      </c>
      <c r="G48" s="10">
        <f t="shared" si="12"/>
        <v>54</v>
      </c>
      <c r="H48" s="11">
        <v>0</v>
      </c>
      <c r="I48" s="11">
        <f t="shared" si="14"/>
        <v>0.88</v>
      </c>
      <c r="J48" s="11">
        <f t="shared" si="13"/>
        <v>1.35</v>
      </c>
      <c r="K48" s="17">
        <v>5</v>
      </c>
      <c r="M48" s="12">
        <f t="shared" si="8"/>
        <v>0.61573083544712759</v>
      </c>
      <c r="N48" s="13">
        <f t="shared" si="9"/>
        <v>1</v>
      </c>
      <c r="O48" s="15">
        <v>0</v>
      </c>
      <c r="P48">
        <f t="shared" si="10"/>
        <v>1</v>
      </c>
      <c r="Q48" s="13">
        <f t="shared" si="17"/>
        <v>0</v>
      </c>
      <c r="R48" s="16">
        <v>0</v>
      </c>
      <c r="S48">
        <f t="shared" si="18"/>
        <v>0</v>
      </c>
    </row>
    <row r="49" spans="1:19">
      <c r="A49" s="2">
        <v>41442</v>
      </c>
      <c r="B49" s="7">
        <v>85</v>
      </c>
      <c r="C49" s="7">
        <f t="shared" si="15"/>
        <v>75.8</v>
      </c>
      <c r="D49" s="8">
        <f t="shared" si="11"/>
        <v>75.333333333333329</v>
      </c>
      <c r="E49" s="9">
        <v>54</v>
      </c>
      <c r="F49" s="9">
        <f t="shared" si="16"/>
        <v>50.8</v>
      </c>
      <c r="G49" s="10">
        <f t="shared" si="12"/>
        <v>52</v>
      </c>
      <c r="H49" s="11">
        <v>0.96</v>
      </c>
      <c r="I49" s="11">
        <f t="shared" si="14"/>
        <v>0.96</v>
      </c>
      <c r="J49" s="11">
        <f t="shared" si="13"/>
        <v>1.4100000000000001</v>
      </c>
      <c r="K49" s="17">
        <v>3</v>
      </c>
      <c r="L49" s="6">
        <v>13</v>
      </c>
      <c r="M49" s="12">
        <f t="shared" si="8"/>
        <v>-382.95092389347883</v>
      </c>
      <c r="N49" s="13">
        <f t="shared" si="9"/>
        <v>0</v>
      </c>
      <c r="O49" s="15">
        <v>0</v>
      </c>
      <c r="P49">
        <f t="shared" si="10"/>
        <v>0</v>
      </c>
      <c r="Q49" s="13">
        <f t="shared" si="17"/>
        <v>0</v>
      </c>
      <c r="R49" s="16">
        <v>0</v>
      </c>
      <c r="S49">
        <f t="shared" si="18"/>
        <v>0</v>
      </c>
    </row>
    <row r="50" spans="1:19">
      <c r="A50" s="2">
        <v>41443</v>
      </c>
      <c r="B50" s="7">
        <v>74</v>
      </c>
      <c r="C50" s="7">
        <f t="shared" si="15"/>
        <v>77.400000000000006</v>
      </c>
      <c r="D50" s="8">
        <f t="shared" si="11"/>
        <v>78.666666666666671</v>
      </c>
      <c r="E50" s="9">
        <v>56</v>
      </c>
      <c r="F50" s="9">
        <f t="shared" si="16"/>
        <v>52.4</v>
      </c>
      <c r="G50" s="10">
        <f t="shared" si="12"/>
        <v>52.333333333333336</v>
      </c>
      <c r="H50" s="11">
        <v>0.39</v>
      </c>
      <c r="I50" s="11">
        <f t="shared" si="14"/>
        <v>1.35</v>
      </c>
      <c r="J50" s="11">
        <f t="shared" si="13"/>
        <v>0.46</v>
      </c>
      <c r="K50" s="17">
        <v>7</v>
      </c>
      <c r="L50" s="6">
        <v>13</v>
      </c>
      <c r="M50" s="12">
        <f t="shared" si="8"/>
        <v>-140.79277005137106</v>
      </c>
      <c r="N50" s="13">
        <f t="shared" si="9"/>
        <v>0</v>
      </c>
      <c r="O50" s="15">
        <v>0</v>
      </c>
      <c r="P50">
        <f t="shared" si="10"/>
        <v>0</v>
      </c>
      <c r="Q50" s="13">
        <f t="shared" si="17"/>
        <v>0</v>
      </c>
      <c r="R50" s="16">
        <v>0</v>
      </c>
      <c r="S50">
        <f t="shared" si="18"/>
        <v>0</v>
      </c>
    </row>
    <row r="51" spans="1:19">
      <c r="A51" s="2">
        <v>41444</v>
      </c>
      <c r="B51" s="7">
        <v>75</v>
      </c>
      <c r="C51" s="7">
        <f t="shared" si="15"/>
        <v>77.400000000000006</v>
      </c>
      <c r="D51" s="8">
        <f t="shared" si="11"/>
        <v>81.666666666666671</v>
      </c>
      <c r="E51" s="9">
        <v>52</v>
      </c>
      <c r="F51" s="9">
        <f t="shared" si="16"/>
        <v>52.6</v>
      </c>
      <c r="G51" s="10">
        <f t="shared" si="12"/>
        <v>54.666666666666664</v>
      </c>
      <c r="H51" s="11">
        <v>0.06</v>
      </c>
      <c r="I51" s="11">
        <f t="shared" si="14"/>
        <v>1.4100000000000001</v>
      </c>
      <c r="J51" s="11">
        <f t="shared" si="13"/>
        <v>6.9999999999999993E-2</v>
      </c>
      <c r="K51" s="17">
        <v>1</v>
      </c>
      <c r="L51" s="6">
        <v>1</v>
      </c>
      <c r="M51" s="12">
        <f t="shared" si="8"/>
        <v>-6.7844715213746021</v>
      </c>
      <c r="N51" s="13">
        <f t="shared" si="9"/>
        <v>0</v>
      </c>
      <c r="O51" s="15">
        <v>0</v>
      </c>
      <c r="P51">
        <f t="shared" si="10"/>
        <v>0</v>
      </c>
      <c r="Q51" s="13">
        <f t="shared" si="17"/>
        <v>0</v>
      </c>
      <c r="R51" s="16">
        <v>0</v>
      </c>
      <c r="S51">
        <f t="shared" si="18"/>
        <v>0</v>
      </c>
    </row>
    <row r="52" spans="1:19">
      <c r="A52" s="2">
        <v>41445</v>
      </c>
      <c r="B52" s="7">
        <v>77</v>
      </c>
      <c r="C52" s="7">
        <f t="shared" si="15"/>
        <v>77.2</v>
      </c>
      <c r="D52" s="8">
        <f t="shared" si="11"/>
        <v>85.333333333333329</v>
      </c>
      <c r="E52" s="9">
        <v>48</v>
      </c>
      <c r="F52" s="9">
        <f t="shared" si="16"/>
        <v>51.8</v>
      </c>
      <c r="G52" s="10">
        <f t="shared" si="12"/>
        <v>60</v>
      </c>
      <c r="H52" s="11">
        <v>0.01</v>
      </c>
      <c r="I52" s="11">
        <f t="shared" si="14"/>
        <v>0.46</v>
      </c>
      <c r="J52" s="11">
        <f t="shared" si="13"/>
        <v>0.01</v>
      </c>
      <c r="K52" s="17">
        <v>1</v>
      </c>
      <c r="M52" s="12">
        <f t="shared" si="8"/>
        <v>-3.3837406876434359</v>
      </c>
      <c r="N52" s="13">
        <f t="shared" si="9"/>
        <v>0</v>
      </c>
      <c r="O52" s="15">
        <v>0</v>
      </c>
      <c r="P52">
        <f t="shared" si="10"/>
        <v>0</v>
      </c>
      <c r="Q52" s="13">
        <f t="shared" si="17"/>
        <v>0</v>
      </c>
      <c r="R52" s="16">
        <v>0</v>
      </c>
      <c r="S52">
        <f t="shared" si="18"/>
        <v>0</v>
      </c>
    </row>
    <row r="53" spans="1:19">
      <c r="A53" s="2">
        <v>41446</v>
      </c>
      <c r="B53" s="7">
        <v>84</v>
      </c>
      <c r="C53" s="7">
        <f t="shared" si="15"/>
        <v>79</v>
      </c>
      <c r="D53" s="8">
        <f t="shared" si="11"/>
        <v>88</v>
      </c>
      <c r="E53" s="9">
        <v>57</v>
      </c>
      <c r="F53" s="9">
        <f t="shared" si="16"/>
        <v>53.4</v>
      </c>
      <c r="G53" s="10">
        <f t="shared" si="12"/>
        <v>63.666666666666664</v>
      </c>
      <c r="H53" s="11">
        <v>0</v>
      </c>
      <c r="I53" s="11">
        <f t="shared" si="14"/>
        <v>6.9999999999999993E-2</v>
      </c>
      <c r="J53" s="11">
        <f t="shared" si="13"/>
        <v>5.0000000000000001E-3</v>
      </c>
      <c r="K53" s="17">
        <v>1</v>
      </c>
      <c r="M53" s="12">
        <f t="shared" si="8"/>
        <v>1.3472905233647954</v>
      </c>
      <c r="N53" s="13">
        <f t="shared" si="9"/>
        <v>1</v>
      </c>
      <c r="O53" s="15">
        <v>1</v>
      </c>
      <c r="P53">
        <f t="shared" si="10"/>
        <v>0</v>
      </c>
      <c r="Q53" s="13">
        <f t="shared" si="17"/>
        <v>1</v>
      </c>
      <c r="R53" s="16">
        <v>1</v>
      </c>
      <c r="S53">
        <f t="shared" si="18"/>
        <v>0</v>
      </c>
    </row>
    <row r="54" spans="1:19">
      <c r="A54" s="2">
        <v>41447</v>
      </c>
      <c r="B54" s="7">
        <v>84</v>
      </c>
      <c r="C54" s="7">
        <f t="shared" si="15"/>
        <v>78.8</v>
      </c>
      <c r="D54" s="8">
        <f t="shared" si="11"/>
        <v>90</v>
      </c>
      <c r="E54" s="9">
        <v>59</v>
      </c>
      <c r="F54" s="9">
        <f t="shared" si="16"/>
        <v>54.4</v>
      </c>
      <c r="G54" s="10">
        <f t="shared" si="12"/>
        <v>66.666666666666671</v>
      </c>
      <c r="H54" s="11">
        <v>0</v>
      </c>
      <c r="I54" s="11">
        <f t="shared" si="14"/>
        <v>0.01</v>
      </c>
      <c r="J54" s="11">
        <f t="shared" si="13"/>
        <v>2.5000000000000001E-2</v>
      </c>
      <c r="K54" s="17">
        <v>0</v>
      </c>
      <c r="M54" s="12">
        <f t="shared" si="8"/>
        <v>6.2378679994693229</v>
      </c>
      <c r="N54" s="13">
        <f t="shared" si="9"/>
        <v>1</v>
      </c>
      <c r="O54" s="15">
        <v>1</v>
      </c>
      <c r="P54">
        <f t="shared" si="10"/>
        <v>0</v>
      </c>
      <c r="Q54" s="13">
        <f t="shared" si="17"/>
        <v>0</v>
      </c>
      <c r="R54" s="16">
        <v>0</v>
      </c>
      <c r="S54">
        <f t="shared" si="18"/>
        <v>0</v>
      </c>
    </row>
    <row r="55" spans="1:19">
      <c r="A55" s="2">
        <v>41448</v>
      </c>
      <c r="B55" s="7">
        <v>88</v>
      </c>
      <c r="C55" s="7">
        <f t="shared" si="15"/>
        <v>81.599999999999994</v>
      </c>
      <c r="D55" s="8">
        <f t="shared" si="11"/>
        <v>88.666666666666671</v>
      </c>
      <c r="E55" s="9">
        <v>64</v>
      </c>
      <c r="F55" s="9">
        <f t="shared" si="16"/>
        <v>56</v>
      </c>
      <c r="G55" s="10">
        <f t="shared" si="12"/>
        <v>67.666666666666671</v>
      </c>
      <c r="H55" s="11">
        <v>5.0000000000000001E-3</v>
      </c>
      <c r="I55" s="11">
        <f t="shared" si="14"/>
        <v>5.0000000000000001E-3</v>
      </c>
      <c r="J55" s="11">
        <f t="shared" si="13"/>
        <v>2.5000000000000001E-2</v>
      </c>
      <c r="K55" s="17">
        <v>3</v>
      </c>
      <c r="M55" s="12">
        <f t="shared" si="8"/>
        <v>4.6892663008224647</v>
      </c>
      <c r="N55" s="13">
        <f t="shared" si="9"/>
        <v>1</v>
      </c>
      <c r="O55" s="15">
        <v>1</v>
      </c>
      <c r="P55">
        <f t="shared" si="10"/>
        <v>0</v>
      </c>
      <c r="Q55" s="13">
        <f t="shared" si="17"/>
        <v>1</v>
      </c>
      <c r="R55" s="16">
        <v>1</v>
      </c>
      <c r="S55">
        <f t="shared" si="18"/>
        <v>0</v>
      </c>
    </row>
    <row r="56" spans="1:19">
      <c r="A56" s="2">
        <v>41449</v>
      </c>
      <c r="B56" s="7">
        <v>92</v>
      </c>
      <c r="C56" s="7">
        <f t="shared" si="15"/>
        <v>85</v>
      </c>
      <c r="D56" s="8">
        <f t="shared" si="11"/>
        <v>82.666666666666671</v>
      </c>
      <c r="E56" s="9">
        <v>68</v>
      </c>
      <c r="F56" s="9">
        <f t="shared" si="16"/>
        <v>59.2</v>
      </c>
      <c r="G56" s="10">
        <f t="shared" si="12"/>
        <v>65.333333333333329</v>
      </c>
      <c r="H56" s="11">
        <v>0.02</v>
      </c>
      <c r="I56" s="11">
        <f t="shared" si="14"/>
        <v>2.5000000000000001E-2</v>
      </c>
      <c r="J56" s="11">
        <f t="shared" si="13"/>
        <v>0.08</v>
      </c>
      <c r="K56" s="17">
        <v>0</v>
      </c>
      <c r="M56" s="12">
        <f t="shared" si="8"/>
        <v>8.180993440693511</v>
      </c>
      <c r="N56" s="13">
        <f t="shared" si="9"/>
        <v>1</v>
      </c>
      <c r="O56" s="15">
        <v>0</v>
      </c>
      <c r="P56">
        <f t="shared" si="10"/>
        <v>1</v>
      </c>
      <c r="Q56" s="13">
        <f t="shared" si="17"/>
        <v>0</v>
      </c>
      <c r="R56" s="16">
        <v>0</v>
      </c>
      <c r="S56">
        <f t="shared" si="18"/>
        <v>0</v>
      </c>
    </row>
    <row r="57" spans="1:19">
      <c r="A57" s="2">
        <v>41450</v>
      </c>
      <c r="B57" s="7">
        <v>90</v>
      </c>
      <c r="C57" s="7">
        <f t="shared" si="15"/>
        <v>87.6</v>
      </c>
      <c r="D57" s="8">
        <f t="shared" si="11"/>
        <v>80</v>
      </c>
      <c r="E57" s="9">
        <v>68</v>
      </c>
      <c r="F57" s="9">
        <f t="shared" si="16"/>
        <v>63.2</v>
      </c>
      <c r="G57" s="10">
        <f t="shared" si="12"/>
        <v>62.333333333333336</v>
      </c>
      <c r="H57" s="11">
        <v>0</v>
      </c>
      <c r="I57" s="11">
        <f t="shared" si="14"/>
        <v>2.5000000000000001E-2</v>
      </c>
      <c r="J57" s="11">
        <f t="shared" si="13"/>
        <v>0.16999999999999998</v>
      </c>
      <c r="K57" s="17">
        <v>0</v>
      </c>
      <c r="M57" s="12">
        <f t="shared" si="8"/>
        <v>19.504356738651673</v>
      </c>
      <c r="N57" s="13">
        <f t="shared" si="9"/>
        <v>1</v>
      </c>
      <c r="O57" s="15">
        <v>0</v>
      </c>
      <c r="P57">
        <f t="shared" si="10"/>
        <v>1</v>
      </c>
      <c r="Q57" s="13">
        <f t="shared" si="17"/>
        <v>1</v>
      </c>
      <c r="R57" s="16">
        <v>1</v>
      </c>
      <c r="S57">
        <f t="shared" si="18"/>
        <v>0</v>
      </c>
    </row>
    <row r="58" spans="1:19">
      <c r="A58" s="2">
        <v>41451</v>
      </c>
      <c r="B58" s="7">
        <v>84</v>
      </c>
      <c r="C58" s="7">
        <f t="shared" si="15"/>
        <v>87.6</v>
      </c>
      <c r="D58" s="8">
        <f t="shared" si="11"/>
        <v>81.333333333333329</v>
      </c>
      <c r="E58" s="9">
        <v>67</v>
      </c>
      <c r="F58" s="9">
        <f t="shared" si="16"/>
        <v>65.2</v>
      </c>
      <c r="G58" s="10">
        <f t="shared" si="12"/>
        <v>58.333333333333336</v>
      </c>
      <c r="H58" s="11">
        <v>0.06</v>
      </c>
      <c r="I58" s="11">
        <f t="shared" si="14"/>
        <v>0.08</v>
      </c>
      <c r="J58" s="11">
        <f t="shared" si="13"/>
        <v>0.44</v>
      </c>
      <c r="K58" s="17">
        <v>6</v>
      </c>
      <c r="M58" s="12">
        <f t="shared" si="8"/>
        <v>-11.688290521840251</v>
      </c>
      <c r="N58" s="13">
        <f t="shared" si="9"/>
        <v>0</v>
      </c>
      <c r="O58" s="15">
        <v>0</v>
      </c>
      <c r="P58">
        <f t="shared" si="10"/>
        <v>0</v>
      </c>
      <c r="Q58" s="13">
        <f t="shared" si="17"/>
        <v>0</v>
      </c>
      <c r="R58" s="16">
        <v>0</v>
      </c>
      <c r="S58">
        <f t="shared" si="18"/>
        <v>0</v>
      </c>
    </row>
    <row r="59" spans="1:19">
      <c r="A59" s="2">
        <v>41452</v>
      </c>
      <c r="B59" s="7">
        <v>74</v>
      </c>
      <c r="C59" s="7">
        <f t="shared" si="15"/>
        <v>85.6</v>
      </c>
      <c r="D59" s="8">
        <f t="shared" si="11"/>
        <v>85</v>
      </c>
      <c r="E59" s="9">
        <v>61</v>
      </c>
      <c r="F59" s="9">
        <f t="shared" si="16"/>
        <v>65.599999999999994</v>
      </c>
      <c r="G59" s="10">
        <f t="shared" si="12"/>
        <v>60.333333333333336</v>
      </c>
      <c r="H59" s="11">
        <v>0.11</v>
      </c>
      <c r="I59" s="11">
        <f t="shared" si="14"/>
        <v>0.16999999999999998</v>
      </c>
      <c r="J59" s="11">
        <f t="shared" si="13"/>
        <v>0.38</v>
      </c>
      <c r="K59" s="17">
        <v>10</v>
      </c>
      <c r="L59" s="6">
        <v>1</v>
      </c>
      <c r="M59" s="12">
        <f t="shared" si="8"/>
        <v>-33.823734902323046</v>
      </c>
      <c r="N59" s="13">
        <f t="shared" si="9"/>
        <v>0</v>
      </c>
      <c r="O59" s="15">
        <v>0</v>
      </c>
      <c r="P59">
        <f t="shared" si="10"/>
        <v>0</v>
      </c>
      <c r="Q59" s="13">
        <f t="shared" si="17"/>
        <v>0</v>
      </c>
      <c r="R59" s="16">
        <v>0</v>
      </c>
      <c r="S59">
        <f t="shared" si="18"/>
        <v>0</v>
      </c>
    </row>
    <row r="60" spans="1:19">
      <c r="A60" s="2">
        <v>41453</v>
      </c>
      <c r="B60" s="7">
        <v>82</v>
      </c>
      <c r="C60" s="7">
        <f t="shared" si="15"/>
        <v>84.4</v>
      </c>
      <c r="D60" s="8">
        <f t="shared" si="11"/>
        <v>85.666666666666671</v>
      </c>
      <c r="E60" s="9">
        <v>59</v>
      </c>
      <c r="F60" s="9">
        <f t="shared" si="16"/>
        <v>64.599999999999994</v>
      </c>
      <c r="G60" s="10">
        <f t="shared" si="12"/>
        <v>64</v>
      </c>
      <c r="H60" s="11">
        <v>0.27</v>
      </c>
      <c r="I60" s="11">
        <f t="shared" si="14"/>
        <v>0.44</v>
      </c>
      <c r="J60" s="11">
        <f t="shared" si="13"/>
        <v>0.29000000000000004</v>
      </c>
      <c r="K60" s="17">
        <v>7</v>
      </c>
      <c r="L60" s="6">
        <v>12</v>
      </c>
      <c r="M60" s="12">
        <f t="shared" si="8"/>
        <v>-104.82472881710309</v>
      </c>
      <c r="N60" s="13">
        <f t="shared" si="9"/>
        <v>0</v>
      </c>
      <c r="O60" s="15">
        <v>0</v>
      </c>
      <c r="P60">
        <f t="shared" si="10"/>
        <v>0</v>
      </c>
      <c r="Q60" s="13">
        <f t="shared" si="17"/>
        <v>0</v>
      </c>
      <c r="R60" s="16">
        <v>0</v>
      </c>
      <c r="S60">
        <f t="shared" si="18"/>
        <v>0</v>
      </c>
    </row>
    <row r="61" spans="1:19">
      <c r="A61" s="2">
        <v>41454</v>
      </c>
      <c r="B61" s="7">
        <v>88</v>
      </c>
      <c r="C61" s="7">
        <f t="shared" si="15"/>
        <v>83.6</v>
      </c>
      <c r="D61" s="8">
        <f t="shared" si="11"/>
        <v>84.333333333333329</v>
      </c>
      <c r="E61" s="9">
        <v>55</v>
      </c>
      <c r="F61" s="9">
        <f t="shared" si="16"/>
        <v>62</v>
      </c>
      <c r="G61" s="10">
        <f t="shared" si="12"/>
        <v>65.666666666666671</v>
      </c>
      <c r="H61" s="11">
        <v>0</v>
      </c>
      <c r="I61" s="11">
        <f t="shared" si="14"/>
        <v>0.38</v>
      </c>
      <c r="J61" s="11">
        <f t="shared" si="13"/>
        <v>0.03</v>
      </c>
      <c r="K61" s="17">
        <v>0</v>
      </c>
      <c r="M61" s="12">
        <f t="shared" si="8"/>
        <v>0.81247216672754319</v>
      </c>
      <c r="N61" s="13">
        <f t="shared" si="9"/>
        <v>1</v>
      </c>
      <c r="O61" s="15">
        <v>0</v>
      </c>
      <c r="P61">
        <f t="shared" si="10"/>
        <v>1</v>
      </c>
      <c r="Q61" s="13">
        <f t="shared" si="17"/>
        <v>1</v>
      </c>
      <c r="R61" s="16">
        <v>0</v>
      </c>
      <c r="S61">
        <f t="shared" si="18"/>
        <v>1</v>
      </c>
    </row>
    <row r="62" spans="1:19">
      <c r="A62" s="2">
        <v>41455</v>
      </c>
      <c r="B62" s="7">
        <v>85</v>
      </c>
      <c r="C62" s="7">
        <f t="shared" si="15"/>
        <v>82.6</v>
      </c>
      <c r="D62" s="8">
        <f t="shared" si="11"/>
        <v>85.666666666666671</v>
      </c>
      <c r="E62" s="9">
        <v>67</v>
      </c>
      <c r="F62" s="9">
        <f t="shared" si="16"/>
        <v>61.8</v>
      </c>
      <c r="G62" s="10">
        <f t="shared" si="12"/>
        <v>63.333333333333336</v>
      </c>
      <c r="H62" s="11">
        <v>0.02</v>
      </c>
      <c r="I62" s="11">
        <f t="shared" si="14"/>
        <v>0.29000000000000004</v>
      </c>
      <c r="J62" s="11">
        <f t="shared" si="13"/>
        <v>3.4999999999999996E-2</v>
      </c>
      <c r="K62" s="17">
        <v>2</v>
      </c>
      <c r="M62" s="12">
        <f t="shared" si="8"/>
        <v>6.6466872479937944</v>
      </c>
      <c r="N62" s="13">
        <f t="shared" si="9"/>
        <v>1</v>
      </c>
      <c r="O62" s="15">
        <v>0</v>
      </c>
      <c r="P62">
        <f t="shared" si="10"/>
        <v>1</v>
      </c>
      <c r="Q62" s="13">
        <f t="shared" si="17"/>
        <v>0</v>
      </c>
      <c r="R62" s="16">
        <v>1</v>
      </c>
      <c r="S62">
        <f t="shared" si="18"/>
        <v>1</v>
      </c>
    </row>
    <row r="63" spans="1:19">
      <c r="A63" s="2">
        <v>41456</v>
      </c>
      <c r="B63" s="7">
        <v>84</v>
      </c>
      <c r="C63" s="7">
        <f t="shared" si="15"/>
        <v>82.6</v>
      </c>
      <c r="D63" s="8">
        <f t="shared" si="11"/>
        <v>88.333333333333329</v>
      </c>
      <c r="E63" s="9">
        <v>70</v>
      </c>
      <c r="F63" s="9">
        <f t="shared" si="16"/>
        <v>62.4</v>
      </c>
      <c r="G63" s="10">
        <f t="shared" si="12"/>
        <v>63.666666666666664</v>
      </c>
      <c r="H63" s="11">
        <v>0.01</v>
      </c>
      <c r="I63" s="11">
        <f t="shared" si="14"/>
        <v>0.03</v>
      </c>
      <c r="J63" s="11">
        <f t="shared" si="13"/>
        <v>0.02</v>
      </c>
      <c r="K63" s="18">
        <v>9</v>
      </c>
      <c r="L63" s="6">
        <v>1</v>
      </c>
      <c r="M63" s="12">
        <f t="shared" si="8"/>
        <v>-1.0199652086527919</v>
      </c>
      <c r="N63" s="13">
        <f t="shared" si="9"/>
        <v>0</v>
      </c>
      <c r="O63" s="15">
        <v>0</v>
      </c>
      <c r="P63">
        <f t="shared" si="10"/>
        <v>0</v>
      </c>
      <c r="Q63" s="13">
        <f t="shared" si="17"/>
        <v>0</v>
      </c>
      <c r="R63" s="16">
        <v>0</v>
      </c>
      <c r="S63">
        <f t="shared" si="18"/>
        <v>0</v>
      </c>
    </row>
    <row r="64" spans="1:19">
      <c r="A64" s="2">
        <v>41457</v>
      </c>
      <c r="B64" s="7">
        <v>84</v>
      </c>
      <c r="C64" s="7">
        <f t="shared" si="15"/>
        <v>84.6</v>
      </c>
      <c r="D64" s="8">
        <f t="shared" si="11"/>
        <v>91.333333333333329</v>
      </c>
      <c r="E64" s="9">
        <v>60</v>
      </c>
      <c r="F64" s="9">
        <f t="shared" si="16"/>
        <v>62.2</v>
      </c>
      <c r="G64" s="10">
        <f t="shared" si="12"/>
        <v>68.333333333333329</v>
      </c>
      <c r="H64" s="11">
        <v>5.0000000000000001E-3</v>
      </c>
      <c r="I64" s="11">
        <f t="shared" si="14"/>
        <v>3.4999999999999996E-2</v>
      </c>
      <c r="J64" s="11">
        <f t="shared" si="13"/>
        <v>0.01</v>
      </c>
      <c r="K64" s="18">
        <v>7</v>
      </c>
      <c r="L64" s="6">
        <v>1</v>
      </c>
      <c r="M64" s="12">
        <f t="shared" si="8"/>
        <v>-3.0345358485756719</v>
      </c>
      <c r="N64" s="13">
        <f t="shared" si="9"/>
        <v>0</v>
      </c>
      <c r="O64" s="15">
        <v>0</v>
      </c>
      <c r="P64">
        <f t="shared" si="10"/>
        <v>0</v>
      </c>
      <c r="Q64" s="13">
        <f t="shared" si="17"/>
        <v>0</v>
      </c>
      <c r="R64" s="16">
        <v>0</v>
      </c>
      <c r="S64">
        <f t="shared" si="18"/>
        <v>0</v>
      </c>
    </row>
    <row r="65" spans="1:19">
      <c r="A65" s="2">
        <v>41458</v>
      </c>
      <c r="B65" s="7">
        <v>89</v>
      </c>
      <c r="C65" s="7">
        <f t="shared" si="15"/>
        <v>86</v>
      </c>
      <c r="D65" s="8">
        <f t="shared" si="11"/>
        <v>92</v>
      </c>
      <c r="E65" s="9">
        <v>60</v>
      </c>
      <c r="F65" s="9">
        <f t="shared" si="16"/>
        <v>62.4</v>
      </c>
      <c r="G65" s="10">
        <f t="shared" si="12"/>
        <v>71.333333333333329</v>
      </c>
      <c r="H65" s="11">
        <v>5.0000000000000001E-3</v>
      </c>
      <c r="I65" s="11">
        <f t="shared" si="14"/>
        <v>0.02</v>
      </c>
      <c r="J65" s="11">
        <f t="shared" si="13"/>
        <v>5.0000000000000001E-3</v>
      </c>
      <c r="K65" s="18">
        <v>2</v>
      </c>
      <c r="L65" s="6">
        <v>1</v>
      </c>
      <c r="M65" s="12">
        <f t="shared" si="8"/>
        <v>2.4547752028967635</v>
      </c>
      <c r="N65" s="13">
        <f t="shared" si="9"/>
        <v>1</v>
      </c>
      <c r="O65" s="15">
        <v>1</v>
      </c>
      <c r="P65">
        <f t="shared" si="10"/>
        <v>0</v>
      </c>
      <c r="Q65" s="13">
        <f t="shared" si="17"/>
        <v>1</v>
      </c>
      <c r="R65" s="16">
        <v>1</v>
      </c>
      <c r="S65">
        <f t="shared" si="18"/>
        <v>0</v>
      </c>
    </row>
    <row r="66" spans="1:19">
      <c r="A66" s="2">
        <v>41459</v>
      </c>
      <c r="B66" s="7">
        <v>92</v>
      </c>
      <c r="C66" s="7">
        <f t="shared" si="15"/>
        <v>86.8</v>
      </c>
      <c r="D66" s="8">
        <f t="shared" ref="D66" si="19">AVERAGE(B67:B69)</f>
        <v>91.666666666666671</v>
      </c>
      <c r="E66" s="9">
        <v>71</v>
      </c>
      <c r="F66" s="9">
        <f t="shared" si="16"/>
        <v>65.599999999999994</v>
      </c>
      <c r="G66" s="10">
        <f t="shared" ref="G66" si="20">AVERAGE(E67:E69)</f>
        <v>69</v>
      </c>
      <c r="H66" s="11">
        <v>0</v>
      </c>
      <c r="I66" s="11">
        <f t="shared" si="14"/>
        <v>0.01</v>
      </c>
      <c r="J66" s="11">
        <f t="shared" ref="J66" si="21">SUM(H66:H68)</f>
        <v>0</v>
      </c>
      <c r="K66" s="18">
        <v>1</v>
      </c>
      <c r="M66" s="12">
        <f t="shared" si="8"/>
        <v>13.170048727177941</v>
      </c>
      <c r="N66" s="13">
        <f t="shared" si="9"/>
        <v>1</v>
      </c>
      <c r="O66" s="15">
        <v>1</v>
      </c>
      <c r="P66">
        <f t="shared" si="10"/>
        <v>0</v>
      </c>
      <c r="Q66" s="13">
        <f t="shared" si="17"/>
        <v>0</v>
      </c>
      <c r="R66" s="16">
        <v>0</v>
      </c>
      <c r="S66">
        <f t="shared" si="18"/>
        <v>0</v>
      </c>
    </row>
    <row r="67" spans="1:19">
      <c r="A67" s="2">
        <v>41460</v>
      </c>
      <c r="B67" s="7">
        <v>93</v>
      </c>
      <c r="C67" s="7">
        <f t="shared" si="15"/>
        <v>88.4</v>
      </c>
      <c r="D67" s="8">
        <f t="shared" ref="D67:D104" si="22">AVERAGE(B68:B70)</f>
        <v>89</v>
      </c>
      <c r="E67" s="9">
        <v>74</v>
      </c>
      <c r="F67" s="9">
        <f t="shared" si="16"/>
        <v>67</v>
      </c>
      <c r="G67" s="10">
        <f t="shared" ref="G67:G104" si="23">AVERAGE(E68:E70)</f>
        <v>65.666666666666671</v>
      </c>
      <c r="H67" s="11">
        <v>0</v>
      </c>
      <c r="I67" s="11">
        <f t="shared" si="14"/>
        <v>5.0000000000000001E-3</v>
      </c>
      <c r="J67" s="11">
        <f t="shared" ref="J67:J104" si="24">SUM(H67:H69)</f>
        <v>0.03</v>
      </c>
      <c r="K67" s="18">
        <v>1</v>
      </c>
      <c r="M67" s="12">
        <f t="shared" si="8"/>
        <v>15.703322904107333</v>
      </c>
      <c r="N67" s="13">
        <f t="shared" si="9"/>
        <v>1</v>
      </c>
      <c r="O67" s="15">
        <v>1</v>
      </c>
      <c r="P67">
        <f t="shared" si="10"/>
        <v>0</v>
      </c>
      <c r="Q67" s="13">
        <f t="shared" si="17"/>
        <v>1</v>
      </c>
      <c r="R67" s="16">
        <v>1</v>
      </c>
      <c r="S67">
        <f t="shared" si="18"/>
        <v>0</v>
      </c>
    </row>
    <row r="68" spans="1:19">
      <c r="A68" s="2">
        <v>41461</v>
      </c>
      <c r="B68" s="7">
        <v>91</v>
      </c>
      <c r="C68" s="7">
        <f t="shared" si="15"/>
        <v>89.8</v>
      </c>
      <c r="D68" s="8">
        <f t="shared" si="22"/>
        <v>83</v>
      </c>
      <c r="E68" s="9">
        <v>69</v>
      </c>
      <c r="F68" s="9">
        <f t="shared" si="16"/>
        <v>66.8</v>
      </c>
      <c r="G68" s="10">
        <f t="shared" si="23"/>
        <v>64</v>
      </c>
      <c r="H68" s="11">
        <v>0</v>
      </c>
      <c r="I68" s="11">
        <f t="shared" ref="I68" si="25">SUM(H66:H68)</f>
        <v>0</v>
      </c>
      <c r="J68" s="11">
        <f t="shared" si="24"/>
        <v>3.4999999999999996E-2</v>
      </c>
      <c r="K68" s="18">
        <v>3</v>
      </c>
      <c r="M68" s="12">
        <f t="shared" si="8"/>
        <v>13.02505023105855</v>
      </c>
      <c r="N68" s="13">
        <f t="shared" si="9"/>
        <v>1</v>
      </c>
      <c r="O68" s="15">
        <v>1</v>
      </c>
      <c r="P68">
        <f t="shared" si="10"/>
        <v>0</v>
      </c>
      <c r="Q68" s="13">
        <f t="shared" si="17"/>
        <v>0</v>
      </c>
      <c r="R68" s="16">
        <v>0</v>
      </c>
      <c r="S68">
        <f t="shared" si="18"/>
        <v>0</v>
      </c>
    </row>
    <row r="69" spans="1:19">
      <c r="A69" s="2">
        <v>41462</v>
      </c>
      <c r="B69" s="7">
        <v>91</v>
      </c>
      <c r="C69" s="7">
        <f t="shared" si="15"/>
        <v>91.2</v>
      </c>
      <c r="D69" s="8">
        <f t="shared" si="22"/>
        <v>81.666666666666671</v>
      </c>
      <c r="E69" s="9">
        <v>64</v>
      </c>
      <c r="F69" s="9">
        <f t="shared" si="16"/>
        <v>67.599999999999994</v>
      </c>
      <c r="G69" s="10">
        <f t="shared" si="23"/>
        <v>64.666666666666671</v>
      </c>
      <c r="H69" s="11">
        <v>0.03</v>
      </c>
      <c r="I69" s="11">
        <f t="shared" ref="I69:I107" si="26">SUM(H67:H69)</f>
        <v>0.03</v>
      </c>
      <c r="J69" s="11">
        <f t="shared" si="24"/>
        <v>3.4999999999999996E-2</v>
      </c>
      <c r="K69" s="18">
        <v>2</v>
      </c>
      <c r="M69" s="12">
        <f t="shared" si="8"/>
        <v>-0.81012499630521573</v>
      </c>
      <c r="N69" s="13">
        <f t="shared" si="9"/>
        <v>0</v>
      </c>
      <c r="O69" s="15">
        <v>1</v>
      </c>
      <c r="P69">
        <f t="shared" si="10"/>
        <v>1</v>
      </c>
      <c r="Q69" s="13">
        <f t="shared" si="17"/>
        <v>0</v>
      </c>
      <c r="R69" s="16">
        <v>1</v>
      </c>
      <c r="S69">
        <f t="shared" si="18"/>
        <v>1</v>
      </c>
    </row>
    <row r="70" spans="1:19">
      <c r="A70" s="2">
        <v>41463</v>
      </c>
      <c r="B70" s="7">
        <v>85</v>
      </c>
      <c r="C70" s="7">
        <f t="shared" ref="C70:C107" si="27">AVERAGE(B66:B70)</f>
        <v>90.4</v>
      </c>
      <c r="D70" s="8">
        <f t="shared" si="22"/>
        <v>81</v>
      </c>
      <c r="E70" s="9">
        <v>64</v>
      </c>
      <c r="F70" s="9">
        <f t="shared" ref="F70" si="28">AVERAGE(E66:E70)</f>
        <v>68.400000000000006</v>
      </c>
      <c r="G70" s="10">
        <f t="shared" si="23"/>
        <v>66.333333333333329</v>
      </c>
      <c r="H70" s="11">
        <v>5.0000000000000001E-3</v>
      </c>
      <c r="I70" s="11">
        <f t="shared" si="26"/>
        <v>3.4999999999999996E-2</v>
      </c>
      <c r="J70" s="11">
        <f t="shared" si="24"/>
        <v>2.5000000000000001E-2</v>
      </c>
      <c r="K70" s="18">
        <v>4</v>
      </c>
      <c r="L70" s="6">
        <v>1</v>
      </c>
      <c r="M70" s="12">
        <f t="shared" si="8"/>
        <v>16.197445257711628</v>
      </c>
      <c r="N70" s="13">
        <f t="shared" si="9"/>
        <v>1</v>
      </c>
      <c r="O70" s="15">
        <v>1</v>
      </c>
      <c r="P70">
        <f t="shared" si="10"/>
        <v>0</v>
      </c>
      <c r="Q70" s="13">
        <f t="shared" ref="Q70:Q104" si="29">IF(N70=0, 0, IF(Q69=1, 0, 1))</f>
        <v>1</v>
      </c>
      <c r="R70" s="16">
        <v>1</v>
      </c>
      <c r="S70">
        <f t="shared" ref="S70:S104" si="30">IF(Q70=R70, 0, 1)</f>
        <v>0</v>
      </c>
    </row>
    <row r="71" spans="1:19">
      <c r="A71" s="2">
        <v>41464</v>
      </c>
      <c r="B71" s="7">
        <v>73</v>
      </c>
      <c r="C71" s="7">
        <f t="shared" si="27"/>
        <v>86.6</v>
      </c>
      <c r="D71" s="8">
        <f t="shared" si="22"/>
        <v>83</v>
      </c>
      <c r="E71" s="9">
        <v>64</v>
      </c>
      <c r="F71" s="9">
        <f t="shared" ref="F71:F107" si="31">AVERAGE(E67:E71)</f>
        <v>67</v>
      </c>
      <c r="G71" s="10">
        <f t="shared" si="23"/>
        <v>66.333333333333329</v>
      </c>
      <c r="H71" s="11">
        <v>0</v>
      </c>
      <c r="I71" s="11">
        <f t="shared" si="26"/>
        <v>3.4999999999999996E-2</v>
      </c>
      <c r="J71" s="11">
        <f t="shared" si="24"/>
        <v>0.06</v>
      </c>
      <c r="K71" s="18">
        <v>10</v>
      </c>
      <c r="L71" s="6">
        <v>1</v>
      </c>
      <c r="M71" s="12">
        <f t="shared" ref="M71:M104" si="32" xml:space="preserve"> -44.340875136336 -1.82993100908609*B71+ 2.00261390075661*C71 - 0.643542476739116*D71 +1.52105654077633*E71 -1.09064770788448*F71+1.10638903729481*G71-398.6362170732*H71+11.0529712596715*I71+4.99583853858697*J71-1.87081422899003*K71</f>
        <v>21.72965644170597</v>
      </c>
      <c r="N71" s="13">
        <f t="shared" ref="N71:N104" si="33">IF(M71&lt;0, 0, 1)</f>
        <v>1</v>
      </c>
      <c r="O71" s="15">
        <v>0</v>
      </c>
      <c r="P71">
        <f t="shared" ref="P71:P104" si="34">IF(N71=O71, 0, 1)</f>
        <v>1</v>
      </c>
      <c r="Q71" s="13">
        <f t="shared" si="29"/>
        <v>0</v>
      </c>
      <c r="R71" s="16">
        <v>1</v>
      </c>
      <c r="S71">
        <f t="shared" si="30"/>
        <v>1</v>
      </c>
    </row>
    <row r="72" spans="1:19">
      <c r="A72" s="2">
        <v>41465</v>
      </c>
      <c r="B72" s="7">
        <v>87</v>
      </c>
      <c r="C72" s="7">
        <f t="shared" si="27"/>
        <v>85.4</v>
      </c>
      <c r="D72" s="8">
        <f t="shared" si="22"/>
        <v>80</v>
      </c>
      <c r="E72" s="9">
        <v>66</v>
      </c>
      <c r="F72" s="9">
        <f t="shared" si="31"/>
        <v>65.400000000000006</v>
      </c>
      <c r="G72" s="10">
        <f t="shared" si="23"/>
        <v>66</v>
      </c>
      <c r="H72" s="11">
        <v>0.02</v>
      </c>
      <c r="I72" s="11">
        <f t="shared" si="26"/>
        <v>2.5000000000000001E-2</v>
      </c>
      <c r="J72" s="11">
        <f t="shared" si="24"/>
        <v>6.5000000000000002E-2</v>
      </c>
      <c r="K72" s="18">
        <v>8</v>
      </c>
      <c r="L72" s="6">
        <v>138</v>
      </c>
      <c r="M72" s="12">
        <f t="shared" si="32"/>
        <v>-4.2601802711746828</v>
      </c>
      <c r="N72" s="13">
        <f t="shared" si="33"/>
        <v>0</v>
      </c>
      <c r="O72" s="15">
        <v>0</v>
      </c>
      <c r="P72">
        <f t="shared" si="34"/>
        <v>0</v>
      </c>
      <c r="Q72" s="13">
        <f t="shared" si="29"/>
        <v>0</v>
      </c>
      <c r="R72" s="16">
        <v>1</v>
      </c>
      <c r="S72">
        <f t="shared" si="30"/>
        <v>1</v>
      </c>
    </row>
    <row r="73" spans="1:19">
      <c r="A73" s="2">
        <v>41466</v>
      </c>
      <c r="B73" s="7">
        <v>83</v>
      </c>
      <c r="C73" s="7">
        <f t="shared" si="27"/>
        <v>83.8</v>
      </c>
      <c r="D73" s="8">
        <f t="shared" si="22"/>
        <v>83</v>
      </c>
      <c r="E73" s="9">
        <v>69</v>
      </c>
      <c r="F73" s="9">
        <f t="shared" si="31"/>
        <v>65.400000000000006</v>
      </c>
      <c r="G73" s="10">
        <f t="shared" si="23"/>
        <v>65.333333333333329</v>
      </c>
      <c r="H73" s="11">
        <v>0.04</v>
      </c>
      <c r="I73" s="11">
        <f t="shared" si="26"/>
        <v>0.06</v>
      </c>
      <c r="J73" s="11">
        <f t="shared" si="24"/>
        <v>5.5E-2</v>
      </c>
      <c r="K73" s="17">
        <v>4</v>
      </c>
      <c r="L73" s="6">
        <v>1</v>
      </c>
      <c r="M73" s="12">
        <f t="shared" si="32"/>
        <v>1.5977392077396102</v>
      </c>
      <c r="N73" s="13">
        <f t="shared" si="33"/>
        <v>1</v>
      </c>
      <c r="O73" s="15">
        <v>0</v>
      </c>
      <c r="P73">
        <f t="shared" si="34"/>
        <v>1</v>
      </c>
      <c r="Q73" s="13">
        <f t="shared" si="29"/>
        <v>1</v>
      </c>
      <c r="R73" s="16">
        <v>1</v>
      </c>
      <c r="S73">
        <f t="shared" si="30"/>
        <v>0</v>
      </c>
    </row>
    <row r="74" spans="1:19">
      <c r="A74" s="2">
        <v>41467</v>
      </c>
      <c r="B74" s="7">
        <v>79</v>
      </c>
      <c r="C74" s="7">
        <f t="shared" si="27"/>
        <v>81.400000000000006</v>
      </c>
      <c r="D74" s="8">
        <f t="shared" si="22"/>
        <v>87.666666666666671</v>
      </c>
      <c r="E74" s="9">
        <v>64</v>
      </c>
      <c r="F74" s="9">
        <f t="shared" si="31"/>
        <v>65.400000000000006</v>
      </c>
      <c r="G74" s="10">
        <f t="shared" si="23"/>
        <v>66.333333333333329</v>
      </c>
      <c r="H74" s="11">
        <v>5.0000000000000001E-3</v>
      </c>
      <c r="I74" s="11">
        <f t="shared" si="26"/>
        <v>6.5000000000000002E-2</v>
      </c>
      <c r="J74" s="11">
        <f t="shared" si="24"/>
        <v>0.02</v>
      </c>
      <c r="K74" s="17">
        <v>5</v>
      </c>
      <c r="M74" s="12">
        <f t="shared" si="32"/>
        <v>6.5709618669185179</v>
      </c>
      <c r="N74" s="13">
        <f t="shared" si="33"/>
        <v>1</v>
      </c>
      <c r="O74" s="15">
        <v>0</v>
      </c>
      <c r="P74">
        <f t="shared" si="34"/>
        <v>1</v>
      </c>
      <c r="Q74" s="13">
        <f t="shared" si="29"/>
        <v>0</v>
      </c>
      <c r="R74" s="16">
        <v>1</v>
      </c>
      <c r="S74">
        <f t="shared" si="30"/>
        <v>1</v>
      </c>
    </row>
    <row r="75" spans="1:19">
      <c r="A75" s="2">
        <v>41468</v>
      </c>
      <c r="B75" s="7">
        <v>78</v>
      </c>
      <c r="C75" s="7">
        <f t="shared" si="27"/>
        <v>80</v>
      </c>
      <c r="D75" s="8">
        <f t="shared" si="22"/>
        <v>93.333333333333329</v>
      </c>
      <c r="E75" s="9">
        <v>65</v>
      </c>
      <c r="F75" s="9">
        <f t="shared" si="31"/>
        <v>65.599999999999994</v>
      </c>
      <c r="G75" s="10">
        <f t="shared" si="23"/>
        <v>66.333333333333329</v>
      </c>
      <c r="H75" s="11">
        <v>0.01</v>
      </c>
      <c r="I75" s="11">
        <f t="shared" si="26"/>
        <v>5.5E-2</v>
      </c>
      <c r="J75" s="11">
        <f t="shared" si="24"/>
        <v>2.5000000000000001E-2</v>
      </c>
      <c r="K75" s="17">
        <v>9</v>
      </c>
      <c r="L75" s="6">
        <v>1</v>
      </c>
      <c r="M75" s="12">
        <f t="shared" si="32"/>
        <v>-6.3085688086067506</v>
      </c>
      <c r="N75" s="13">
        <f t="shared" si="33"/>
        <v>0</v>
      </c>
      <c r="O75" s="15">
        <v>0</v>
      </c>
      <c r="P75">
        <f t="shared" si="34"/>
        <v>0</v>
      </c>
      <c r="Q75" s="13">
        <f t="shared" si="29"/>
        <v>0</v>
      </c>
      <c r="R75" s="16">
        <v>1</v>
      </c>
      <c r="S75">
        <f t="shared" si="30"/>
        <v>1</v>
      </c>
    </row>
    <row r="76" spans="1:19">
      <c r="A76" s="2">
        <v>41469</v>
      </c>
      <c r="B76" s="7">
        <v>92</v>
      </c>
      <c r="C76" s="7">
        <f t="shared" si="27"/>
        <v>83.8</v>
      </c>
      <c r="D76" s="8">
        <f t="shared" si="22"/>
        <v>94</v>
      </c>
      <c r="E76" s="9">
        <v>67</v>
      </c>
      <c r="F76" s="9">
        <f t="shared" si="31"/>
        <v>66.2</v>
      </c>
      <c r="G76" s="10">
        <f t="shared" si="23"/>
        <v>66.333333333333329</v>
      </c>
      <c r="H76" s="11">
        <v>5.0000000000000001E-3</v>
      </c>
      <c r="I76" s="11">
        <f t="shared" si="26"/>
        <v>0.02</v>
      </c>
      <c r="J76" s="11">
        <f t="shared" si="24"/>
        <v>1.4999999999999999E-2</v>
      </c>
      <c r="K76" s="17">
        <v>4</v>
      </c>
      <c r="L76" s="6">
        <v>12</v>
      </c>
      <c r="M76" s="12">
        <f t="shared" si="32"/>
        <v>-11.448534123099254</v>
      </c>
      <c r="N76" s="13">
        <f t="shared" si="33"/>
        <v>0</v>
      </c>
      <c r="O76" s="15">
        <v>1</v>
      </c>
      <c r="P76">
        <f t="shared" si="34"/>
        <v>1</v>
      </c>
      <c r="Q76" s="13">
        <f t="shared" si="29"/>
        <v>0</v>
      </c>
      <c r="R76" s="16">
        <v>1</v>
      </c>
      <c r="S76">
        <f t="shared" si="30"/>
        <v>1</v>
      </c>
    </row>
    <row r="77" spans="1:19">
      <c r="A77" s="2">
        <v>41470</v>
      </c>
      <c r="B77" s="7">
        <v>93</v>
      </c>
      <c r="C77" s="7">
        <f t="shared" si="27"/>
        <v>85</v>
      </c>
      <c r="D77" s="8">
        <f t="shared" si="22"/>
        <v>94.333333333333329</v>
      </c>
      <c r="E77" s="9">
        <v>67</v>
      </c>
      <c r="F77" s="9">
        <f t="shared" si="31"/>
        <v>66.400000000000006</v>
      </c>
      <c r="G77" s="10">
        <f t="shared" si="23"/>
        <v>67.666666666666671</v>
      </c>
      <c r="H77" s="11">
        <v>0.01</v>
      </c>
      <c r="I77" s="11">
        <f t="shared" si="26"/>
        <v>2.5000000000000001E-2</v>
      </c>
      <c r="J77" s="11">
        <f t="shared" si="24"/>
        <v>0.01</v>
      </c>
      <c r="K77" s="17">
        <v>1</v>
      </c>
      <c r="L77" s="6">
        <v>1</v>
      </c>
      <c r="M77" s="12">
        <f t="shared" si="32"/>
        <v>-6.1832395034980818</v>
      </c>
      <c r="N77" s="13">
        <f t="shared" si="33"/>
        <v>0</v>
      </c>
      <c r="O77" s="15">
        <v>1</v>
      </c>
      <c r="P77">
        <f t="shared" si="34"/>
        <v>1</v>
      </c>
      <c r="Q77" s="13">
        <f t="shared" si="29"/>
        <v>0</v>
      </c>
      <c r="R77" s="16">
        <v>1</v>
      </c>
      <c r="S77">
        <f t="shared" si="30"/>
        <v>1</v>
      </c>
    </row>
    <row r="78" spans="1:19">
      <c r="A78" s="2">
        <v>41471</v>
      </c>
      <c r="B78" s="7">
        <v>95</v>
      </c>
      <c r="C78" s="7">
        <f t="shared" si="27"/>
        <v>87.4</v>
      </c>
      <c r="D78" s="8">
        <f t="shared" si="22"/>
        <v>95.333333333333329</v>
      </c>
      <c r="E78" s="9">
        <v>65</v>
      </c>
      <c r="F78" s="9">
        <f t="shared" si="31"/>
        <v>65.599999999999994</v>
      </c>
      <c r="G78" s="10">
        <f t="shared" si="23"/>
        <v>69.333333333333329</v>
      </c>
      <c r="H78" s="11">
        <v>0</v>
      </c>
      <c r="I78" s="11">
        <f t="shared" si="26"/>
        <v>1.4999999999999999E-2</v>
      </c>
      <c r="J78" s="11">
        <f t="shared" si="24"/>
        <v>5.0000000000000001E-3</v>
      </c>
      <c r="K78" s="17">
        <v>1</v>
      </c>
      <c r="M78" s="12">
        <f t="shared" si="32"/>
        <v>-2.1551305575715105</v>
      </c>
      <c r="N78" s="13">
        <f t="shared" si="33"/>
        <v>0</v>
      </c>
      <c r="O78" s="15">
        <v>1</v>
      </c>
      <c r="P78">
        <f t="shared" si="34"/>
        <v>1</v>
      </c>
      <c r="Q78" s="13">
        <f t="shared" si="29"/>
        <v>0</v>
      </c>
      <c r="R78" s="16">
        <v>1</v>
      </c>
      <c r="S78">
        <f t="shared" si="30"/>
        <v>1</v>
      </c>
    </row>
    <row r="79" spans="1:19">
      <c r="A79" s="2">
        <v>41472</v>
      </c>
      <c r="B79" s="7">
        <v>94</v>
      </c>
      <c r="C79" s="7">
        <f t="shared" si="27"/>
        <v>90.4</v>
      </c>
      <c r="D79" s="8">
        <f t="shared" si="22"/>
        <v>95.666666666666671</v>
      </c>
      <c r="E79" s="9">
        <v>67</v>
      </c>
      <c r="F79" s="9">
        <f t="shared" si="31"/>
        <v>66.2</v>
      </c>
      <c r="G79" s="10">
        <f t="shared" si="23"/>
        <v>70</v>
      </c>
      <c r="H79" s="11">
        <v>0</v>
      </c>
      <c r="I79" s="11">
        <f t="shared" si="26"/>
        <v>0.01</v>
      </c>
      <c r="J79" s="11">
        <f t="shared" si="24"/>
        <v>5.0000000000000001E-3</v>
      </c>
      <c r="K79" s="17">
        <v>0</v>
      </c>
      <c r="L79" s="6">
        <v>18</v>
      </c>
      <c r="M79" s="12">
        <f t="shared" si="32"/>
        <v>10.408994515914824</v>
      </c>
      <c r="N79" s="13">
        <f t="shared" si="33"/>
        <v>1</v>
      </c>
      <c r="O79" s="15">
        <v>1</v>
      </c>
      <c r="P79">
        <f t="shared" si="34"/>
        <v>0</v>
      </c>
      <c r="Q79" s="13">
        <f t="shared" si="29"/>
        <v>1</v>
      </c>
      <c r="R79" s="16">
        <v>1</v>
      </c>
      <c r="S79">
        <f t="shared" si="30"/>
        <v>0</v>
      </c>
    </row>
    <row r="80" spans="1:19">
      <c r="A80" s="2">
        <v>41473</v>
      </c>
      <c r="B80" s="7">
        <v>94</v>
      </c>
      <c r="C80" s="7">
        <f t="shared" si="27"/>
        <v>93.6</v>
      </c>
      <c r="D80" s="8">
        <f t="shared" si="22"/>
        <v>92</v>
      </c>
      <c r="E80" s="9">
        <v>71</v>
      </c>
      <c r="F80" s="9">
        <f t="shared" si="31"/>
        <v>67.400000000000006</v>
      </c>
      <c r="G80" s="10">
        <f t="shared" si="23"/>
        <v>67.666666666666671</v>
      </c>
      <c r="H80" s="11">
        <v>5.0000000000000001E-3</v>
      </c>
      <c r="I80" s="11">
        <f t="shared" si="26"/>
        <v>5.0000000000000001E-3</v>
      </c>
      <c r="J80" s="11">
        <f t="shared" si="24"/>
        <v>0.01</v>
      </c>
      <c r="K80" s="17">
        <v>0</v>
      </c>
      <c r="M80" s="12">
        <f t="shared" si="32"/>
        <v>19.347422490697372</v>
      </c>
      <c r="N80" s="13">
        <f t="shared" si="33"/>
        <v>1</v>
      </c>
      <c r="O80" s="15">
        <v>1</v>
      </c>
      <c r="P80">
        <f t="shared" si="34"/>
        <v>0</v>
      </c>
      <c r="Q80" s="13">
        <f t="shared" si="29"/>
        <v>0</v>
      </c>
      <c r="R80" s="16">
        <v>1</v>
      </c>
      <c r="S80">
        <f t="shared" si="30"/>
        <v>1</v>
      </c>
    </row>
    <row r="81" spans="1:19">
      <c r="A81" s="2">
        <v>41474</v>
      </c>
      <c r="B81" s="7">
        <v>98</v>
      </c>
      <c r="C81" s="7">
        <f t="shared" si="27"/>
        <v>94.8</v>
      </c>
      <c r="D81" s="8">
        <f t="shared" si="22"/>
        <v>87.333333333333329</v>
      </c>
      <c r="E81" s="9">
        <v>70</v>
      </c>
      <c r="F81" s="9">
        <f t="shared" si="31"/>
        <v>68</v>
      </c>
      <c r="G81" s="10">
        <f t="shared" si="23"/>
        <v>65</v>
      </c>
      <c r="H81" s="11">
        <v>0</v>
      </c>
      <c r="I81" s="11">
        <f t="shared" si="26"/>
        <v>5.0000000000000001E-3</v>
      </c>
      <c r="J81" s="11">
        <f t="shared" si="24"/>
        <v>5.0000000000000001E-3</v>
      </c>
      <c r="K81" s="17">
        <v>1</v>
      </c>
      <c r="M81" s="12">
        <f t="shared" si="32"/>
        <v>12.405605092100005</v>
      </c>
      <c r="N81" s="13">
        <f t="shared" si="33"/>
        <v>1</v>
      </c>
      <c r="O81" s="15">
        <v>1</v>
      </c>
      <c r="P81">
        <f t="shared" si="34"/>
        <v>0</v>
      </c>
      <c r="Q81" s="13">
        <f t="shared" si="29"/>
        <v>1</v>
      </c>
      <c r="R81" s="16">
        <v>1</v>
      </c>
      <c r="S81">
        <f t="shared" si="30"/>
        <v>0</v>
      </c>
    </row>
    <row r="82" spans="1:19">
      <c r="A82" s="2">
        <v>41475</v>
      </c>
      <c r="B82" s="7">
        <v>95</v>
      </c>
      <c r="C82" s="7">
        <f t="shared" si="27"/>
        <v>95.2</v>
      </c>
      <c r="D82" s="8">
        <f t="shared" si="22"/>
        <v>83.333333333333329</v>
      </c>
      <c r="E82" s="9">
        <v>69</v>
      </c>
      <c r="F82" s="9">
        <f t="shared" si="31"/>
        <v>68.400000000000006</v>
      </c>
      <c r="G82" s="10">
        <f t="shared" si="23"/>
        <v>64.666666666666671</v>
      </c>
      <c r="H82" s="11">
        <v>5.0000000000000001E-3</v>
      </c>
      <c r="I82" s="11">
        <f t="shared" si="26"/>
        <v>0.01</v>
      </c>
      <c r="J82" s="11">
        <f t="shared" si="24"/>
        <v>1.4999999999999999E-2</v>
      </c>
      <c r="K82" s="17">
        <v>1</v>
      </c>
      <c r="L82" s="6">
        <v>18</v>
      </c>
      <c r="M82" s="12">
        <f t="shared" si="32"/>
        <v>17.056543773240605</v>
      </c>
      <c r="N82" s="13">
        <f t="shared" si="33"/>
        <v>1</v>
      </c>
      <c r="O82" s="15">
        <v>1</v>
      </c>
      <c r="P82">
        <f t="shared" si="34"/>
        <v>0</v>
      </c>
      <c r="Q82" s="13">
        <f t="shared" si="29"/>
        <v>0</v>
      </c>
      <c r="R82" s="16">
        <v>1</v>
      </c>
      <c r="S82">
        <f t="shared" si="30"/>
        <v>1</v>
      </c>
    </row>
    <row r="83" spans="1:19">
      <c r="A83" s="2">
        <v>41476</v>
      </c>
      <c r="B83" s="7">
        <v>83</v>
      </c>
      <c r="C83" s="7">
        <f t="shared" si="27"/>
        <v>92.8</v>
      </c>
      <c r="D83" s="8">
        <f t="shared" si="22"/>
        <v>84.333333333333329</v>
      </c>
      <c r="E83" s="9">
        <v>64</v>
      </c>
      <c r="F83" s="9">
        <f t="shared" si="31"/>
        <v>68.2</v>
      </c>
      <c r="G83" s="10">
        <f t="shared" si="23"/>
        <v>64</v>
      </c>
      <c r="H83" s="11">
        <v>0</v>
      </c>
      <c r="I83" s="11">
        <f t="shared" si="26"/>
        <v>5.0000000000000001E-3</v>
      </c>
      <c r="J83" s="11">
        <f t="shared" si="24"/>
        <v>1.1000000000000001</v>
      </c>
      <c r="K83" s="17">
        <v>3</v>
      </c>
      <c r="M83" s="12">
        <f t="shared" si="32"/>
        <v>29.057926775338494</v>
      </c>
      <c r="N83" s="13">
        <f t="shared" si="33"/>
        <v>1</v>
      </c>
      <c r="O83" s="15">
        <v>0</v>
      </c>
      <c r="P83">
        <f t="shared" si="34"/>
        <v>1</v>
      </c>
      <c r="Q83" s="13">
        <f t="shared" si="29"/>
        <v>1</v>
      </c>
      <c r="R83" s="16">
        <v>1</v>
      </c>
      <c r="S83">
        <f t="shared" si="30"/>
        <v>0</v>
      </c>
    </row>
    <row r="84" spans="1:19">
      <c r="A84" s="2">
        <v>41477</v>
      </c>
      <c r="B84" s="7">
        <v>84</v>
      </c>
      <c r="C84" s="7">
        <f t="shared" si="27"/>
        <v>90.8</v>
      </c>
      <c r="D84" s="8">
        <f t="shared" si="22"/>
        <v>77</v>
      </c>
      <c r="E84" s="9">
        <v>62</v>
      </c>
      <c r="F84" s="9">
        <f t="shared" si="31"/>
        <v>67.2</v>
      </c>
      <c r="G84" s="10">
        <f t="shared" si="23"/>
        <v>62.333333333333336</v>
      </c>
      <c r="H84" s="11">
        <v>0.01</v>
      </c>
      <c r="I84" s="11">
        <f t="shared" si="26"/>
        <v>1.4999999999999999E-2</v>
      </c>
      <c r="J84" s="11">
        <f t="shared" si="24"/>
        <v>1.1100000000000001</v>
      </c>
      <c r="K84" s="17">
        <v>6</v>
      </c>
      <c r="L84" s="6">
        <v>12</v>
      </c>
      <c r="M84" s="12">
        <f t="shared" si="32"/>
        <v>14.708315598613636</v>
      </c>
      <c r="N84" s="13">
        <f t="shared" si="33"/>
        <v>1</v>
      </c>
      <c r="O84" s="15">
        <v>0</v>
      </c>
      <c r="P84">
        <f t="shared" si="34"/>
        <v>1</v>
      </c>
      <c r="Q84" s="13">
        <f t="shared" si="29"/>
        <v>0</v>
      </c>
      <c r="R84" s="16">
        <v>1</v>
      </c>
      <c r="S84">
        <f t="shared" si="30"/>
        <v>1</v>
      </c>
    </row>
    <row r="85" spans="1:19">
      <c r="A85" s="2">
        <v>41478</v>
      </c>
      <c r="B85" s="7">
        <v>83</v>
      </c>
      <c r="C85" s="7">
        <f t="shared" si="27"/>
        <v>88.6</v>
      </c>
      <c r="D85" s="8">
        <f t="shared" si="22"/>
        <v>73</v>
      </c>
      <c r="E85" s="9">
        <v>68</v>
      </c>
      <c r="F85" s="9">
        <f t="shared" si="31"/>
        <v>66.599999999999994</v>
      </c>
      <c r="G85" s="10">
        <f t="shared" si="23"/>
        <v>59.333333333333336</v>
      </c>
      <c r="H85" s="11">
        <v>1.0900000000000001</v>
      </c>
      <c r="I85" s="11">
        <f t="shared" si="26"/>
        <v>1.1000000000000001</v>
      </c>
      <c r="J85" s="11">
        <f t="shared" si="24"/>
        <v>2.5</v>
      </c>
      <c r="K85" s="17">
        <v>9</v>
      </c>
      <c r="L85" s="6">
        <v>138</v>
      </c>
      <c r="M85" s="12">
        <f t="shared" si="32"/>
        <v>-396.03464105015075</v>
      </c>
      <c r="N85" s="13">
        <f t="shared" si="33"/>
        <v>0</v>
      </c>
      <c r="O85" s="15">
        <v>0</v>
      </c>
      <c r="P85">
        <f t="shared" si="34"/>
        <v>0</v>
      </c>
      <c r="Q85" s="13">
        <f t="shared" si="29"/>
        <v>0</v>
      </c>
      <c r="R85" s="16">
        <v>1</v>
      </c>
      <c r="S85">
        <f t="shared" si="30"/>
        <v>1</v>
      </c>
    </row>
    <row r="86" spans="1:19">
      <c r="A86" s="2">
        <v>41479</v>
      </c>
      <c r="B86" s="7">
        <v>86</v>
      </c>
      <c r="C86" s="7">
        <f t="shared" si="27"/>
        <v>86.2</v>
      </c>
      <c r="D86" s="8">
        <f t="shared" si="22"/>
        <v>72.666666666666671</v>
      </c>
      <c r="E86" s="9">
        <v>62</v>
      </c>
      <c r="F86" s="9">
        <f t="shared" si="31"/>
        <v>65</v>
      </c>
      <c r="G86" s="10">
        <f t="shared" si="23"/>
        <v>57.333333333333336</v>
      </c>
      <c r="H86" s="11">
        <v>0.01</v>
      </c>
      <c r="I86" s="11">
        <f t="shared" si="26"/>
        <v>1.1100000000000001</v>
      </c>
      <c r="J86" s="11">
        <f t="shared" si="24"/>
        <v>1.6099999999999999</v>
      </c>
      <c r="K86" s="17">
        <v>3</v>
      </c>
      <c r="L86" s="6">
        <v>12</v>
      </c>
      <c r="M86" s="12">
        <f t="shared" si="32"/>
        <v>21.705958959306258</v>
      </c>
      <c r="N86" s="13">
        <f t="shared" si="33"/>
        <v>1</v>
      </c>
      <c r="O86" s="15">
        <v>0</v>
      </c>
      <c r="P86">
        <f t="shared" si="34"/>
        <v>1</v>
      </c>
      <c r="Q86" s="13">
        <f t="shared" si="29"/>
        <v>1</v>
      </c>
      <c r="R86" s="16">
        <v>1</v>
      </c>
      <c r="S86">
        <f t="shared" si="30"/>
        <v>0</v>
      </c>
    </row>
    <row r="87" spans="1:19">
      <c r="A87" s="2">
        <v>41480</v>
      </c>
      <c r="B87" s="7">
        <v>62</v>
      </c>
      <c r="C87" s="7">
        <f t="shared" si="27"/>
        <v>79.599999999999994</v>
      </c>
      <c r="D87" s="8">
        <f t="shared" si="22"/>
        <v>80</v>
      </c>
      <c r="E87" s="9">
        <v>57</v>
      </c>
      <c r="F87" s="9">
        <f t="shared" si="31"/>
        <v>62.6</v>
      </c>
      <c r="G87" s="10">
        <f t="shared" si="23"/>
        <v>59.666666666666664</v>
      </c>
      <c r="H87" s="11">
        <v>1.4</v>
      </c>
      <c r="I87" s="11">
        <f t="shared" si="26"/>
        <v>2.5</v>
      </c>
      <c r="J87" s="11">
        <f t="shared" si="24"/>
        <v>1.5999999999999999</v>
      </c>
      <c r="K87" s="17">
        <v>10</v>
      </c>
      <c r="L87" s="6">
        <v>1</v>
      </c>
      <c r="M87" s="12">
        <f t="shared" si="32"/>
        <v>-506.60478351743308</v>
      </c>
      <c r="N87" s="13">
        <f t="shared" si="33"/>
        <v>0</v>
      </c>
      <c r="O87" s="15">
        <v>0</v>
      </c>
      <c r="P87">
        <f t="shared" si="34"/>
        <v>0</v>
      </c>
      <c r="Q87" s="13">
        <f t="shared" si="29"/>
        <v>0</v>
      </c>
      <c r="R87" s="16">
        <v>1</v>
      </c>
      <c r="S87">
        <f t="shared" si="30"/>
        <v>1</v>
      </c>
    </row>
    <row r="88" spans="1:19">
      <c r="A88" s="2">
        <v>41481</v>
      </c>
      <c r="B88" s="7">
        <v>71</v>
      </c>
      <c r="C88" s="7">
        <f t="shared" si="27"/>
        <v>77.2</v>
      </c>
      <c r="D88" s="8">
        <f t="shared" si="22"/>
        <v>84.333333333333329</v>
      </c>
      <c r="E88" s="9">
        <v>59</v>
      </c>
      <c r="F88" s="9">
        <f t="shared" si="31"/>
        <v>61.6</v>
      </c>
      <c r="G88" s="10">
        <f t="shared" si="23"/>
        <v>61.666666666666664</v>
      </c>
      <c r="H88" s="11">
        <v>0.2</v>
      </c>
      <c r="I88" s="11">
        <f t="shared" si="26"/>
        <v>1.6099999999999999</v>
      </c>
      <c r="J88" s="11">
        <f t="shared" si="24"/>
        <v>0.20500000000000002</v>
      </c>
      <c r="K88" s="17">
        <v>10</v>
      </c>
      <c r="L88" s="6">
        <v>1</v>
      </c>
      <c r="M88" s="12">
        <f t="shared" si="32"/>
        <v>-62.766459857462955</v>
      </c>
      <c r="N88" s="13">
        <f t="shared" si="33"/>
        <v>0</v>
      </c>
      <c r="O88" s="15">
        <v>0</v>
      </c>
      <c r="P88">
        <f t="shared" si="34"/>
        <v>0</v>
      </c>
      <c r="Q88" s="13">
        <f t="shared" si="29"/>
        <v>0</v>
      </c>
      <c r="R88" s="16">
        <v>1</v>
      </c>
      <c r="S88">
        <f t="shared" si="30"/>
        <v>1</v>
      </c>
    </row>
    <row r="89" spans="1:19">
      <c r="A89" s="2">
        <v>41482</v>
      </c>
      <c r="B89" s="7">
        <v>85</v>
      </c>
      <c r="C89" s="7">
        <f t="shared" si="27"/>
        <v>77.400000000000006</v>
      </c>
      <c r="D89" s="8">
        <f t="shared" si="22"/>
        <v>83.666666666666671</v>
      </c>
      <c r="E89" s="9">
        <v>56</v>
      </c>
      <c r="F89" s="9">
        <f t="shared" si="31"/>
        <v>60.4</v>
      </c>
      <c r="G89" s="10">
        <f t="shared" si="23"/>
        <v>62.333333333333336</v>
      </c>
      <c r="H89" s="11">
        <v>0</v>
      </c>
      <c r="I89" s="11">
        <f t="shared" si="26"/>
        <v>1.5999999999999999</v>
      </c>
      <c r="J89" s="11">
        <f t="shared" si="24"/>
        <v>6.5000000000000002E-2</v>
      </c>
      <c r="K89" s="17">
        <v>1</v>
      </c>
      <c r="M89" s="12">
        <f t="shared" si="32"/>
        <v>5.6818817995228281</v>
      </c>
      <c r="N89" s="13">
        <f t="shared" si="33"/>
        <v>1</v>
      </c>
      <c r="O89" s="15">
        <v>0</v>
      </c>
      <c r="P89">
        <f t="shared" si="34"/>
        <v>1</v>
      </c>
      <c r="Q89" s="13">
        <f t="shared" si="29"/>
        <v>1</v>
      </c>
      <c r="R89" s="16">
        <v>1</v>
      </c>
      <c r="S89">
        <f t="shared" si="30"/>
        <v>0</v>
      </c>
    </row>
    <row r="90" spans="1:19">
      <c r="A90" s="2">
        <v>41483</v>
      </c>
      <c r="B90" s="7">
        <v>84</v>
      </c>
      <c r="C90" s="7">
        <f t="shared" si="27"/>
        <v>77.599999999999994</v>
      </c>
      <c r="D90" s="8">
        <f t="shared" si="22"/>
        <v>82.666666666666671</v>
      </c>
      <c r="E90" s="9">
        <v>64</v>
      </c>
      <c r="F90" s="9">
        <f t="shared" si="31"/>
        <v>59.6</v>
      </c>
      <c r="G90" s="10">
        <f t="shared" si="23"/>
        <v>60</v>
      </c>
      <c r="H90" s="11">
        <v>5.0000000000000001E-3</v>
      </c>
      <c r="I90" s="11">
        <f t="shared" si="26"/>
        <v>0.20500000000000002</v>
      </c>
      <c r="J90" s="11">
        <f t="shared" si="24"/>
        <v>7.4999999999999997E-2</v>
      </c>
      <c r="K90" s="17">
        <v>8</v>
      </c>
      <c r="L90" s="6">
        <v>1</v>
      </c>
      <c r="M90" s="12">
        <f t="shared" si="32"/>
        <v>-11.442543072489109</v>
      </c>
      <c r="N90" s="13">
        <f t="shared" si="33"/>
        <v>0</v>
      </c>
      <c r="O90" s="15">
        <v>0</v>
      </c>
      <c r="P90">
        <f t="shared" si="34"/>
        <v>0</v>
      </c>
      <c r="Q90" s="13">
        <f t="shared" si="29"/>
        <v>0</v>
      </c>
      <c r="R90" s="16">
        <v>1</v>
      </c>
      <c r="S90">
        <f t="shared" si="30"/>
        <v>1</v>
      </c>
    </row>
    <row r="91" spans="1:19">
      <c r="A91" s="2">
        <v>41484</v>
      </c>
      <c r="B91" s="7">
        <v>84</v>
      </c>
      <c r="C91" s="7">
        <f t="shared" si="27"/>
        <v>77.2</v>
      </c>
      <c r="D91" s="8">
        <f t="shared" si="22"/>
        <v>82</v>
      </c>
      <c r="E91" s="9">
        <v>65</v>
      </c>
      <c r="F91" s="9">
        <f t="shared" si="31"/>
        <v>60.2</v>
      </c>
      <c r="G91" s="10">
        <f t="shared" si="23"/>
        <v>58.333333333333336</v>
      </c>
      <c r="H91" s="11">
        <v>0.06</v>
      </c>
      <c r="I91" s="11">
        <f t="shared" si="26"/>
        <v>6.5000000000000002E-2</v>
      </c>
      <c r="J91" s="11">
        <f t="shared" si="24"/>
        <v>7.4999999999999997E-2</v>
      </c>
      <c r="K91" s="17">
        <v>5</v>
      </c>
      <c r="L91" s="6">
        <v>3</v>
      </c>
      <c r="M91" s="12">
        <f t="shared" si="32"/>
        <v>-30.651839356154618</v>
      </c>
      <c r="N91" s="13">
        <f t="shared" si="33"/>
        <v>0</v>
      </c>
      <c r="O91" s="15">
        <v>0</v>
      </c>
      <c r="P91">
        <f t="shared" si="34"/>
        <v>0</v>
      </c>
      <c r="Q91" s="13">
        <f t="shared" si="29"/>
        <v>0</v>
      </c>
      <c r="R91" s="16">
        <v>1</v>
      </c>
      <c r="S91">
        <f t="shared" si="30"/>
        <v>1</v>
      </c>
    </row>
    <row r="92" spans="1:19">
      <c r="A92" s="2">
        <v>41485</v>
      </c>
      <c r="B92" s="7">
        <v>83</v>
      </c>
      <c r="C92" s="7">
        <f t="shared" si="27"/>
        <v>81.400000000000006</v>
      </c>
      <c r="D92" s="8">
        <f t="shared" si="22"/>
        <v>82</v>
      </c>
      <c r="E92" s="9">
        <v>58</v>
      </c>
      <c r="F92" s="9">
        <f t="shared" si="31"/>
        <v>60.4</v>
      </c>
      <c r="G92" s="10">
        <f t="shared" si="23"/>
        <v>60</v>
      </c>
      <c r="H92" s="11">
        <v>0.01</v>
      </c>
      <c r="I92" s="11">
        <f t="shared" si="26"/>
        <v>7.4999999999999997E-2</v>
      </c>
      <c r="J92" s="11">
        <f t="shared" si="24"/>
        <v>2.5000000000000001E-2</v>
      </c>
      <c r="K92" s="17">
        <v>1</v>
      </c>
      <c r="L92" s="6">
        <v>1</v>
      </c>
      <c r="M92" s="12">
        <f t="shared" si="32"/>
        <v>-2.1566680067897979</v>
      </c>
      <c r="N92" s="13">
        <f t="shared" si="33"/>
        <v>0</v>
      </c>
      <c r="O92" s="15">
        <v>0</v>
      </c>
      <c r="P92">
        <f t="shared" si="34"/>
        <v>0</v>
      </c>
      <c r="Q92" s="13">
        <f t="shared" si="29"/>
        <v>0</v>
      </c>
      <c r="R92" s="16">
        <v>1</v>
      </c>
      <c r="S92">
        <f t="shared" si="30"/>
        <v>1</v>
      </c>
    </row>
    <row r="93" spans="1:19">
      <c r="A93" s="2">
        <v>41486</v>
      </c>
      <c r="B93" s="7">
        <v>81</v>
      </c>
      <c r="C93" s="7">
        <f t="shared" si="27"/>
        <v>83.4</v>
      </c>
      <c r="D93" s="8">
        <f t="shared" si="22"/>
        <v>81.333333333333329</v>
      </c>
      <c r="E93" s="9">
        <v>57</v>
      </c>
      <c r="F93" s="9">
        <f t="shared" si="31"/>
        <v>60</v>
      </c>
      <c r="G93" s="10">
        <f t="shared" si="23"/>
        <v>61</v>
      </c>
      <c r="H93" s="11">
        <v>5.0000000000000001E-3</v>
      </c>
      <c r="I93" s="11">
        <f t="shared" si="26"/>
        <v>7.4999999999999997E-2</v>
      </c>
      <c r="J93" s="11">
        <f t="shared" si="24"/>
        <v>0.71499999999999997</v>
      </c>
      <c r="K93" s="17">
        <v>1</v>
      </c>
      <c r="M93" s="12">
        <f t="shared" si="32"/>
        <v>11.399351387385002</v>
      </c>
      <c r="N93" s="13">
        <f t="shared" si="33"/>
        <v>1</v>
      </c>
      <c r="O93" s="15">
        <v>0</v>
      </c>
      <c r="P93">
        <f t="shared" si="34"/>
        <v>1</v>
      </c>
      <c r="Q93" s="13">
        <f t="shared" si="29"/>
        <v>1</v>
      </c>
      <c r="R93" s="16">
        <v>1</v>
      </c>
      <c r="S93">
        <f t="shared" si="30"/>
        <v>0</v>
      </c>
    </row>
    <row r="94" spans="1:19">
      <c r="A94" s="2">
        <v>41487</v>
      </c>
      <c r="B94" s="7">
        <v>82</v>
      </c>
      <c r="C94" s="7">
        <f t="shared" si="27"/>
        <v>82.8</v>
      </c>
      <c r="D94" s="8">
        <f t="shared" si="22"/>
        <v>80.666666666666671</v>
      </c>
      <c r="E94" s="9">
        <v>60</v>
      </c>
      <c r="F94" s="9">
        <f t="shared" si="31"/>
        <v>60.8</v>
      </c>
      <c r="G94" s="10">
        <f t="shared" si="23"/>
        <v>59.333333333333336</v>
      </c>
      <c r="H94" s="11">
        <v>0.01</v>
      </c>
      <c r="I94" s="11">
        <f t="shared" si="26"/>
        <v>2.5000000000000001E-2</v>
      </c>
      <c r="J94" s="11">
        <f t="shared" si="24"/>
        <v>0.71</v>
      </c>
      <c r="K94" s="17">
        <v>4</v>
      </c>
      <c r="M94" s="12">
        <f t="shared" si="32"/>
        <v>2.4602985548551102</v>
      </c>
      <c r="N94" s="13">
        <f t="shared" si="33"/>
        <v>1</v>
      </c>
      <c r="O94" s="15">
        <v>0</v>
      </c>
      <c r="P94">
        <f t="shared" si="34"/>
        <v>1</v>
      </c>
      <c r="Q94" s="13">
        <f t="shared" si="29"/>
        <v>0</v>
      </c>
      <c r="R94" s="16">
        <v>1</v>
      </c>
      <c r="S94">
        <f t="shared" si="30"/>
        <v>1</v>
      </c>
    </row>
    <row r="95" spans="1:19">
      <c r="A95" s="2">
        <v>41488</v>
      </c>
      <c r="B95" s="7">
        <v>83</v>
      </c>
      <c r="C95" s="7">
        <f t="shared" si="27"/>
        <v>82.6</v>
      </c>
      <c r="D95" s="8">
        <f t="shared" si="22"/>
        <v>78.333333333333329</v>
      </c>
      <c r="E95" s="9">
        <v>63</v>
      </c>
      <c r="F95" s="9">
        <f t="shared" si="31"/>
        <v>60.6</v>
      </c>
      <c r="G95" s="10">
        <f t="shared" si="23"/>
        <v>55</v>
      </c>
      <c r="H95" s="11">
        <v>0.7</v>
      </c>
      <c r="I95" s="11">
        <f t="shared" si="26"/>
        <v>0.71499999999999997</v>
      </c>
      <c r="J95" s="11">
        <f t="shared" si="24"/>
        <v>0.71</v>
      </c>
      <c r="K95" s="17">
        <v>6</v>
      </c>
      <c r="L95" s="6">
        <v>1</v>
      </c>
      <c r="M95" s="12">
        <f t="shared" si="32"/>
        <v>-269.45567752234405</v>
      </c>
      <c r="N95" s="13">
        <f t="shared" si="33"/>
        <v>0</v>
      </c>
      <c r="O95" s="15">
        <v>0</v>
      </c>
      <c r="P95">
        <f t="shared" si="34"/>
        <v>0</v>
      </c>
      <c r="Q95" s="13">
        <f t="shared" si="29"/>
        <v>0</v>
      </c>
      <c r="R95" s="16">
        <v>1</v>
      </c>
      <c r="S95">
        <f t="shared" si="30"/>
        <v>1</v>
      </c>
    </row>
    <row r="96" spans="1:19">
      <c r="A96" s="2">
        <v>41489</v>
      </c>
      <c r="B96" s="7">
        <v>79</v>
      </c>
      <c r="C96" s="7">
        <f t="shared" si="27"/>
        <v>81.599999999999994</v>
      </c>
      <c r="D96" s="8">
        <f t="shared" si="22"/>
        <v>78.333333333333329</v>
      </c>
      <c r="E96" s="9">
        <v>60</v>
      </c>
      <c r="F96" s="9">
        <f t="shared" si="31"/>
        <v>59.6</v>
      </c>
      <c r="G96" s="10">
        <f t="shared" si="23"/>
        <v>50.666666666666664</v>
      </c>
      <c r="H96" s="11">
        <v>0</v>
      </c>
      <c r="I96" s="11">
        <f t="shared" si="26"/>
        <v>0.71</v>
      </c>
      <c r="J96" s="11">
        <f t="shared" si="24"/>
        <v>0.01</v>
      </c>
      <c r="K96" s="17">
        <v>2</v>
      </c>
      <c r="M96" s="12">
        <f t="shared" si="32"/>
        <v>10.570815237745897</v>
      </c>
      <c r="N96" s="13">
        <f t="shared" si="33"/>
        <v>1</v>
      </c>
      <c r="O96" s="15">
        <v>0</v>
      </c>
      <c r="P96">
        <f t="shared" si="34"/>
        <v>1</v>
      </c>
      <c r="Q96" s="13">
        <f t="shared" si="29"/>
        <v>1</v>
      </c>
      <c r="R96" s="16">
        <v>1</v>
      </c>
      <c r="S96">
        <f t="shared" si="30"/>
        <v>0</v>
      </c>
    </row>
    <row r="97" spans="1:19">
      <c r="A97" s="2">
        <v>41490</v>
      </c>
      <c r="B97" s="7">
        <v>80</v>
      </c>
      <c r="C97" s="7">
        <f t="shared" si="27"/>
        <v>81</v>
      </c>
      <c r="D97" s="8">
        <f t="shared" si="22"/>
        <v>78.333333333333329</v>
      </c>
      <c r="E97" s="9">
        <v>55</v>
      </c>
      <c r="F97" s="9">
        <f t="shared" si="31"/>
        <v>59</v>
      </c>
      <c r="G97" s="10">
        <f t="shared" si="23"/>
        <v>49.333333333333336</v>
      </c>
      <c r="H97" s="11">
        <v>0.01</v>
      </c>
      <c r="I97" s="11">
        <f t="shared" si="26"/>
        <v>0.71</v>
      </c>
      <c r="J97" s="11">
        <f t="shared" si="24"/>
        <v>0.01</v>
      </c>
      <c r="K97" s="17">
        <v>1</v>
      </c>
      <c r="M97" s="12">
        <f t="shared" si="32"/>
        <v>-3.0023115157468236</v>
      </c>
      <c r="N97" s="13">
        <f t="shared" si="33"/>
        <v>0</v>
      </c>
      <c r="O97" s="15">
        <v>0</v>
      </c>
      <c r="P97">
        <f t="shared" si="34"/>
        <v>0</v>
      </c>
      <c r="Q97" s="13">
        <f t="shared" si="29"/>
        <v>0</v>
      </c>
      <c r="R97" s="16">
        <v>1</v>
      </c>
      <c r="S97">
        <f t="shared" si="30"/>
        <v>1</v>
      </c>
    </row>
    <row r="98" spans="1:19">
      <c r="A98" s="2">
        <v>41491</v>
      </c>
      <c r="B98" s="7">
        <v>76</v>
      </c>
      <c r="C98" s="7">
        <f t="shared" si="27"/>
        <v>80</v>
      </c>
      <c r="D98" s="8">
        <f t="shared" si="22"/>
        <v>80</v>
      </c>
      <c r="E98" s="9">
        <v>50</v>
      </c>
      <c r="F98" s="9">
        <f t="shared" si="31"/>
        <v>57.6</v>
      </c>
      <c r="G98" s="10">
        <f t="shared" si="23"/>
        <v>54</v>
      </c>
      <c r="H98" s="11">
        <v>0</v>
      </c>
      <c r="I98" s="11">
        <f t="shared" si="26"/>
        <v>0.01</v>
      </c>
      <c r="J98" s="11">
        <f t="shared" si="24"/>
        <v>5.0000000000000001E-3</v>
      </c>
      <c r="K98" s="17">
        <v>0</v>
      </c>
      <c r="M98" s="12">
        <f t="shared" si="32"/>
        <v>-1.5778819215994819</v>
      </c>
      <c r="N98" s="13">
        <f t="shared" si="33"/>
        <v>0</v>
      </c>
      <c r="O98" s="15">
        <v>1</v>
      </c>
      <c r="P98">
        <f t="shared" si="34"/>
        <v>1</v>
      </c>
      <c r="Q98" s="13">
        <f t="shared" si="29"/>
        <v>0</v>
      </c>
      <c r="R98" s="16">
        <v>1</v>
      </c>
      <c r="S98">
        <f t="shared" si="30"/>
        <v>1</v>
      </c>
    </row>
    <row r="99" spans="1:19">
      <c r="A99" s="2">
        <v>41492</v>
      </c>
      <c r="B99" s="7">
        <v>79</v>
      </c>
      <c r="C99" s="7">
        <f t="shared" si="27"/>
        <v>79.400000000000006</v>
      </c>
      <c r="D99" s="8">
        <f t="shared" si="22"/>
        <v>78.666666666666671</v>
      </c>
      <c r="E99" s="9">
        <v>47</v>
      </c>
      <c r="F99" s="9">
        <f t="shared" si="31"/>
        <v>55</v>
      </c>
      <c r="G99" s="10">
        <f t="shared" si="23"/>
        <v>61.666666666666664</v>
      </c>
      <c r="H99" s="11">
        <v>0</v>
      </c>
      <c r="I99" s="11">
        <f t="shared" si="26"/>
        <v>0.01</v>
      </c>
      <c r="J99" s="11">
        <f t="shared" si="24"/>
        <v>0.14500000000000002</v>
      </c>
      <c r="K99" s="17">
        <v>1</v>
      </c>
      <c r="M99" s="12">
        <f t="shared" si="32"/>
        <v>-1.8277531164832466</v>
      </c>
      <c r="N99" s="13">
        <f t="shared" si="33"/>
        <v>0</v>
      </c>
      <c r="O99" s="15">
        <v>0</v>
      </c>
      <c r="P99">
        <f t="shared" si="34"/>
        <v>0</v>
      </c>
      <c r="Q99" s="13">
        <f t="shared" si="29"/>
        <v>0</v>
      </c>
      <c r="R99" s="16">
        <v>1</v>
      </c>
      <c r="S99">
        <f t="shared" si="30"/>
        <v>1</v>
      </c>
    </row>
    <row r="100" spans="1:19">
      <c r="A100" s="2">
        <v>41493</v>
      </c>
      <c r="B100" s="7">
        <v>80</v>
      </c>
      <c r="C100" s="7">
        <f t="shared" si="27"/>
        <v>78.8</v>
      </c>
      <c r="D100" s="8">
        <f t="shared" si="22"/>
        <v>79.666666666666671</v>
      </c>
      <c r="E100" s="9">
        <v>51</v>
      </c>
      <c r="F100" s="9">
        <f t="shared" si="31"/>
        <v>52.6</v>
      </c>
      <c r="G100" s="10">
        <f t="shared" si="23"/>
        <v>63.333333333333336</v>
      </c>
      <c r="H100" s="11">
        <v>5.0000000000000001E-3</v>
      </c>
      <c r="I100" s="11">
        <f t="shared" si="26"/>
        <v>5.0000000000000001E-3</v>
      </c>
      <c r="J100" s="11">
        <f t="shared" si="24"/>
        <v>1.125</v>
      </c>
      <c r="K100" s="17">
        <v>2</v>
      </c>
      <c r="M100" s="12">
        <f t="shared" si="32"/>
        <v>6.0196290452512127</v>
      </c>
      <c r="N100" s="13">
        <f t="shared" si="33"/>
        <v>1</v>
      </c>
      <c r="O100" s="15">
        <v>0</v>
      </c>
      <c r="P100">
        <f t="shared" si="34"/>
        <v>1</v>
      </c>
      <c r="Q100" s="13">
        <f t="shared" si="29"/>
        <v>1</v>
      </c>
      <c r="R100" s="16">
        <v>1</v>
      </c>
      <c r="S100">
        <f t="shared" si="30"/>
        <v>0</v>
      </c>
    </row>
    <row r="101" spans="1:19">
      <c r="A101" s="2">
        <v>41494</v>
      </c>
      <c r="B101" s="7">
        <v>81</v>
      </c>
      <c r="C101" s="7">
        <f t="shared" si="27"/>
        <v>79.2</v>
      </c>
      <c r="D101" s="8">
        <f t="shared" si="22"/>
        <v>79</v>
      </c>
      <c r="E101" s="9">
        <v>64</v>
      </c>
      <c r="F101" s="9">
        <f t="shared" si="31"/>
        <v>53.4</v>
      </c>
      <c r="G101" s="10">
        <f t="shared" si="23"/>
        <v>59</v>
      </c>
      <c r="H101" s="11">
        <v>0.14000000000000001</v>
      </c>
      <c r="I101" s="11">
        <f t="shared" si="26"/>
        <v>0.14500000000000002</v>
      </c>
      <c r="J101" s="11">
        <f t="shared" si="24"/>
        <v>1.1200000000000001</v>
      </c>
      <c r="K101" s="17">
        <v>7</v>
      </c>
      <c r="L101" s="6">
        <v>1</v>
      </c>
      <c r="M101" s="12">
        <f t="shared" si="32"/>
        <v>-42.120887383036717</v>
      </c>
      <c r="N101" s="13">
        <f t="shared" si="33"/>
        <v>0</v>
      </c>
      <c r="O101" s="15">
        <v>0</v>
      </c>
      <c r="P101">
        <f t="shared" si="34"/>
        <v>0</v>
      </c>
      <c r="Q101" s="13">
        <f t="shared" si="29"/>
        <v>0</v>
      </c>
      <c r="R101" s="16">
        <v>1</v>
      </c>
      <c r="S101">
        <f t="shared" si="30"/>
        <v>1</v>
      </c>
    </row>
    <row r="102" spans="1:19">
      <c r="A102" s="2">
        <v>41495</v>
      </c>
      <c r="B102" s="7">
        <v>75</v>
      </c>
      <c r="C102" s="7">
        <f t="shared" si="27"/>
        <v>78.2</v>
      </c>
      <c r="D102" s="8">
        <f t="shared" si="22"/>
        <v>81</v>
      </c>
      <c r="E102" s="9">
        <v>70</v>
      </c>
      <c r="F102" s="9">
        <f t="shared" si="31"/>
        <v>56.4</v>
      </c>
      <c r="G102" s="10">
        <f t="shared" si="23"/>
        <v>54.333333333333336</v>
      </c>
      <c r="H102" s="11">
        <v>0.98</v>
      </c>
      <c r="I102" s="11">
        <f t="shared" si="26"/>
        <v>1.125</v>
      </c>
      <c r="J102" s="11">
        <f t="shared" si="24"/>
        <v>0.98499999999999999</v>
      </c>
      <c r="K102" s="17">
        <v>8</v>
      </c>
      <c r="L102" s="6">
        <v>1</v>
      </c>
      <c r="M102" s="12">
        <f t="shared" si="32"/>
        <v>-360.30751584116871</v>
      </c>
      <c r="N102" s="13">
        <f t="shared" si="33"/>
        <v>0</v>
      </c>
      <c r="O102" s="15">
        <v>0</v>
      </c>
      <c r="P102">
        <f t="shared" si="34"/>
        <v>0</v>
      </c>
      <c r="Q102" s="13">
        <f t="shared" si="29"/>
        <v>0</v>
      </c>
      <c r="R102" s="16">
        <v>1</v>
      </c>
      <c r="S102">
        <f t="shared" si="30"/>
        <v>1</v>
      </c>
    </row>
    <row r="103" spans="1:19">
      <c r="A103" s="2">
        <v>41496</v>
      </c>
      <c r="B103" s="7">
        <v>83</v>
      </c>
      <c r="C103" s="7">
        <f t="shared" si="27"/>
        <v>79.599999999999994</v>
      </c>
      <c r="D103" s="8">
        <f t="shared" si="22"/>
        <v>78.333333333333329</v>
      </c>
      <c r="E103" s="9">
        <v>56</v>
      </c>
      <c r="F103" s="9">
        <f t="shared" si="31"/>
        <v>57.6</v>
      </c>
      <c r="G103" s="10">
        <f t="shared" si="23"/>
        <v>56.333333333333336</v>
      </c>
      <c r="H103" s="11">
        <v>0</v>
      </c>
      <c r="I103" s="11">
        <f t="shared" si="26"/>
        <v>1.1200000000000001</v>
      </c>
      <c r="J103" s="11">
        <f t="shared" si="24"/>
        <v>5.0000000000000001E-3</v>
      </c>
      <c r="K103" s="17">
        <v>2</v>
      </c>
      <c r="M103" s="12">
        <f t="shared" si="32"/>
        <v>6.1192095543282576</v>
      </c>
      <c r="N103" s="13">
        <f t="shared" si="33"/>
        <v>1</v>
      </c>
      <c r="O103" s="15">
        <v>0</v>
      </c>
      <c r="P103">
        <f t="shared" si="34"/>
        <v>1</v>
      </c>
      <c r="Q103" s="13">
        <f t="shared" si="29"/>
        <v>1</v>
      </c>
      <c r="R103" s="16">
        <v>1</v>
      </c>
      <c r="S103">
        <f t="shared" si="30"/>
        <v>0</v>
      </c>
    </row>
    <row r="104" spans="1:19">
      <c r="A104" s="2">
        <v>41497</v>
      </c>
      <c r="B104" s="7">
        <v>79</v>
      </c>
      <c r="C104" s="7">
        <f t="shared" si="27"/>
        <v>79.599999999999994</v>
      </c>
      <c r="D104" s="8">
        <f t="shared" si="22"/>
        <v>76.666666666666671</v>
      </c>
      <c r="E104" s="9">
        <v>51</v>
      </c>
      <c r="F104" s="9">
        <f t="shared" si="31"/>
        <v>58.4</v>
      </c>
      <c r="G104" s="10">
        <f t="shared" si="23"/>
        <v>57</v>
      </c>
      <c r="H104" s="11">
        <v>5.0000000000000001E-3</v>
      </c>
      <c r="I104" s="11">
        <f t="shared" si="26"/>
        <v>0.98499999999999999</v>
      </c>
      <c r="J104" s="11">
        <f t="shared" si="24"/>
        <v>2.5000000000000001E-2</v>
      </c>
      <c r="K104" s="17">
        <v>1</v>
      </c>
      <c r="M104" s="12">
        <f t="shared" si="32"/>
        <v>5.2566950009185476</v>
      </c>
      <c r="N104" s="13">
        <f t="shared" si="33"/>
        <v>1</v>
      </c>
      <c r="O104" s="15">
        <v>0</v>
      </c>
      <c r="P104">
        <f t="shared" si="34"/>
        <v>1</v>
      </c>
      <c r="Q104" s="13">
        <f t="shared" si="29"/>
        <v>0</v>
      </c>
      <c r="R104" s="16">
        <v>1</v>
      </c>
      <c r="S104">
        <f t="shared" si="30"/>
        <v>1</v>
      </c>
    </row>
    <row r="105" spans="1:19" hidden="1">
      <c r="A105" s="2">
        <v>41498</v>
      </c>
      <c r="B105" s="7">
        <v>81</v>
      </c>
      <c r="C105" s="7">
        <f t="shared" si="27"/>
        <v>79.8</v>
      </c>
      <c r="E105" s="9">
        <v>56</v>
      </c>
      <c r="F105" s="9">
        <f t="shared" si="31"/>
        <v>59.4</v>
      </c>
      <c r="H105" s="11">
        <v>0</v>
      </c>
      <c r="I105" s="11">
        <f t="shared" si="26"/>
        <v>5.0000000000000001E-3</v>
      </c>
      <c r="J105" s="11">
        <f>SUM(H105:H107)</f>
        <v>0.02</v>
      </c>
      <c r="K105" s="17">
        <v>3</v>
      </c>
    </row>
    <row r="106" spans="1:19" hidden="1">
      <c r="A106" s="2">
        <v>41499</v>
      </c>
      <c r="B106" s="7">
        <v>75</v>
      </c>
      <c r="C106" s="7">
        <f t="shared" si="27"/>
        <v>78.599999999999994</v>
      </c>
      <c r="E106" s="9">
        <v>62</v>
      </c>
      <c r="F106" s="9">
        <f t="shared" si="31"/>
        <v>59</v>
      </c>
      <c r="H106" s="11">
        <v>0.02</v>
      </c>
      <c r="I106" s="11">
        <f t="shared" si="26"/>
        <v>2.5000000000000001E-2</v>
      </c>
      <c r="K106" s="17">
        <v>7</v>
      </c>
    </row>
    <row r="107" spans="1:19" hidden="1">
      <c r="A107" s="2">
        <v>41500</v>
      </c>
      <c r="B107" s="7">
        <v>74</v>
      </c>
      <c r="C107" s="7">
        <f t="shared" si="27"/>
        <v>78.400000000000006</v>
      </c>
      <c r="E107" s="9">
        <v>53</v>
      </c>
      <c r="F107" s="9">
        <f t="shared" si="31"/>
        <v>55.6</v>
      </c>
      <c r="H107" s="11">
        <v>0</v>
      </c>
      <c r="I107" s="11">
        <f t="shared" si="26"/>
        <v>0.02</v>
      </c>
      <c r="K107" s="17">
        <v>1</v>
      </c>
    </row>
  </sheetData>
  <conditionalFormatting sqref="P1:P1048576">
    <cfRule type="cellIs" dxfId="3" priority="3" operator="equal">
      <formula>0</formula>
    </cfRule>
    <cfRule type="cellIs" dxfId="2" priority="4" operator="equal">
      <formula>1</formula>
    </cfRule>
  </conditionalFormatting>
  <conditionalFormatting sqref="S1:S1048576">
    <cfRule type="cellIs" dxfId="5" priority="1" operator="equal">
      <formula>0</formula>
    </cfRule>
    <cfRule type="cellIs" dxfId="4" priority="2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W2 Q6 V7:V15" emptyCellReference="1"/>
    <ignoredError sqref="C6:C51 F6:F51 C52:C62 F52:F62 D2 D3:D69 C63:C72 F63:F72 I4:I72 G2:G69 J2:J70 F73:F75 C73:C75 D70:D72 G70:G72 I73:I75 J71:J73 C76:C102 C107 C103:C106 D73:D104 G73:G104 F76:F107 J74:J105 I76:I10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Sheth</dc:creator>
  <cp:lastModifiedBy>Harshal Sheth</cp:lastModifiedBy>
  <dcterms:created xsi:type="dcterms:W3CDTF">2013-06-20T21:03:03Z</dcterms:created>
  <dcterms:modified xsi:type="dcterms:W3CDTF">2014-04-28T00:19:29Z</dcterms:modified>
</cp:coreProperties>
</file>