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henguycan\share\"/>
    </mc:Choice>
  </mc:AlternateContent>
  <bookViews>
    <workbookView xWindow="0" yWindow="0" windowWidth="28800" windowHeight="13110" activeTab="1"/>
  </bookViews>
  <sheets>
    <sheet name="Sheet2" sheetId="3" r:id="rId1"/>
    <sheet name="Sheet1" sheetId="4" r:id="rId2"/>
  </sheets>
  <calcPr calcId="152511"/>
</workbook>
</file>

<file path=xl/calcChain.xml><?xml version="1.0" encoding="utf-8"?>
<calcChain xmlns="http://schemas.openxmlformats.org/spreadsheetml/2006/main">
  <c r="C34" i="3" l="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25" i="3" l="1"/>
  <c r="D33" i="3"/>
  <c r="D30" i="3"/>
  <c r="D32" i="3"/>
  <c r="D29" i="3"/>
  <c r="D27" i="3"/>
  <c r="D34" i="3"/>
  <c r="D31" i="3"/>
  <c r="D28" i="3"/>
  <c r="D26" i="3"/>
  <c r="D24" i="3"/>
  <c r="D23" i="3"/>
  <c r="D22" i="3"/>
  <c r="D21" i="3"/>
  <c r="I7" i="3"/>
  <c r="I11" i="3"/>
  <c r="I5" i="3"/>
  <c r="I9" i="3"/>
  <c r="I6" i="3"/>
  <c r="I10" i="3"/>
  <c r="I14" i="3"/>
  <c r="I3" i="3"/>
  <c r="I13" i="3"/>
  <c r="I4" i="3"/>
  <c r="I8" i="3"/>
  <c r="I15" i="3"/>
  <c r="I12" i="3"/>
  <c r="I16" i="3"/>
  <c r="M8" i="3"/>
  <c r="C16" i="3" l="1"/>
  <c r="D16" i="3" s="1"/>
  <c r="C14" i="3"/>
  <c r="D14" i="3" s="1"/>
  <c r="C10" i="3"/>
  <c r="D10" i="3" s="1"/>
  <c r="C6" i="3"/>
  <c r="D6" i="3" s="1"/>
  <c r="C13" i="3"/>
  <c r="D13" i="3" s="1"/>
  <c r="C9" i="3"/>
  <c r="D9" i="3" s="1"/>
  <c r="C5" i="3"/>
  <c r="D5" i="3" s="1"/>
  <c r="C12" i="3"/>
  <c r="D12" i="3" s="1"/>
  <c r="C8" i="3"/>
  <c r="D8" i="3" s="1"/>
  <c r="C4" i="3"/>
  <c r="D4" i="3" s="1"/>
  <c r="C15" i="3"/>
  <c r="D15" i="3" s="1"/>
  <c r="C11" i="3"/>
  <c r="D11" i="3" s="1"/>
  <c r="C7" i="3"/>
  <c r="D7" i="3" s="1"/>
  <c r="C3" i="3"/>
  <c r="D3" i="3" s="1"/>
</calcChain>
</file>

<file path=xl/sharedStrings.xml><?xml version="1.0" encoding="utf-8"?>
<sst xmlns="http://schemas.openxmlformats.org/spreadsheetml/2006/main" count="76" uniqueCount="48">
  <si>
    <t>手续费</t>
    <phoneticPr fontId="1" type="noConversion"/>
  </si>
  <si>
    <t>手续费金币（驴）</t>
    <phoneticPr fontId="1" type="noConversion"/>
  </si>
  <si>
    <t>手续费点券（驴）</t>
    <phoneticPr fontId="1" type="noConversion"/>
  </si>
  <si>
    <t>金币价格</t>
    <phoneticPr fontId="1" type="noConversion"/>
  </si>
  <si>
    <t>驴价格（点券）</t>
    <phoneticPr fontId="1" type="noConversion"/>
  </si>
  <si>
    <t>驴价格（金币）</t>
    <phoneticPr fontId="1" type="noConversion"/>
  </si>
  <si>
    <t>货品</t>
    <phoneticPr fontId="1" type="noConversion"/>
  </si>
  <si>
    <t>金币</t>
    <phoneticPr fontId="1" type="noConversion"/>
  </si>
  <si>
    <t>金币（驴）</t>
    <phoneticPr fontId="1" type="noConversion"/>
  </si>
  <si>
    <t>3000</t>
    <phoneticPr fontId="1" type="noConversion"/>
  </si>
  <si>
    <t>6000</t>
    <phoneticPr fontId="1" type="noConversion"/>
  </si>
  <si>
    <t>1500</t>
    <phoneticPr fontId="1" type="noConversion"/>
  </si>
  <si>
    <t>4500</t>
    <phoneticPr fontId="1" type="noConversion"/>
  </si>
  <si>
    <t>7500</t>
    <phoneticPr fontId="1" type="noConversion"/>
  </si>
  <si>
    <t>9000</t>
    <phoneticPr fontId="1" type="noConversion"/>
  </si>
  <si>
    <t>10500</t>
    <phoneticPr fontId="1" type="noConversion"/>
  </si>
  <si>
    <t>12000</t>
    <phoneticPr fontId="1" type="noConversion"/>
  </si>
  <si>
    <t>13500</t>
    <phoneticPr fontId="1" type="noConversion"/>
  </si>
  <si>
    <t>15000</t>
    <phoneticPr fontId="1" type="noConversion"/>
  </si>
  <si>
    <t>16500</t>
    <phoneticPr fontId="1" type="noConversion"/>
  </si>
  <si>
    <t>18000</t>
    <phoneticPr fontId="1" type="noConversion"/>
  </si>
  <si>
    <t>19500</t>
    <phoneticPr fontId="1" type="noConversion"/>
  </si>
  <si>
    <t>21000</t>
    <phoneticPr fontId="1" type="noConversion"/>
  </si>
  <si>
    <t>差额</t>
    <phoneticPr fontId="1" type="noConversion"/>
  </si>
  <si>
    <t>金币</t>
    <phoneticPr fontId="1" type="noConversion"/>
  </si>
  <si>
    <t>点券</t>
    <phoneticPr fontId="1" type="noConversion"/>
  </si>
  <si>
    <t>点券（驴）</t>
    <phoneticPr fontId="1" type="noConversion"/>
  </si>
  <si>
    <t>货品</t>
    <phoneticPr fontId="1" type="noConversion"/>
  </si>
  <si>
    <t>1500</t>
    <phoneticPr fontId="1" type="noConversion"/>
  </si>
  <si>
    <t>3000</t>
    <phoneticPr fontId="1" type="noConversion"/>
  </si>
  <si>
    <t>4500</t>
    <phoneticPr fontId="1" type="noConversion"/>
  </si>
  <si>
    <t>6000</t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</si>
  <si>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金币</t>
    </r>
    <phoneticPr fontId="1" type="noConversion"/>
  </si>
  <si>
    <r>
      <rPr>
        <sz val="11"/>
        <color theme="1"/>
        <rFont val="宋体"/>
        <family val="3"/>
        <charset val="134"/>
      </rPr>
      <t>金币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</si>
  <si>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</si>
  <si>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t>90ss</t>
    <phoneticPr fontId="1" type="noConversion"/>
  </si>
  <si>
    <t>+0</t>
    <phoneticPr fontId="1" type="noConversion"/>
  </si>
  <si>
    <t>+1</t>
    <phoneticPr fontId="1" type="noConversion"/>
  </si>
  <si>
    <t>+2</t>
    <phoneticPr fontId="1" type="noConversion"/>
  </si>
  <si>
    <t>+3</t>
    <phoneticPr fontId="1" type="noConversion"/>
  </si>
  <si>
    <t>+4</t>
  </si>
  <si>
    <t>+5</t>
  </si>
  <si>
    <t>+6</t>
  </si>
  <si>
    <t>+7</t>
    <phoneticPr fontId="1" type="noConversion"/>
  </si>
  <si>
    <t>+8</t>
    <phoneticPr fontId="1" type="noConversion"/>
  </si>
  <si>
    <t>+9</t>
  </si>
  <si>
    <t>+10</t>
    <phoneticPr fontId="1" type="noConversion"/>
  </si>
  <si>
    <t>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</si>
</sst>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quotePrefix="1" applyNumberFormat="1" applyFont="1"/>
    <xf numFmtId="49" fontId="0" fillId="0" borderId="0" xfId="0" quotePrefix="1" applyNumberFormat="1"/>
    <xf numFmtId="0" fontId="0" fillId="0" borderId="0" xfId="0" quotePrefix="1"/>
    <xf numFmtId="49" fontId="2" fillId="2" borderId="0" xfId="0" applyNumberFormat="1" applyFont="1" applyFill="1"/>
    <xf numFmtId="0" fontId="2" fillId="2" borderId="0" xfId="0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quotePrefix="1" applyNumberFormat="1" applyFill="1" applyAlignment="1">
      <alignment horizontal="center"/>
    </xf>
  </cellXfs>
  <cellStyles count="3">
    <cellStyle name="百分比 2" xfId="2"/>
    <cellStyle name="常规" xfId="0" builtinId="0"/>
    <cellStyle name="常规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CCFF"/>
      <color rgb="FFFF9900"/>
      <color rgb="FF33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M7" sqref="M7"/>
    </sheetView>
  </sheetViews>
  <sheetFormatPr defaultRowHeight="14.25" x14ac:dyDescent="0.2"/>
  <cols>
    <col min="1" max="1" width="9" style="2" customWidth="1"/>
    <col min="12" max="12" width="16" customWidth="1"/>
  </cols>
  <sheetData>
    <row r="1" spans="1:14" x14ac:dyDescent="0.2">
      <c r="A1" s="8" t="s">
        <v>32</v>
      </c>
      <c r="B1" s="8"/>
      <c r="C1" s="8"/>
      <c r="D1" s="8"/>
      <c r="F1" s="9" t="s">
        <v>33</v>
      </c>
      <c r="G1" s="9"/>
      <c r="H1" s="9"/>
      <c r="I1" s="9"/>
    </row>
    <row r="2" spans="1:14" x14ac:dyDescent="0.2">
      <c r="A2" s="6" t="s">
        <v>6</v>
      </c>
      <c r="B2" s="7" t="s">
        <v>7</v>
      </c>
      <c r="C2" s="7" t="s">
        <v>8</v>
      </c>
      <c r="D2" s="7" t="s">
        <v>23</v>
      </c>
      <c r="F2" s="7" t="s">
        <v>24</v>
      </c>
      <c r="G2" s="7" t="s">
        <v>25</v>
      </c>
      <c r="H2" s="7" t="s">
        <v>26</v>
      </c>
      <c r="I2" s="7" t="s">
        <v>23</v>
      </c>
      <c r="L2" s="1" t="s">
        <v>0</v>
      </c>
      <c r="M2">
        <v>5</v>
      </c>
      <c r="N2" s="5">
        <v>2</v>
      </c>
    </row>
    <row r="3" spans="1:14" x14ac:dyDescent="0.2">
      <c r="A3" s="3" t="s">
        <v>11</v>
      </c>
      <c r="B3">
        <f>A3*(1-M2/100)</f>
        <v>1425</v>
      </c>
      <c r="C3">
        <f>A3*(1-M3/100)-M8</f>
        <v>1143</v>
      </c>
      <c r="D3">
        <f>C3-B3</f>
        <v>-282</v>
      </c>
      <c r="F3" s="3" t="s">
        <v>11</v>
      </c>
      <c r="G3">
        <f>F3*M6/100*(1-M2/100)</f>
        <v>3562.5</v>
      </c>
      <c r="H3">
        <f>F3*M6/100*(1-M4/100)-M7</f>
        <v>2932.5</v>
      </c>
      <c r="I3">
        <f>H3-G3</f>
        <v>-630</v>
      </c>
      <c r="L3" s="1" t="s">
        <v>1</v>
      </c>
      <c r="M3">
        <v>3</v>
      </c>
      <c r="N3" s="5">
        <v>3</v>
      </c>
    </row>
    <row r="4" spans="1:14" x14ac:dyDescent="0.2">
      <c r="A4" s="3" t="s">
        <v>9</v>
      </c>
      <c r="B4">
        <f>A4*(1-M2/100)</f>
        <v>2850</v>
      </c>
      <c r="C4">
        <f>A4*(1-M3/100)-M8</f>
        <v>2598</v>
      </c>
      <c r="D4">
        <f t="shared" ref="D4:D16" si="0">C4-B4</f>
        <v>-252</v>
      </c>
      <c r="F4" s="3" t="s">
        <v>9</v>
      </c>
      <c r="G4">
        <f>F4*M6/100*(1-M2/100)</f>
        <v>7125</v>
      </c>
      <c r="H4">
        <f>F4*M6/100*(1-M4/100)-M7</f>
        <v>6645</v>
      </c>
      <c r="I4">
        <f t="shared" ref="I4:I16" si="1">H4-G4</f>
        <v>-480</v>
      </c>
      <c r="L4" s="1" t="s">
        <v>2</v>
      </c>
      <c r="M4">
        <v>1</v>
      </c>
      <c r="N4" s="5">
        <v>4</v>
      </c>
    </row>
    <row r="5" spans="1:14" x14ac:dyDescent="0.2">
      <c r="A5" s="3" t="s">
        <v>12</v>
      </c>
      <c r="B5">
        <f>A5*(1-M2/100)</f>
        <v>4275</v>
      </c>
      <c r="C5">
        <f>A5*(1-M3/100)-M8</f>
        <v>4053</v>
      </c>
      <c r="D5">
        <f t="shared" si="0"/>
        <v>-222</v>
      </c>
      <c r="F5" s="3" t="s">
        <v>12</v>
      </c>
      <c r="G5">
        <f>F5*M6/100*(1-M2/100)</f>
        <v>10687.5</v>
      </c>
      <c r="H5">
        <f>F5*M6/100*(1-M4/100)-M7</f>
        <v>10357.5</v>
      </c>
      <c r="I5">
        <f t="shared" si="1"/>
        <v>-330</v>
      </c>
      <c r="N5" s="5">
        <v>5</v>
      </c>
    </row>
    <row r="6" spans="1:14" x14ac:dyDescent="0.2">
      <c r="A6" s="3" t="s">
        <v>10</v>
      </c>
      <c r="B6">
        <f>A6*(1-M2/100)</f>
        <v>5700</v>
      </c>
      <c r="C6">
        <f>A6*(1-M3/100)-M8</f>
        <v>5508</v>
      </c>
      <c r="D6">
        <f t="shared" si="0"/>
        <v>-192</v>
      </c>
      <c r="F6" s="3" t="s">
        <v>10</v>
      </c>
      <c r="G6">
        <f>F6*M6/100*(1-M2/100)</f>
        <v>14250</v>
      </c>
      <c r="H6">
        <f>F6*M6/100*(1-M4/100)-M7</f>
        <v>14070</v>
      </c>
      <c r="I6">
        <f t="shared" si="1"/>
        <v>-180</v>
      </c>
      <c r="L6" s="1" t="s">
        <v>3</v>
      </c>
      <c r="M6">
        <v>250</v>
      </c>
      <c r="N6" s="5">
        <v>6</v>
      </c>
    </row>
    <row r="7" spans="1:14" x14ac:dyDescent="0.2">
      <c r="A7" s="4" t="s">
        <v>13</v>
      </c>
      <c r="B7">
        <f>A7*(1-M2/100)</f>
        <v>7125</v>
      </c>
      <c r="C7">
        <f>A7*(1-M3/100)-M8</f>
        <v>6963</v>
      </c>
      <c r="D7">
        <f t="shared" si="0"/>
        <v>-162</v>
      </c>
      <c r="F7" s="4" t="s">
        <v>13</v>
      </c>
      <c r="G7">
        <f>F7*M6/100*(1-M2/100)</f>
        <v>17812.5</v>
      </c>
      <c r="H7">
        <f>F7*M6/100*(1-M4/100)-M7</f>
        <v>17782.5</v>
      </c>
      <c r="I7">
        <f t="shared" si="1"/>
        <v>-30</v>
      </c>
      <c r="L7" s="1" t="s">
        <v>4</v>
      </c>
      <c r="M7">
        <v>780</v>
      </c>
      <c r="N7" s="5">
        <v>7</v>
      </c>
    </row>
    <row r="8" spans="1:14" x14ac:dyDescent="0.2">
      <c r="A8" s="4" t="s">
        <v>14</v>
      </c>
      <c r="B8">
        <f>A8*(1-M2/100)</f>
        <v>8550</v>
      </c>
      <c r="C8">
        <f>A8*(1-M3/100)-M8</f>
        <v>8418</v>
      </c>
      <c r="D8">
        <f t="shared" si="0"/>
        <v>-132</v>
      </c>
      <c r="F8" s="4" t="s">
        <v>14</v>
      </c>
      <c r="G8">
        <f>F8*M6/100*(1-M2/100)</f>
        <v>21375</v>
      </c>
      <c r="H8">
        <f>F8*M6/100*(1-M4/100)-M7</f>
        <v>21495</v>
      </c>
      <c r="I8">
        <f t="shared" si="1"/>
        <v>120</v>
      </c>
      <c r="L8" s="1" t="s">
        <v>5</v>
      </c>
      <c r="M8">
        <f>M7*100/M6</f>
        <v>312</v>
      </c>
      <c r="N8" s="5">
        <v>8</v>
      </c>
    </row>
    <row r="9" spans="1:14" x14ac:dyDescent="0.2">
      <c r="A9" s="4" t="s">
        <v>15</v>
      </c>
      <c r="B9">
        <f>A9*(1-M2/100)</f>
        <v>9975</v>
      </c>
      <c r="C9">
        <f>A9*(1-M3/100)-M8</f>
        <v>9873</v>
      </c>
      <c r="D9">
        <f t="shared" si="0"/>
        <v>-102</v>
      </c>
      <c r="F9" s="4" t="s">
        <v>15</v>
      </c>
      <c r="G9">
        <f>F9*M6/100*(1-M2/100)</f>
        <v>24937.5</v>
      </c>
      <c r="H9">
        <f>F9*M6/100*(1-M4/100)-M7</f>
        <v>25207.5</v>
      </c>
      <c r="I9">
        <f t="shared" si="1"/>
        <v>270</v>
      </c>
    </row>
    <row r="10" spans="1:14" x14ac:dyDescent="0.2">
      <c r="A10" s="4" t="s">
        <v>16</v>
      </c>
      <c r="B10">
        <f>A10*(1-M2/100)</f>
        <v>11400</v>
      </c>
      <c r="C10">
        <f>A10*(1-M3/100)-M8</f>
        <v>11328</v>
      </c>
      <c r="D10">
        <f t="shared" si="0"/>
        <v>-72</v>
      </c>
      <c r="F10" s="4" t="s">
        <v>16</v>
      </c>
      <c r="G10">
        <f>F10*M6/100*(1-M2/100)</f>
        <v>28500</v>
      </c>
      <c r="H10">
        <f>F10*M6/100*(1-M4/100)-M7</f>
        <v>28920</v>
      </c>
      <c r="I10">
        <f t="shared" si="1"/>
        <v>420</v>
      </c>
    </row>
    <row r="11" spans="1:14" x14ac:dyDescent="0.2">
      <c r="A11" s="4" t="s">
        <v>17</v>
      </c>
      <c r="B11">
        <f>A11*(1-M2/100)</f>
        <v>12825</v>
      </c>
      <c r="C11">
        <f>A11*(1-M3/100)-M8</f>
        <v>12783</v>
      </c>
      <c r="D11">
        <f t="shared" si="0"/>
        <v>-42</v>
      </c>
      <c r="F11" s="4" t="s">
        <v>17</v>
      </c>
      <c r="G11">
        <f>F11*M6/100*(1-M2/100)</f>
        <v>32062.5</v>
      </c>
      <c r="H11">
        <f>F11*M6/100*(1-M4/100)-M7</f>
        <v>32632.5</v>
      </c>
      <c r="I11">
        <f t="shared" si="1"/>
        <v>570</v>
      </c>
    </row>
    <row r="12" spans="1:14" x14ac:dyDescent="0.2">
      <c r="A12" s="4" t="s">
        <v>18</v>
      </c>
      <c r="B12">
        <f>A12*(1-M2/100)</f>
        <v>14250</v>
      </c>
      <c r="C12">
        <f>A12*(1-M3/100)-M8</f>
        <v>14238</v>
      </c>
      <c r="D12">
        <f t="shared" si="0"/>
        <v>-12</v>
      </c>
      <c r="F12" s="4" t="s">
        <v>18</v>
      </c>
      <c r="G12">
        <f>F12*M6/100*(1-M2/100)</f>
        <v>35625</v>
      </c>
      <c r="H12">
        <f>F12*M6/100*(1-M4/100)-M7</f>
        <v>36345</v>
      </c>
      <c r="I12">
        <f t="shared" si="1"/>
        <v>720</v>
      </c>
    </row>
    <row r="13" spans="1:14" x14ac:dyDescent="0.2">
      <c r="A13" s="4" t="s">
        <v>19</v>
      </c>
      <c r="B13">
        <f>A13*(1-M2/100)</f>
        <v>15675</v>
      </c>
      <c r="C13">
        <f>A13*(1-M3/100)-M8</f>
        <v>15693</v>
      </c>
      <c r="D13">
        <f t="shared" si="0"/>
        <v>18</v>
      </c>
      <c r="F13" s="4" t="s">
        <v>19</v>
      </c>
      <c r="G13">
        <f>F13*M6/100*(1-M2/100)</f>
        <v>39187.5</v>
      </c>
      <c r="H13">
        <f>F13*M6/100*(1-M4/100)-M7</f>
        <v>40057.5</v>
      </c>
      <c r="I13">
        <f t="shared" si="1"/>
        <v>870</v>
      </c>
    </row>
    <row r="14" spans="1:14" x14ac:dyDescent="0.2">
      <c r="A14" s="4" t="s">
        <v>20</v>
      </c>
      <c r="B14">
        <f>A14*(1-M2/100)</f>
        <v>17100</v>
      </c>
      <c r="C14">
        <f>A14*(1-M3/100)-M8</f>
        <v>17148</v>
      </c>
      <c r="D14">
        <f t="shared" si="0"/>
        <v>48</v>
      </c>
      <c r="F14" s="4" t="s">
        <v>20</v>
      </c>
      <c r="G14">
        <f>F14*M6/100*(1-M2/100)</f>
        <v>42750</v>
      </c>
      <c r="H14">
        <f>F14*M6/100*(1-M4/100)-M7</f>
        <v>43770</v>
      </c>
      <c r="I14">
        <f t="shared" si="1"/>
        <v>1020</v>
      </c>
    </row>
    <row r="15" spans="1:14" x14ac:dyDescent="0.2">
      <c r="A15" s="4" t="s">
        <v>21</v>
      </c>
      <c r="B15">
        <f>A15*(1-M2/100)</f>
        <v>18525</v>
      </c>
      <c r="C15">
        <f>A15*(1-M3/100)-M8</f>
        <v>18603</v>
      </c>
      <c r="D15">
        <f t="shared" si="0"/>
        <v>78</v>
      </c>
      <c r="F15" s="4" t="s">
        <v>21</v>
      </c>
      <c r="G15">
        <f>F15*M6/100*(1-M2/100)</f>
        <v>46312.5</v>
      </c>
      <c r="H15">
        <f>F15*M6/100*(1-M4/100)-M7</f>
        <v>47482.5</v>
      </c>
      <c r="I15">
        <f t="shared" si="1"/>
        <v>1170</v>
      </c>
    </row>
    <row r="16" spans="1:14" x14ac:dyDescent="0.2">
      <c r="A16" s="4" t="s">
        <v>22</v>
      </c>
      <c r="B16">
        <f>A16*(1-M2/100)</f>
        <v>19950</v>
      </c>
      <c r="C16">
        <f>A16*(1-M3/100)-M8</f>
        <v>20058</v>
      </c>
      <c r="D16">
        <f t="shared" si="0"/>
        <v>108</v>
      </c>
      <c r="F16" s="4" t="s">
        <v>22</v>
      </c>
      <c r="G16">
        <f>F16*M6/100*(1-M2/100)</f>
        <v>49875</v>
      </c>
      <c r="H16">
        <f>F16*M6/100*(1-M4/100)-M7</f>
        <v>51195</v>
      </c>
      <c r="I16">
        <f t="shared" si="1"/>
        <v>1320</v>
      </c>
    </row>
    <row r="17" spans="1:4" x14ac:dyDescent="0.2">
      <c r="A17" s="4"/>
    </row>
    <row r="18" spans="1:4" x14ac:dyDescent="0.2">
      <c r="A18" s="4"/>
    </row>
    <row r="19" spans="1:4" x14ac:dyDescent="0.2">
      <c r="A19" s="10" t="s">
        <v>34</v>
      </c>
      <c r="B19" s="10"/>
      <c r="C19" s="10"/>
      <c r="D19" s="10"/>
    </row>
    <row r="20" spans="1:4" x14ac:dyDescent="0.2">
      <c r="A20" s="6" t="s">
        <v>27</v>
      </c>
      <c r="B20" s="7" t="s">
        <v>25</v>
      </c>
      <c r="C20" s="7" t="s">
        <v>26</v>
      </c>
      <c r="D20" s="7" t="s">
        <v>23</v>
      </c>
    </row>
    <row r="21" spans="1:4" x14ac:dyDescent="0.2">
      <c r="A21" s="4" t="s">
        <v>28</v>
      </c>
      <c r="B21">
        <f>A21*(1-M2/100)*M6/100*(1-M2/100)</f>
        <v>3384.375</v>
      </c>
      <c r="C21">
        <f>A21*(1-M3/100)*M6/100*(1-M4/100)-M7</f>
        <v>2821.125</v>
      </c>
      <c r="D21">
        <f>C21-B21</f>
        <v>-563.25</v>
      </c>
    </row>
    <row r="22" spans="1:4" x14ac:dyDescent="0.2">
      <c r="A22" s="4" t="s">
        <v>29</v>
      </c>
      <c r="B22">
        <f>A22*(1-M2/100)*M6/100*(1-M2/100)</f>
        <v>6768.75</v>
      </c>
      <c r="C22">
        <f>A22*(1-M3/100)*M6/100*(1-M4/100)-M7</f>
        <v>6422.25</v>
      </c>
      <c r="D22">
        <f t="shared" ref="D22:D34" si="2">C22-B22</f>
        <v>-346.5</v>
      </c>
    </row>
    <row r="23" spans="1:4" x14ac:dyDescent="0.2">
      <c r="A23" s="4" t="s">
        <v>30</v>
      </c>
      <c r="B23">
        <f>A23*(1-M2/100)*M6/100*(1-M2/100)</f>
        <v>10153.125</v>
      </c>
      <c r="C23">
        <f>A23*(1-M3/100)*M6/100*(1-M4/100)-M7</f>
        <v>10023.375</v>
      </c>
      <c r="D23">
        <f t="shared" si="2"/>
        <v>-129.75</v>
      </c>
    </row>
    <row r="24" spans="1:4" x14ac:dyDescent="0.2">
      <c r="A24" s="4" t="s">
        <v>31</v>
      </c>
      <c r="B24">
        <f>A24*(1-M2/100)*M6/100*(1-M2/100)</f>
        <v>13537.5</v>
      </c>
      <c r="C24">
        <f>A24*(1-M3/100)*M6/100*(1-M4/100)-M7</f>
        <v>13624.5</v>
      </c>
      <c r="D24">
        <f t="shared" si="2"/>
        <v>87</v>
      </c>
    </row>
    <row r="25" spans="1:4" x14ac:dyDescent="0.2">
      <c r="A25" s="4" t="s">
        <v>13</v>
      </c>
      <c r="B25">
        <f>A25*(1-M2/100)*M6/100*(1-M2/100)</f>
        <v>16921.875</v>
      </c>
      <c r="C25">
        <f>A25*(1-M3/100)*M6/100*(1-M4/100)-M7</f>
        <v>17225.625</v>
      </c>
      <c r="D25">
        <f t="shared" si="2"/>
        <v>303.75</v>
      </c>
    </row>
    <row r="26" spans="1:4" x14ac:dyDescent="0.2">
      <c r="A26" s="4" t="s">
        <v>14</v>
      </c>
      <c r="B26">
        <f>A26*(1-M2/100)*M6/100*(1-M2/100)</f>
        <v>20306.25</v>
      </c>
      <c r="C26">
        <f>A26*(1-M3/100)*M6/100*(1-M4/100)-M7</f>
        <v>20826.75</v>
      </c>
      <c r="D26">
        <f t="shared" si="2"/>
        <v>520.5</v>
      </c>
    </row>
    <row r="27" spans="1:4" x14ac:dyDescent="0.2">
      <c r="A27" s="4" t="s">
        <v>15</v>
      </c>
      <c r="B27">
        <f>A27*(1-M2/100)*M6/100*(1-M2/100)</f>
        <v>23690.625</v>
      </c>
      <c r="C27">
        <f>A27*(1-M3/100)*M6/100*(1-M4/100)-M7</f>
        <v>24427.875</v>
      </c>
      <c r="D27">
        <f t="shared" si="2"/>
        <v>737.25</v>
      </c>
    </row>
    <row r="28" spans="1:4" x14ac:dyDescent="0.2">
      <c r="A28" s="4" t="s">
        <v>16</v>
      </c>
      <c r="B28">
        <f>A28*(1-M2/100)*M6/100*(1-M2/100)</f>
        <v>27075</v>
      </c>
      <c r="C28">
        <f>A28*(1-M3/100)*M6/100*(1-M4/100)-M7</f>
        <v>28029</v>
      </c>
      <c r="D28">
        <f t="shared" si="2"/>
        <v>954</v>
      </c>
    </row>
    <row r="29" spans="1:4" x14ac:dyDescent="0.2">
      <c r="A29" s="4" t="s">
        <v>17</v>
      </c>
      <c r="B29">
        <f>A29*(1-M2/100)*M6/100*(1-M2/100)</f>
        <v>30459.375</v>
      </c>
      <c r="C29">
        <f>A29*(1-M3/100)*M6/100*(1-M4/100)-M7</f>
        <v>31630.125</v>
      </c>
      <c r="D29">
        <f t="shared" si="2"/>
        <v>1170.75</v>
      </c>
    </row>
    <row r="30" spans="1:4" x14ac:dyDescent="0.2">
      <c r="A30" s="4" t="s">
        <v>18</v>
      </c>
      <c r="B30">
        <f>A30*(1-M2/100)*M6/100*(1-M2/100)</f>
        <v>33843.75</v>
      </c>
      <c r="C30">
        <f>A30*(1-M3/100)*M6/100*(1-M4/100)-M7</f>
        <v>35231.25</v>
      </c>
      <c r="D30">
        <f t="shared" si="2"/>
        <v>1387.5</v>
      </c>
    </row>
    <row r="31" spans="1:4" x14ac:dyDescent="0.2">
      <c r="A31" s="4" t="s">
        <v>19</v>
      </c>
      <c r="B31">
        <f>A31*(1-M2/100)*M6/100*(1-M2/100)</f>
        <v>37228.125</v>
      </c>
      <c r="C31">
        <f>A31*(1-M3/100)*M6/100*(1-M4/100)-M7</f>
        <v>38832.375</v>
      </c>
      <c r="D31">
        <f t="shared" si="2"/>
        <v>1604.25</v>
      </c>
    </row>
    <row r="32" spans="1:4" x14ac:dyDescent="0.2">
      <c r="A32" s="4" t="s">
        <v>20</v>
      </c>
      <c r="B32">
        <f>A32*(1-M2/100)*M6/100*(1-M2/100)</f>
        <v>40612.5</v>
      </c>
      <c r="C32">
        <f>A32*(1-M3/100)*M6/100*(1-M4/100)-M7</f>
        <v>42433.5</v>
      </c>
      <c r="D32">
        <f t="shared" si="2"/>
        <v>1821</v>
      </c>
    </row>
    <row r="33" spans="1:4" x14ac:dyDescent="0.2">
      <c r="A33" s="4" t="s">
        <v>21</v>
      </c>
      <c r="B33">
        <f>A33*(1-M2/100)*M6/100*(1-M2/100)</f>
        <v>43996.875</v>
      </c>
      <c r="C33">
        <f>A33*(1-M3/100)*M6/100*(1-M4/100)-M7</f>
        <v>46034.625</v>
      </c>
      <c r="D33">
        <f t="shared" si="2"/>
        <v>2037.75</v>
      </c>
    </row>
    <row r="34" spans="1:4" x14ac:dyDescent="0.2">
      <c r="A34" s="4" t="s">
        <v>22</v>
      </c>
      <c r="B34">
        <f>A34*(1-M2/100)*M6/100*(1-M2/100)</f>
        <v>47381.25</v>
      </c>
      <c r="C34">
        <f>A34*(1-M3/100)*M6/100*(1-M4/100)-M7</f>
        <v>49635.75</v>
      </c>
      <c r="D34">
        <f t="shared" si="2"/>
        <v>2254.5</v>
      </c>
    </row>
  </sheetData>
  <mergeCells count="3">
    <mergeCell ref="A1:D1"/>
    <mergeCell ref="F1:I1"/>
    <mergeCell ref="A19:D19"/>
  </mergeCells>
  <phoneticPr fontId="1" type="noConversion"/>
  <conditionalFormatting sqref="D3:D16 I3:I16">
    <cfRule type="cellIs" dxfId="1" priority="2" operator="greaterThan">
      <formula>0</formula>
    </cfRule>
  </conditionalFormatting>
  <conditionalFormatting sqref="D21:D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J12" sqref="J12"/>
    </sheetView>
  </sheetViews>
  <sheetFormatPr defaultRowHeight="14.25" x14ac:dyDescent="0.2"/>
  <sheetData>
    <row r="1" spans="1:13" x14ac:dyDescent="0.2">
      <c r="A1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</row>
    <row r="2" spans="1:13" x14ac:dyDescent="0.2">
      <c r="G2">
        <v>18</v>
      </c>
      <c r="H2">
        <v>23</v>
      </c>
      <c r="I2">
        <v>27</v>
      </c>
      <c r="J2">
        <v>31</v>
      </c>
      <c r="L2">
        <v>41</v>
      </c>
      <c r="M2"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2017-06-22T07:15:14Z</cp:lastPrinted>
  <dcterms:created xsi:type="dcterms:W3CDTF">2008-09-11T17:22:52Z</dcterms:created>
  <dcterms:modified xsi:type="dcterms:W3CDTF">2019-03-14T01:15:32Z</dcterms:modified>
</cp:coreProperties>
</file>