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15" yWindow="375" windowWidth="13875" windowHeight="8430" tabRatio="636" activeTab="1"/>
  </bookViews>
  <sheets>
    <sheet name="Independent Normal Deviates" sheetId="12" r:id="rId1"/>
    <sheet name="HW-2F Rate Paths" sheetId="14" r:id="rId2"/>
  </sheets>
  <definedNames>
    <definedName name="_eps1">'Independent Normal Deviates'!$D$48:$AA$67</definedName>
    <definedName name="_eps2">'Independent Normal Deviates'!$D$141:$AA$160</definedName>
    <definedName name="_eps3">'Independent Normal Deviates'!#REF!</definedName>
    <definedName name="corDRDU">'HW-2F Rate Paths'!$I$3</definedName>
    <definedName name="corRU">'HW-2F Rate Paths'!$F$3</definedName>
    <definedName name="delta_t">'HW-2F Rate Paths'!$H$3</definedName>
    <definedName name="f_0_j">#REF!</definedName>
    <definedName name="flat_rate">'HW-2F Rate Paths'!$A$3</definedName>
    <definedName name="homog_sig">#REF!</definedName>
    <definedName name="i">'HW-2F Rate Paths'!$C$6:$AA$6</definedName>
    <definedName name="j">#REF!</definedName>
    <definedName name="mu">#REF!</definedName>
    <definedName name="r0">'HW-2F Rate Paths'!$C$103:$AA$103</definedName>
    <definedName name="revR">'HW-2F Rate Paths'!$D$3</definedName>
    <definedName name="revU">'HW-2F Rate Paths'!$E$3</definedName>
    <definedName name="rho_1">#REF!</definedName>
    <definedName name="rho_2">#REF!</definedName>
    <definedName name="scale1">#REF!</definedName>
    <definedName name="scale2">#REF!</definedName>
    <definedName name="scale3">#REF!</definedName>
    <definedName name="sigma">#REF!</definedName>
    <definedName name="sigR">'HW-2F Rate Paths'!$B$3</definedName>
    <definedName name="sigU">'HW-2F Rate Paths'!$C$3</definedName>
  </definedNames>
  <calcPr calcId="145621" iterate="1" iterateCount="1000" iterateDelta="9.9999999999999995E-7"/>
</workbook>
</file>

<file path=xl/calcChain.xml><?xml version="1.0" encoding="utf-8"?>
<calcChain xmlns="http://schemas.openxmlformats.org/spreadsheetml/2006/main">
  <c r="C125" i="14" l="1"/>
  <c r="C124" i="14"/>
  <c r="C123" i="14"/>
  <c r="C122" i="14"/>
  <c r="C121" i="14"/>
  <c r="C120" i="14"/>
  <c r="C119" i="14"/>
  <c r="C118" i="14"/>
  <c r="C117" i="14"/>
  <c r="C116" i="14"/>
  <c r="C115" i="14"/>
  <c r="C114" i="14"/>
  <c r="C113" i="14"/>
  <c r="C112" i="14"/>
  <c r="C111" i="14"/>
  <c r="C110" i="14"/>
  <c r="C109" i="14"/>
  <c r="C108" i="14"/>
  <c r="C107" i="14"/>
  <c r="C106" i="14"/>
  <c r="AA54" i="14" l="1"/>
  <c r="Z54" i="14"/>
  <c r="Y54" i="14"/>
  <c r="X54" i="14"/>
  <c r="W54" i="14"/>
  <c r="V54" i="14"/>
  <c r="U54" i="14"/>
  <c r="T54" i="14"/>
  <c r="S54" i="14"/>
  <c r="R54" i="14"/>
  <c r="Q54" i="14"/>
  <c r="P54" i="14"/>
  <c r="O54" i="14"/>
  <c r="N54" i="14"/>
  <c r="M54" i="14"/>
  <c r="L54" i="14"/>
  <c r="K54" i="14"/>
  <c r="J54" i="14"/>
  <c r="I54" i="14"/>
  <c r="H54" i="14"/>
  <c r="G54" i="14"/>
  <c r="F54" i="14"/>
  <c r="E54" i="14"/>
  <c r="D54" i="14"/>
  <c r="C54" i="14"/>
  <c r="AA27" i="14"/>
  <c r="Z27" i="14"/>
  <c r="Y27" i="14"/>
  <c r="X27" i="14"/>
  <c r="W27" i="14"/>
  <c r="V27" i="14"/>
  <c r="U27" i="14"/>
  <c r="T27" i="14"/>
  <c r="S27" i="14"/>
  <c r="R27" i="14"/>
  <c r="Q27" i="14"/>
  <c r="P27" i="14"/>
  <c r="O27" i="14"/>
  <c r="N27" i="14"/>
  <c r="M27" i="14"/>
  <c r="L27" i="14"/>
  <c r="K27" i="14"/>
  <c r="J27" i="14"/>
  <c r="I27" i="14"/>
  <c r="H27" i="14"/>
  <c r="G27" i="14"/>
  <c r="F27" i="14"/>
  <c r="E27" i="14"/>
  <c r="D27" i="14"/>
  <c r="C27" i="14"/>
  <c r="AA160" i="12"/>
  <c r="Z160" i="12"/>
  <c r="Y160" i="12"/>
  <c r="X160" i="12"/>
  <c r="W160" i="12"/>
  <c r="V160" i="12"/>
  <c r="U160" i="12"/>
  <c r="T160" i="12"/>
  <c r="S160" i="12"/>
  <c r="R160" i="12"/>
  <c r="Q160" i="12"/>
  <c r="P160" i="12"/>
  <c r="O160" i="12"/>
  <c r="N160" i="12"/>
  <c r="M160" i="12"/>
  <c r="L160" i="12"/>
  <c r="K160" i="12"/>
  <c r="J160" i="12"/>
  <c r="I160" i="12"/>
  <c r="H160" i="12"/>
  <c r="G160" i="12"/>
  <c r="F160" i="12"/>
  <c r="E160" i="12"/>
  <c r="D160" i="12"/>
  <c r="AA159" i="12"/>
  <c r="Z159" i="12"/>
  <c r="Y159" i="12"/>
  <c r="X159" i="12"/>
  <c r="W159" i="12"/>
  <c r="V159" i="12"/>
  <c r="U159" i="12"/>
  <c r="T159" i="12"/>
  <c r="S159" i="12"/>
  <c r="R159" i="12"/>
  <c r="Q159" i="12"/>
  <c r="P159" i="12"/>
  <c r="O159" i="12"/>
  <c r="N159" i="12"/>
  <c r="M159" i="12"/>
  <c r="L159" i="12"/>
  <c r="K159" i="12"/>
  <c r="J159" i="12"/>
  <c r="I159" i="12"/>
  <c r="H159" i="12"/>
  <c r="G159" i="12"/>
  <c r="F159" i="12"/>
  <c r="E159" i="12"/>
  <c r="D159" i="12"/>
  <c r="AA158" i="12"/>
  <c r="Z158" i="12"/>
  <c r="Y158" i="12"/>
  <c r="X158" i="12"/>
  <c r="W158" i="12"/>
  <c r="V158" i="12"/>
  <c r="U158" i="12"/>
  <c r="T158" i="12"/>
  <c r="S158" i="12"/>
  <c r="R158" i="12"/>
  <c r="Q158" i="12"/>
  <c r="P158" i="12"/>
  <c r="O158" i="12"/>
  <c r="N158" i="12"/>
  <c r="M158" i="12"/>
  <c r="L158" i="12"/>
  <c r="K158" i="12"/>
  <c r="J158" i="12"/>
  <c r="I158" i="12"/>
  <c r="H158" i="12"/>
  <c r="G158" i="12"/>
  <c r="F158" i="12"/>
  <c r="E158" i="12"/>
  <c r="D158" i="12"/>
  <c r="AA157" i="12"/>
  <c r="Z157" i="12"/>
  <c r="Y157" i="12"/>
  <c r="X157" i="12"/>
  <c r="W157" i="12"/>
  <c r="V157" i="12"/>
  <c r="U157" i="12"/>
  <c r="T157" i="12"/>
  <c r="S157" i="12"/>
  <c r="R157" i="12"/>
  <c r="Q157" i="12"/>
  <c r="P157" i="12"/>
  <c r="O157" i="12"/>
  <c r="N157" i="12"/>
  <c r="M157" i="12"/>
  <c r="L157" i="12"/>
  <c r="K157" i="12"/>
  <c r="J157" i="12"/>
  <c r="I157" i="12"/>
  <c r="H157" i="12"/>
  <c r="G157" i="12"/>
  <c r="F157" i="12"/>
  <c r="E157" i="12"/>
  <c r="D157" i="12"/>
  <c r="AA156" i="12"/>
  <c r="Z156" i="12"/>
  <c r="Y156" i="12"/>
  <c r="X156" i="12"/>
  <c r="W156" i="12"/>
  <c r="V156" i="12"/>
  <c r="U156" i="12"/>
  <c r="T156" i="12"/>
  <c r="S156" i="12"/>
  <c r="R156" i="12"/>
  <c r="Q156" i="12"/>
  <c r="P156" i="12"/>
  <c r="O156" i="12"/>
  <c r="N156" i="12"/>
  <c r="M156" i="12"/>
  <c r="L156" i="12"/>
  <c r="K156" i="12"/>
  <c r="J156" i="12"/>
  <c r="I156" i="12"/>
  <c r="H156" i="12"/>
  <c r="G156" i="12"/>
  <c r="F156" i="12"/>
  <c r="E156" i="12"/>
  <c r="D156" i="12"/>
  <c r="AA155" i="12"/>
  <c r="Z155" i="12"/>
  <c r="Y155" i="12"/>
  <c r="X155" i="12"/>
  <c r="W155" i="12"/>
  <c r="V155" i="12"/>
  <c r="U155" i="12"/>
  <c r="T155" i="12"/>
  <c r="S155" i="12"/>
  <c r="R155" i="12"/>
  <c r="Q155" i="12"/>
  <c r="P155" i="12"/>
  <c r="O155" i="12"/>
  <c r="N155" i="12"/>
  <c r="M155" i="12"/>
  <c r="L155" i="12"/>
  <c r="K155" i="12"/>
  <c r="J155" i="12"/>
  <c r="I155" i="12"/>
  <c r="H155" i="12"/>
  <c r="G155" i="12"/>
  <c r="F155" i="12"/>
  <c r="E155" i="12"/>
  <c r="D155" i="12"/>
  <c r="AA154" i="12"/>
  <c r="Z154" i="12"/>
  <c r="Y154" i="12"/>
  <c r="X154" i="12"/>
  <c r="W154" i="12"/>
  <c r="V154" i="12"/>
  <c r="U154" i="12"/>
  <c r="T154" i="12"/>
  <c r="S154" i="12"/>
  <c r="R154" i="12"/>
  <c r="Q154" i="12"/>
  <c r="P154" i="12"/>
  <c r="O154" i="12"/>
  <c r="N154" i="12"/>
  <c r="M154" i="12"/>
  <c r="L154" i="12"/>
  <c r="K154" i="12"/>
  <c r="J154" i="12"/>
  <c r="I154" i="12"/>
  <c r="H154" i="12"/>
  <c r="G154" i="12"/>
  <c r="F154" i="12"/>
  <c r="E154" i="12"/>
  <c r="D154" i="12"/>
  <c r="AA153" i="12"/>
  <c r="Z153" i="12"/>
  <c r="Y153" i="12"/>
  <c r="X153" i="12"/>
  <c r="W153" i="12"/>
  <c r="V153" i="12"/>
  <c r="U153" i="12"/>
  <c r="T153" i="12"/>
  <c r="S153" i="12"/>
  <c r="R153" i="12"/>
  <c r="Q153" i="12"/>
  <c r="P153" i="12"/>
  <c r="O153" i="12"/>
  <c r="N153" i="12"/>
  <c r="M153" i="12"/>
  <c r="L153" i="12"/>
  <c r="K153" i="12"/>
  <c r="J153" i="12"/>
  <c r="I153" i="12"/>
  <c r="H153" i="12"/>
  <c r="G153" i="12"/>
  <c r="F153" i="12"/>
  <c r="E153" i="12"/>
  <c r="D153" i="12"/>
  <c r="AA152" i="12"/>
  <c r="Z152" i="12"/>
  <c r="Y152" i="12"/>
  <c r="X152" i="12"/>
  <c r="W152" i="12"/>
  <c r="V152" i="12"/>
  <c r="U152" i="12"/>
  <c r="T152" i="12"/>
  <c r="S152" i="12"/>
  <c r="R152" i="12"/>
  <c r="Q152" i="12"/>
  <c r="P152" i="12"/>
  <c r="O152" i="12"/>
  <c r="N152" i="12"/>
  <c r="M152" i="12"/>
  <c r="L152" i="12"/>
  <c r="K152" i="12"/>
  <c r="J152" i="12"/>
  <c r="I152" i="12"/>
  <c r="H152" i="12"/>
  <c r="G152" i="12"/>
  <c r="F152" i="12"/>
  <c r="E152" i="12"/>
  <c r="D152" i="12"/>
  <c r="AA151" i="12"/>
  <c r="Z151" i="12"/>
  <c r="Y151" i="12"/>
  <c r="X151" i="12"/>
  <c r="W151" i="12"/>
  <c r="V151" i="12"/>
  <c r="U151" i="12"/>
  <c r="T151" i="12"/>
  <c r="S151" i="12"/>
  <c r="R151" i="12"/>
  <c r="Q151" i="12"/>
  <c r="P151" i="12"/>
  <c r="O151" i="12"/>
  <c r="N151" i="12"/>
  <c r="M151" i="12"/>
  <c r="L151" i="12"/>
  <c r="K151" i="12"/>
  <c r="J151" i="12"/>
  <c r="I151" i="12"/>
  <c r="H151" i="12"/>
  <c r="G151" i="12"/>
  <c r="F151" i="12"/>
  <c r="E151" i="12"/>
  <c r="D151" i="12"/>
  <c r="AA150" i="12"/>
  <c r="Z150" i="12"/>
  <c r="Y150" i="12"/>
  <c r="X150" i="12"/>
  <c r="W150" i="12"/>
  <c r="V150" i="12"/>
  <c r="U150" i="12"/>
  <c r="T150" i="12"/>
  <c r="S150" i="12"/>
  <c r="R150" i="12"/>
  <c r="Q150" i="12"/>
  <c r="P150" i="12"/>
  <c r="O150" i="12"/>
  <c r="N150" i="12"/>
  <c r="M150" i="12"/>
  <c r="L150" i="12"/>
  <c r="K150" i="12"/>
  <c r="J150" i="12"/>
  <c r="I150" i="12"/>
  <c r="H150" i="12"/>
  <c r="G150" i="12"/>
  <c r="F150" i="12"/>
  <c r="E150" i="12"/>
  <c r="D150" i="12"/>
  <c r="AA149" i="12"/>
  <c r="Z149" i="12"/>
  <c r="Y149" i="12"/>
  <c r="X149" i="12"/>
  <c r="W149" i="12"/>
  <c r="V149" i="12"/>
  <c r="U149" i="12"/>
  <c r="T149" i="12"/>
  <c r="S149" i="12"/>
  <c r="R149" i="12"/>
  <c r="Q149" i="12"/>
  <c r="P149" i="12"/>
  <c r="O149" i="12"/>
  <c r="N149" i="12"/>
  <c r="M149" i="12"/>
  <c r="L149" i="12"/>
  <c r="K149" i="12"/>
  <c r="J149" i="12"/>
  <c r="I149" i="12"/>
  <c r="H149" i="12"/>
  <c r="G149" i="12"/>
  <c r="F149" i="12"/>
  <c r="E149" i="12"/>
  <c r="D149" i="12"/>
  <c r="AA148" i="12"/>
  <c r="Z148" i="12"/>
  <c r="Y148" i="12"/>
  <c r="X148" i="12"/>
  <c r="W148" i="12"/>
  <c r="V148" i="12"/>
  <c r="U148" i="12"/>
  <c r="T148" i="12"/>
  <c r="S148" i="12"/>
  <c r="R148" i="12"/>
  <c r="Q148" i="12"/>
  <c r="P148" i="12"/>
  <c r="O148" i="12"/>
  <c r="N148" i="12"/>
  <c r="M148" i="12"/>
  <c r="L148" i="12"/>
  <c r="K148" i="12"/>
  <c r="J148" i="12"/>
  <c r="I148" i="12"/>
  <c r="H148" i="12"/>
  <c r="G148" i="12"/>
  <c r="F148" i="12"/>
  <c r="E148" i="12"/>
  <c r="D148" i="12"/>
  <c r="AA147" i="12"/>
  <c r="Z147" i="12"/>
  <c r="Y147" i="12"/>
  <c r="X147" i="12"/>
  <c r="W147" i="12"/>
  <c r="V147" i="12"/>
  <c r="U147" i="12"/>
  <c r="T147" i="12"/>
  <c r="S147" i="12"/>
  <c r="R147" i="12"/>
  <c r="Q147" i="12"/>
  <c r="P147" i="12"/>
  <c r="O147" i="12"/>
  <c r="N147" i="12"/>
  <c r="M147" i="12"/>
  <c r="L147" i="12"/>
  <c r="K147" i="12"/>
  <c r="J147" i="12"/>
  <c r="I147" i="12"/>
  <c r="H147" i="12"/>
  <c r="G147" i="12"/>
  <c r="F147" i="12"/>
  <c r="E147" i="12"/>
  <c r="D147" i="12"/>
  <c r="AA146" i="12"/>
  <c r="Z146" i="12"/>
  <c r="Y146" i="12"/>
  <c r="X146" i="12"/>
  <c r="W146" i="12"/>
  <c r="V146" i="12"/>
  <c r="U146" i="12"/>
  <c r="T146" i="12"/>
  <c r="S146" i="12"/>
  <c r="R146" i="12"/>
  <c r="Q146" i="12"/>
  <c r="P146" i="12"/>
  <c r="O146" i="12"/>
  <c r="N146" i="12"/>
  <c r="M146" i="12"/>
  <c r="L146" i="12"/>
  <c r="K146" i="12"/>
  <c r="J146" i="12"/>
  <c r="I146" i="12"/>
  <c r="H146" i="12"/>
  <c r="G146" i="12"/>
  <c r="F146" i="12"/>
  <c r="E146" i="12"/>
  <c r="D146" i="12"/>
  <c r="AA145" i="12"/>
  <c r="Z145" i="12"/>
  <c r="Y145" i="12"/>
  <c r="X145" i="12"/>
  <c r="W145" i="12"/>
  <c r="V145" i="12"/>
  <c r="U145" i="12"/>
  <c r="T145" i="12"/>
  <c r="S145" i="12"/>
  <c r="R145" i="12"/>
  <c r="Q145" i="12"/>
  <c r="P145" i="12"/>
  <c r="O145" i="12"/>
  <c r="N145" i="12"/>
  <c r="M145" i="12"/>
  <c r="L145" i="12"/>
  <c r="K145" i="12"/>
  <c r="J145" i="12"/>
  <c r="I145" i="12"/>
  <c r="H145" i="12"/>
  <c r="G145" i="12"/>
  <c r="F145" i="12"/>
  <c r="E145" i="12"/>
  <c r="D145" i="12"/>
  <c r="AA144" i="12"/>
  <c r="Z144" i="12"/>
  <c r="Y144" i="12"/>
  <c r="X144" i="12"/>
  <c r="W144" i="12"/>
  <c r="V144" i="12"/>
  <c r="U144" i="12"/>
  <c r="T144" i="12"/>
  <c r="S144" i="12"/>
  <c r="R144" i="12"/>
  <c r="Q144" i="12"/>
  <c r="P144" i="12"/>
  <c r="O144" i="12"/>
  <c r="N144" i="12"/>
  <c r="M144" i="12"/>
  <c r="L144" i="12"/>
  <c r="K144" i="12"/>
  <c r="J144" i="12"/>
  <c r="I144" i="12"/>
  <c r="H144" i="12"/>
  <c r="G144" i="12"/>
  <c r="F144" i="12"/>
  <c r="E144" i="12"/>
  <c r="D144" i="12"/>
  <c r="AA143" i="12"/>
  <c r="Z143" i="12"/>
  <c r="Y143" i="12"/>
  <c r="X143" i="12"/>
  <c r="W143" i="12"/>
  <c r="V143" i="12"/>
  <c r="U143" i="12"/>
  <c r="T143" i="12"/>
  <c r="S143" i="12"/>
  <c r="R143" i="12"/>
  <c r="Q143" i="12"/>
  <c r="P143" i="12"/>
  <c r="O143" i="12"/>
  <c r="N143" i="12"/>
  <c r="M143" i="12"/>
  <c r="L143" i="12"/>
  <c r="K143" i="12"/>
  <c r="J143" i="12"/>
  <c r="I143" i="12"/>
  <c r="H143" i="12"/>
  <c r="G143" i="12"/>
  <c r="F143" i="12"/>
  <c r="E143" i="12"/>
  <c r="D143" i="12"/>
  <c r="AA142" i="12"/>
  <c r="Z142" i="12"/>
  <c r="Y142" i="12"/>
  <c r="X142" i="12"/>
  <c r="W142" i="12"/>
  <c r="V142" i="12"/>
  <c r="U142" i="12"/>
  <c r="T142" i="12"/>
  <c r="S142" i="12"/>
  <c r="R142" i="12"/>
  <c r="Q142" i="12"/>
  <c r="P142" i="12"/>
  <c r="O142" i="12"/>
  <c r="N142" i="12"/>
  <c r="M142" i="12"/>
  <c r="L142" i="12"/>
  <c r="K142" i="12"/>
  <c r="J142" i="12"/>
  <c r="I142" i="12"/>
  <c r="H142" i="12"/>
  <c r="G142" i="12"/>
  <c r="F142" i="12"/>
  <c r="E142" i="12"/>
  <c r="D142" i="12"/>
  <c r="AA141" i="12"/>
  <c r="Z141" i="12"/>
  <c r="Y141" i="12"/>
  <c r="X141" i="12"/>
  <c r="W141" i="12"/>
  <c r="V141" i="12"/>
  <c r="U141" i="12"/>
  <c r="T141" i="12"/>
  <c r="S141" i="12"/>
  <c r="R141" i="12"/>
  <c r="Q141" i="12"/>
  <c r="P141" i="12"/>
  <c r="O141" i="12"/>
  <c r="N141" i="12"/>
  <c r="M141" i="12"/>
  <c r="L141" i="12"/>
  <c r="K141" i="12"/>
  <c r="J141" i="12"/>
  <c r="I141" i="12"/>
  <c r="H141" i="12"/>
  <c r="G141" i="12"/>
  <c r="F141" i="12"/>
  <c r="E141" i="12"/>
  <c r="D141" i="12"/>
  <c r="AA139" i="12"/>
  <c r="Z139" i="12"/>
  <c r="Y139" i="12"/>
  <c r="X139" i="12"/>
  <c r="W139" i="12"/>
  <c r="V139" i="12"/>
  <c r="U139" i="12"/>
  <c r="T139" i="12"/>
  <c r="S139" i="12"/>
  <c r="R139" i="12"/>
  <c r="Q139" i="12"/>
  <c r="P139" i="12"/>
  <c r="O139" i="12"/>
  <c r="N139" i="12"/>
  <c r="M139" i="12"/>
  <c r="L139" i="12"/>
  <c r="K139" i="12"/>
  <c r="J139" i="12"/>
  <c r="I139" i="12"/>
  <c r="H139" i="12"/>
  <c r="G139" i="12"/>
  <c r="F139" i="12"/>
  <c r="E139" i="12"/>
  <c r="D139" i="12"/>
  <c r="AA103" i="14" l="1"/>
  <c r="C148" i="14"/>
  <c r="H3" i="14"/>
  <c r="V149" i="14" s="1"/>
  <c r="D44" i="12"/>
  <c r="E44" i="12"/>
  <c r="F44" i="12" s="1"/>
  <c r="G44" i="12" s="1"/>
  <c r="H44" i="12" s="1"/>
  <c r="I44" i="12" s="1"/>
  <c r="J44" i="12" s="1"/>
  <c r="K44" i="12" s="1"/>
  <c r="L44" i="12" s="1"/>
  <c r="M44" i="12" s="1"/>
  <c r="N44" i="12" s="1"/>
  <c r="O44" i="12" s="1"/>
  <c r="P44" i="12" s="1"/>
  <c r="Q44" i="12" s="1"/>
  <c r="R44" i="12" s="1"/>
  <c r="S44" i="12" s="1"/>
  <c r="T44" i="12" s="1"/>
  <c r="U44" i="12" s="1"/>
  <c r="V44" i="12" s="1"/>
  <c r="W44" i="12" s="1"/>
  <c r="X44" i="12" s="1"/>
  <c r="Y44" i="12" s="1"/>
  <c r="Z44" i="12" s="1"/>
  <c r="AA44" i="12" s="1"/>
  <c r="D34" i="12"/>
  <c r="D25" i="12"/>
  <c r="D26" i="12"/>
  <c r="D27" i="12"/>
  <c r="D28" i="12"/>
  <c r="D29" i="12"/>
  <c r="D30" i="12"/>
  <c r="D31" i="12"/>
  <c r="D21" i="12"/>
  <c r="D42" i="12"/>
  <c r="D33" i="12"/>
  <c r="D15" i="12"/>
  <c r="D36" i="12" s="1"/>
  <c r="D95" i="12"/>
  <c r="D96" i="12"/>
  <c r="D97" i="12"/>
  <c r="D98" i="12"/>
  <c r="D88" i="12"/>
  <c r="D109" i="12" s="1"/>
  <c r="D100" i="12"/>
  <c r="D101" i="12"/>
  <c r="D102" i="12"/>
  <c r="D103" i="12"/>
  <c r="D104" i="12"/>
  <c r="D90" i="12"/>
  <c r="D111" i="12"/>
  <c r="E34" i="12"/>
  <c r="E25" i="12"/>
  <c r="E26" i="12"/>
  <c r="E27" i="12"/>
  <c r="E28" i="12"/>
  <c r="E29" i="12"/>
  <c r="E19" i="12"/>
  <c r="E40" i="12"/>
  <c r="E31" i="12"/>
  <c r="E21" i="12"/>
  <c r="E42" i="12" s="1"/>
  <c r="E33" i="12"/>
  <c r="E95" i="12"/>
  <c r="E96" i="12"/>
  <c r="E97" i="12"/>
  <c r="E98" i="12"/>
  <c r="E99" i="12"/>
  <c r="E100" i="12"/>
  <c r="E90" i="12"/>
  <c r="E111" i="12"/>
  <c r="E102" i="12"/>
  <c r="E103" i="12"/>
  <c r="E104" i="12"/>
  <c r="F24" i="12"/>
  <c r="F25" i="12"/>
  <c r="F26" i="12"/>
  <c r="F27" i="12"/>
  <c r="F28" i="12"/>
  <c r="F29" i="12"/>
  <c r="F19" i="12"/>
  <c r="F40" i="12" s="1"/>
  <c r="F31" i="12"/>
  <c r="F21" i="12"/>
  <c r="F42" i="12" s="1"/>
  <c r="F33" i="12"/>
  <c r="F84" i="12"/>
  <c r="F105" i="12" s="1"/>
  <c r="F96" i="12"/>
  <c r="F86" i="12"/>
  <c r="F107" i="12"/>
  <c r="F98" i="12"/>
  <c r="F99" i="12"/>
  <c r="F100" i="12"/>
  <c r="F101" i="12"/>
  <c r="F102" i="12"/>
  <c r="F103" i="12"/>
  <c r="F104" i="12"/>
  <c r="F90" i="12"/>
  <c r="F111" i="12" s="1"/>
  <c r="F91" i="12"/>
  <c r="F112" i="12" s="1"/>
  <c r="G24" i="12"/>
  <c r="G25" i="12"/>
  <c r="G28" i="12"/>
  <c r="G29" i="12"/>
  <c r="G21" i="12"/>
  <c r="G42" i="12" s="1"/>
  <c r="G33" i="12"/>
  <c r="G95" i="12"/>
  <c r="G96" i="12"/>
  <c r="G97" i="12"/>
  <c r="G98" i="12"/>
  <c r="G88" i="12"/>
  <c r="G109" i="12"/>
  <c r="G100" i="12"/>
  <c r="G101" i="12"/>
  <c r="G103" i="12"/>
  <c r="G104" i="12"/>
  <c r="H26" i="12"/>
  <c r="H28" i="12"/>
  <c r="H29" i="12"/>
  <c r="H19" i="12"/>
  <c r="H40" i="12" s="1"/>
  <c r="H31" i="12"/>
  <c r="H96" i="12"/>
  <c r="H86" i="12"/>
  <c r="H107" i="12" s="1"/>
  <c r="H98" i="12"/>
  <c r="H99" i="12"/>
  <c r="H100" i="12"/>
  <c r="H101" i="12"/>
  <c r="H104" i="12"/>
  <c r="I24" i="12"/>
  <c r="I25" i="12"/>
  <c r="I28" i="12"/>
  <c r="I29" i="12"/>
  <c r="I32" i="12"/>
  <c r="I33" i="12"/>
  <c r="I95" i="12"/>
  <c r="I96" i="12"/>
  <c r="I97" i="12"/>
  <c r="I98" i="12"/>
  <c r="I88" i="12"/>
  <c r="I109" i="12" s="1"/>
  <c r="I100" i="12"/>
  <c r="I101" i="12"/>
  <c r="I103" i="12"/>
  <c r="I104" i="12"/>
  <c r="J15" i="12"/>
  <c r="J36" i="12"/>
  <c r="J28" i="12"/>
  <c r="J29" i="12"/>
  <c r="J30" i="12"/>
  <c r="J31" i="12"/>
  <c r="J96" i="12"/>
  <c r="J86" i="12"/>
  <c r="J107" i="12" s="1"/>
  <c r="J98" i="12"/>
  <c r="J99" i="12"/>
  <c r="J100" i="12"/>
  <c r="J90" i="12"/>
  <c r="J111" i="12"/>
  <c r="J104" i="12"/>
  <c r="K24" i="12"/>
  <c r="K25" i="12"/>
  <c r="K17" i="12"/>
  <c r="K38" i="12" s="1"/>
  <c r="K29" i="12"/>
  <c r="K32" i="12"/>
  <c r="K33" i="12"/>
  <c r="K84" i="12"/>
  <c r="K105" i="12" s="1"/>
  <c r="K96" i="12"/>
  <c r="K97" i="12"/>
  <c r="K98" i="12"/>
  <c r="K88" i="12"/>
  <c r="K109" i="12" s="1"/>
  <c r="K100" i="12"/>
  <c r="K101" i="12"/>
  <c r="K103" i="12"/>
  <c r="K104" i="12"/>
  <c r="K90" i="12"/>
  <c r="K111" i="12" s="1"/>
  <c r="L15" i="12"/>
  <c r="L36" i="12" s="1"/>
  <c r="L28" i="12"/>
  <c r="L29" i="12"/>
  <c r="L19" i="12"/>
  <c r="L40" i="12" s="1"/>
  <c r="L31" i="12"/>
  <c r="L96" i="12"/>
  <c r="L86" i="12"/>
  <c r="L107" i="12" s="1"/>
  <c r="L98" i="12"/>
  <c r="L99" i="12"/>
  <c r="L100" i="12"/>
  <c r="L101" i="12"/>
  <c r="L104" i="12"/>
  <c r="M34" i="12"/>
  <c r="M25" i="12"/>
  <c r="M17" i="12"/>
  <c r="M38" i="12"/>
  <c r="M29" i="12"/>
  <c r="M31" i="12"/>
  <c r="M21" i="12"/>
  <c r="M42" i="12"/>
  <c r="M33" i="12"/>
  <c r="M95" i="12"/>
  <c r="M96" i="12"/>
  <c r="M97" i="12"/>
  <c r="M98" i="12"/>
  <c r="M99" i="12"/>
  <c r="M101" i="12"/>
  <c r="M103" i="12"/>
  <c r="M104" i="12"/>
  <c r="M86" i="12"/>
  <c r="M107" i="12" s="1"/>
  <c r="N34" i="12"/>
  <c r="N25" i="12"/>
  <c r="N26" i="12"/>
  <c r="N28" i="12"/>
  <c r="N29" i="12"/>
  <c r="N30" i="12"/>
  <c r="N31" i="12"/>
  <c r="N32" i="12"/>
  <c r="N15" i="12"/>
  <c r="N36" i="12" s="1"/>
  <c r="N84" i="12"/>
  <c r="N105" i="12" s="1"/>
  <c r="N96" i="12"/>
  <c r="N97" i="12"/>
  <c r="N99" i="12"/>
  <c r="N100" i="12"/>
  <c r="N90" i="12"/>
  <c r="N111" i="12" s="1"/>
  <c r="N103" i="12"/>
  <c r="N104" i="12"/>
  <c r="N86" i="12"/>
  <c r="N107" i="12" s="1"/>
  <c r="O24" i="12"/>
  <c r="O25" i="12"/>
  <c r="O26" i="12"/>
  <c r="O17" i="12"/>
  <c r="O38" i="12" s="1"/>
  <c r="O29" i="12"/>
  <c r="O30" i="12"/>
  <c r="O21" i="12"/>
  <c r="O42" i="12" s="1"/>
  <c r="O33" i="12"/>
  <c r="O95" i="12"/>
  <c r="O96" i="12"/>
  <c r="O97" i="12"/>
  <c r="O98" i="12"/>
  <c r="O88" i="12"/>
  <c r="O109" i="12" s="1"/>
  <c r="O100" i="12"/>
  <c r="O101" i="12"/>
  <c r="O103" i="12"/>
  <c r="O104" i="12"/>
  <c r="O90" i="12"/>
  <c r="O111" i="12" s="1"/>
  <c r="P24" i="12"/>
  <c r="P25" i="12"/>
  <c r="P15" i="12"/>
  <c r="P36" i="12" s="1"/>
  <c r="P27" i="12"/>
  <c r="P17" i="12"/>
  <c r="P38" i="12" s="1"/>
  <c r="P29" i="12"/>
  <c r="P30" i="12"/>
  <c r="P31" i="12"/>
  <c r="P32" i="12"/>
  <c r="P33" i="12"/>
  <c r="P95" i="12"/>
  <c r="P96" i="12"/>
  <c r="P97" i="12"/>
  <c r="P98" i="12"/>
  <c r="P88" i="12"/>
  <c r="P109" i="12" s="1"/>
  <c r="P100" i="12"/>
  <c r="P90" i="12"/>
  <c r="P111" i="12"/>
  <c r="P102" i="12"/>
  <c r="P92" i="12"/>
  <c r="P113" i="12" s="1"/>
  <c r="P104" i="12"/>
  <c r="Q25" i="12"/>
  <c r="Q15" i="12"/>
  <c r="Q36" i="12" s="1"/>
  <c r="Q27" i="12"/>
  <c r="Q28" i="12"/>
  <c r="Q29" i="12"/>
  <c r="Q30" i="12"/>
  <c r="Q31" i="12"/>
  <c r="Q32" i="12"/>
  <c r="Q84" i="12"/>
  <c r="Q105" i="12" s="1"/>
  <c r="Q96" i="12"/>
  <c r="Q97" i="12"/>
  <c r="Q98" i="12"/>
  <c r="Q100" i="12"/>
  <c r="Q90" i="12"/>
  <c r="Q111" i="12" s="1"/>
  <c r="Q102" i="12"/>
  <c r="Q103" i="12"/>
  <c r="Q104" i="12"/>
  <c r="R24" i="12"/>
  <c r="R25" i="12"/>
  <c r="R15" i="12"/>
  <c r="R36" i="12"/>
  <c r="R27" i="12"/>
  <c r="R17" i="12"/>
  <c r="R38" i="12" s="1"/>
  <c r="R29" i="12"/>
  <c r="R30" i="12"/>
  <c r="R31" i="12"/>
  <c r="R33" i="12"/>
  <c r="R95" i="12"/>
  <c r="R96" i="12"/>
  <c r="R97" i="12"/>
  <c r="R98" i="12"/>
  <c r="R99" i="12"/>
  <c r="R90" i="12"/>
  <c r="R111" i="12" s="1"/>
  <c r="R102" i="12"/>
  <c r="R92" i="12"/>
  <c r="R113" i="12" s="1"/>
  <c r="R104" i="12"/>
  <c r="S25" i="12"/>
  <c r="S15" i="12"/>
  <c r="S36" i="12" s="1"/>
  <c r="S27" i="12"/>
  <c r="S28" i="12"/>
  <c r="S29" i="12"/>
  <c r="S30" i="12"/>
  <c r="S31" i="12"/>
  <c r="S21" i="12"/>
  <c r="S42" i="12"/>
  <c r="S84" i="12"/>
  <c r="S105" i="12" s="1"/>
  <c r="S96" i="12"/>
  <c r="S97" i="12"/>
  <c r="S98" i="12"/>
  <c r="S100" i="12"/>
  <c r="S90" i="12"/>
  <c r="S111" i="12"/>
  <c r="S102" i="12"/>
  <c r="S103" i="12"/>
  <c r="T24" i="12"/>
  <c r="T25" i="12"/>
  <c r="T15" i="12"/>
  <c r="T36" i="12" s="1"/>
  <c r="T27" i="12"/>
  <c r="T17" i="12"/>
  <c r="T38" i="12" s="1"/>
  <c r="T29" i="12"/>
  <c r="T30" i="12"/>
  <c r="T31" i="12"/>
  <c r="T32" i="12"/>
  <c r="T33" i="12"/>
  <c r="T95" i="12"/>
  <c r="T96" i="12"/>
  <c r="T97" i="12"/>
  <c r="T98" i="12"/>
  <c r="T99" i="12"/>
  <c r="T90" i="12"/>
  <c r="T111" i="12" s="1"/>
  <c r="T102" i="12"/>
  <c r="T92" i="12"/>
  <c r="T113" i="12"/>
  <c r="T104" i="12"/>
  <c r="U25" i="12"/>
  <c r="U15" i="12"/>
  <c r="U36" i="12"/>
  <c r="U27" i="12"/>
  <c r="U28" i="12"/>
  <c r="U29" i="12"/>
  <c r="U30" i="12"/>
  <c r="U31" i="12"/>
  <c r="U21" i="12"/>
  <c r="U42" i="12" s="1"/>
  <c r="U95" i="12"/>
  <c r="U96" i="12"/>
  <c r="U97" i="12"/>
  <c r="U98" i="12"/>
  <c r="U100" i="12"/>
  <c r="U90" i="12"/>
  <c r="U111" i="12" s="1"/>
  <c r="U102" i="12"/>
  <c r="U103" i="12"/>
  <c r="V24" i="12"/>
  <c r="V25" i="12"/>
  <c r="V15" i="12"/>
  <c r="V36" i="12"/>
  <c r="V27" i="12"/>
  <c r="V17" i="12"/>
  <c r="V38" i="12" s="1"/>
  <c r="V29" i="12"/>
  <c r="V30" i="12"/>
  <c r="V31" i="12"/>
  <c r="V32" i="12"/>
  <c r="V33" i="12"/>
  <c r="V95" i="12"/>
  <c r="V96" i="12"/>
  <c r="V97" i="12"/>
  <c r="V98" i="12"/>
  <c r="V88" i="12"/>
  <c r="V109" i="12" s="1"/>
  <c r="V90" i="12"/>
  <c r="V111" i="12"/>
  <c r="V102" i="12"/>
  <c r="V92" i="12"/>
  <c r="V113" i="12" s="1"/>
  <c r="V104" i="12"/>
  <c r="W24" i="12"/>
  <c r="W25" i="12"/>
  <c r="W27" i="12"/>
  <c r="W28" i="12"/>
  <c r="W29" i="12"/>
  <c r="W31" i="12"/>
  <c r="W32" i="12"/>
  <c r="W33" i="12"/>
  <c r="W95" i="12"/>
  <c r="W96" i="12"/>
  <c r="W99" i="12"/>
  <c r="W100" i="12"/>
  <c r="W103" i="12"/>
  <c r="W104" i="12"/>
  <c r="X24" i="12"/>
  <c r="X25" i="12"/>
  <c r="X28" i="12"/>
  <c r="X29" i="12"/>
  <c r="X32" i="12"/>
  <c r="X33" i="12"/>
  <c r="X95" i="12"/>
  <c r="X96" i="12"/>
  <c r="X99" i="12"/>
  <c r="X100" i="12"/>
  <c r="X103" i="12"/>
  <c r="X104" i="12"/>
  <c r="Y24" i="12"/>
  <c r="Y25" i="12"/>
  <c r="Y28" i="12"/>
  <c r="Y29" i="12"/>
  <c r="Y32" i="12"/>
  <c r="Y33" i="12"/>
  <c r="Y95" i="12"/>
  <c r="Y96" i="12"/>
  <c r="Y99" i="12"/>
  <c r="Y100" i="12"/>
  <c r="Y103" i="12"/>
  <c r="Y104" i="12"/>
  <c r="Z24" i="12"/>
  <c r="Z25" i="12"/>
  <c r="Z28" i="12"/>
  <c r="Z29" i="12"/>
  <c r="Z32" i="12"/>
  <c r="Z33" i="12"/>
  <c r="Z95" i="12"/>
  <c r="Z96" i="12"/>
  <c r="Z99" i="12"/>
  <c r="Z100" i="12"/>
  <c r="Z103" i="12"/>
  <c r="Z104" i="12"/>
  <c r="AA24" i="12"/>
  <c r="AA25" i="12"/>
  <c r="AA28" i="12"/>
  <c r="AA29" i="12"/>
  <c r="AA32" i="12"/>
  <c r="AA33" i="12"/>
  <c r="AA95" i="12"/>
  <c r="AA96" i="12"/>
  <c r="AA99" i="12"/>
  <c r="AA100" i="12"/>
  <c r="AA103" i="12"/>
  <c r="AA104" i="12"/>
  <c r="D140" i="12"/>
  <c r="E140" i="12"/>
  <c r="F140" i="12" s="1"/>
  <c r="G140" i="12" s="1"/>
  <c r="H140" i="12" s="1"/>
  <c r="I140" i="12" s="1"/>
  <c r="J140" i="12" s="1"/>
  <c r="K140" i="12" s="1"/>
  <c r="L140" i="12" s="1"/>
  <c r="M140" i="12" s="1"/>
  <c r="N140" i="12" s="1"/>
  <c r="O140" i="12" s="1"/>
  <c r="P140" i="12" s="1"/>
  <c r="Q140" i="12" s="1"/>
  <c r="R140" i="12" s="1"/>
  <c r="S140" i="12" s="1"/>
  <c r="T140" i="12" s="1"/>
  <c r="U140" i="12" s="1"/>
  <c r="V140" i="12" s="1"/>
  <c r="W140" i="12" s="1"/>
  <c r="X140" i="12" s="1"/>
  <c r="Y140" i="12" s="1"/>
  <c r="Z140" i="12" s="1"/>
  <c r="AA140" i="12" s="1"/>
  <c r="D161" i="12"/>
  <c r="E161" i="12"/>
  <c r="F161" i="12"/>
  <c r="G161" i="12" s="1"/>
  <c r="H161" i="12" s="1"/>
  <c r="I161" i="12" s="1"/>
  <c r="J161" i="12" s="1"/>
  <c r="K161" i="12" s="1"/>
  <c r="L161" i="12" s="1"/>
  <c r="M161" i="12" s="1"/>
  <c r="N161" i="12" s="1"/>
  <c r="O161" i="12" s="1"/>
  <c r="P161" i="12" s="1"/>
  <c r="Q161" i="12" s="1"/>
  <c r="R161" i="12" s="1"/>
  <c r="S161" i="12" s="1"/>
  <c r="T161" i="12" s="1"/>
  <c r="U161" i="12" s="1"/>
  <c r="V161" i="12" s="1"/>
  <c r="W161" i="12" s="1"/>
  <c r="X161" i="12" s="1"/>
  <c r="Y161" i="12" s="1"/>
  <c r="Z161" i="12" s="1"/>
  <c r="AA161" i="12" s="1"/>
  <c r="B142" i="12"/>
  <c r="B143" i="12"/>
  <c r="B144" i="12"/>
  <c r="B145" i="12"/>
  <c r="B146" i="12" s="1"/>
  <c r="B147" i="12" s="1"/>
  <c r="B148" i="12" s="1"/>
  <c r="B149" i="12" s="1"/>
  <c r="B150" i="12" s="1"/>
  <c r="B151" i="12" s="1"/>
  <c r="B152" i="12" s="1"/>
  <c r="B153" i="12" s="1"/>
  <c r="B154" i="12" s="1"/>
  <c r="B155" i="12" s="1"/>
  <c r="B156" i="12" s="1"/>
  <c r="B157" i="12" s="1"/>
  <c r="B158" i="12" s="1"/>
  <c r="B159" i="12" s="1"/>
  <c r="B160" i="12" s="1"/>
  <c r="D136" i="12"/>
  <c r="E136" i="12" s="1"/>
  <c r="F136" i="12" s="1"/>
  <c r="G136" i="12" s="1"/>
  <c r="H136" i="12" s="1"/>
  <c r="I136" i="12" s="1"/>
  <c r="J136" i="12" s="1"/>
  <c r="K136" i="12" s="1"/>
  <c r="L136" i="12" s="1"/>
  <c r="M136" i="12" s="1"/>
  <c r="N136" i="12" s="1"/>
  <c r="O136" i="12" s="1"/>
  <c r="P136" i="12" s="1"/>
  <c r="Q136" i="12" s="1"/>
  <c r="R136" i="12" s="1"/>
  <c r="S136" i="12" s="1"/>
  <c r="T136" i="12" s="1"/>
  <c r="U136" i="12" s="1"/>
  <c r="V136" i="12" s="1"/>
  <c r="W136" i="12" s="1"/>
  <c r="X136" i="12" s="1"/>
  <c r="Y136" i="12" s="1"/>
  <c r="Z136" i="12" s="1"/>
  <c r="AA136" i="12" s="1"/>
  <c r="B117" i="12"/>
  <c r="B118" i="12" s="1"/>
  <c r="B119" i="12"/>
  <c r="B120" i="12" s="1"/>
  <c r="B121" i="12" s="1"/>
  <c r="B122" i="12" s="1"/>
  <c r="B123" i="12" s="1"/>
  <c r="B124" i="12" s="1"/>
  <c r="B125" i="12" s="1"/>
  <c r="B126" i="12" s="1"/>
  <c r="B127" i="12" s="1"/>
  <c r="B128" i="12" s="1"/>
  <c r="B129" i="12" s="1"/>
  <c r="B130" i="12" s="1"/>
  <c r="B131" i="12" s="1"/>
  <c r="B132" i="12" s="1"/>
  <c r="B133" i="12" s="1"/>
  <c r="B134" i="12" s="1"/>
  <c r="B135" i="12" s="1"/>
  <c r="D115" i="12"/>
  <c r="E115" i="12"/>
  <c r="F115" i="12" s="1"/>
  <c r="G115" i="12" s="1"/>
  <c r="H115" i="12"/>
  <c r="I115" i="12" s="1"/>
  <c r="J115" i="12" s="1"/>
  <c r="K115" i="12" s="1"/>
  <c r="L115" i="12" s="1"/>
  <c r="M115" i="12" s="1"/>
  <c r="N115" i="12" s="1"/>
  <c r="O115" i="12" s="1"/>
  <c r="P115" i="12" s="1"/>
  <c r="Q115" i="12" s="1"/>
  <c r="R115" i="12" s="1"/>
  <c r="S115" i="12" s="1"/>
  <c r="T115" i="12" s="1"/>
  <c r="U115" i="12" s="1"/>
  <c r="V115" i="12" s="1"/>
  <c r="W115" i="12" s="1"/>
  <c r="X115" i="12" s="1"/>
  <c r="Y115" i="12" s="1"/>
  <c r="Z115" i="12" s="1"/>
  <c r="AA115" i="12" s="1"/>
  <c r="B96" i="12"/>
  <c r="B97" i="12"/>
  <c r="B98" i="12" s="1"/>
  <c r="B99" i="12" s="1"/>
  <c r="B100" i="12" s="1"/>
  <c r="B101" i="12" s="1"/>
  <c r="B102" i="12" s="1"/>
  <c r="B103" i="12" s="1"/>
  <c r="B104" i="12" s="1"/>
  <c r="B105" i="12" s="1"/>
  <c r="B106" i="12" s="1"/>
  <c r="B107" i="12" s="1"/>
  <c r="B108" i="12" s="1"/>
  <c r="B109" i="12" s="1"/>
  <c r="B110" i="12" s="1"/>
  <c r="B111" i="12" s="1"/>
  <c r="B112" i="12" s="1"/>
  <c r="B113" i="12" s="1"/>
  <c r="B114" i="12" s="1"/>
  <c r="D94" i="12"/>
  <c r="E94" i="12"/>
  <c r="F94" i="12" s="1"/>
  <c r="G94" i="12" s="1"/>
  <c r="H94" i="12" s="1"/>
  <c r="I94" i="12" s="1"/>
  <c r="J94" i="12" s="1"/>
  <c r="K94" i="12" s="1"/>
  <c r="L94" i="12" s="1"/>
  <c r="M94" i="12" s="1"/>
  <c r="N94" i="12" s="1"/>
  <c r="O94" i="12" s="1"/>
  <c r="P94" i="12" s="1"/>
  <c r="Q94" i="12" s="1"/>
  <c r="R94" i="12" s="1"/>
  <c r="S94" i="12" s="1"/>
  <c r="T94" i="12" s="1"/>
  <c r="U94" i="12" s="1"/>
  <c r="V94" i="12" s="1"/>
  <c r="W94" i="12" s="1"/>
  <c r="X94" i="12" s="1"/>
  <c r="Y94" i="12" s="1"/>
  <c r="Z94" i="12" s="1"/>
  <c r="AA94" i="12" s="1"/>
  <c r="B75" i="12"/>
  <c r="B76" i="12"/>
  <c r="B77" i="12"/>
  <c r="B78" i="12" s="1"/>
  <c r="B79" i="12"/>
  <c r="B80" i="12" s="1"/>
  <c r="B81" i="12" s="1"/>
  <c r="B82" i="12" s="1"/>
  <c r="B83" i="12" s="1"/>
  <c r="B84" i="12" s="1"/>
  <c r="B85" i="12" s="1"/>
  <c r="B86" i="12" s="1"/>
  <c r="B87" i="12" s="1"/>
  <c r="B88" i="12" s="1"/>
  <c r="B89" i="12" s="1"/>
  <c r="B90" i="12" s="1"/>
  <c r="B91" i="12" s="1"/>
  <c r="B92" i="12" s="1"/>
  <c r="B93" i="12" s="1"/>
  <c r="D73" i="12"/>
  <c r="E73" i="12"/>
  <c r="F73" i="12"/>
  <c r="G73" i="12"/>
  <c r="H73" i="12" s="1"/>
  <c r="I73" i="12" s="1"/>
  <c r="J73" i="12" s="1"/>
  <c r="K73" i="12" s="1"/>
  <c r="L73" i="12" s="1"/>
  <c r="M73" i="12" s="1"/>
  <c r="N73" i="12" s="1"/>
  <c r="O73" i="12" s="1"/>
  <c r="P73" i="12" s="1"/>
  <c r="Q73" i="12" s="1"/>
  <c r="R73" i="12" s="1"/>
  <c r="S73" i="12" s="1"/>
  <c r="T73" i="12" s="1"/>
  <c r="U73" i="12" s="1"/>
  <c r="V73" i="12" s="1"/>
  <c r="W73" i="12" s="1"/>
  <c r="X73" i="12" s="1"/>
  <c r="Y73" i="12" s="1"/>
  <c r="Z73" i="12" s="1"/>
  <c r="AA73" i="12" s="1"/>
  <c r="D68" i="12"/>
  <c r="E68" i="12"/>
  <c r="F68" i="12"/>
  <c r="G68" i="12" s="1"/>
  <c r="H68" i="12" s="1"/>
  <c r="I68" i="12" s="1"/>
  <c r="J68" i="12" s="1"/>
  <c r="K68" i="12" s="1"/>
  <c r="L68" i="12" s="1"/>
  <c r="M68" i="12" s="1"/>
  <c r="N68" i="12" s="1"/>
  <c r="O68" i="12" s="1"/>
  <c r="P68" i="12" s="1"/>
  <c r="Q68" i="12" s="1"/>
  <c r="R68" i="12" s="1"/>
  <c r="S68" i="12" s="1"/>
  <c r="T68" i="12" s="1"/>
  <c r="U68" i="12" s="1"/>
  <c r="V68" i="12" s="1"/>
  <c r="W68" i="12" s="1"/>
  <c r="X68" i="12" s="1"/>
  <c r="Y68" i="12" s="1"/>
  <c r="Z68" i="12" s="1"/>
  <c r="AA68" i="12" s="1"/>
  <c r="D47" i="12"/>
  <c r="E47" i="12" s="1"/>
  <c r="F47" i="12" s="1"/>
  <c r="G47" i="12" s="1"/>
  <c r="H47" i="12" s="1"/>
  <c r="I47" i="12" s="1"/>
  <c r="J47" i="12" s="1"/>
  <c r="K47" i="12" s="1"/>
  <c r="L47" i="12" s="1"/>
  <c r="M47" i="12" s="1"/>
  <c r="N47" i="12" s="1"/>
  <c r="O47" i="12" s="1"/>
  <c r="P47" i="12" s="1"/>
  <c r="Q47" i="12" s="1"/>
  <c r="R47" i="12" s="1"/>
  <c r="S47" i="12" s="1"/>
  <c r="T47" i="12" s="1"/>
  <c r="U47" i="12" s="1"/>
  <c r="V47" i="12" s="1"/>
  <c r="W47" i="12" s="1"/>
  <c r="X47" i="12" s="1"/>
  <c r="Y47" i="12" s="1"/>
  <c r="Z47" i="12" s="1"/>
  <c r="AA47" i="12" s="1"/>
  <c r="B49" i="12"/>
  <c r="B50" i="12"/>
  <c r="B51" i="12"/>
  <c r="B52" i="12" s="1"/>
  <c r="B53" i="12" s="1"/>
  <c r="B54" i="12" s="1"/>
  <c r="B55" i="12" s="1"/>
  <c r="B56" i="12" s="1"/>
  <c r="B57" i="12" s="1"/>
  <c r="B58" i="12" s="1"/>
  <c r="B59" i="12" s="1"/>
  <c r="B60" i="12" s="1"/>
  <c r="B61" i="12" s="1"/>
  <c r="B62" i="12" s="1"/>
  <c r="B63" i="12" s="1"/>
  <c r="B64" i="12" s="1"/>
  <c r="B65" i="12" s="1"/>
  <c r="B66" i="12" s="1"/>
  <c r="B67" i="12" s="1"/>
  <c r="D2" i="12"/>
  <c r="E2" i="12"/>
  <c r="F2" i="12"/>
  <c r="G2" i="12"/>
  <c r="H2" i="12" s="1"/>
  <c r="I2" i="12" s="1"/>
  <c r="J2" i="12" s="1"/>
  <c r="K2" i="12" s="1"/>
  <c r="L2" i="12" s="1"/>
  <c r="M2" i="12" s="1"/>
  <c r="N2" i="12" s="1"/>
  <c r="O2" i="12" s="1"/>
  <c r="P2" i="12" s="1"/>
  <c r="Q2" i="12" s="1"/>
  <c r="R2" i="12" s="1"/>
  <c r="S2" i="12" s="1"/>
  <c r="T2" i="12" s="1"/>
  <c r="U2" i="12" s="1"/>
  <c r="V2" i="12" s="1"/>
  <c r="W2" i="12" s="1"/>
  <c r="X2" i="12" s="1"/>
  <c r="Y2" i="12" s="1"/>
  <c r="Z2" i="12" s="1"/>
  <c r="AA2" i="12" s="1"/>
  <c r="B25" i="12"/>
  <c r="B26" i="12"/>
  <c r="B27" i="12" s="1"/>
  <c r="B28" i="12" s="1"/>
  <c r="B29" i="12" s="1"/>
  <c r="B30" i="12" s="1"/>
  <c r="B31" i="12" s="1"/>
  <c r="B32" i="12" s="1"/>
  <c r="B33" i="12" s="1"/>
  <c r="B34" i="12" s="1"/>
  <c r="B35" i="12" s="1"/>
  <c r="B36" i="12" s="1"/>
  <c r="B37" i="12" s="1"/>
  <c r="B38" i="12" s="1"/>
  <c r="B39" i="12" s="1"/>
  <c r="B40" i="12" s="1"/>
  <c r="B41" i="12" s="1"/>
  <c r="B42" i="12" s="1"/>
  <c r="B43" i="12" s="1"/>
  <c r="D23" i="12"/>
  <c r="E23" i="12" s="1"/>
  <c r="F23" i="12"/>
  <c r="G23" i="12" s="1"/>
  <c r="H23" i="12" s="1"/>
  <c r="I23" i="12" s="1"/>
  <c r="J23" i="12" s="1"/>
  <c r="K23" i="12" s="1"/>
  <c r="L23" i="12" s="1"/>
  <c r="M23" i="12" s="1"/>
  <c r="N23" i="12" s="1"/>
  <c r="O23" i="12" s="1"/>
  <c r="P23" i="12" s="1"/>
  <c r="Q23" i="12" s="1"/>
  <c r="R23" i="12" s="1"/>
  <c r="S23" i="12" s="1"/>
  <c r="T23" i="12" s="1"/>
  <c r="U23" i="12" s="1"/>
  <c r="V23" i="12" s="1"/>
  <c r="W23" i="12" s="1"/>
  <c r="X23" i="12" s="1"/>
  <c r="Y23" i="12" s="1"/>
  <c r="Z23" i="12" s="1"/>
  <c r="AA23" i="12" s="1"/>
  <c r="B4" i="12"/>
  <c r="B5" i="12" s="1"/>
  <c r="B6" i="12" s="1"/>
  <c r="B7" i="12" s="1"/>
  <c r="B8" i="12" s="1"/>
  <c r="B9" i="12" s="1"/>
  <c r="B10" i="12" s="1"/>
  <c r="B11" i="12" s="1"/>
  <c r="B12" i="12" s="1"/>
  <c r="B13" i="12" s="1"/>
  <c r="B14" i="12" s="1"/>
  <c r="B15" i="12" s="1"/>
  <c r="B16" i="12" s="1"/>
  <c r="B17" i="12" s="1"/>
  <c r="B18" i="12" s="1"/>
  <c r="B19" i="12" s="1"/>
  <c r="B20" i="12" s="1"/>
  <c r="B21" i="12" s="1"/>
  <c r="B22" i="12" s="1"/>
  <c r="T34" i="12"/>
  <c r="F14" i="12"/>
  <c r="F35" i="12" s="1"/>
  <c r="U85" i="12"/>
  <c r="U106" i="12" s="1"/>
  <c r="Q17" i="12"/>
  <c r="Q38" i="12" s="1"/>
  <c r="D19" i="12"/>
  <c r="D40" i="12" s="1"/>
  <c r="S92" i="12"/>
  <c r="S113" i="12" s="1"/>
  <c r="G87" i="12"/>
  <c r="G108" i="12"/>
  <c r="E92" i="12"/>
  <c r="E113" i="12" s="1"/>
  <c r="X89" i="12"/>
  <c r="X110" i="12"/>
  <c r="I21" i="12"/>
  <c r="I42" i="12" s="1"/>
  <c r="P99" i="12"/>
  <c r="M24" i="12"/>
  <c r="O34" i="12"/>
  <c r="I84" i="12"/>
  <c r="I105" i="12"/>
  <c r="I14" i="12"/>
  <c r="I35" i="12"/>
  <c r="F22" i="12"/>
  <c r="F43" i="12"/>
  <c r="Q21" i="12"/>
  <c r="Q42" i="12"/>
  <c r="K28" i="12"/>
  <c r="Z89" i="12"/>
  <c r="Z110" i="12" s="1"/>
  <c r="S18" i="12"/>
  <c r="S39" i="12" s="1"/>
  <c r="Q85" i="12"/>
  <c r="Q106" i="12" s="1"/>
  <c r="V93" i="12"/>
  <c r="V114" i="12" s="1"/>
  <c r="T103" i="12"/>
  <c r="Q89" i="12"/>
  <c r="Q110" i="12" s="1"/>
  <c r="W89" i="12"/>
  <c r="W110" i="12"/>
  <c r="V21" i="12"/>
  <c r="V42" i="12" s="1"/>
  <c r="G32" i="12"/>
  <c r="U17" i="12"/>
  <c r="U38" i="12"/>
  <c r="AA18" i="12"/>
  <c r="AA39" i="12" s="1"/>
  <c r="Y18" i="12"/>
  <c r="Y39" i="12"/>
  <c r="W18" i="12"/>
  <c r="W39" i="12" s="1"/>
  <c r="V34" i="12"/>
  <c r="U92" i="12"/>
  <c r="U113" i="12"/>
  <c r="U18" i="12"/>
  <c r="U39" i="12"/>
  <c r="S85" i="12"/>
  <c r="S106" i="12"/>
  <c r="S17" i="12"/>
  <c r="S38" i="12"/>
  <c r="R103" i="12"/>
  <c r="R28" i="12"/>
  <c r="Q14" i="12"/>
  <c r="Q35" i="12"/>
  <c r="P34" i="12"/>
  <c r="O84" i="12"/>
  <c r="O105" i="12" s="1"/>
  <c r="O14" i="12"/>
  <c r="O35" i="12" s="1"/>
  <c r="N92" i="12"/>
  <c r="N113" i="12" s="1"/>
  <c r="N19" i="12"/>
  <c r="N40" i="12"/>
  <c r="N24" i="12"/>
  <c r="I17" i="12"/>
  <c r="I38" i="12"/>
  <c r="H87" i="12"/>
  <c r="H108" i="12" s="1"/>
  <c r="H15" i="12"/>
  <c r="H36" i="12"/>
  <c r="H30" i="12"/>
  <c r="G92" i="12"/>
  <c r="G113" i="12" s="1"/>
  <c r="P22" i="12"/>
  <c r="P43" i="12"/>
  <c r="Z18" i="12"/>
  <c r="Z39" i="12" s="1"/>
  <c r="X18" i="12"/>
  <c r="X39" i="12"/>
  <c r="V22" i="12"/>
  <c r="V43" i="12" s="1"/>
  <c r="R34" i="12"/>
  <c r="M88" i="12"/>
  <c r="M109" i="12"/>
  <c r="AA89" i="12"/>
  <c r="AA110" i="12" s="1"/>
  <c r="Y89" i="12"/>
  <c r="Y110" i="12"/>
  <c r="U32" i="12"/>
  <c r="S32" i="12"/>
  <c r="Q95" i="12"/>
  <c r="M92" i="12"/>
  <c r="M113" i="12" s="1"/>
  <c r="K95" i="12"/>
  <c r="F97" i="12"/>
  <c r="W14" i="12"/>
  <c r="W35" i="12" s="1"/>
  <c r="V14" i="12"/>
  <c r="V35" i="12"/>
  <c r="T85" i="12"/>
  <c r="T106" i="12" s="1"/>
  <c r="T21" i="12"/>
  <c r="T42" i="12"/>
  <c r="R85" i="12"/>
  <c r="R106" i="12" s="1"/>
  <c r="R22" i="12"/>
  <c r="R43" i="12"/>
  <c r="Q18" i="12"/>
  <c r="Q39" i="12" s="1"/>
  <c r="P28" i="12"/>
  <c r="O86" i="12"/>
  <c r="O107" i="12"/>
  <c r="N20" i="12"/>
  <c r="N41" i="12" s="1"/>
  <c r="L90" i="12"/>
  <c r="L111" i="12"/>
  <c r="K34" i="12"/>
  <c r="J89" i="12"/>
  <c r="J110" i="12"/>
  <c r="G14" i="12"/>
  <c r="G35" i="12" s="1"/>
  <c r="F32" i="12"/>
  <c r="E88" i="12"/>
  <c r="E109" i="12"/>
  <c r="AA88" i="12"/>
  <c r="AA109" i="12" s="1"/>
  <c r="AA17" i="12"/>
  <c r="AA38" i="12"/>
  <c r="Z88" i="12"/>
  <c r="Z109" i="12" s="1"/>
  <c r="Z17" i="12"/>
  <c r="Z38" i="12"/>
  <c r="Y88" i="12"/>
  <c r="Y109" i="12" s="1"/>
  <c r="Y17" i="12"/>
  <c r="Y38" i="12"/>
  <c r="X88" i="12"/>
  <c r="X109" i="12" s="1"/>
  <c r="X17" i="12"/>
  <c r="X38" i="12"/>
  <c r="W88" i="12"/>
  <c r="W109" i="12" s="1"/>
  <c r="W17" i="12"/>
  <c r="W38" i="12"/>
  <c r="U14" i="12"/>
  <c r="U35" i="12" s="1"/>
  <c r="T93" i="12"/>
  <c r="T114" i="12"/>
  <c r="S14" i="12"/>
  <c r="S35" i="12" s="1"/>
  <c r="R93" i="12"/>
  <c r="R114" i="12"/>
  <c r="O89" i="12"/>
  <c r="O110" i="12" s="1"/>
  <c r="N21" i="12"/>
  <c r="N42" i="12"/>
  <c r="N14" i="12"/>
  <c r="N35" i="12" s="1"/>
  <c r="M14" i="12"/>
  <c r="M35" i="12"/>
  <c r="K22" i="12"/>
  <c r="K43" i="12" s="1"/>
  <c r="G22" i="12"/>
  <c r="G43" i="12"/>
  <c r="E89" i="12"/>
  <c r="E110" i="12" s="1"/>
  <c r="E16" i="12"/>
  <c r="E37" i="12"/>
  <c r="D87" i="12"/>
  <c r="D108" i="12" s="1"/>
  <c r="V99" i="12"/>
  <c r="T22" i="12"/>
  <c r="T43" i="12" s="1"/>
  <c r="T28" i="12"/>
  <c r="S89" i="12"/>
  <c r="S110" i="12"/>
  <c r="S95" i="12"/>
  <c r="P93" i="12"/>
  <c r="P114" i="12"/>
  <c r="P103" i="12"/>
  <c r="P14" i="12"/>
  <c r="P35" i="12" s="1"/>
  <c r="L97" i="12"/>
  <c r="L20" i="12"/>
  <c r="L41" i="12" s="1"/>
  <c r="L26" i="12"/>
  <c r="K92" i="12"/>
  <c r="K113" i="12"/>
  <c r="K14" i="12"/>
  <c r="K35" i="12" s="1"/>
  <c r="I86" i="12"/>
  <c r="I107" i="12"/>
  <c r="H88" i="12"/>
  <c r="H109" i="12" s="1"/>
  <c r="G17" i="12"/>
  <c r="G38" i="12"/>
  <c r="F17" i="12"/>
  <c r="F38" i="12" s="1"/>
  <c r="E15" i="12"/>
  <c r="E36" i="12"/>
  <c r="E30" i="12"/>
  <c r="D16" i="12"/>
  <c r="D37" i="12"/>
  <c r="AA92" i="12"/>
  <c r="AA113" i="12" s="1"/>
  <c r="AA84" i="12"/>
  <c r="AA105" i="12"/>
  <c r="AA21" i="12"/>
  <c r="AA42" i="12" s="1"/>
  <c r="AA34" i="12"/>
  <c r="Z92" i="12"/>
  <c r="Z113" i="12"/>
  <c r="Z84" i="12"/>
  <c r="Z105" i="12" s="1"/>
  <c r="Z21" i="12"/>
  <c r="Z42" i="12"/>
  <c r="Z34" i="12"/>
  <c r="Y92" i="12"/>
  <c r="Y113" i="12"/>
  <c r="Y84" i="12"/>
  <c r="Y105" i="12" s="1"/>
  <c r="Y21" i="12"/>
  <c r="Y42" i="12"/>
  <c r="Y34" i="12"/>
  <c r="X92" i="12"/>
  <c r="X113" i="12" s="1"/>
  <c r="X84" i="12"/>
  <c r="X105" i="12"/>
  <c r="X21" i="12"/>
  <c r="X42" i="12" s="1"/>
  <c r="X34" i="12"/>
  <c r="W92" i="12"/>
  <c r="W113" i="12" s="1"/>
  <c r="W84" i="12"/>
  <c r="W105" i="12"/>
  <c r="O19" i="12"/>
  <c r="O40" i="12" s="1"/>
  <c r="J17" i="12"/>
  <c r="J38" i="12"/>
  <c r="I90" i="12"/>
  <c r="I111" i="12" s="1"/>
  <c r="F92" i="12"/>
  <c r="F113" i="12"/>
  <c r="F88" i="12"/>
  <c r="F109" i="12" s="1"/>
  <c r="AA93" i="12"/>
  <c r="AA114" i="12"/>
  <c r="AA85" i="12"/>
  <c r="AA106" i="12" s="1"/>
  <c r="AA22" i="12"/>
  <c r="AA43" i="12"/>
  <c r="AA14" i="12"/>
  <c r="AA35" i="12" s="1"/>
  <c r="Z93" i="12"/>
  <c r="Z114" i="12"/>
  <c r="Z85" i="12"/>
  <c r="Z106" i="12" s="1"/>
  <c r="Z22" i="12"/>
  <c r="Z43" i="12"/>
  <c r="Z14" i="12"/>
  <c r="Z35" i="12" s="1"/>
  <c r="Y93" i="12"/>
  <c r="Y114" i="12"/>
  <c r="Y85" i="12"/>
  <c r="Y106" i="12" s="1"/>
  <c r="Y131" i="12" s="1"/>
  <c r="Y22" i="12"/>
  <c r="Y43" i="12"/>
  <c r="Y14" i="12"/>
  <c r="Y35" i="12" s="1"/>
  <c r="X93" i="12"/>
  <c r="X114" i="12"/>
  <c r="X85" i="12"/>
  <c r="X106" i="12" s="1"/>
  <c r="X130" i="12" s="1"/>
  <c r="X22" i="12"/>
  <c r="X43" i="12"/>
  <c r="X14" i="12"/>
  <c r="X35" i="12" s="1"/>
  <c r="W93" i="12"/>
  <c r="W114" i="12"/>
  <c r="W85" i="12"/>
  <c r="W106" i="12" s="1"/>
  <c r="W134" i="12" s="1"/>
  <c r="W21" i="12"/>
  <c r="W42" i="12"/>
  <c r="W34" i="12"/>
  <c r="U89" i="12"/>
  <c r="U110" i="12" s="1"/>
  <c r="T88" i="12"/>
  <c r="T109" i="12"/>
  <c r="R88" i="12"/>
  <c r="R109" i="12" s="1"/>
  <c r="Q92" i="12"/>
  <c r="Q113" i="12"/>
  <c r="P85" i="12"/>
  <c r="P106" i="12" s="1"/>
  <c r="O92" i="12"/>
  <c r="O113" i="12" s="1"/>
  <c r="N17" i="12"/>
  <c r="N38" i="12" s="1"/>
  <c r="M22" i="12"/>
  <c r="M43" i="12" s="1"/>
  <c r="M28" i="12"/>
  <c r="L89" i="12"/>
  <c r="L110" i="12"/>
  <c r="K89" i="12"/>
  <c r="K110" i="12" s="1"/>
  <c r="J19" i="12"/>
  <c r="J40" i="12"/>
  <c r="I92" i="12"/>
  <c r="I113" i="12" s="1"/>
  <c r="G89" i="12"/>
  <c r="G110" i="12"/>
  <c r="F93" i="12"/>
  <c r="F114" i="12" s="1"/>
  <c r="F89" i="12"/>
  <c r="F110" i="12"/>
  <c r="E93" i="12"/>
  <c r="E114" i="12" s="1"/>
  <c r="E86" i="12"/>
  <c r="E107" i="12"/>
  <c r="E101" i="12"/>
  <c r="D86" i="12"/>
  <c r="D107" i="12" s="1"/>
  <c r="D20" i="12"/>
  <c r="D41" i="12"/>
  <c r="U104" i="12"/>
  <c r="U93" i="12"/>
  <c r="U114" i="12"/>
  <c r="S33" i="12"/>
  <c r="S22" i="12"/>
  <c r="S43" i="12" s="1"/>
  <c r="Q33" i="12"/>
  <c r="Q22" i="12"/>
  <c r="Q43" i="12"/>
  <c r="AA30" i="12"/>
  <c r="AA19" i="12"/>
  <c r="AA40" i="12"/>
  <c r="AA26" i="12"/>
  <c r="AA46" i="12" s="1"/>
  <c r="AA15" i="12"/>
  <c r="AA36" i="12"/>
  <c r="Z30" i="12"/>
  <c r="Z19" i="12"/>
  <c r="Z40" i="12" s="1"/>
  <c r="Z26" i="12"/>
  <c r="Z15" i="12"/>
  <c r="Z36" i="12"/>
  <c r="U33" i="12"/>
  <c r="U22" i="12"/>
  <c r="U43" i="12" s="1"/>
  <c r="R100" i="12"/>
  <c r="R89" i="12"/>
  <c r="R110" i="12"/>
  <c r="V85" i="12"/>
  <c r="V106" i="12"/>
  <c r="U84" i="12"/>
  <c r="U105" i="12"/>
  <c r="T14" i="12"/>
  <c r="T35" i="12"/>
  <c r="R14" i="12"/>
  <c r="R35" i="12"/>
  <c r="AA101" i="12"/>
  <c r="AA90" i="12"/>
  <c r="AA111" i="12" s="1"/>
  <c r="AA97" i="12"/>
  <c r="AA131" i="12" s="1"/>
  <c r="AA86" i="12"/>
  <c r="AA107" i="12" s="1"/>
  <c r="AA130" i="12" s="1"/>
  <c r="Z101" i="12"/>
  <c r="Z90" i="12"/>
  <c r="Z111" i="12" s="1"/>
  <c r="Z125" i="12" s="1"/>
  <c r="Z97" i="12"/>
  <c r="Z86" i="12"/>
  <c r="Z107" i="12"/>
  <c r="Y101" i="12"/>
  <c r="Y90" i="12"/>
  <c r="Y111" i="12" s="1"/>
  <c r="Y97" i="12"/>
  <c r="Y86" i="12"/>
  <c r="Y107" i="12" s="1"/>
  <c r="Y30" i="12"/>
  <c r="Y19" i="12"/>
  <c r="Y40" i="12"/>
  <c r="Y26" i="12"/>
  <c r="Y15" i="12"/>
  <c r="Y36" i="12"/>
  <c r="X101" i="12"/>
  <c r="X90" i="12"/>
  <c r="X111" i="12" s="1"/>
  <c r="X97" i="12"/>
  <c r="X86" i="12"/>
  <c r="X107" i="12"/>
  <c r="X30" i="12"/>
  <c r="X19" i="12"/>
  <c r="X40" i="12"/>
  <c r="X26" i="12"/>
  <c r="X53" i="12" s="1"/>
  <c r="X15" i="12"/>
  <c r="X36" i="12"/>
  <c r="W101" i="12"/>
  <c r="W90" i="12"/>
  <c r="W111" i="12" s="1"/>
  <c r="W97" i="12"/>
  <c r="W86" i="12"/>
  <c r="W107" i="12"/>
  <c r="W30" i="12"/>
  <c r="W19" i="12"/>
  <c r="W40" i="12" s="1"/>
  <c r="W26" i="12"/>
  <c r="W15" i="12"/>
  <c r="W36" i="12"/>
  <c r="T100" i="12"/>
  <c r="T89" i="12"/>
  <c r="T110" i="12" s="1"/>
  <c r="S88" i="12"/>
  <c r="S109" i="12" s="1"/>
  <c r="S99" i="12"/>
  <c r="S24" i="12"/>
  <c r="S34" i="12"/>
  <c r="R32" i="12"/>
  <c r="R21" i="12"/>
  <c r="R42" i="12" s="1"/>
  <c r="Q88" i="12"/>
  <c r="Q109" i="12"/>
  <c r="Q99" i="12"/>
  <c r="Q24" i="12"/>
  <c r="Q34" i="12"/>
  <c r="AA102" i="12"/>
  <c r="AA91" i="12"/>
  <c r="AA112" i="12" s="1"/>
  <c r="AA98" i="12"/>
  <c r="AA87" i="12"/>
  <c r="AA108" i="12"/>
  <c r="AA31" i="12"/>
  <c r="AA20" i="12"/>
  <c r="AA41" i="12"/>
  <c r="AA27" i="12"/>
  <c r="AA45" i="12" s="1"/>
  <c r="AA16" i="12"/>
  <c r="AA37" i="12"/>
  <c r="Z102" i="12"/>
  <c r="Z91" i="12"/>
  <c r="Z112" i="12" s="1"/>
  <c r="Z98" i="12"/>
  <c r="Z87" i="12"/>
  <c r="Z108" i="12"/>
  <c r="Z31" i="12"/>
  <c r="Z20" i="12"/>
  <c r="Z41" i="12" s="1"/>
  <c r="Z53" i="12" s="1"/>
  <c r="Z27" i="12"/>
  <c r="Z16" i="12"/>
  <c r="Z37" i="12"/>
  <c r="Y102" i="12"/>
  <c r="Y91" i="12"/>
  <c r="Y112" i="12" s="1"/>
  <c r="Y98" i="12"/>
  <c r="Y87" i="12"/>
  <c r="Y108" i="12" s="1"/>
  <c r="Y129" i="12" s="1"/>
  <c r="Y31" i="12"/>
  <c r="Y20" i="12"/>
  <c r="Y41" i="12" s="1"/>
  <c r="Y65" i="12" s="1"/>
  <c r="Y27" i="12"/>
  <c r="Y16" i="12"/>
  <c r="Y37" i="12"/>
  <c r="X102" i="12"/>
  <c r="X91" i="12"/>
  <c r="X112" i="12" s="1"/>
  <c r="X98" i="12"/>
  <c r="X87" i="12"/>
  <c r="X108" i="12" s="1"/>
  <c r="X129" i="12" s="1"/>
  <c r="X31" i="12"/>
  <c r="X20" i="12"/>
  <c r="X41" i="12"/>
  <c r="X27" i="12"/>
  <c r="X16" i="12"/>
  <c r="X37" i="12"/>
  <c r="X61" i="12" s="1"/>
  <c r="W102" i="12"/>
  <c r="W118" i="12" s="1"/>
  <c r="W91" i="12"/>
  <c r="W112" i="12" s="1"/>
  <c r="W98" i="12"/>
  <c r="W87" i="12"/>
  <c r="W108" i="12"/>
  <c r="V100" i="12"/>
  <c r="V89" i="12"/>
  <c r="V110" i="12"/>
  <c r="U88" i="12"/>
  <c r="U109" i="12" s="1"/>
  <c r="U99" i="12"/>
  <c r="U24" i="12"/>
  <c r="U34" i="12"/>
  <c r="S104" i="12"/>
  <c r="S93" i="12"/>
  <c r="S114" i="12" s="1"/>
  <c r="S135" i="12" s="1"/>
  <c r="W22" i="12"/>
  <c r="W43" i="12" s="1"/>
  <c r="V103" i="12"/>
  <c r="V28" i="12"/>
  <c r="P21" i="12"/>
  <c r="P42" i="12" s="1"/>
  <c r="M87" i="12"/>
  <c r="M108" i="12"/>
  <c r="Q93" i="12"/>
  <c r="Q114" i="12" s="1"/>
  <c r="P89" i="12"/>
  <c r="P110" i="12"/>
  <c r="O32" i="12"/>
  <c r="M90" i="12"/>
  <c r="M111" i="12"/>
  <c r="M84" i="12"/>
  <c r="M105" i="12"/>
  <c r="M32" i="12"/>
  <c r="L87" i="12"/>
  <c r="L108" i="12"/>
  <c r="L30" i="12"/>
  <c r="K87" i="12"/>
  <c r="K108" i="12"/>
  <c r="K99" i="12"/>
  <c r="K21" i="12"/>
  <c r="K42" i="12" s="1"/>
  <c r="J97" i="12"/>
  <c r="J20" i="12"/>
  <c r="J41" i="12"/>
  <c r="J26" i="12"/>
  <c r="I99" i="12"/>
  <c r="I34" i="12"/>
  <c r="H89" i="12"/>
  <c r="H110" i="12" s="1"/>
  <c r="H97" i="12"/>
  <c r="H20" i="12"/>
  <c r="H41" i="12" s="1"/>
  <c r="G90" i="12"/>
  <c r="G111" i="12"/>
  <c r="G84" i="12"/>
  <c r="G105" i="12" s="1"/>
  <c r="F18" i="12"/>
  <c r="F39" i="12"/>
  <c r="W20" i="12"/>
  <c r="W41" i="12" s="1"/>
  <c r="W65" i="12" s="1"/>
  <c r="V84" i="12"/>
  <c r="V105" i="12"/>
  <c r="V18" i="12"/>
  <c r="V39" i="12" s="1"/>
  <c r="V51" i="12" s="1"/>
  <c r="T84" i="12"/>
  <c r="T105" i="12"/>
  <c r="T18" i="12"/>
  <c r="T39" i="12" s="1"/>
  <c r="R84" i="12"/>
  <c r="R105" i="12"/>
  <c r="R18" i="12"/>
  <c r="R39" i="12" s="1"/>
  <c r="P84" i="12"/>
  <c r="P105" i="12"/>
  <c r="P18" i="12"/>
  <c r="P39" i="12" s="1"/>
  <c r="O87" i="12"/>
  <c r="O108" i="12"/>
  <c r="N89" i="12"/>
  <c r="N110" i="12" s="1"/>
  <c r="N134" i="12" s="1"/>
  <c r="L88" i="12"/>
  <c r="L109" i="12"/>
  <c r="J101" i="12"/>
  <c r="I22" i="12"/>
  <c r="I43" i="12" s="1"/>
  <c r="H90" i="12"/>
  <c r="H111" i="12"/>
  <c r="G86" i="12"/>
  <c r="G107" i="12" s="1"/>
  <c r="G99" i="12"/>
  <c r="G34" i="12"/>
  <c r="F34" i="12"/>
  <c r="E91" i="12"/>
  <c r="E112" i="12"/>
  <c r="E20" i="12"/>
  <c r="E41" i="12"/>
  <c r="D91" i="12"/>
  <c r="D112" i="12"/>
  <c r="M30" i="12"/>
  <c r="M19" i="12"/>
  <c r="M40" i="12" s="1"/>
  <c r="L84" i="12"/>
  <c r="L105" i="12" s="1"/>
  <c r="L95" i="12"/>
  <c r="L32" i="12"/>
  <c r="L21" i="12"/>
  <c r="L42" i="12" s="1"/>
  <c r="J33" i="12"/>
  <c r="J22" i="12"/>
  <c r="J43" i="12"/>
  <c r="I30" i="12"/>
  <c r="I19" i="12"/>
  <c r="I40" i="12" s="1"/>
  <c r="H84" i="12"/>
  <c r="H105" i="12" s="1"/>
  <c r="H95" i="12"/>
  <c r="H32" i="12"/>
  <c r="H21" i="12"/>
  <c r="H42" i="12" s="1"/>
  <c r="G15" i="12"/>
  <c r="G36" i="12" s="1"/>
  <c r="G26" i="12"/>
  <c r="G62" i="12" s="1"/>
  <c r="V91" i="12"/>
  <c r="V112" i="12" s="1"/>
  <c r="V86" i="12"/>
  <c r="V107" i="12"/>
  <c r="V128" i="12" s="1"/>
  <c r="V101" i="12"/>
  <c r="V19" i="12"/>
  <c r="V40" i="12" s="1"/>
  <c r="V16" i="12"/>
  <c r="V37" i="12"/>
  <c r="V26" i="12"/>
  <c r="U91" i="12"/>
  <c r="U112" i="12"/>
  <c r="U86" i="12"/>
  <c r="U107" i="12"/>
  <c r="U101" i="12"/>
  <c r="U19" i="12"/>
  <c r="U40" i="12"/>
  <c r="U16" i="12"/>
  <c r="U37" i="12" s="1"/>
  <c r="U26" i="12"/>
  <c r="U46" i="12" s="1"/>
  <c r="T91" i="12"/>
  <c r="T112" i="12"/>
  <c r="T86" i="12"/>
  <c r="T107" i="12"/>
  <c r="T101" i="12"/>
  <c r="T19" i="12"/>
  <c r="T40" i="12" s="1"/>
  <c r="T16" i="12"/>
  <c r="T37" i="12" s="1"/>
  <c r="T52" i="12" s="1"/>
  <c r="T26" i="12"/>
  <c r="S91" i="12"/>
  <c r="S112" i="12"/>
  <c r="S133" i="12" s="1"/>
  <c r="S86" i="12"/>
  <c r="S107" i="12" s="1"/>
  <c r="S125" i="12" s="1"/>
  <c r="S101" i="12"/>
  <c r="S19" i="12"/>
  <c r="S40" i="12" s="1"/>
  <c r="S51" i="12" s="1"/>
  <c r="S16" i="12"/>
  <c r="S37" i="12" s="1"/>
  <c r="S26" i="12"/>
  <c r="S62" i="12" s="1"/>
  <c r="R91" i="12"/>
  <c r="R112" i="12" s="1"/>
  <c r="R86" i="12"/>
  <c r="R107" i="12"/>
  <c r="R101" i="12"/>
  <c r="R19" i="12"/>
  <c r="R40" i="12" s="1"/>
  <c r="R16" i="12"/>
  <c r="R37" i="12"/>
  <c r="R26" i="12"/>
  <c r="R45" i="12" s="1"/>
  <c r="Q91" i="12"/>
  <c r="Q112" i="12"/>
  <c r="Q86" i="12"/>
  <c r="Q107" i="12"/>
  <c r="Q101" i="12"/>
  <c r="Q19" i="12"/>
  <c r="Q40" i="12"/>
  <c r="Q16" i="12"/>
  <c r="Q37" i="12" s="1"/>
  <c r="Q56" i="12" s="1"/>
  <c r="Q26" i="12"/>
  <c r="Q54" i="12" s="1"/>
  <c r="P91" i="12"/>
  <c r="P112" i="12"/>
  <c r="P133" i="12" s="1"/>
  <c r="P86" i="12"/>
  <c r="P107" i="12"/>
  <c r="P101" i="12"/>
  <c r="P19" i="12"/>
  <c r="P40" i="12" s="1"/>
  <c r="P16" i="12"/>
  <c r="P37" i="12" s="1"/>
  <c r="P51" i="12" s="1"/>
  <c r="P26" i="12"/>
  <c r="O15" i="12"/>
  <c r="O36" i="12"/>
  <c r="M20" i="12"/>
  <c r="M41" i="12" s="1"/>
  <c r="L17" i="12"/>
  <c r="L38" i="12"/>
  <c r="K86" i="12"/>
  <c r="K107" i="12" s="1"/>
  <c r="I87" i="12"/>
  <c r="I108" i="12"/>
  <c r="H17" i="12"/>
  <c r="H38" i="12" s="1"/>
  <c r="L33" i="12"/>
  <c r="L22" i="12"/>
  <c r="L43" i="12" s="1"/>
  <c r="K15" i="12"/>
  <c r="K36" i="12" s="1"/>
  <c r="K26" i="12"/>
  <c r="J103" i="12"/>
  <c r="J92" i="12"/>
  <c r="J113" i="12" s="1"/>
  <c r="J24" i="12"/>
  <c r="J34" i="12"/>
  <c r="I31" i="12"/>
  <c r="I20" i="12"/>
  <c r="I41" i="12"/>
  <c r="H33" i="12"/>
  <c r="H22" i="12"/>
  <c r="H43" i="12" s="1"/>
  <c r="G30" i="12"/>
  <c r="G19" i="12"/>
  <c r="G40" i="12"/>
  <c r="O31" i="12"/>
  <c r="O20" i="12"/>
  <c r="O41" i="12" s="1"/>
  <c r="N98" i="12"/>
  <c r="N87" i="12"/>
  <c r="N108" i="12"/>
  <c r="L103" i="12"/>
  <c r="L92" i="12"/>
  <c r="L113" i="12" s="1"/>
  <c r="L34" i="12"/>
  <c r="L24" i="12"/>
  <c r="K30" i="12"/>
  <c r="K19" i="12"/>
  <c r="K40" i="12"/>
  <c r="J25" i="12"/>
  <c r="J14" i="12"/>
  <c r="J35" i="12" s="1"/>
  <c r="H103" i="12"/>
  <c r="H92" i="12"/>
  <c r="H113" i="12" s="1"/>
  <c r="H34" i="12"/>
  <c r="H24" i="12"/>
  <c r="G31" i="12"/>
  <c r="G20" i="12"/>
  <c r="G41" i="12" s="1"/>
  <c r="V87" i="12"/>
  <c r="V108" i="12"/>
  <c r="V20" i="12"/>
  <c r="V41" i="12" s="1"/>
  <c r="U87" i="12"/>
  <c r="U108" i="12" s="1"/>
  <c r="U121" i="12" s="1"/>
  <c r="U20" i="12"/>
  <c r="U41" i="12" s="1"/>
  <c r="U65" i="12" s="1"/>
  <c r="T87" i="12"/>
  <c r="T108" i="12" s="1"/>
  <c r="T132" i="12" s="1"/>
  <c r="T20" i="12"/>
  <c r="T41" i="12" s="1"/>
  <c r="S87" i="12"/>
  <c r="S108" i="12"/>
  <c r="S20" i="12"/>
  <c r="S41" i="12" s="1"/>
  <c r="R87" i="12"/>
  <c r="R108" i="12"/>
  <c r="R20" i="12"/>
  <c r="R41" i="12" s="1"/>
  <c r="Q87" i="12"/>
  <c r="Q108" i="12" s="1"/>
  <c r="Q120" i="12" s="1"/>
  <c r="Q20" i="12"/>
  <c r="Q41" i="12" s="1"/>
  <c r="Q65" i="12" s="1"/>
  <c r="P87" i="12"/>
  <c r="P108" i="12" s="1"/>
  <c r="P124" i="12" s="1"/>
  <c r="P20" i="12"/>
  <c r="P41" i="12" s="1"/>
  <c r="O99" i="12"/>
  <c r="O28" i="12"/>
  <c r="N88" i="12"/>
  <c r="N109" i="12" s="1"/>
  <c r="N101" i="12"/>
  <c r="N95" i="12"/>
  <c r="J88" i="12"/>
  <c r="J109" i="12" s="1"/>
  <c r="N33" i="12"/>
  <c r="N22" i="12"/>
  <c r="N43" i="12"/>
  <c r="M100" i="12"/>
  <c r="M89" i="12"/>
  <c r="M110" i="12" s="1"/>
  <c r="M26" i="12"/>
  <c r="M15" i="12"/>
  <c r="M36" i="12"/>
  <c r="L25" i="12"/>
  <c r="L14" i="12"/>
  <c r="L35" i="12" s="1"/>
  <c r="K31" i="12"/>
  <c r="K61" i="12" s="1"/>
  <c r="K20" i="12"/>
  <c r="K41" i="12" s="1"/>
  <c r="K56" i="12" s="1"/>
  <c r="J95" i="12"/>
  <c r="J84" i="12"/>
  <c r="J105" i="12" s="1"/>
  <c r="J32" i="12"/>
  <c r="J21" i="12"/>
  <c r="J42" i="12"/>
  <c r="I26" i="12"/>
  <c r="I15" i="12"/>
  <c r="I36" i="12" s="1"/>
  <c r="H25" i="12"/>
  <c r="H14" i="12"/>
  <c r="H35" i="12" s="1"/>
  <c r="W16" i="12"/>
  <c r="W37" i="12"/>
  <c r="W63" i="12" s="1"/>
  <c r="O93" i="12"/>
  <c r="O114" i="12" s="1"/>
  <c r="O22" i="12"/>
  <c r="O43" i="12"/>
  <c r="J87" i="12"/>
  <c r="J108" i="12" s="1"/>
  <c r="I89" i="12"/>
  <c r="I110" i="12"/>
  <c r="F85" i="12"/>
  <c r="F106" i="12" s="1"/>
  <c r="F95" i="12"/>
  <c r="F15" i="12"/>
  <c r="F36" i="12"/>
  <c r="F30" i="12"/>
  <c r="E84" i="12"/>
  <c r="E105" i="12"/>
  <c r="E22" i="12"/>
  <c r="E43" i="12" s="1"/>
  <c r="E17" i="12"/>
  <c r="E38" i="12"/>
  <c r="E14" i="12"/>
  <c r="E35" i="12" s="1"/>
  <c r="E32" i="12"/>
  <c r="E24" i="12"/>
  <c r="D92" i="12"/>
  <c r="D113" i="12" s="1"/>
  <c r="D89" i="12"/>
  <c r="D110" i="12"/>
  <c r="D84" i="12"/>
  <c r="D105" i="12" s="1"/>
  <c r="D119" i="12" s="1"/>
  <c r="D99" i="12"/>
  <c r="D22" i="12"/>
  <c r="D43" i="12"/>
  <c r="D17" i="12"/>
  <c r="D38" i="12" s="1"/>
  <c r="D14" i="12"/>
  <c r="D35" i="12"/>
  <c r="D32" i="12"/>
  <c r="D24" i="12"/>
  <c r="F16" i="12"/>
  <c r="F37" i="12"/>
  <c r="E85" i="12"/>
  <c r="E106" i="12" s="1"/>
  <c r="E18" i="12"/>
  <c r="E39" i="12" s="1"/>
  <c r="E45" i="12" s="1"/>
  <c r="D93" i="12"/>
  <c r="D114" i="12" s="1"/>
  <c r="D85" i="12"/>
  <c r="D106" i="12" s="1"/>
  <c r="D18" i="12"/>
  <c r="D39" i="12" s="1"/>
  <c r="O102" i="12"/>
  <c r="O91" i="12"/>
  <c r="O112" i="12" s="1"/>
  <c r="M27" i="12"/>
  <c r="M16" i="12"/>
  <c r="M37" i="12"/>
  <c r="K102" i="12"/>
  <c r="K91" i="12"/>
  <c r="K112" i="12"/>
  <c r="I27" i="12"/>
  <c r="I16" i="12"/>
  <c r="I37" i="12" s="1"/>
  <c r="G102" i="12"/>
  <c r="G91" i="12"/>
  <c r="G112" i="12"/>
  <c r="N102" i="12"/>
  <c r="N91" i="12"/>
  <c r="N112" i="12"/>
  <c r="L27" i="12"/>
  <c r="L16" i="12"/>
  <c r="L37" i="12"/>
  <c r="J102" i="12"/>
  <c r="J91" i="12"/>
  <c r="J112" i="12" s="1"/>
  <c r="H27" i="12"/>
  <c r="H16" i="12"/>
  <c r="H37" i="12"/>
  <c r="O27" i="12"/>
  <c r="O16" i="12"/>
  <c r="O37" i="12" s="1"/>
  <c r="O56" i="12" s="1"/>
  <c r="M102" i="12"/>
  <c r="M91" i="12"/>
  <c r="M112" i="12"/>
  <c r="K27" i="12"/>
  <c r="K16" i="12"/>
  <c r="K37" i="12" s="1"/>
  <c r="I102" i="12"/>
  <c r="I91" i="12"/>
  <c r="I112" i="12" s="1"/>
  <c r="G27" i="12"/>
  <c r="G16" i="12"/>
  <c r="G37" i="12" s="1"/>
  <c r="G58" i="12" s="1"/>
  <c r="N27" i="12"/>
  <c r="N16" i="12"/>
  <c r="N37" i="12"/>
  <c r="L102" i="12"/>
  <c r="L91" i="12"/>
  <c r="L112" i="12" s="1"/>
  <c r="J27" i="12"/>
  <c r="J16" i="12"/>
  <c r="J37" i="12" s="1"/>
  <c r="H102" i="12"/>
  <c r="H91" i="12"/>
  <c r="H112" i="12"/>
  <c r="F87" i="12"/>
  <c r="F108" i="12" s="1"/>
  <c r="F20" i="12"/>
  <c r="F41" i="12"/>
  <c r="E87" i="12"/>
  <c r="E108" i="12" s="1"/>
  <c r="O85" i="12"/>
  <c r="O106" i="12" s="1"/>
  <c r="O131" i="12" s="1"/>
  <c r="O18" i="12"/>
  <c r="O39" i="12" s="1"/>
  <c r="N93" i="12"/>
  <c r="N114" i="12" s="1"/>
  <c r="N85" i="12"/>
  <c r="N106" i="12" s="1"/>
  <c r="N18" i="12"/>
  <c r="N39" i="12"/>
  <c r="M93" i="12"/>
  <c r="M114" i="12" s="1"/>
  <c r="M85" i="12"/>
  <c r="M106" i="12"/>
  <c r="M18" i="12"/>
  <c r="M39" i="12" s="1"/>
  <c r="L93" i="12"/>
  <c r="L114" i="12" s="1"/>
  <c r="L85" i="12"/>
  <c r="L106" i="12" s="1"/>
  <c r="L18" i="12"/>
  <c r="L39" i="12" s="1"/>
  <c r="L46" i="12" s="1"/>
  <c r="K93" i="12"/>
  <c r="K114" i="12" s="1"/>
  <c r="K85" i="12"/>
  <c r="K106" i="12"/>
  <c r="K18" i="12"/>
  <c r="K39" i="12" s="1"/>
  <c r="J93" i="12"/>
  <c r="J114" i="12"/>
  <c r="J85" i="12"/>
  <c r="J106" i="12" s="1"/>
  <c r="J18" i="12"/>
  <c r="J39" i="12" s="1"/>
  <c r="I93" i="12"/>
  <c r="I114" i="12" s="1"/>
  <c r="I85" i="12"/>
  <c r="I106" i="12" s="1"/>
  <c r="I18" i="12"/>
  <c r="I39" i="12" s="1"/>
  <c r="H93" i="12"/>
  <c r="H114" i="12"/>
  <c r="H85" i="12"/>
  <c r="H106" i="12" s="1"/>
  <c r="H18" i="12"/>
  <c r="H39" i="12"/>
  <c r="G93" i="12"/>
  <c r="G114" i="12" s="1"/>
  <c r="G85" i="12"/>
  <c r="G106" i="12" s="1"/>
  <c r="G18" i="12"/>
  <c r="G39" i="12" s="1"/>
  <c r="AA55" i="12"/>
  <c r="AA53" i="12"/>
  <c r="AA65" i="12"/>
  <c r="AA61" i="12"/>
  <c r="AA50" i="12"/>
  <c r="AA56" i="12"/>
  <c r="AA64" i="12"/>
  <c r="Y48" i="12"/>
  <c r="AA51" i="12"/>
  <c r="AA66" i="12"/>
  <c r="Y53" i="12"/>
  <c r="Y128" i="12"/>
  <c r="X117" i="12"/>
  <c r="AA57" i="12"/>
  <c r="U67" i="12"/>
  <c r="U134" i="12"/>
  <c r="M135" i="12"/>
  <c r="Q58" i="12"/>
  <c r="T118" i="12"/>
  <c r="X120" i="12"/>
  <c r="Y126" i="12"/>
  <c r="X46" i="12"/>
  <c r="U63" i="12"/>
  <c r="W46" i="12"/>
  <c r="AA48" i="12"/>
  <c r="AA62" i="12"/>
  <c r="Y117" i="12"/>
  <c r="Y134" i="12"/>
  <c r="Y55" i="12"/>
  <c r="T129" i="12"/>
  <c r="Y122" i="12"/>
  <c r="W119" i="12"/>
  <c r="O63" i="12"/>
  <c r="U56" i="12"/>
  <c r="V50" i="12"/>
  <c r="W116" i="12"/>
  <c r="W130" i="12"/>
  <c r="X58" i="12"/>
  <c r="Y50" i="12"/>
  <c r="Y60" i="12"/>
  <c r="Z52" i="12"/>
  <c r="Z124" i="12"/>
  <c r="Z45" i="12"/>
  <c r="S119" i="12"/>
  <c r="X45" i="12"/>
  <c r="Y64" i="12"/>
  <c r="Z132" i="12"/>
  <c r="AA54" i="12"/>
  <c r="W55" i="12"/>
  <c r="W128" i="12"/>
  <c r="AA60" i="12"/>
  <c r="AA49" i="12"/>
  <c r="Z123" i="12"/>
  <c r="X128" i="12"/>
  <c r="Y61" i="12"/>
  <c r="AA63" i="12"/>
  <c r="Y49" i="12"/>
  <c r="X63" i="12"/>
  <c r="X121" i="12"/>
  <c r="Y119" i="12"/>
  <c r="AA59" i="12"/>
  <c r="D127" i="12"/>
  <c r="D62" i="12"/>
  <c r="T67" i="12"/>
  <c r="S50" i="12"/>
  <c r="T134" i="12"/>
  <c r="AA123" i="12"/>
  <c r="R119" i="12"/>
  <c r="R117" i="12"/>
  <c r="R121" i="12"/>
  <c r="R125" i="12"/>
  <c r="P56" i="12"/>
  <c r="P59" i="12"/>
  <c r="P52" i="12"/>
  <c r="P50" i="12"/>
  <c r="P66" i="12"/>
  <c r="P54" i="12"/>
  <c r="S67" i="12"/>
  <c r="S63" i="12"/>
  <c r="S53" i="12"/>
  <c r="S59" i="12"/>
  <c r="S48" i="12"/>
  <c r="V54" i="12"/>
  <c r="T133" i="12"/>
  <c r="R132" i="12"/>
  <c r="Q126" i="12"/>
  <c r="O127" i="12"/>
  <c r="R46" i="12"/>
  <c r="P132" i="12"/>
  <c r="Q117" i="12"/>
  <c r="R55" i="12"/>
  <c r="O66" i="12"/>
  <c r="P134" i="12"/>
  <c r="Q66" i="12"/>
  <c r="R120" i="12"/>
  <c r="R118" i="12"/>
  <c r="S58" i="12"/>
  <c r="T64" i="12"/>
  <c r="V120" i="12"/>
  <c r="T46" i="12"/>
  <c r="T130" i="12"/>
  <c r="V126" i="12"/>
  <c r="S129" i="12"/>
  <c r="T59" i="12"/>
  <c r="T127" i="12"/>
  <c r="U131" i="12"/>
  <c r="V121" i="12"/>
  <c r="S122" i="12"/>
  <c r="D63" i="12"/>
  <c r="D59" i="12"/>
  <c r="D126" i="12"/>
  <c r="Q46" i="12"/>
  <c r="R129" i="12"/>
  <c r="Q67" i="12"/>
  <c r="Q64" i="12"/>
  <c r="R130" i="12"/>
  <c r="T49" i="12"/>
  <c r="R123" i="12"/>
  <c r="Q132" i="12"/>
  <c r="Q135" i="12"/>
  <c r="Q130" i="12"/>
  <c r="Q124" i="12"/>
  <c r="Q127" i="12"/>
  <c r="U126" i="12"/>
  <c r="D124" i="12"/>
  <c r="D132" i="12"/>
  <c r="D118" i="12"/>
  <c r="D129" i="12"/>
  <c r="D117" i="12"/>
  <c r="D133" i="12"/>
  <c r="D121" i="12"/>
  <c r="D128" i="12"/>
  <c r="D123" i="12"/>
  <c r="E54" i="12"/>
  <c r="E58" i="12"/>
  <c r="E50" i="12"/>
  <c r="E60" i="12"/>
  <c r="E49" i="12"/>
  <c r="E64" i="12"/>
  <c r="E66" i="12"/>
  <c r="E61" i="12"/>
  <c r="E51" i="12"/>
  <c r="P131" i="12"/>
  <c r="P121" i="12"/>
  <c r="P123" i="12"/>
  <c r="P116" i="12"/>
  <c r="S120" i="12"/>
  <c r="S132" i="12"/>
  <c r="T123" i="12"/>
  <c r="V123" i="12"/>
  <c r="V117" i="12"/>
  <c r="V133" i="12"/>
  <c r="R58" i="12"/>
  <c r="L127" i="12"/>
  <c r="Q62" i="12"/>
  <c r="P65" i="12"/>
  <c r="R51" i="12"/>
  <c r="G66" i="12"/>
  <c r="P122" i="12"/>
  <c r="Q50" i="12"/>
  <c r="S56" i="12"/>
  <c r="R128" i="12"/>
  <c r="S54" i="12"/>
  <c r="T126" i="12"/>
  <c r="V66" i="12"/>
  <c r="I66" i="12"/>
  <c r="T48" i="12"/>
  <c r="V124" i="12"/>
  <c r="V48" i="12"/>
  <c r="S57" i="12"/>
  <c r="T65" i="12"/>
  <c r="T125" i="12"/>
  <c r="U129" i="12"/>
  <c r="V119" i="12"/>
  <c r="V131" i="12"/>
  <c r="S134" i="12"/>
  <c r="U130" i="12"/>
  <c r="E63" i="12"/>
  <c r="D56" i="12"/>
  <c r="E67" i="12"/>
  <c r="R135" i="12"/>
  <c r="V135" i="12"/>
  <c r="R65" i="12"/>
  <c r="V67" i="12"/>
  <c r="Q61" i="12"/>
  <c r="R64" i="12"/>
  <c r="R133" i="12"/>
  <c r="T53" i="12"/>
  <c r="S131" i="12"/>
  <c r="S127" i="12"/>
  <c r="W67" i="12"/>
  <c r="R116" i="12"/>
  <c r="R48" i="12"/>
  <c r="R49" i="12"/>
  <c r="R50" i="12"/>
  <c r="R60" i="12"/>
  <c r="R56" i="12"/>
  <c r="R57" i="12"/>
  <c r="R52" i="12"/>
  <c r="R54" i="12"/>
  <c r="R66" i="12"/>
  <c r="D55" i="12"/>
  <c r="D53" i="12"/>
  <c r="D46" i="12"/>
  <c r="D51" i="12"/>
  <c r="D57" i="12"/>
  <c r="D45" i="12"/>
  <c r="D61" i="12"/>
  <c r="D65" i="12"/>
  <c r="D49" i="12"/>
  <c r="D66" i="12"/>
  <c r="D54" i="12"/>
  <c r="D60" i="12"/>
  <c r="D52" i="12"/>
  <c r="D64" i="12"/>
  <c r="D48" i="12"/>
  <c r="D58" i="12"/>
  <c r="D50" i="12"/>
  <c r="Q63" i="12"/>
  <c r="Q55" i="12"/>
  <c r="Q48" i="12"/>
  <c r="Q52" i="12"/>
  <c r="Q45" i="12"/>
  <c r="Q53" i="12"/>
  <c r="Q51" i="12"/>
  <c r="Q57" i="12"/>
  <c r="Q59" i="12"/>
  <c r="Q49" i="12"/>
  <c r="T66" i="12"/>
  <c r="T54" i="12"/>
  <c r="T50" i="12"/>
  <c r="U51" i="12"/>
  <c r="D131" i="12"/>
  <c r="G63" i="12"/>
  <c r="H127" i="12"/>
  <c r="L63" i="12"/>
  <c r="M116" i="12"/>
  <c r="Q134" i="12"/>
  <c r="Q133" i="12"/>
  <c r="P46" i="12"/>
  <c r="P120" i="12"/>
  <c r="L49" i="12"/>
  <c r="Q116" i="12"/>
  <c r="R124" i="12"/>
  <c r="S116" i="12"/>
  <c r="T120" i="12"/>
  <c r="V58" i="12"/>
  <c r="V122" i="12"/>
  <c r="V130" i="12"/>
  <c r="V49" i="12"/>
  <c r="S49" i="12"/>
  <c r="S123" i="12"/>
  <c r="T51" i="12"/>
  <c r="T121" i="12"/>
  <c r="U127" i="12"/>
  <c r="V53" i="12"/>
  <c r="V65" i="12"/>
  <c r="S126" i="12"/>
  <c r="U118" i="12"/>
  <c r="U117" i="12"/>
  <c r="D135" i="12"/>
  <c r="D67" i="12"/>
  <c r="D134" i="12"/>
  <c r="E62" i="12"/>
  <c r="R63" i="12"/>
  <c r="U135" i="12"/>
  <c r="Q129" i="12"/>
  <c r="P64" i="12"/>
  <c r="Q125" i="12"/>
  <c r="R61" i="12"/>
  <c r="T124" i="12"/>
  <c r="V64" i="12"/>
  <c r="S60" i="12"/>
  <c r="R126" i="12"/>
  <c r="V134" i="12"/>
  <c r="Q119" i="12"/>
  <c r="S46" i="12"/>
  <c r="V118" i="12"/>
  <c r="P127" i="12"/>
  <c r="I63" i="12"/>
  <c r="I58" i="12"/>
  <c r="I54" i="12"/>
  <c r="I67" i="12"/>
  <c r="I62" i="12"/>
  <c r="I50" i="12"/>
  <c r="E133" i="12"/>
  <c r="E127" i="12"/>
  <c r="E121" i="12"/>
  <c r="E129" i="12"/>
  <c r="E117" i="12"/>
  <c r="E119" i="12"/>
  <c r="E118" i="12"/>
  <c r="E126" i="12"/>
  <c r="E134" i="12"/>
  <c r="E123" i="12"/>
  <c r="E125" i="12"/>
  <c r="E116" i="12"/>
  <c r="E128" i="12"/>
  <c r="E135" i="12"/>
  <c r="E122" i="12"/>
  <c r="E132" i="12"/>
  <c r="E124" i="12"/>
  <c r="E120" i="12"/>
  <c r="E131" i="12"/>
  <c r="E130" i="12"/>
  <c r="G131" i="12"/>
  <c r="N48" i="12"/>
  <c r="N61" i="12"/>
  <c r="N46" i="12"/>
  <c r="N66" i="12"/>
  <c r="J127" i="12"/>
  <c r="J124" i="12"/>
  <c r="N127" i="12"/>
  <c r="N124" i="12"/>
  <c r="N130" i="12"/>
  <c r="N120" i="12"/>
  <c r="N118" i="12"/>
  <c r="J51" i="12"/>
  <c r="J59" i="12"/>
  <c r="J53" i="12"/>
  <c r="J60" i="12"/>
  <c r="J52" i="12"/>
  <c r="J56" i="12"/>
  <c r="J66" i="12"/>
  <c r="J67" i="12"/>
  <c r="J49" i="12"/>
  <c r="J62" i="12"/>
  <c r="J50" i="12"/>
  <c r="J58" i="12"/>
  <c r="J65" i="12"/>
  <c r="J57" i="12"/>
  <c r="J64" i="12"/>
  <c r="J54" i="12"/>
  <c r="J55" i="12"/>
  <c r="J45" i="12"/>
  <c r="J46" i="12"/>
  <c r="N45" i="12"/>
  <c r="M60" i="12"/>
  <c r="L122" i="12"/>
  <c r="L125" i="12"/>
  <c r="L117" i="12"/>
  <c r="L120" i="12"/>
  <c r="L129" i="12"/>
  <c r="L121" i="12"/>
  <c r="L130" i="12"/>
  <c r="L119" i="12"/>
  <c r="L116" i="12"/>
  <c r="L131" i="12"/>
  <c r="L123" i="12"/>
  <c r="L128" i="12"/>
  <c r="M129" i="12"/>
  <c r="M134" i="12"/>
  <c r="M132" i="12"/>
  <c r="M124" i="12"/>
  <c r="M121" i="12"/>
  <c r="M130" i="12"/>
  <c r="M120" i="12"/>
  <c r="M117" i="12"/>
  <c r="M131" i="12"/>
  <c r="M126" i="12"/>
  <c r="M125" i="12"/>
  <c r="M122" i="12"/>
  <c r="M119" i="12"/>
  <c r="M118" i="12"/>
  <c r="M128" i="12"/>
  <c r="M123" i="12"/>
  <c r="H51" i="12"/>
  <c r="H66" i="12"/>
  <c r="H58" i="12"/>
  <c r="H50" i="12"/>
  <c r="H65" i="12"/>
  <c r="H55" i="12"/>
  <c r="H62" i="12"/>
  <c r="H52" i="12"/>
  <c r="H45" i="12"/>
  <c r="H56" i="12"/>
  <c r="H67" i="12"/>
  <c r="H64" i="12"/>
  <c r="H54" i="12"/>
  <c r="H48" i="12"/>
  <c r="H60" i="12"/>
  <c r="J122" i="12"/>
  <c r="J117" i="12"/>
  <c r="J128" i="12"/>
  <c r="J120" i="12"/>
  <c r="J130" i="12"/>
  <c r="J123" i="12"/>
  <c r="J116" i="12"/>
  <c r="J134" i="12"/>
  <c r="J126" i="12"/>
  <c r="J119" i="12"/>
  <c r="J125" i="12"/>
  <c r="J131" i="12"/>
  <c r="J118" i="12"/>
  <c r="J129" i="12"/>
  <c r="J121" i="12"/>
  <c r="G129" i="12"/>
  <c r="G130" i="12"/>
  <c r="G122" i="12"/>
  <c r="G116" i="12"/>
  <c r="G128" i="12"/>
  <c r="G118" i="12"/>
  <c r="G134" i="12"/>
  <c r="G124" i="12"/>
  <c r="G123" i="12"/>
  <c r="G132" i="12"/>
  <c r="G121" i="12"/>
  <c r="G120" i="12"/>
  <c r="G119" i="12"/>
  <c r="G117" i="12"/>
  <c r="G126" i="12"/>
  <c r="N133" i="12"/>
  <c r="K64" i="12"/>
  <c r="G127" i="12"/>
  <c r="H135" i="12"/>
  <c r="J63" i="12"/>
  <c r="K127" i="12"/>
  <c r="L135" i="12"/>
  <c r="N63" i="12"/>
  <c r="J61" i="12"/>
  <c r="L134" i="12"/>
  <c r="G54" i="12"/>
  <c r="I133" i="12"/>
  <c r="K45" i="12"/>
  <c r="G125" i="12"/>
  <c r="M56" i="12"/>
  <c r="K133" i="12"/>
  <c r="M61" i="12"/>
  <c r="K123" i="12"/>
  <c r="K129" i="12"/>
  <c r="K122" i="12"/>
  <c r="K130" i="12"/>
  <c r="K131" i="12"/>
  <c r="K117" i="12"/>
  <c r="K118" i="12"/>
  <c r="K120" i="12"/>
  <c r="K132" i="12"/>
  <c r="K126" i="12"/>
  <c r="K134" i="12"/>
  <c r="K124" i="12"/>
  <c r="K121" i="12"/>
  <c r="K128" i="12"/>
  <c r="K116" i="12"/>
  <c r="K119" i="12"/>
  <c r="F120" i="12"/>
  <c r="F122" i="12"/>
  <c r="F135" i="12"/>
  <c r="F132" i="12"/>
  <c r="F130" i="12"/>
  <c r="F118" i="12"/>
  <c r="F133" i="12"/>
  <c r="F125" i="12"/>
  <c r="F117" i="12"/>
  <c r="F124" i="12"/>
  <c r="F134" i="12"/>
  <c r="F131" i="12"/>
  <c r="F121" i="12"/>
  <c r="F126" i="12"/>
  <c r="F127" i="12"/>
  <c r="F116" i="12"/>
  <c r="F123" i="12"/>
  <c r="F129" i="12"/>
  <c r="F128" i="12"/>
  <c r="F119" i="12"/>
  <c r="H134" i="12"/>
  <c r="H130" i="12"/>
  <c r="H129" i="12"/>
  <c r="H121" i="12"/>
  <c r="H122" i="12"/>
  <c r="H131" i="12"/>
  <c r="H119" i="12"/>
  <c r="H118" i="12"/>
  <c r="H125" i="12"/>
  <c r="H116" i="12"/>
  <c r="H126" i="12"/>
  <c r="H123" i="12"/>
  <c r="H117" i="12"/>
  <c r="G64" i="12"/>
  <c r="G53" i="12"/>
  <c r="G56" i="12"/>
  <c r="G52" i="12"/>
  <c r="G65" i="12"/>
  <c r="G55" i="12"/>
  <c r="G46" i="12"/>
  <c r="G59" i="12"/>
  <c r="G49" i="12"/>
  <c r="G48" i="12"/>
  <c r="G57" i="12"/>
  <c r="G51" i="12"/>
  <c r="G60" i="12"/>
  <c r="O60" i="12"/>
  <c r="O65" i="12"/>
  <c r="O57" i="12"/>
  <c r="O49" i="12"/>
  <c r="O46" i="12"/>
  <c r="O50" i="12"/>
  <c r="O64" i="12"/>
  <c r="O51" i="12"/>
  <c r="O55" i="12"/>
  <c r="O54" i="12"/>
  <c r="O53" i="12"/>
  <c r="O48" i="12"/>
  <c r="O59" i="12"/>
  <c r="L53" i="12"/>
  <c r="L59" i="12"/>
  <c r="L62" i="12"/>
  <c r="L54" i="12"/>
  <c r="L45" i="12"/>
  <c r="L66" i="12"/>
  <c r="L58" i="12"/>
  <c r="L50" i="12"/>
  <c r="L56" i="12"/>
  <c r="L57" i="12"/>
  <c r="L64" i="12"/>
  <c r="L51" i="12"/>
  <c r="L52" i="12"/>
  <c r="L60" i="12"/>
  <c r="I60" i="12"/>
  <c r="I65" i="12"/>
  <c r="I57" i="12"/>
  <c r="I49" i="12"/>
  <c r="I46" i="12"/>
  <c r="I52" i="12"/>
  <c r="I64" i="12"/>
  <c r="I53" i="12"/>
  <c r="I45" i="12"/>
  <c r="I59" i="12"/>
  <c r="I48" i="12"/>
  <c r="I56" i="12"/>
  <c r="I55" i="12"/>
  <c r="I51" i="12"/>
  <c r="O116" i="12"/>
  <c r="O117" i="12"/>
  <c r="O128" i="12"/>
  <c r="O120" i="12"/>
  <c r="O123" i="12"/>
  <c r="O129" i="12"/>
  <c r="O132" i="12"/>
  <c r="O124" i="12"/>
  <c r="O125" i="12"/>
  <c r="O130" i="12"/>
  <c r="O122" i="12"/>
  <c r="O126" i="12"/>
  <c r="O118" i="12"/>
  <c r="O134" i="12"/>
  <c r="I135" i="12"/>
  <c r="K63" i="12"/>
  <c r="H120" i="12"/>
  <c r="L118" i="12"/>
  <c r="L133" i="12"/>
  <c r="H128" i="12"/>
  <c r="M67" i="12"/>
  <c r="G50" i="12"/>
  <c r="K60" i="12"/>
  <c r="M133" i="12"/>
  <c r="O45" i="12"/>
  <c r="O119" i="12"/>
  <c r="H53" i="12"/>
  <c r="H61" i="12"/>
  <c r="J133" i="12"/>
  <c r="G67" i="12"/>
  <c r="K125" i="12"/>
  <c r="G133" i="12"/>
  <c r="I126" i="12"/>
  <c r="I119" i="12"/>
  <c r="I130" i="12"/>
  <c r="I122" i="12"/>
  <c r="I116" i="12"/>
  <c r="I128" i="12"/>
  <c r="I121" i="12"/>
  <c r="I134" i="12"/>
  <c r="I117" i="12"/>
  <c r="I120" i="12"/>
  <c r="I124" i="12"/>
  <c r="I123" i="12"/>
  <c r="I118" i="12"/>
  <c r="I125" i="12"/>
  <c r="I129" i="12"/>
  <c r="I131" i="12"/>
  <c r="I132" i="12"/>
  <c r="M46" i="12"/>
  <c r="M45" i="12"/>
  <c r="M66" i="12"/>
  <c r="M50" i="12"/>
  <c r="M53" i="12"/>
  <c r="M58" i="12"/>
  <c r="M65" i="12"/>
  <c r="M57" i="12"/>
  <c r="M49" i="12"/>
  <c r="M48" i="12"/>
  <c r="M54" i="12"/>
  <c r="M55" i="12"/>
  <c r="M59" i="12"/>
  <c r="M62" i="12"/>
  <c r="M51" i="12"/>
  <c r="F55" i="12"/>
  <c r="F46" i="12"/>
  <c r="F45" i="12"/>
  <c r="F49" i="12"/>
  <c r="F59" i="12"/>
  <c r="F51" i="12"/>
  <c r="F61" i="12"/>
  <c r="F60" i="12"/>
  <c r="F52" i="12"/>
  <c r="F63" i="12"/>
  <c r="F66" i="12"/>
  <c r="F67" i="12"/>
  <c r="F62" i="12"/>
  <c r="F50" i="12"/>
  <c r="F48" i="12"/>
  <c r="F57" i="12"/>
  <c r="F56" i="12"/>
  <c r="F53" i="12"/>
  <c r="F64" i="12"/>
  <c r="F54" i="12"/>
  <c r="F65" i="12"/>
  <c r="F58" i="12"/>
  <c r="N51" i="12"/>
  <c r="N55" i="12"/>
  <c r="N57" i="12"/>
  <c r="N64" i="12"/>
  <c r="N56" i="12"/>
  <c r="N59" i="12"/>
  <c r="N65" i="12"/>
  <c r="N58" i="12"/>
  <c r="N62" i="12"/>
  <c r="N52" i="12"/>
  <c r="N60" i="12"/>
  <c r="N53" i="12"/>
  <c r="N50" i="12"/>
  <c r="N67" i="12"/>
  <c r="N54" i="12"/>
  <c r="N49" i="12"/>
  <c r="K58" i="12"/>
  <c r="K65" i="12"/>
  <c r="K57" i="12"/>
  <c r="K51" i="12"/>
  <c r="K66" i="12"/>
  <c r="K59" i="12"/>
  <c r="K49" i="12"/>
  <c r="K62" i="12"/>
  <c r="K53" i="12"/>
  <c r="K52" i="12"/>
  <c r="K48" i="12"/>
  <c r="K46" i="12"/>
  <c r="K54" i="12"/>
  <c r="K55" i="12"/>
  <c r="N122" i="12"/>
  <c r="N129" i="12"/>
  <c r="N121" i="12"/>
  <c r="N128" i="12"/>
  <c r="N132" i="12"/>
  <c r="N117" i="12"/>
  <c r="N126" i="12"/>
  <c r="N123" i="12"/>
  <c r="N131" i="12"/>
  <c r="N119" i="12"/>
  <c r="N116" i="12"/>
  <c r="N125" i="12"/>
  <c r="I127" i="12"/>
  <c r="J135" i="12"/>
  <c r="M127" i="12"/>
  <c r="M138" i="12" s="1"/>
  <c r="N135" i="12"/>
  <c r="L67" i="12"/>
  <c r="H133" i="12"/>
  <c r="L124" i="12"/>
  <c r="L126" i="12"/>
  <c r="M64" i="12"/>
  <c r="O135" i="12"/>
  <c r="G45" i="12"/>
  <c r="G61" i="12"/>
  <c r="K50" i="12"/>
  <c r="O58" i="12"/>
  <c r="O61" i="12"/>
  <c r="H59" i="12"/>
  <c r="H46" i="12"/>
  <c r="J132" i="12"/>
  <c r="L55" i="12"/>
  <c r="L61" i="12"/>
  <c r="K67" i="12"/>
  <c r="O121" i="12"/>
  <c r="I61" i="12"/>
  <c r="M52" i="12"/>
  <c r="O133" i="12"/>
  <c r="D7" i="14"/>
  <c r="D13" i="14"/>
  <c r="D18" i="14"/>
  <c r="D26" i="14"/>
  <c r="E26" i="14" s="1"/>
  <c r="D17" i="14"/>
  <c r="E17" i="14" s="1"/>
  <c r="F17" i="14" s="1"/>
  <c r="G17" i="14" s="1"/>
  <c r="H17" i="14" s="1"/>
  <c r="I17" i="14" s="1"/>
  <c r="J17" i="14" s="1"/>
  <c r="K17" i="14" s="1"/>
  <c r="L17" i="14" s="1"/>
  <c r="D24" i="14"/>
  <c r="D10" i="14"/>
  <c r="E10" i="14" s="1"/>
  <c r="F10" i="14" s="1"/>
  <c r="G10" i="14" s="1"/>
  <c r="H10" i="14" s="1"/>
  <c r="D21" i="14"/>
  <c r="E21" i="14" s="1"/>
  <c r="D11" i="14"/>
  <c r="D8" i="14"/>
  <c r="D16" i="14"/>
  <c r="D15" i="14"/>
  <c r="D23" i="14"/>
  <c r="E23" i="14" s="1"/>
  <c r="F23" i="14" s="1"/>
  <c r="G23" i="14" s="1"/>
  <c r="H23" i="14" s="1"/>
  <c r="I23" i="14" s="1"/>
  <c r="J23" i="14" s="1"/>
  <c r="K23" i="14" s="1"/>
  <c r="L23" i="14" s="1"/>
  <c r="D25" i="14"/>
  <c r="D22" i="14"/>
  <c r="E22" i="14" s="1"/>
  <c r="F22" i="14" s="1"/>
  <c r="G22" i="14" s="1"/>
  <c r="D69" i="12"/>
  <c r="D70" i="12"/>
  <c r="F69" i="12"/>
  <c r="F70" i="12"/>
  <c r="O138" i="12"/>
  <c r="O137" i="12"/>
  <c r="I69" i="12"/>
  <c r="I70" i="12"/>
  <c r="F137" i="12"/>
  <c r="F138" i="12"/>
  <c r="N70" i="12"/>
  <c r="N69" i="12"/>
  <c r="I137" i="12"/>
  <c r="I138" i="12"/>
  <c r="G70" i="12"/>
  <c r="G69" i="12"/>
  <c r="N137" i="12"/>
  <c r="N138" i="12"/>
  <c r="K69" i="12"/>
  <c r="K70" i="12"/>
  <c r="J137" i="12"/>
  <c r="J138" i="12"/>
  <c r="E138" i="12"/>
  <c r="E137" i="12"/>
  <c r="I164" i="12"/>
  <c r="F163" i="12"/>
  <c r="F162" i="12"/>
  <c r="M137" i="12"/>
  <c r="E8" i="14"/>
  <c r="F8" i="14" s="1"/>
  <c r="G8" i="14" s="1"/>
  <c r="F21" i="14"/>
  <c r="G21" i="14" s="1"/>
  <c r="H21" i="14" s="1"/>
  <c r="I21" i="14" s="1"/>
  <c r="J21" i="14" s="1"/>
  <c r="E25" i="14"/>
  <c r="F25" i="14" s="1"/>
  <c r="G25" i="14" s="1"/>
  <c r="H25" i="14" s="1"/>
  <c r="E13" i="14"/>
  <c r="F13" i="14" s="1"/>
  <c r="G13" i="14" s="1"/>
  <c r="H13" i="14" s="1"/>
  <c r="I13" i="14" s="1"/>
  <c r="J13" i="14" s="1"/>
  <c r="K13" i="14" s="1"/>
  <c r="L13" i="14" s="1"/>
  <c r="M13" i="14" s="1"/>
  <c r="I162" i="12"/>
  <c r="F164" i="12"/>
  <c r="F149" i="14" l="1"/>
  <c r="AA149" i="14"/>
  <c r="AA78" i="14"/>
  <c r="W78" i="14"/>
  <c r="S78" i="14"/>
  <c r="O78" i="14"/>
  <c r="K78" i="14"/>
  <c r="G78" i="14"/>
  <c r="V78" i="14"/>
  <c r="Q78" i="14"/>
  <c r="L78" i="14"/>
  <c r="F78" i="14"/>
  <c r="Z78" i="14"/>
  <c r="U78" i="14"/>
  <c r="P78" i="14"/>
  <c r="J78" i="14"/>
  <c r="E78" i="14"/>
  <c r="Y78" i="14"/>
  <c r="T78" i="14"/>
  <c r="N78" i="14"/>
  <c r="I78" i="14"/>
  <c r="D78" i="14"/>
  <c r="X78" i="14"/>
  <c r="R78" i="14"/>
  <c r="M78" i="14"/>
  <c r="H78" i="14"/>
  <c r="J149" i="14"/>
  <c r="Z149" i="14"/>
  <c r="N149" i="14"/>
  <c r="R149" i="14"/>
  <c r="G149" i="14"/>
  <c r="K149" i="14"/>
  <c r="O149" i="14"/>
  <c r="S149" i="14"/>
  <c r="W149" i="14"/>
  <c r="Z30" i="14"/>
  <c r="V30" i="14"/>
  <c r="R30" i="14"/>
  <c r="N30" i="14"/>
  <c r="J30" i="14"/>
  <c r="F30" i="14"/>
  <c r="Y30" i="14"/>
  <c r="U30" i="14"/>
  <c r="Q30" i="14"/>
  <c r="M30" i="14"/>
  <c r="I30" i="14"/>
  <c r="E30" i="14"/>
  <c r="X30" i="14"/>
  <c r="T30" i="14"/>
  <c r="P30" i="14"/>
  <c r="L30" i="14"/>
  <c r="H30" i="14"/>
  <c r="D30" i="14"/>
  <c r="AA30" i="14"/>
  <c r="W30" i="14"/>
  <c r="S30" i="14"/>
  <c r="O30" i="14"/>
  <c r="K30" i="14"/>
  <c r="G30" i="14"/>
  <c r="D149" i="14"/>
  <c r="H149" i="14"/>
  <c r="L149" i="14"/>
  <c r="P149" i="14"/>
  <c r="T149" i="14"/>
  <c r="X149" i="14"/>
  <c r="E149" i="14"/>
  <c r="I149" i="14"/>
  <c r="M149" i="14"/>
  <c r="Q149" i="14"/>
  <c r="U149" i="14"/>
  <c r="Y149" i="14"/>
  <c r="D135" i="14"/>
  <c r="D139" i="14"/>
  <c r="D129" i="14"/>
  <c r="D134" i="14"/>
  <c r="D138" i="14"/>
  <c r="D136" i="14"/>
  <c r="D12" i="14"/>
  <c r="D14" i="14"/>
  <c r="D9" i="14"/>
  <c r="E9" i="14" s="1"/>
  <c r="F9" i="14" s="1"/>
  <c r="G9" i="14" s="1"/>
  <c r="D19" i="14"/>
  <c r="E19" i="14" s="1"/>
  <c r="F19" i="14" s="1"/>
  <c r="G19" i="14" s="1"/>
  <c r="H19" i="14" s="1"/>
  <c r="I19" i="14" s="1"/>
  <c r="J19" i="14" s="1"/>
  <c r="D20" i="14"/>
  <c r="E20" i="14" s="1"/>
  <c r="F20" i="14" s="1"/>
  <c r="G20" i="14" s="1"/>
  <c r="H20" i="14" s="1"/>
  <c r="I20" i="14" s="1"/>
  <c r="J20" i="14" s="1"/>
  <c r="K20" i="14" s="1"/>
  <c r="L20" i="14" s="1"/>
  <c r="M20" i="14" s="1"/>
  <c r="D146" i="14"/>
  <c r="D137" i="14"/>
  <c r="D141" i="14"/>
  <c r="D133" i="14"/>
  <c r="D140" i="14"/>
  <c r="D130" i="14"/>
  <c r="D131" i="14"/>
  <c r="AA104" i="14"/>
  <c r="C149" i="14"/>
  <c r="C150" i="14" s="1"/>
  <c r="I3" i="14"/>
  <c r="D142" i="14"/>
  <c r="D143" i="14"/>
  <c r="D127" i="14"/>
  <c r="D144" i="14"/>
  <c r="D128" i="14"/>
  <c r="D132" i="14"/>
  <c r="D145" i="14"/>
  <c r="M23" i="14"/>
  <c r="K21" i="14"/>
  <c r="I10" i="14"/>
  <c r="M17" i="14"/>
  <c r="H9" i="14"/>
  <c r="N13" i="14"/>
  <c r="I25" i="14"/>
  <c r="F26" i="14"/>
  <c r="I163" i="12"/>
  <c r="N162" i="12"/>
  <c r="P118" i="12"/>
  <c r="U133" i="12"/>
  <c r="V52" i="12"/>
  <c r="V69" i="12" s="1"/>
  <c r="S66" i="12"/>
  <c r="U120" i="12"/>
  <c r="T45" i="12"/>
  <c r="S61" i="12"/>
  <c r="T122" i="12"/>
  <c r="P125" i="12"/>
  <c r="E52" i="12"/>
  <c r="E53" i="12"/>
  <c r="E65" i="12"/>
  <c r="D122" i="12"/>
  <c r="U119" i="12"/>
  <c r="P128" i="12"/>
  <c r="T128" i="12"/>
  <c r="L48" i="12"/>
  <c r="P48" i="12"/>
  <c r="P119" i="12"/>
  <c r="V60" i="12"/>
  <c r="P67" i="12"/>
  <c r="P60" i="12"/>
  <c r="W122" i="12"/>
  <c r="X125" i="12"/>
  <c r="AA128" i="12"/>
  <c r="Z64" i="12"/>
  <c r="W62" i="12"/>
  <c r="G135" i="12"/>
  <c r="M63" i="12"/>
  <c r="E59" i="12"/>
  <c r="E56" i="12"/>
  <c r="E46" i="12"/>
  <c r="E55" i="12"/>
  <c r="E48" i="12"/>
  <c r="E57" i="12"/>
  <c r="O62" i="12"/>
  <c r="R122" i="12"/>
  <c r="R127" i="12"/>
  <c r="R131" i="12"/>
  <c r="R134" i="12"/>
  <c r="V125" i="12"/>
  <c r="V116" i="12"/>
  <c r="V129" i="12"/>
  <c r="V127" i="12"/>
  <c r="V132" i="12"/>
  <c r="R59" i="12"/>
  <c r="R67" i="12"/>
  <c r="R53" i="12"/>
  <c r="R62" i="12"/>
  <c r="Y120" i="12"/>
  <c r="W56" i="12"/>
  <c r="W49" i="12"/>
  <c r="W66" i="12"/>
  <c r="W61" i="12"/>
  <c r="W52" i="12"/>
  <c r="W59" i="12"/>
  <c r="W54" i="12"/>
  <c r="W48" i="12"/>
  <c r="W51" i="12"/>
  <c r="W64" i="12"/>
  <c r="W53" i="12"/>
  <c r="Z121" i="12"/>
  <c r="U50" i="12"/>
  <c r="U45" i="12"/>
  <c r="U58" i="12"/>
  <c r="U48" i="12"/>
  <c r="U60" i="12"/>
  <c r="U49" i="12"/>
  <c r="U66" i="12"/>
  <c r="U64" i="12"/>
  <c r="U53" i="12"/>
  <c r="U62" i="12"/>
  <c r="U54" i="12"/>
  <c r="U61" i="12"/>
  <c r="U57" i="12"/>
  <c r="X49" i="12"/>
  <c r="X59" i="12"/>
  <c r="X60" i="12"/>
  <c r="X50" i="12"/>
  <c r="X54" i="12"/>
  <c r="X52" i="12"/>
  <c r="X67" i="12"/>
  <c r="X65" i="12"/>
  <c r="X64" i="12"/>
  <c r="X51" i="12"/>
  <c r="X62" i="12"/>
  <c r="X66" i="12"/>
  <c r="X57" i="12"/>
  <c r="X48" i="12"/>
  <c r="X55" i="12"/>
  <c r="J48" i="12"/>
  <c r="O67" i="12"/>
  <c r="O52" i="12"/>
  <c r="Q121" i="12"/>
  <c r="Q131" i="12"/>
  <c r="Q122" i="12"/>
  <c r="Q123" i="12"/>
  <c r="Q128" i="12"/>
  <c r="Q118" i="12"/>
  <c r="T131" i="12"/>
  <c r="T135" i="12"/>
  <c r="T116" i="12"/>
  <c r="T117" i="12"/>
  <c r="P53" i="12"/>
  <c r="P57" i="12"/>
  <c r="P49" i="12"/>
  <c r="P61" i="12"/>
  <c r="P45" i="12"/>
  <c r="P62" i="12"/>
  <c r="P55" i="12"/>
  <c r="P58" i="12"/>
  <c r="S121" i="12"/>
  <c r="S118" i="12"/>
  <c r="S117" i="12"/>
  <c r="S128" i="12"/>
  <c r="S124" i="12"/>
  <c r="T60" i="12"/>
  <c r="T61" i="12"/>
  <c r="T62" i="12"/>
  <c r="T56" i="12"/>
  <c r="T57" i="12"/>
  <c r="T58" i="12"/>
  <c r="T55" i="12"/>
  <c r="P63" i="12"/>
  <c r="W60" i="12"/>
  <c r="X133" i="12"/>
  <c r="AA116" i="12"/>
  <c r="AA135" i="12"/>
  <c r="AA134" i="12"/>
  <c r="AA121" i="12"/>
  <c r="AA132" i="12"/>
  <c r="AA125" i="12"/>
  <c r="AA122" i="12"/>
  <c r="AA117" i="12"/>
  <c r="AA129" i="12"/>
  <c r="AA118" i="12"/>
  <c r="AA119" i="12"/>
  <c r="AA127" i="12"/>
  <c r="AA120" i="12"/>
  <c r="W126" i="12"/>
  <c r="W124" i="12"/>
  <c r="W121" i="12"/>
  <c r="W135" i="12"/>
  <c r="W129" i="12"/>
  <c r="W125" i="12"/>
  <c r="W133" i="12"/>
  <c r="W131" i="12"/>
  <c r="W127" i="12"/>
  <c r="W120" i="12"/>
  <c r="W117" i="12"/>
  <c r="W123" i="12"/>
  <c r="Y125" i="12"/>
  <c r="Y135" i="12"/>
  <c r="Y127" i="12"/>
  <c r="Y116" i="12"/>
  <c r="Y123" i="12"/>
  <c r="Y121" i="12"/>
  <c r="Y124" i="12"/>
  <c r="D130" i="12"/>
  <c r="D125" i="12"/>
  <c r="D120" i="12"/>
  <c r="D116" i="12"/>
  <c r="D58" i="14" s="1"/>
  <c r="L65" i="12"/>
  <c r="H132" i="12"/>
  <c r="H124" i="12"/>
  <c r="V45" i="12"/>
  <c r="V56" i="12"/>
  <c r="V61" i="12"/>
  <c r="V59" i="12"/>
  <c r="V63" i="12"/>
  <c r="V57" i="12"/>
  <c r="V62" i="12"/>
  <c r="V55" i="12"/>
  <c r="V46" i="12"/>
  <c r="Z58" i="12"/>
  <c r="Z59" i="12"/>
  <c r="Z56" i="12"/>
  <c r="Z66" i="12"/>
  <c r="Z65" i="12"/>
  <c r="Z67" i="12"/>
  <c r="Z62" i="12"/>
  <c r="Z46" i="12"/>
  <c r="Z54" i="12"/>
  <c r="Z50" i="12"/>
  <c r="Z48" i="12"/>
  <c r="Z49" i="12"/>
  <c r="Z61" i="12"/>
  <c r="Z63" i="12"/>
  <c r="Z57" i="12"/>
  <c r="Z60" i="12"/>
  <c r="Z55" i="12"/>
  <c r="Z51" i="12"/>
  <c r="S130" i="12"/>
  <c r="Y45" i="12"/>
  <c r="Y66" i="12"/>
  <c r="Y46" i="12"/>
  <c r="Y51" i="12"/>
  <c r="Y56" i="12"/>
  <c r="Y57" i="12"/>
  <c r="Y54" i="12"/>
  <c r="Y59" i="12"/>
  <c r="Y52" i="12"/>
  <c r="Y67" i="12"/>
  <c r="H63" i="12"/>
  <c r="H49" i="12"/>
  <c r="P135" i="12"/>
  <c r="P130" i="12"/>
  <c r="P126" i="12"/>
  <c r="P117" i="12"/>
  <c r="P129" i="12"/>
  <c r="U124" i="12"/>
  <c r="U132" i="12"/>
  <c r="U128" i="12"/>
  <c r="U116" i="12"/>
  <c r="U122" i="12"/>
  <c r="U125" i="12"/>
  <c r="S45" i="12"/>
  <c r="S64" i="12"/>
  <c r="S65" i="12"/>
  <c r="S55" i="12"/>
  <c r="S52" i="12"/>
  <c r="L132" i="12"/>
  <c r="T63" i="12"/>
  <c r="X131" i="12"/>
  <c r="AA124" i="12"/>
  <c r="Z130" i="12"/>
  <c r="Z126" i="12"/>
  <c r="Z134" i="12"/>
  <c r="Z119" i="12"/>
  <c r="Z133" i="12"/>
  <c r="Z118" i="12"/>
  <c r="Z128" i="12"/>
  <c r="Z122" i="12"/>
  <c r="Z135" i="12"/>
  <c r="Z129" i="12"/>
  <c r="Z127" i="12"/>
  <c r="Z116" i="12"/>
  <c r="Z120" i="12"/>
  <c r="Z131" i="12"/>
  <c r="X135" i="12"/>
  <c r="X134" i="12"/>
  <c r="X123" i="12"/>
  <c r="X126" i="12"/>
  <c r="X119" i="12"/>
  <c r="X127" i="12"/>
  <c r="X132" i="12"/>
  <c r="X122" i="12"/>
  <c r="X118" i="12"/>
  <c r="W58" i="12"/>
  <c r="W57" i="12"/>
  <c r="W132" i="12"/>
  <c r="U52" i="12"/>
  <c r="W50" i="12"/>
  <c r="Y130" i="12"/>
  <c r="X124" i="12"/>
  <c r="Q60" i="12"/>
  <c r="X56" i="12"/>
  <c r="AA133" i="12"/>
  <c r="U59" i="12"/>
  <c r="Y118" i="12"/>
  <c r="Y133" i="12"/>
  <c r="K135" i="12"/>
  <c r="U55" i="12"/>
  <c r="T119" i="12"/>
  <c r="X116" i="12"/>
  <c r="Y132" i="12"/>
  <c r="Z117" i="12"/>
  <c r="Y62" i="12"/>
  <c r="U123" i="12"/>
  <c r="Y63" i="12"/>
  <c r="AA126" i="12"/>
  <c r="AA52" i="12"/>
  <c r="AA58" i="12"/>
  <c r="H57" i="12"/>
  <c r="W45" i="12"/>
  <c r="AA67" i="12"/>
  <c r="Y58" i="12"/>
  <c r="D104" i="14"/>
  <c r="H104" i="14"/>
  <c r="L104" i="14"/>
  <c r="P104" i="14"/>
  <c r="T104" i="14"/>
  <c r="X104" i="14"/>
  <c r="E104" i="14"/>
  <c r="I104" i="14"/>
  <c r="M104" i="14"/>
  <c r="Q104" i="14"/>
  <c r="U104" i="14"/>
  <c r="Y104" i="14"/>
  <c r="F104" i="14"/>
  <c r="J104" i="14"/>
  <c r="N104" i="14"/>
  <c r="R104" i="14"/>
  <c r="V104" i="14"/>
  <c r="Z104" i="14"/>
  <c r="C104" i="14"/>
  <c r="G104" i="14"/>
  <c r="K104" i="14"/>
  <c r="O104" i="14"/>
  <c r="S104" i="14"/>
  <c r="W104" i="14"/>
  <c r="D28" i="14" l="1"/>
  <c r="D29" i="14"/>
  <c r="D49" i="14" s="1"/>
  <c r="D148" i="14"/>
  <c r="D150" i="14" s="1"/>
  <c r="D69" i="14"/>
  <c r="X138" i="12"/>
  <c r="X137" i="12"/>
  <c r="Z138" i="12"/>
  <c r="Z137" i="12"/>
  <c r="P138" i="12"/>
  <c r="P137" i="12"/>
  <c r="H70" i="12"/>
  <c r="H69" i="12"/>
  <c r="H8" i="14"/>
  <c r="Y69" i="12"/>
  <c r="Y70" i="12"/>
  <c r="Z69" i="12"/>
  <c r="Z70" i="12"/>
  <c r="H137" i="12"/>
  <c r="H138" i="12"/>
  <c r="D59" i="14"/>
  <c r="O69" i="12"/>
  <c r="O70" i="12"/>
  <c r="X70" i="12"/>
  <c r="X69" i="12"/>
  <c r="R138" i="12"/>
  <c r="R137" i="12"/>
  <c r="E14" i="14"/>
  <c r="M70" i="12"/>
  <c r="M69" i="12"/>
  <c r="L70" i="12"/>
  <c r="L69" i="12"/>
  <c r="D61" i="14"/>
  <c r="O13" i="14"/>
  <c r="N17" i="14"/>
  <c r="L21" i="14"/>
  <c r="AA69" i="12"/>
  <c r="AA70" i="12"/>
  <c r="Q69" i="12"/>
  <c r="Q70" i="12"/>
  <c r="H22" i="14"/>
  <c r="D64" i="14"/>
  <c r="R70" i="12"/>
  <c r="R69" i="12"/>
  <c r="G138" i="12"/>
  <c r="G137" i="12"/>
  <c r="E24" i="14"/>
  <c r="Y138" i="12"/>
  <c r="Y137" i="12"/>
  <c r="AA137" i="12"/>
  <c r="AA138" i="12"/>
  <c r="Q138" i="12"/>
  <c r="Q137" i="12"/>
  <c r="J70" i="12"/>
  <c r="J69" i="12"/>
  <c r="E16" i="14"/>
  <c r="E15" i="14"/>
  <c r="E12" i="14"/>
  <c r="S69" i="12"/>
  <c r="V70" i="12"/>
  <c r="N163" i="12"/>
  <c r="N164" i="12"/>
  <c r="T70" i="12"/>
  <c r="K19" i="14"/>
  <c r="G26" i="14"/>
  <c r="J25" i="14"/>
  <c r="I9" i="14"/>
  <c r="J10" i="14"/>
  <c r="N23" i="14"/>
  <c r="K137" i="12"/>
  <c r="K138" i="12"/>
  <c r="L137" i="12"/>
  <c r="L138" i="12"/>
  <c r="U138" i="12"/>
  <c r="U137" i="12"/>
  <c r="D74" i="14"/>
  <c r="D71" i="14"/>
  <c r="D137" i="12"/>
  <c r="D138" i="12"/>
  <c r="D70" i="14"/>
  <c r="D62" i="14"/>
  <c r="D65" i="14"/>
  <c r="D67" i="14"/>
  <c r="D60" i="14"/>
  <c r="D63" i="14"/>
  <c r="D66" i="14"/>
  <c r="D68" i="14"/>
  <c r="D56" i="14"/>
  <c r="D73" i="14"/>
  <c r="D72" i="14"/>
  <c r="D57" i="14"/>
  <c r="W138" i="12"/>
  <c r="W137" i="12"/>
  <c r="S138" i="12"/>
  <c r="S137" i="12"/>
  <c r="T138" i="12"/>
  <c r="T137" i="12"/>
  <c r="U69" i="12"/>
  <c r="U70" i="12"/>
  <c r="W69" i="12"/>
  <c r="W70" i="12"/>
  <c r="V137" i="12"/>
  <c r="V138" i="12"/>
  <c r="E69" i="12"/>
  <c r="E70" i="12"/>
  <c r="E58" i="14"/>
  <c r="E69" i="14"/>
  <c r="E7" i="14"/>
  <c r="E18" i="14"/>
  <c r="P69" i="12"/>
  <c r="P70" i="12"/>
  <c r="E11" i="14"/>
  <c r="S70" i="12"/>
  <c r="T69" i="12"/>
  <c r="N20" i="14"/>
  <c r="D34" i="14" l="1"/>
  <c r="D38" i="14"/>
  <c r="D42" i="14"/>
  <c r="D46" i="14"/>
  <c r="D50" i="14"/>
  <c r="D35" i="14"/>
  <c r="D39" i="14"/>
  <c r="D43" i="14"/>
  <c r="D47" i="14"/>
  <c r="D51" i="14"/>
  <c r="D32" i="14"/>
  <c r="D36" i="14"/>
  <c r="D40" i="14"/>
  <c r="D44" i="14"/>
  <c r="D48" i="14"/>
  <c r="D33" i="14"/>
  <c r="D37" i="14"/>
  <c r="D41" i="14"/>
  <c r="D45" i="14"/>
  <c r="E29" i="14"/>
  <c r="E41" i="14" s="1"/>
  <c r="E28" i="14"/>
  <c r="F69" i="14"/>
  <c r="F58" i="14"/>
  <c r="O20" i="14"/>
  <c r="E163" i="12"/>
  <c r="E164" i="12"/>
  <c r="E162" i="12"/>
  <c r="F11" i="14"/>
  <c r="F7" i="14"/>
  <c r="E73" i="14"/>
  <c r="E63" i="14"/>
  <c r="K25" i="14"/>
  <c r="L19" i="14"/>
  <c r="F12" i="14"/>
  <c r="F16" i="14"/>
  <c r="Y163" i="12"/>
  <c r="Y164" i="12"/>
  <c r="Y162" i="12"/>
  <c r="G163" i="12"/>
  <c r="G162" i="12"/>
  <c r="G164" i="12"/>
  <c r="E61" i="14"/>
  <c r="O163" i="12"/>
  <c r="O162" i="12"/>
  <c r="O164" i="12"/>
  <c r="S163" i="12"/>
  <c r="S164" i="12"/>
  <c r="S162" i="12"/>
  <c r="F18" i="14"/>
  <c r="T163" i="12"/>
  <c r="T164" i="12"/>
  <c r="T162" i="12"/>
  <c r="E56" i="14"/>
  <c r="E60" i="14"/>
  <c r="E65" i="14"/>
  <c r="U162" i="12"/>
  <c r="U164" i="12"/>
  <c r="U163" i="12"/>
  <c r="J9" i="14"/>
  <c r="H26" i="14"/>
  <c r="F24" i="14"/>
  <c r="R163" i="12"/>
  <c r="R162" i="12"/>
  <c r="R164" i="12"/>
  <c r="Q162" i="12"/>
  <c r="Q164" i="12"/>
  <c r="Q163" i="12"/>
  <c r="M21" i="14"/>
  <c r="P13" i="14"/>
  <c r="M163" i="12"/>
  <c r="M162" i="12"/>
  <c r="M164" i="12"/>
  <c r="X164" i="12"/>
  <c r="X162" i="12"/>
  <c r="X163" i="12"/>
  <c r="P164" i="12"/>
  <c r="P163" i="12"/>
  <c r="P162" i="12"/>
  <c r="V164" i="12"/>
  <c r="V163" i="12"/>
  <c r="V162" i="12"/>
  <c r="E57" i="14"/>
  <c r="E68" i="14"/>
  <c r="E67" i="14"/>
  <c r="E62" i="14"/>
  <c r="E71" i="14"/>
  <c r="O23" i="14"/>
  <c r="F15" i="14"/>
  <c r="AA164" i="12"/>
  <c r="AA162" i="12"/>
  <c r="AA163" i="12"/>
  <c r="E64" i="14"/>
  <c r="I22" i="14"/>
  <c r="F14" i="14"/>
  <c r="H164" i="12"/>
  <c r="H163" i="12"/>
  <c r="H162" i="12"/>
  <c r="W164" i="12"/>
  <c r="W163" i="12"/>
  <c r="W162" i="12"/>
  <c r="E72" i="14"/>
  <c r="E66" i="14"/>
  <c r="D55" i="14"/>
  <c r="D163" i="12"/>
  <c r="D164" i="12"/>
  <c r="D162" i="12"/>
  <c r="E70" i="14"/>
  <c r="E74" i="14"/>
  <c r="K164" i="12"/>
  <c r="K163" i="12"/>
  <c r="K162" i="12"/>
  <c r="K10" i="14"/>
  <c r="J163" i="12"/>
  <c r="J162" i="12"/>
  <c r="J164" i="12"/>
  <c r="O17" i="14"/>
  <c r="L164" i="12"/>
  <c r="L163" i="12"/>
  <c r="L162" i="12"/>
  <c r="E59" i="14"/>
  <c r="I8" i="14"/>
  <c r="Z162" i="12"/>
  <c r="Z163" i="12"/>
  <c r="Z164" i="12"/>
  <c r="E49" i="14" l="1"/>
  <c r="D77" i="14"/>
  <c r="D76" i="14"/>
  <c r="E35" i="14"/>
  <c r="E51" i="14"/>
  <c r="E48" i="14"/>
  <c r="E34" i="14"/>
  <c r="E46" i="14"/>
  <c r="E38" i="14"/>
  <c r="E33" i="14"/>
  <c r="E47" i="14"/>
  <c r="E44" i="14"/>
  <c r="E45" i="14"/>
  <c r="E50" i="14"/>
  <c r="E42" i="14"/>
  <c r="E40" i="14"/>
  <c r="E37" i="14"/>
  <c r="E39" i="14"/>
  <c r="E32" i="14"/>
  <c r="E43" i="14"/>
  <c r="E36" i="14"/>
  <c r="F29" i="14"/>
  <c r="F40" i="14" s="1"/>
  <c r="F28" i="14"/>
  <c r="F63" i="14"/>
  <c r="F64" i="14"/>
  <c r="F60" i="14"/>
  <c r="F59" i="14"/>
  <c r="F72" i="14"/>
  <c r="F62" i="14"/>
  <c r="F66" i="14"/>
  <c r="F70" i="14"/>
  <c r="G14" i="14"/>
  <c r="F67" i="14"/>
  <c r="F57" i="14"/>
  <c r="G16" i="14"/>
  <c r="M19" i="14"/>
  <c r="G7" i="14"/>
  <c r="P23" i="14"/>
  <c r="F68" i="14"/>
  <c r="E55" i="14"/>
  <c r="J8" i="14"/>
  <c r="F74" i="14"/>
  <c r="J22" i="14"/>
  <c r="G15" i="14"/>
  <c r="F71" i="14"/>
  <c r="N21" i="14"/>
  <c r="G24" i="14"/>
  <c r="K9" i="14"/>
  <c r="F73" i="14"/>
  <c r="G11" i="14"/>
  <c r="G58" i="14"/>
  <c r="Q13" i="14"/>
  <c r="I26" i="14"/>
  <c r="P17" i="14"/>
  <c r="L10" i="14"/>
  <c r="F65" i="14"/>
  <c r="F56" i="14"/>
  <c r="F61" i="14"/>
  <c r="G12" i="14"/>
  <c r="L25" i="14"/>
  <c r="G18" i="14"/>
  <c r="P20" i="14"/>
  <c r="G69" i="14"/>
  <c r="F32" i="14" l="1"/>
  <c r="F36" i="14"/>
  <c r="E76" i="14"/>
  <c r="E77" i="14"/>
  <c r="F45" i="14"/>
  <c r="F33" i="14"/>
  <c r="F48" i="14"/>
  <c r="F44" i="14"/>
  <c r="F51" i="14"/>
  <c r="F47" i="14"/>
  <c r="F35" i="14"/>
  <c r="F50" i="14"/>
  <c r="F46" i="14"/>
  <c r="F42" i="14"/>
  <c r="F38" i="14"/>
  <c r="F34" i="14"/>
  <c r="F37" i="14"/>
  <c r="F39" i="14"/>
  <c r="F41" i="14"/>
  <c r="D83" i="14"/>
  <c r="D109" i="14" s="1"/>
  <c r="D93" i="14"/>
  <c r="D119" i="14" s="1"/>
  <c r="D88" i="14"/>
  <c r="D114" i="14" s="1"/>
  <c r="D98" i="14"/>
  <c r="D124" i="14" s="1"/>
  <c r="D84" i="14"/>
  <c r="D110" i="14" s="1"/>
  <c r="D81" i="14"/>
  <c r="D107" i="14" s="1"/>
  <c r="D95" i="14"/>
  <c r="D121" i="14" s="1"/>
  <c r="D97" i="14"/>
  <c r="D123" i="14" s="1"/>
  <c r="D90" i="14"/>
  <c r="D116" i="14" s="1"/>
  <c r="D94" i="14"/>
  <c r="D120" i="14" s="1"/>
  <c r="D82" i="14"/>
  <c r="D108" i="14" s="1"/>
  <c r="D92" i="14"/>
  <c r="D118" i="14" s="1"/>
  <c r="D96" i="14"/>
  <c r="D122" i="14" s="1"/>
  <c r="D87" i="14"/>
  <c r="D113" i="14" s="1"/>
  <c r="D86" i="14"/>
  <c r="D112" i="14" s="1"/>
  <c r="D85" i="14"/>
  <c r="D111" i="14" s="1"/>
  <c r="D99" i="14"/>
  <c r="D125" i="14" s="1"/>
  <c r="D91" i="14"/>
  <c r="D117" i="14" s="1"/>
  <c r="D89" i="14"/>
  <c r="D115" i="14" s="1"/>
  <c r="F49" i="14"/>
  <c r="F43" i="14"/>
  <c r="D80" i="14"/>
  <c r="D106" i="14" s="1"/>
  <c r="G29" i="14"/>
  <c r="G39" i="14" s="1"/>
  <c r="G28" i="14"/>
  <c r="G66" i="14"/>
  <c r="G72" i="14"/>
  <c r="G60" i="14"/>
  <c r="G63" i="14"/>
  <c r="G62" i="14"/>
  <c r="G59" i="14"/>
  <c r="G64" i="14"/>
  <c r="Q20" i="14"/>
  <c r="M10" i="14"/>
  <c r="H11" i="14"/>
  <c r="H7" i="14"/>
  <c r="G65" i="14"/>
  <c r="J26" i="14"/>
  <c r="G74" i="14"/>
  <c r="Q23" i="14"/>
  <c r="H58" i="14"/>
  <c r="G73" i="14"/>
  <c r="L9" i="14"/>
  <c r="G71" i="14"/>
  <c r="G68" i="14"/>
  <c r="H12" i="14"/>
  <c r="G56" i="14"/>
  <c r="Q17" i="14"/>
  <c r="O21" i="14"/>
  <c r="K22" i="14"/>
  <c r="K8" i="14"/>
  <c r="N19" i="14"/>
  <c r="G67" i="14"/>
  <c r="H14" i="14"/>
  <c r="M25" i="14"/>
  <c r="R13" i="14"/>
  <c r="H16" i="14"/>
  <c r="G57" i="14"/>
  <c r="G70" i="14"/>
  <c r="H18" i="14"/>
  <c r="H24" i="14"/>
  <c r="H69" i="14"/>
  <c r="G61" i="14"/>
  <c r="H15" i="14"/>
  <c r="F55" i="14"/>
  <c r="F106" i="14" l="1"/>
  <c r="G49" i="14"/>
  <c r="G32" i="14"/>
  <c r="E94" i="14"/>
  <c r="E120" i="14" s="1"/>
  <c r="E83" i="14"/>
  <c r="E109" i="14" s="1"/>
  <c r="E92" i="14"/>
  <c r="E118" i="14" s="1"/>
  <c r="E90" i="14"/>
  <c r="E116" i="14" s="1"/>
  <c r="E91" i="14"/>
  <c r="E117" i="14" s="1"/>
  <c r="E86" i="14"/>
  <c r="E112" i="14" s="1"/>
  <c r="E84" i="14"/>
  <c r="E110" i="14" s="1"/>
  <c r="E93" i="14"/>
  <c r="E119" i="14" s="1"/>
  <c r="E87" i="14"/>
  <c r="E113" i="14" s="1"/>
  <c r="E82" i="14"/>
  <c r="E108" i="14" s="1"/>
  <c r="E88" i="14"/>
  <c r="E114" i="14" s="1"/>
  <c r="E89" i="14"/>
  <c r="E115" i="14" s="1"/>
  <c r="E96" i="14"/>
  <c r="E122" i="14" s="1"/>
  <c r="E98" i="14"/>
  <c r="E124" i="14" s="1"/>
  <c r="E81" i="14"/>
  <c r="E107" i="14" s="1"/>
  <c r="E97" i="14"/>
  <c r="E123" i="14" s="1"/>
  <c r="E95" i="14"/>
  <c r="E121" i="14" s="1"/>
  <c r="E85" i="14"/>
  <c r="E111" i="14" s="1"/>
  <c r="E99" i="14"/>
  <c r="E125" i="14" s="1"/>
  <c r="G45" i="14"/>
  <c r="G33" i="14"/>
  <c r="G48" i="14"/>
  <c r="G44" i="14"/>
  <c r="G47" i="14"/>
  <c r="G35" i="14"/>
  <c r="G50" i="14"/>
  <c r="G46" i="14"/>
  <c r="G42" i="14"/>
  <c r="G38" i="14"/>
  <c r="G34" i="14"/>
  <c r="G51" i="14"/>
  <c r="E80" i="14"/>
  <c r="E106" i="14" s="1"/>
  <c r="G37" i="14"/>
  <c r="F76" i="14"/>
  <c r="F77" i="14"/>
  <c r="F80" i="14" s="1"/>
  <c r="G41" i="14"/>
  <c r="G40" i="14"/>
  <c r="G43" i="14"/>
  <c r="G36" i="14"/>
  <c r="H29" i="14"/>
  <c r="H41" i="14" s="1"/>
  <c r="H28" i="14"/>
  <c r="H64" i="14"/>
  <c r="H60" i="14"/>
  <c r="H59" i="14"/>
  <c r="H63" i="14"/>
  <c r="H72" i="14"/>
  <c r="H62" i="14"/>
  <c r="H66" i="14"/>
  <c r="I15" i="14"/>
  <c r="I69" i="14"/>
  <c r="I16" i="14"/>
  <c r="H56" i="14"/>
  <c r="I58" i="14"/>
  <c r="K26" i="14"/>
  <c r="I18" i="14"/>
  <c r="I14" i="14"/>
  <c r="O19" i="14"/>
  <c r="L22" i="14"/>
  <c r="R17" i="14"/>
  <c r="I7" i="14"/>
  <c r="R20" i="14"/>
  <c r="H61" i="14"/>
  <c r="I12" i="14"/>
  <c r="H71" i="14"/>
  <c r="H73" i="14"/>
  <c r="R23" i="14"/>
  <c r="H65" i="14"/>
  <c r="N10" i="14"/>
  <c r="H57" i="14"/>
  <c r="N25" i="14"/>
  <c r="H67" i="14"/>
  <c r="L8" i="14"/>
  <c r="P21" i="14"/>
  <c r="H68" i="14"/>
  <c r="I24" i="14"/>
  <c r="G55" i="14"/>
  <c r="H70" i="14"/>
  <c r="S13" i="14"/>
  <c r="M9" i="14"/>
  <c r="H74" i="14"/>
  <c r="I11" i="14"/>
  <c r="E135" i="14" l="1"/>
  <c r="E132" i="14"/>
  <c r="E136" i="14"/>
  <c r="E138" i="14"/>
  <c r="E143" i="14"/>
  <c r="E140" i="14"/>
  <c r="E128" i="14"/>
  <c r="E131" i="14"/>
  <c r="E145" i="14"/>
  <c r="E142" i="14"/>
  <c r="E133" i="14"/>
  <c r="E139" i="14"/>
  <c r="E137" i="14"/>
  <c r="E141" i="14"/>
  <c r="E127" i="14"/>
  <c r="E130" i="14"/>
  <c r="E146" i="14"/>
  <c r="E144" i="14"/>
  <c r="E134" i="14"/>
  <c r="E129" i="14"/>
  <c r="G77" i="14"/>
  <c r="G80" i="14" s="1"/>
  <c r="G106" i="14" s="1"/>
  <c r="G76" i="14"/>
  <c r="F83" i="14"/>
  <c r="F109" i="14" s="1"/>
  <c r="F94" i="14"/>
  <c r="F120" i="14" s="1"/>
  <c r="F91" i="14"/>
  <c r="F117" i="14" s="1"/>
  <c r="F92" i="14"/>
  <c r="F118" i="14" s="1"/>
  <c r="F81" i="14"/>
  <c r="F107" i="14" s="1"/>
  <c r="F88" i="14"/>
  <c r="F114" i="14" s="1"/>
  <c r="F85" i="14"/>
  <c r="F111" i="14" s="1"/>
  <c r="F97" i="14"/>
  <c r="F123" i="14" s="1"/>
  <c r="F89" i="14"/>
  <c r="F115" i="14" s="1"/>
  <c r="F86" i="14"/>
  <c r="F112" i="14" s="1"/>
  <c r="F82" i="14"/>
  <c r="F108" i="14" s="1"/>
  <c r="F98" i="14"/>
  <c r="F124" i="14" s="1"/>
  <c r="F95" i="14"/>
  <c r="F121" i="14" s="1"/>
  <c r="F96" i="14"/>
  <c r="F122" i="14" s="1"/>
  <c r="F99" i="14"/>
  <c r="F125" i="14" s="1"/>
  <c r="F90" i="14"/>
  <c r="F116" i="14" s="1"/>
  <c r="F93" i="14"/>
  <c r="F119" i="14" s="1"/>
  <c r="F87" i="14"/>
  <c r="F113" i="14" s="1"/>
  <c r="F84" i="14"/>
  <c r="F110" i="14" s="1"/>
  <c r="H39" i="14"/>
  <c r="H45" i="14"/>
  <c r="H48" i="14"/>
  <c r="H44" i="14"/>
  <c r="H35" i="14"/>
  <c r="H50" i="14"/>
  <c r="H46" i="14"/>
  <c r="H42" i="14"/>
  <c r="H38" i="14"/>
  <c r="H34" i="14"/>
  <c r="H47" i="14"/>
  <c r="H33" i="14"/>
  <c r="H51" i="14"/>
  <c r="H43" i="14"/>
  <c r="H49" i="14"/>
  <c r="H37" i="14"/>
  <c r="H32" i="14"/>
  <c r="H40" i="14"/>
  <c r="H36" i="14"/>
  <c r="I29" i="14"/>
  <c r="I39" i="14" s="1"/>
  <c r="I28" i="14"/>
  <c r="I62" i="14"/>
  <c r="I63" i="14"/>
  <c r="I60" i="14"/>
  <c r="I66" i="14"/>
  <c r="I72" i="14"/>
  <c r="I59" i="14"/>
  <c r="I64" i="14"/>
  <c r="J11" i="14"/>
  <c r="M8" i="14"/>
  <c r="I61" i="14"/>
  <c r="H55" i="14"/>
  <c r="I73" i="14"/>
  <c r="J12" i="14"/>
  <c r="I70" i="14"/>
  <c r="Q21" i="14"/>
  <c r="I67" i="14"/>
  <c r="I57" i="14"/>
  <c r="S20" i="14"/>
  <c r="S17" i="14"/>
  <c r="P19" i="14"/>
  <c r="J18" i="14"/>
  <c r="J58" i="14"/>
  <c r="J16" i="14"/>
  <c r="J24" i="14"/>
  <c r="S23" i="14"/>
  <c r="I71" i="14"/>
  <c r="L26" i="14"/>
  <c r="J15" i="14"/>
  <c r="I68" i="14"/>
  <c r="I65" i="14"/>
  <c r="J7" i="14"/>
  <c r="M22" i="14"/>
  <c r="J14" i="14"/>
  <c r="I56" i="14"/>
  <c r="N9" i="14"/>
  <c r="O25" i="14"/>
  <c r="I74" i="14"/>
  <c r="T13" i="14"/>
  <c r="O10" i="14"/>
  <c r="J69" i="14"/>
  <c r="E148" i="14" l="1"/>
  <c r="E150" i="14" s="1"/>
  <c r="F131" i="14"/>
  <c r="F144" i="14"/>
  <c r="F136" i="14"/>
  <c r="F141" i="14"/>
  <c r="F146" i="14"/>
  <c r="F133" i="14"/>
  <c r="F134" i="14"/>
  <c r="F138" i="14"/>
  <c r="F127" i="14"/>
  <c r="F140" i="14"/>
  <c r="F145" i="14"/>
  <c r="G145" i="14" s="1"/>
  <c r="F137" i="14"/>
  <c r="F128" i="14"/>
  <c r="F129" i="14"/>
  <c r="F142" i="14"/>
  <c r="F132" i="14"/>
  <c r="G132" i="14" s="1"/>
  <c r="F130" i="14"/>
  <c r="F139" i="14"/>
  <c r="F143" i="14"/>
  <c r="F135" i="14"/>
  <c r="I49" i="14"/>
  <c r="G94" i="14"/>
  <c r="G120" i="14" s="1"/>
  <c r="G83" i="14"/>
  <c r="G109" i="14" s="1"/>
  <c r="G82" i="14"/>
  <c r="G108" i="14" s="1"/>
  <c r="G91" i="14"/>
  <c r="G117" i="14" s="1"/>
  <c r="G90" i="14"/>
  <c r="G116" i="14" s="1"/>
  <c r="G95" i="14"/>
  <c r="G121" i="14" s="1"/>
  <c r="G93" i="14"/>
  <c r="G119" i="14" s="1"/>
  <c r="G84" i="14"/>
  <c r="G110" i="14" s="1"/>
  <c r="G89" i="14"/>
  <c r="G115" i="14" s="1"/>
  <c r="G86" i="14"/>
  <c r="G112" i="14" s="1"/>
  <c r="G92" i="14"/>
  <c r="G118" i="14" s="1"/>
  <c r="G88" i="14"/>
  <c r="G114" i="14" s="1"/>
  <c r="G97" i="14"/>
  <c r="G123" i="14" s="1"/>
  <c r="G87" i="14"/>
  <c r="G113" i="14" s="1"/>
  <c r="G99" i="14"/>
  <c r="G125" i="14" s="1"/>
  <c r="G96" i="14"/>
  <c r="G122" i="14" s="1"/>
  <c r="G81" i="14"/>
  <c r="G107" i="14" s="1"/>
  <c r="G85" i="14"/>
  <c r="G111" i="14" s="1"/>
  <c r="G98" i="14"/>
  <c r="G124" i="14" s="1"/>
  <c r="I37" i="14"/>
  <c r="I48" i="14"/>
  <c r="I35" i="14"/>
  <c r="I50" i="14"/>
  <c r="I42" i="14"/>
  <c r="I46" i="14"/>
  <c r="I44" i="14"/>
  <c r="I45" i="14"/>
  <c r="I38" i="14"/>
  <c r="I34" i="14"/>
  <c r="I47" i="14"/>
  <c r="I33" i="14"/>
  <c r="I51" i="14"/>
  <c r="I36" i="14"/>
  <c r="I41" i="14"/>
  <c r="I32" i="14"/>
  <c r="I40" i="14"/>
  <c r="H77" i="14"/>
  <c r="H76" i="14"/>
  <c r="I43" i="14"/>
  <c r="J29" i="14"/>
  <c r="J37" i="14" s="1"/>
  <c r="J28" i="14"/>
  <c r="J59" i="14"/>
  <c r="J66" i="14"/>
  <c r="J63" i="14"/>
  <c r="J64" i="14"/>
  <c r="J72" i="14"/>
  <c r="J60" i="14"/>
  <c r="J62" i="14"/>
  <c r="P10" i="14"/>
  <c r="K7" i="14"/>
  <c r="O9" i="14"/>
  <c r="K14" i="14"/>
  <c r="J68" i="14"/>
  <c r="K24" i="14"/>
  <c r="J67" i="14"/>
  <c r="N8" i="14"/>
  <c r="K69" i="14"/>
  <c r="U13" i="14"/>
  <c r="P25" i="14"/>
  <c r="K58" i="14"/>
  <c r="Q19" i="14"/>
  <c r="T20" i="14"/>
  <c r="J70" i="14"/>
  <c r="J73" i="14"/>
  <c r="J56" i="14"/>
  <c r="N22" i="14"/>
  <c r="J65" i="14"/>
  <c r="K15" i="14"/>
  <c r="M26" i="14"/>
  <c r="T23" i="14"/>
  <c r="K18" i="14"/>
  <c r="J61" i="14"/>
  <c r="K11" i="14"/>
  <c r="J74" i="14"/>
  <c r="J71" i="14"/>
  <c r="K16" i="14"/>
  <c r="T17" i="14"/>
  <c r="J57" i="14"/>
  <c r="R21" i="14"/>
  <c r="K12" i="14"/>
  <c r="I55" i="14"/>
  <c r="G129" i="14" l="1"/>
  <c r="G146" i="14"/>
  <c r="G127" i="14"/>
  <c r="G136" i="14"/>
  <c r="H136" i="14" s="1"/>
  <c r="H132" i="14"/>
  <c r="H145" i="14"/>
  <c r="F148" i="14"/>
  <c r="F150" i="14" s="1"/>
  <c r="G128" i="14"/>
  <c r="G139" i="14"/>
  <c r="G134" i="14"/>
  <c r="G133" i="14"/>
  <c r="G137" i="14"/>
  <c r="G143" i="14"/>
  <c r="G142" i="14"/>
  <c r="G144" i="14"/>
  <c r="G138" i="14"/>
  <c r="G130" i="14"/>
  <c r="G141" i="14"/>
  <c r="G140" i="14"/>
  <c r="G135" i="14"/>
  <c r="G131" i="14"/>
  <c r="H131" i="14" s="1"/>
  <c r="J41" i="14"/>
  <c r="J43" i="14"/>
  <c r="J36" i="14"/>
  <c r="I77" i="14"/>
  <c r="I76" i="14"/>
  <c r="H94" i="14"/>
  <c r="H120" i="14" s="1"/>
  <c r="H83" i="14"/>
  <c r="H109" i="14" s="1"/>
  <c r="H99" i="14"/>
  <c r="H125" i="14" s="1"/>
  <c r="H96" i="14"/>
  <c r="H122" i="14" s="1"/>
  <c r="H81" i="14"/>
  <c r="H107" i="14" s="1"/>
  <c r="H84" i="14"/>
  <c r="H110" i="14" s="1"/>
  <c r="H98" i="14"/>
  <c r="H124" i="14" s="1"/>
  <c r="H90" i="14"/>
  <c r="H116" i="14" s="1"/>
  <c r="H82" i="14"/>
  <c r="H108" i="14" s="1"/>
  <c r="H89" i="14"/>
  <c r="H115" i="14" s="1"/>
  <c r="H92" i="14"/>
  <c r="H118" i="14" s="1"/>
  <c r="H88" i="14"/>
  <c r="H114" i="14" s="1"/>
  <c r="H91" i="14"/>
  <c r="H117" i="14" s="1"/>
  <c r="H87" i="14"/>
  <c r="H113" i="14" s="1"/>
  <c r="H95" i="14"/>
  <c r="H121" i="14" s="1"/>
  <c r="H97" i="14"/>
  <c r="H123" i="14" s="1"/>
  <c r="H93" i="14"/>
  <c r="H119" i="14" s="1"/>
  <c r="H86" i="14"/>
  <c r="H112" i="14" s="1"/>
  <c r="H85" i="14"/>
  <c r="H111" i="14" s="1"/>
  <c r="J32" i="14"/>
  <c r="J49" i="14"/>
  <c r="J45" i="14"/>
  <c r="J48" i="14"/>
  <c r="J44" i="14"/>
  <c r="J46" i="14"/>
  <c r="J42" i="14"/>
  <c r="J38" i="14"/>
  <c r="J35" i="14"/>
  <c r="J50" i="14"/>
  <c r="J34" i="14"/>
  <c r="J47" i="14"/>
  <c r="J33" i="14"/>
  <c r="J51" i="14"/>
  <c r="H80" i="14"/>
  <c r="H106" i="14" s="1"/>
  <c r="J39" i="14"/>
  <c r="J40" i="14"/>
  <c r="K29" i="14"/>
  <c r="K32" i="14" s="1"/>
  <c r="K28" i="14"/>
  <c r="K72" i="14"/>
  <c r="K63" i="14"/>
  <c r="K60" i="14"/>
  <c r="K64" i="14"/>
  <c r="K66" i="14"/>
  <c r="K62" i="14"/>
  <c r="K59" i="14"/>
  <c r="L15" i="14"/>
  <c r="J55" i="14"/>
  <c r="O22" i="14"/>
  <c r="K71" i="14"/>
  <c r="K73" i="14"/>
  <c r="U20" i="14"/>
  <c r="L58" i="14"/>
  <c r="L14" i="14"/>
  <c r="L12" i="14"/>
  <c r="K57" i="14"/>
  <c r="L18" i="14"/>
  <c r="N26" i="14"/>
  <c r="K65" i="14"/>
  <c r="K56" i="14"/>
  <c r="K67" i="14"/>
  <c r="K74" i="14"/>
  <c r="Q25" i="14"/>
  <c r="L69" i="14"/>
  <c r="K68" i="14"/>
  <c r="P9" i="14"/>
  <c r="Q10" i="14"/>
  <c r="K70" i="14"/>
  <c r="U17" i="14"/>
  <c r="O8" i="14"/>
  <c r="L24" i="14"/>
  <c r="L7" i="14"/>
  <c r="K61" i="14"/>
  <c r="R19" i="14"/>
  <c r="S21" i="14"/>
  <c r="U23" i="14"/>
  <c r="L16" i="14"/>
  <c r="L11" i="14"/>
  <c r="V13" i="14"/>
  <c r="H128" i="14" l="1"/>
  <c r="H127" i="14"/>
  <c r="H144" i="14"/>
  <c r="H146" i="14"/>
  <c r="H129" i="14"/>
  <c r="H142" i="14"/>
  <c r="G148" i="14"/>
  <c r="G150" i="14" s="1"/>
  <c r="H133" i="14"/>
  <c r="H135" i="14"/>
  <c r="H137" i="14"/>
  <c r="I137" i="14" s="1"/>
  <c r="H139" i="14"/>
  <c r="H130" i="14"/>
  <c r="H140" i="14"/>
  <c r="H138" i="14"/>
  <c r="H134" i="14"/>
  <c r="H141" i="14"/>
  <c r="H143" i="14"/>
  <c r="J76" i="14"/>
  <c r="J77" i="14"/>
  <c r="J80" i="14" s="1"/>
  <c r="J106" i="14" s="1"/>
  <c r="K36" i="14"/>
  <c r="K39" i="14"/>
  <c r="K45" i="14"/>
  <c r="K46" i="14"/>
  <c r="K42" i="14"/>
  <c r="K38" i="14"/>
  <c r="K48" i="14"/>
  <c r="K44" i="14"/>
  <c r="K35" i="14"/>
  <c r="K50" i="14"/>
  <c r="K34" i="14"/>
  <c r="K47" i="14"/>
  <c r="K33" i="14"/>
  <c r="K51" i="14"/>
  <c r="K40" i="14"/>
  <c r="K49" i="14"/>
  <c r="K43" i="14"/>
  <c r="K37" i="14"/>
  <c r="K41" i="14"/>
  <c r="I83" i="14"/>
  <c r="I109" i="14" s="1"/>
  <c r="I94" i="14"/>
  <c r="I120" i="14" s="1"/>
  <c r="I90" i="14"/>
  <c r="I116" i="14" s="1"/>
  <c r="I85" i="14"/>
  <c r="I111" i="14" s="1"/>
  <c r="I98" i="14"/>
  <c r="I124" i="14" s="1"/>
  <c r="I92" i="14"/>
  <c r="I118" i="14" s="1"/>
  <c r="I86" i="14"/>
  <c r="I112" i="14" s="1"/>
  <c r="I87" i="14"/>
  <c r="I113" i="14" s="1"/>
  <c r="I93" i="14"/>
  <c r="I119" i="14" s="1"/>
  <c r="I82" i="14"/>
  <c r="I108" i="14" s="1"/>
  <c r="I84" i="14"/>
  <c r="I110" i="14" s="1"/>
  <c r="I81" i="14"/>
  <c r="I107" i="14" s="1"/>
  <c r="I96" i="14"/>
  <c r="I122" i="14" s="1"/>
  <c r="I89" i="14"/>
  <c r="I115" i="14" s="1"/>
  <c r="I91" i="14"/>
  <c r="I117" i="14" s="1"/>
  <c r="I95" i="14"/>
  <c r="I121" i="14" s="1"/>
  <c r="I97" i="14"/>
  <c r="I123" i="14" s="1"/>
  <c r="I99" i="14"/>
  <c r="I125" i="14" s="1"/>
  <c r="I88" i="14"/>
  <c r="I114" i="14" s="1"/>
  <c r="I80" i="14"/>
  <c r="I106" i="14" s="1"/>
  <c r="L29" i="14"/>
  <c r="L36" i="14" s="1"/>
  <c r="L28" i="14"/>
  <c r="L72" i="14"/>
  <c r="L62" i="14"/>
  <c r="L64" i="14"/>
  <c r="L63" i="14"/>
  <c r="L66" i="14"/>
  <c r="L60" i="14"/>
  <c r="L59" i="14"/>
  <c r="M16" i="14"/>
  <c r="M24" i="14"/>
  <c r="L56" i="14"/>
  <c r="M11" i="14"/>
  <c r="S19" i="14"/>
  <c r="L68" i="14"/>
  <c r="M7" i="14"/>
  <c r="V17" i="14"/>
  <c r="L67" i="14"/>
  <c r="L65" i="14"/>
  <c r="M18" i="14"/>
  <c r="M12" i="14"/>
  <c r="M14" i="14"/>
  <c r="V20" i="14"/>
  <c r="L71" i="14"/>
  <c r="K55" i="14"/>
  <c r="W13" i="14"/>
  <c r="T21" i="14"/>
  <c r="L61" i="14"/>
  <c r="P8" i="14"/>
  <c r="Q9" i="14"/>
  <c r="M69" i="14"/>
  <c r="L74" i="14"/>
  <c r="L57" i="14"/>
  <c r="M58" i="14"/>
  <c r="L73" i="14"/>
  <c r="P22" i="14"/>
  <c r="M15" i="14"/>
  <c r="L70" i="14"/>
  <c r="O26" i="14"/>
  <c r="V23" i="14"/>
  <c r="R10" i="14"/>
  <c r="R25" i="14"/>
  <c r="I136" i="14" l="1"/>
  <c r="I134" i="14"/>
  <c r="I138" i="14"/>
  <c r="I141" i="14"/>
  <c r="I133" i="14"/>
  <c r="I128" i="14"/>
  <c r="I127" i="14"/>
  <c r="I132" i="14"/>
  <c r="I130" i="14"/>
  <c r="I129" i="14"/>
  <c r="I143" i="14"/>
  <c r="I131" i="14"/>
  <c r="I146" i="14"/>
  <c r="I145" i="14"/>
  <c r="I135" i="14"/>
  <c r="H148" i="14"/>
  <c r="H150" i="14" s="1"/>
  <c r="I139" i="14"/>
  <c r="I144" i="14"/>
  <c r="I142" i="14"/>
  <c r="I140" i="14"/>
  <c r="L32" i="14"/>
  <c r="L45" i="14"/>
  <c r="L48" i="14"/>
  <c r="L42" i="14"/>
  <c r="L38" i="14"/>
  <c r="L46" i="14"/>
  <c r="L44" i="14"/>
  <c r="L50" i="14"/>
  <c r="L35" i="14"/>
  <c r="L34" i="14"/>
  <c r="L47" i="14"/>
  <c r="L33" i="14"/>
  <c r="L51" i="14"/>
  <c r="L49" i="14"/>
  <c r="L43" i="14"/>
  <c r="L41" i="14"/>
  <c r="L37" i="14"/>
  <c r="K77" i="14"/>
  <c r="K80" i="14" s="1"/>
  <c r="K106" i="14" s="1"/>
  <c r="K76" i="14"/>
  <c r="L40" i="14"/>
  <c r="L39" i="14"/>
  <c r="J83" i="14"/>
  <c r="J109" i="14" s="1"/>
  <c r="J94" i="14"/>
  <c r="J120" i="14" s="1"/>
  <c r="J86" i="14"/>
  <c r="J112" i="14" s="1"/>
  <c r="J95" i="14"/>
  <c r="J121" i="14" s="1"/>
  <c r="J97" i="14"/>
  <c r="J123" i="14" s="1"/>
  <c r="J81" i="14"/>
  <c r="J107" i="14" s="1"/>
  <c r="J91" i="14"/>
  <c r="J117" i="14" s="1"/>
  <c r="J96" i="14"/>
  <c r="J122" i="14" s="1"/>
  <c r="J87" i="14"/>
  <c r="J113" i="14" s="1"/>
  <c r="J84" i="14"/>
  <c r="J110" i="14" s="1"/>
  <c r="J99" i="14"/>
  <c r="J125" i="14" s="1"/>
  <c r="J88" i="14"/>
  <c r="J114" i="14" s="1"/>
  <c r="J93" i="14"/>
  <c r="J119" i="14" s="1"/>
  <c r="J92" i="14"/>
  <c r="J118" i="14" s="1"/>
  <c r="J85" i="14"/>
  <c r="J111" i="14" s="1"/>
  <c r="J90" i="14"/>
  <c r="J116" i="14" s="1"/>
  <c r="J82" i="14"/>
  <c r="J108" i="14" s="1"/>
  <c r="J89" i="14"/>
  <c r="J115" i="14" s="1"/>
  <c r="J98" i="14"/>
  <c r="J124" i="14" s="1"/>
  <c r="M29" i="14"/>
  <c r="M49" i="14" s="1"/>
  <c r="M28" i="14"/>
  <c r="M59" i="14"/>
  <c r="M64" i="14"/>
  <c r="M72" i="14"/>
  <c r="M60" i="14"/>
  <c r="M63" i="14"/>
  <c r="M62" i="14"/>
  <c r="M66" i="14"/>
  <c r="Q22" i="14"/>
  <c r="N58" i="14"/>
  <c r="M74" i="14"/>
  <c r="N69" i="14"/>
  <c r="Q8" i="14"/>
  <c r="U21" i="14"/>
  <c r="L55" i="14"/>
  <c r="W20" i="14"/>
  <c r="N12" i="14"/>
  <c r="M65" i="14"/>
  <c r="W17" i="14"/>
  <c r="M68" i="14"/>
  <c r="N24" i="14"/>
  <c r="S25" i="14"/>
  <c r="P26" i="14"/>
  <c r="N15" i="14"/>
  <c r="M57" i="14"/>
  <c r="R9" i="14"/>
  <c r="M71" i="14"/>
  <c r="N14" i="14"/>
  <c r="N18" i="14"/>
  <c r="M67" i="14"/>
  <c r="N7" i="14"/>
  <c r="T19" i="14"/>
  <c r="M56" i="14"/>
  <c r="N16" i="14"/>
  <c r="M73" i="14"/>
  <c r="M61" i="14"/>
  <c r="X13" i="14"/>
  <c r="S10" i="14"/>
  <c r="W23" i="14"/>
  <c r="M70" i="14"/>
  <c r="N11" i="14"/>
  <c r="J128" i="14" l="1"/>
  <c r="J129" i="14"/>
  <c r="I148" i="14"/>
  <c r="I150" i="14" s="1"/>
  <c r="J134" i="14"/>
  <c r="J132" i="14"/>
  <c r="J130" i="14"/>
  <c r="J133" i="14"/>
  <c r="J140" i="14"/>
  <c r="J138" i="14"/>
  <c r="J127" i="14"/>
  <c r="J141" i="14"/>
  <c r="J139" i="14"/>
  <c r="J137" i="14"/>
  <c r="J131" i="14"/>
  <c r="J144" i="14"/>
  <c r="J145" i="14"/>
  <c r="J143" i="14"/>
  <c r="J146" i="14"/>
  <c r="J136" i="14"/>
  <c r="J142" i="14"/>
  <c r="J135" i="14"/>
  <c r="L76" i="14"/>
  <c r="L77" i="14"/>
  <c r="L80" i="14" s="1"/>
  <c r="L106" i="14" s="1"/>
  <c r="M39" i="14"/>
  <c r="M36" i="14"/>
  <c r="K94" i="14"/>
  <c r="K120" i="14" s="1"/>
  <c r="K83" i="14"/>
  <c r="K109" i="14" s="1"/>
  <c r="K91" i="14"/>
  <c r="K117" i="14" s="1"/>
  <c r="K90" i="14"/>
  <c r="K116" i="14" s="1"/>
  <c r="K87" i="14"/>
  <c r="K113" i="14" s="1"/>
  <c r="K98" i="14"/>
  <c r="K124" i="14" s="1"/>
  <c r="K93" i="14"/>
  <c r="K119" i="14" s="1"/>
  <c r="K85" i="14"/>
  <c r="K111" i="14" s="1"/>
  <c r="K92" i="14"/>
  <c r="K118" i="14" s="1"/>
  <c r="K97" i="14"/>
  <c r="K123" i="14" s="1"/>
  <c r="K95" i="14"/>
  <c r="K121" i="14" s="1"/>
  <c r="K81" i="14"/>
  <c r="K107" i="14" s="1"/>
  <c r="K89" i="14"/>
  <c r="K115" i="14" s="1"/>
  <c r="K86" i="14"/>
  <c r="K112" i="14" s="1"/>
  <c r="K84" i="14"/>
  <c r="K110" i="14" s="1"/>
  <c r="K82" i="14"/>
  <c r="K108" i="14" s="1"/>
  <c r="K88" i="14"/>
  <c r="K114" i="14" s="1"/>
  <c r="K96" i="14"/>
  <c r="K122" i="14" s="1"/>
  <c r="K99" i="14"/>
  <c r="K125" i="14" s="1"/>
  <c r="M42" i="14"/>
  <c r="M48" i="14"/>
  <c r="M45" i="14"/>
  <c r="M38" i="14"/>
  <c r="M46" i="14"/>
  <c r="M44" i="14"/>
  <c r="M50" i="14"/>
  <c r="M35" i="14"/>
  <c r="M34" i="14"/>
  <c r="M47" i="14"/>
  <c r="M33" i="14"/>
  <c r="M51" i="14"/>
  <c r="M43" i="14"/>
  <c r="M37" i="14"/>
  <c r="M40" i="14"/>
  <c r="M41" i="14"/>
  <c r="M32" i="14"/>
  <c r="N29" i="14"/>
  <c r="N39" i="14" s="1"/>
  <c r="N28" i="14"/>
  <c r="N72" i="14"/>
  <c r="N66" i="14"/>
  <c r="N62" i="14"/>
  <c r="N60" i="14"/>
  <c r="N64" i="14"/>
  <c r="N63" i="14"/>
  <c r="N59" i="14"/>
  <c r="N73" i="14"/>
  <c r="N68" i="14"/>
  <c r="N61" i="14"/>
  <c r="O7" i="14"/>
  <c r="O18" i="14"/>
  <c r="N57" i="14"/>
  <c r="Q26" i="14"/>
  <c r="O24" i="14"/>
  <c r="O12" i="14"/>
  <c r="M55" i="14"/>
  <c r="R8" i="14"/>
  <c r="N74" i="14"/>
  <c r="R22" i="14"/>
  <c r="O11" i="14"/>
  <c r="X23" i="14"/>
  <c r="Y13" i="14"/>
  <c r="U19" i="14"/>
  <c r="S9" i="14"/>
  <c r="N65" i="14"/>
  <c r="X20" i="14"/>
  <c r="V21" i="14"/>
  <c r="O69" i="14"/>
  <c r="O58" i="14"/>
  <c r="O16" i="14"/>
  <c r="O14" i="14"/>
  <c r="T10" i="14"/>
  <c r="T25" i="14"/>
  <c r="N67" i="14"/>
  <c r="O15" i="14"/>
  <c r="N70" i="14"/>
  <c r="N56" i="14"/>
  <c r="N71" i="14"/>
  <c r="X17" i="14"/>
  <c r="K145" i="14" l="1"/>
  <c r="K144" i="14"/>
  <c r="K139" i="14"/>
  <c r="K132" i="14"/>
  <c r="K143" i="14"/>
  <c r="K141" i="14"/>
  <c r="K128" i="14"/>
  <c r="K127" i="14"/>
  <c r="K130" i="14"/>
  <c r="K140" i="14"/>
  <c r="K129" i="14"/>
  <c r="K138" i="14"/>
  <c r="K136" i="14"/>
  <c r="K137" i="14"/>
  <c r="K146" i="14"/>
  <c r="K131" i="14"/>
  <c r="J148" i="14"/>
  <c r="J150" i="14" s="1"/>
  <c r="K142" i="14"/>
  <c r="K135" i="14"/>
  <c r="K133" i="14"/>
  <c r="K134" i="14"/>
  <c r="N43" i="14"/>
  <c r="N40" i="14"/>
  <c r="M77" i="14"/>
  <c r="M80" i="14" s="1"/>
  <c r="M106" i="14" s="1"/>
  <c r="M76" i="14"/>
  <c r="N37" i="14"/>
  <c r="N36" i="14"/>
  <c r="N38" i="14"/>
  <c r="N48" i="14"/>
  <c r="N45" i="14"/>
  <c r="N42" i="14"/>
  <c r="N46" i="14"/>
  <c r="N44" i="14"/>
  <c r="N50" i="14"/>
  <c r="N35" i="14"/>
  <c r="N34" i="14"/>
  <c r="N33" i="14"/>
  <c r="N47" i="14"/>
  <c r="N51" i="14"/>
  <c r="N49" i="14"/>
  <c r="N41" i="14"/>
  <c r="L83" i="14"/>
  <c r="L109" i="14" s="1"/>
  <c r="L94" i="14"/>
  <c r="L120" i="14" s="1"/>
  <c r="L90" i="14"/>
  <c r="L116" i="14" s="1"/>
  <c r="L86" i="14"/>
  <c r="L112" i="14" s="1"/>
  <c r="L89" i="14"/>
  <c r="L115" i="14" s="1"/>
  <c r="L99" i="14"/>
  <c r="L125" i="14" s="1"/>
  <c r="L84" i="14"/>
  <c r="L110" i="14" s="1"/>
  <c r="L85" i="14"/>
  <c r="L111" i="14" s="1"/>
  <c r="L95" i="14"/>
  <c r="L121" i="14" s="1"/>
  <c r="L91" i="14"/>
  <c r="L117" i="14" s="1"/>
  <c r="L98" i="14"/>
  <c r="L124" i="14" s="1"/>
  <c r="L93" i="14"/>
  <c r="L119" i="14" s="1"/>
  <c r="L88" i="14"/>
  <c r="L114" i="14" s="1"/>
  <c r="L82" i="14"/>
  <c r="L108" i="14" s="1"/>
  <c r="L96" i="14"/>
  <c r="L122" i="14" s="1"/>
  <c r="L97" i="14"/>
  <c r="L123" i="14" s="1"/>
  <c r="L92" i="14"/>
  <c r="L118" i="14" s="1"/>
  <c r="L87" i="14"/>
  <c r="L113" i="14" s="1"/>
  <c r="L81" i="14"/>
  <c r="L107" i="14" s="1"/>
  <c r="N32" i="14"/>
  <c r="O29" i="14"/>
  <c r="O40" i="14" s="1"/>
  <c r="O28" i="14"/>
  <c r="O63" i="14"/>
  <c r="O60" i="14"/>
  <c r="O66" i="14"/>
  <c r="O59" i="14"/>
  <c r="O64" i="14"/>
  <c r="O62" i="14"/>
  <c r="O72" i="14"/>
  <c r="O56" i="14"/>
  <c r="O65" i="14"/>
  <c r="O71" i="14"/>
  <c r="O70" i="14"/>
  <c r="U10" i="14"/>
  <c r="V19" i="14"/>
  <c r="Y23" i="14"/>
  <c r="P7" i="14"/>
  <c r="U25" i="14"/>
  <c r="P16" i="14"/>
  <c r="P69" i="14"/>
  <c r="Y20" i="14"/>
  <c r="S22" i="14"/>
  <c r="S8" i="14"/>
  <c r="P12" i="14"/>
  <c r="O68" i="14"/>
  <c r="Y17" i="14"/>
  <c r="P15" i="14"/>
  <c r="T9" i="14"/>
  <c r="Z13" i="14"/>
  <c r="P11" i="14"/>
  <c r="R26" i="14"/>
  <c r="P18" i="14"/>
  <c r="P14" i="14"/>
  <c r="W21" i="14"/>
  <c r="N55" i="14"/>
  <c r="O61" i="14"/>
  <c r="O73" i="14"/>
  <c r="P58" i="14"/>
  <c r="O74" i="14"/>
  <c r="P24" i="14"/>
  <c r="O67" i="14"/>
  <c r="O57" i="14"/>
  <c r="L137" i="14" l="1"/>
  <c r="L128" i="14"/>
  <c r="L144" i="14"/>
  <c r="L130" i="14"/>
  <c r="L133" i="14"/>
  <c r="L138" i="14"/>
  <c r="M138" i="14" s="1"/>
  <c r="L139" i="14"/>
  <c r="L142" i="14"/>
  <c r="L134" i="14"/>
  <c r="L127" i="14"/>
  <c r="L145" i="14"/>
  <c r="L143" i="14"/>
  <c r="L135" i="14"/>
  <c r="L141" i="14"/>
  <c r="L146" i="14"/>
  <c r="L140" i="14"/>
  <c r="L136" i="14"/>
  <c r="L131" i="14"/>
  <c r="K148" i="14"/>
  <c r="K150" i="14" s="1"/>
  <c r="L132" i="14"/>
  <c r="L129" i="14"/>
  <c r="N77" i="14"/>
  <c r="N76" i="14"/>
  <c r="O32" i="14"/>
  <c r="O43" i="14"/>
  <c r="O38" i="14"/>
  <c r="O45" i="14"/>
  <c r="O48" i="14"/>
  <c r="O42" i="14"/>
  <c r="O46" i="14"/>
  <c r="O44" i="14"/>
  <c r="O50" i="14"/>
  <c r="O35" i="14"/>
  <c r="O34" i="14"/>
  <c r="O33" i="14"/>
  <c r="O47" i="14"/>
  <c r="O51" i="14"/>
  <c r="O49" i="14"/>
  <c r="O37" i="14"/>
  <c r="O36" i="14"/>
  <c r="O41" i="14"/>
  <c r="M94" i="14"/>
  <c r="M120" i="14" s="1"/>
  <c r="M83" i="14"/>
  <c r="M109" i="14" s="1"/>
  <c r="M88" i="14"/>
  <c r="M114" i="14" s="1"/>
  <c r="M89" i="14"/>
  <c r="M115" i="14" s="1"/>
  <c r="M95" i="14"/>
  <c r="M121" i="14" s="1"/>
  <c r="M86" i="14"/>
  <c r="M112" i="14" s="1"/>
  <c r="M97" i="14"/>
  <c r="M123" i="14" s="1"/>
  <c r="M81" i="14"/>
  <c r="M107" i="14" s="1"/>
  <c r="M82" i="14"/>
  <c r="M108" i="14" s="1"/>
  <c r="M96" i="14"/>
  <c r="M122" i="14" s="1"/>
  <c r="M99" i="14"/>
  <c r="M125" i="14" s="1"/>
  <c r="M84" i="14"/>
  <c r="M110" i="14" s="1"/>
  <c r="M92" i="14"/>
  <c r="M118" i="14" s="1"/>
  <c r="M90" i="14"/>
  <c r="M116" i="14" s="1"/>
  <c r="M87" i="14"/>
  <c r="M113" i="14" s="1"/>
  <c r="M98" i="14"/>
  <c r="M124" i="14" s="1"/>
  <c r="M91" i="14"/>
  <c r="M117" i="14" s="1"/>
  <c r="M85" i="14"/>
  <c r="M111" i="14" s="1"/>
  <c r="M93" i="14"/>
  <c r="M119" i="14" s="1"/>
  <c r="O39" i="14"/>
  <c r="P29" i="14"/>
  <c r="P41" i="14" s="1"/>
  <c r="P28" i="14"/>
  <c r="P72" i="14"/>
  <c r="P64" i="14"/>
  <c r="P66" i="14"/>
  <c r="P63" i="14"/>
  <c r="P62" i="14"/>
  <c r="P59" i="14"/>
  <c r="P60" i="14"/>
  <c r="Q58" i="14"/>
  <c r="Z17" i="14"/>
  <c r="Q14" i="14"/>
  <c r="P74" i="14"/>
  <c r="Q15" i="14"/>
  <c r="T8" i="14"/>
  <c r="Q16" i="14"/>
  <c r="Q7" i="14"/>
  <c r="P70" i="14"/>
  <c r="P61" i="14"/>
  <c r="X21" i="14"/>
  <c r="Q18" i="14"/>
  <c r="Q11" i="14"/>
  <c r="U9" i="14"/>
  <c r="P65" i="14"/>
  <c r="Q24" i="14"/>
  <c r="T22" i="14"/>
  <c r="Q69" i="14"/>
  <c r="V25" i="14"/>
  <c r="Z23" i="14"/>
  <c r="V10" i="14"/>
  <c r="P71" i="14"/>
  <c r="P57" i="14"/>
  <c r="P73" i="14"/>
  <c r="S26" i="14"/>
  <c r="AA13" i="14"/>
  <c r="P56" i="14"/>
  <c r="Q12" i="14"/>
  <c r="O55" i="14"/>
  <c r="P67" i="14"/>
  <c r="P68" i="14"/>
  <c r="Z20" i="14"/>
  <c r="W19" i="14"/>
  <c r="M129" i="14" l="1"/>
  <c r="N129" i="14" s="1"/>
  <c r="N138" i="14"/>
  <c r="M137" i="14"/>
  <c r="M140" i="14"/>
  <c r="N140" i="14" s="1"/>
  <c r="M143" i="14"/>
  <c r="N143" i="14" s="1"/>
  <c r="M136" i="14"/>
  <c r="M145" i="14"/>
  <c r="M128" i="14"/>
  <c r="M142" i="14"/>
  <c r="M139" i="14"/>
  <c r="N139" i="14" s="1"/>
  <c r="M130" i="14"/>
  <c r="M133" i="14"/>
  <c r="M127" i="14"/>
  <c r="M144" i="14"/>
  <c r="N144" i="14" s="1"/>
  <c r="M141" i="14"/>
  <c r="L148" i="14"/>
  <c r="L150" i="14" s="1"/>
  <c r="M132" i="14"/>
  <c r="M135" i="14"/>
  <c r="M131" i="14"/>
  <c r="N131" i="14" s="1"/>
  <c r="M134" i="14"/>
  <c r="M146" i="14"/>
  <c r="O77" i="14"/>
  <c r="O76" i="14"/>
  <c r="Q43" i="14"/>
  <c r="P43" i="14"/>
  <c r="P32" i="14"/>
  <c r="P39" i="14"/>
  <c r="P36" i="14"/>
  <c r="P38" i="14"/>
  <c r="P45" i="14"/>
  <c r="P48" i="14"/>
  <c r="P42" i="14"/>
  <c r="P46" i="14"/>
  <c r="P44" i="14"/>
  <c r="P35" i="14"/>
  <c r="P50" i="14"/>
  <c r="P34" i="14"/>
  <c r="P33" i="14"/>
  <c r="P47" i="14"/>
  <c r="P51" i="14"/>
  <c r="N83" i="14"/>
  <c r="N109" i="14" s="1"/>
  <c r="N94" i="14"/>
  <c r="N120" i="14" s="1"/>
  <c r="N84" i="14"/>
  <c r="N110" i="14" s="1"/>
  <c r="N95" i="14"/>
  <c r="N121" i="14" s="1"/>
  <c r="N98" i="14"/>
  <c r="N124" i="14" s="1"/>
  <c r="N99" i="14"/>
  <c r="N125" i="14" s="1"/>
  <c r="N81" i="14"/>
  <c r="N107" i="14" s="1"/>
  <c r="N89" i="14"/>
  <c r="N115" i="14" s="1"/>
  <c r="N93" i="14"/>
  <c r="N119" i="14" s="1"/>
  <c r="N88" i="14"/>
  <c r="N114" i="14" s="1"/>
  <c r="N90" i="14"/>
  <c r="N116" i="14" s="1"/>
  <c r="N87" i="14"/>
  <c r="N113" i="14" s="1"/>
  <c r="N85" i="14"/>
  <c r="N111" i="14" s="1"/>
  <c r="N92" i="14"/>
  <c r="N118" i="14" s="1"/>
  <c r="N86" i="14"/>
  <c r="N112" i="14" s="1"/>
  <c r="N97" i="14"/>
  <c r="N123" i="14" s="1"/>
  <c r="N82" i="14"/>
  <c r="N108" i="14" s="1"/>
  <c r="N91" i="14"/>
  <c r="N117" i="14" s="1"/>
  <c r="N96" i="14"/>
  <c r="N122" i="14" s="1"/>
  <c r="P37" i="14"/>
  <c r="Q40" i="14"/>
  <c r="P40" i="14"/>
  <c r="N80" i="14"/>
  <c r="N106" i="14" s="1"/>
  <c r="P49" i="14"/>
  <c r="Q29" i="14"/>
  <c r="Q49" i="14" s="1"/>
  <c r="Q28" i="14"/>
  <c r="Q59" i="14"/>
  <c r="Q63" i="14"/>
  <c r="Q64" i="14"/>
  <c r="Q60" i="14"/>
  <c r="Q62" i="14"/>
  <c r="Q66" i="14"/>
  <c r="Q72" i="14"/>
  <c r="Q68" i="14"/>
  <c r="Q65" i="14"/>
  <c r="AA20" i="14"/>
  <c r="R12" i="14"/>
  <c r="T26" i="14"/>
  <c r="Q57" i="14"/>
  <c r="Q71" i="14"/>
  <c r="AA23" i="14"/>
  <c r="R69" i="14"/>
  <c r="R24" i="14"/>
  <c r="V9" i="14"/>
  <c r="R18" i="14"/>
  <c r="Q61" i="14"/>
  <c r="Q70" i="14"/>
  <c r="R16" i="14"/>
  <c r="R15" i="14"/>
  <c r="R14" i="14"/>
  <c r="P55" i="14"/>
  <c r="Q73" i="14"/>
  <c r="R58" i="14"/>
  <c r="W10" i="14"/>
  <c r="U22" i="14"/>
  <c r="R11" i="14"/>
  <c r="Y21" i="14"/>
  <c r="R7" i="14"/>
  <c r="U8" i="14"/>
  <c r="Q74" i="14"/>
  <c r="X19" i="14"/>
  <c r="W25" i="14"/>
  <c r="Q67" i="14"/>
  <c r="Q56" i="14"/>
  <c r="AA17" i="14"/>
  <c r="N134" i="14" l="1"/>
  <c r="N142" i="14"/>
  <c r="N146" i="14"/>
  <c r="N132" i="14"/>
  <c r="N145" i="14"/>
  <c r="N137" i="14"/>
  <c r="O138" i="14"/>
  <c r="O140" i="14"/>
  <c r="M148" i="14"/>
  <c r="M150" i="14" s="1"/>
  <c r="N136" i="14"/>
  <c r="N135" i="14"/>
  <c r="N128" i="14"/>
  <c r="N133" i="14"/>
  <c r="N127" i="14"/>
  <c r="N130" i="14"/>
  <c r="N141" i="14"/>
  <c r="P76" i="14"/>
  <c r="P77" i="14"/>
  <c r="Q38" i="14"/>
  <c r="Q45" i="14"/>
  <c r="Q48" i="14"/>
  <c r="Q42" i="14"/>
  <c r="Q46" i="14"/>
  <c r="Q44" i="14"/>
  <c r="Q50" i="14"/>
  <c r="Q35" i="14"/>
  <c r="Q34" i="14"/>
  <c r="Q47" i="14"/>
  <c r="Q33" i="14"/>
  <c r="Q51" i="14"/>
  <c r="Q32" i="14"/>
  <c r="O83" i="14"/>
  <c r="O109" i="14" s="1"/>
  <c r="O94" i="14"/>
  <c r="O120" i="14" s="1"/>
  <c r="O89" i="14"/>
  <c r="O115" i="14" s="1"/>
  <c r="O87" i="14"/>
  <c r="O113" i="14" s="1"/>
  <c r="O98" i="14"/>
  <c r="O124" i="14" s="1"/>
  <c r="O99" i="14"/>
  <c r="O125" i="14" s="1"/>
  <c r="O93" i="14"/>
  <c r="O119" i="14" s="1"/>
  <c r="O91" i="14"/>
  <c r="O117" i="14" s="1"/>
  <c r="O90" i="14"/>
  <c r="O116" i="14" s="1"/>
  <c r="O82" i="14"/>
  <c r="O108" i="14" s="1"/>
  <c r="O84" i="14"/>
  <c r="O110" i="14" s="1"/>
  <c r="O92" i="14"/>
  <c r="O118" i="14" s="1"/>
  <c r="O86" i="14"/>
  <c r="O112" i="14" s="1"/>
  <c r="O96" i="14"/>
  <c r="O122" i="14" s="1"/>
  <c r="O88" i="14"/>
  <c r="O114" i="14" s="1"/>
  <c r="O85" i="14"/>
  <c r="O111" i="14" s="1"/>
  <c r="O81" i="14"/>
  <c r="O107" i="14" s="1"/>
  <c r="O97" i="14"/>
  <c r="O123" i="14" s="1"/>
  <c r="O95" i="14"/>
  <c r="O121" i="14" s="1"/>
  <c r="Q39" i="14"/>
  <c r="Q37" i="14"/>
  <c r="O80" i="14"/>
  <c r="O106" i="14" s="1"/>
  <c r="Q36" i="14"/>
  <c r="Q41" i="14"/>
  <c r="R29" i="14"/>
  <c r="R36" i="14" s="1"/>
  <c r="R28" i="14"/>
  <c r="R66" i="14"/>
  <c r="R60" i="14"/>
  <c r="R63" i="14"/>
  <c r="R72" i="14"/>
  <c r="R62" i="14"/>
  <c r="R64" i="14"/>
  <c r="R59" i="14"/>
  <c r="X10" i="14"/>
  <c r="R67" i="14"/>
  <c r="V8" i="14"/>
  <c r="S58" i="14"/>
  <c r="R70" i="14"/>
  <c r="S18" i="14"/>
  <c r="S24" i="14"/>
  <c r="S12" i="14"/>
  <c r="R65" i="14"/>
  <c r="R56" i="14"/>
  <c r="X25" i="14"/>
  <c r="S11" i="14"/>
  <c r="S16" i="14"/>
  <c r="W9" i="14"/>
  <c r="S69" i="14"/>
  <c r="R71" i="14"/>
  <c r="U26" i="14"/>
  <c r="S7" i="14"/>
  <c r="R61" i="14"/>
  <c r="R73" i="14"/>
  <c r="Q55" i="14"/>
  <c r="R68" i="14"/>
  <c r="R74" i="14"/>
  <c r="S14" i="14"/>
  <c r="Y19" i="14"/>
  <c r="Z21" i="14"/>
  <c r="V22" i="14"/>
  <c r="S15" i="14"/>
  <c r="R57" i="14"/>
  <c r="P138" i="14" l="1"/>
  <c r="O127" i="14"/>
  <c r="O131" i="14"/>
  <c r="O136" i="14"/>
  <c r="O128" i="14"/>
  <c r="O133" i="14"/>
  <c r="O129" i="14"/>
  <c r="O141" i="14"/>
  <c r="O139" i="14"/>
  <c r="O142" i="14"/>
  <c r="O134" i="14"/>
  <c r="O144" i="14"/>
  <c r="O137" i="14"/>
  <c r="O132" i="14"/>
  <c r="O143" i="14"/>
  <c r="O130" i="14"/>
  <c r="O146" i="14"/>
  <c r="N148" i="14"/>
  <c r="N150" i="14" s="1"/>
  <c r="O145" i="14"/>
  <c r="O135" i="14"/>
  <c r="Q76" i="14"/>
  <c r="Q77" i="14"/>
  <c r="R38" i="14"/>
  <c r="R48" i="14"/>
  <c r="R45" i="14"/>
  <c r="R42" i="14"/>
  <c r="R46" i="14"/>
  <c r="R44" i="14"/>
  <c r="R50" i="14"/>
  <c r="R35" i="14"/>
  <c r="R34" i="14"/>
  <c r="R33" i="14"/>
  <c r="R47" i="14"/>
  <c r="R51" i="14"/>
  <c r="R40" i="14"/>
  <c r="R39" i="14"/>
  <c r="P94" i="14"/>
  <c r="P120" i="14" s="1"/>
  <c r="P83" i="14"/>
  <c r="P109" i="14" s="1"/>
  <c r="P91" i="14"/>
  <c r="P117" i="14" s="1"/>
  <c r="P89" i="14"/>
  <c r="P115" i="14" s="1"/>
  <c r="P98" i="14"/>
  <c r="P124" i="14" s="1"/>
  <c r="P99" i="14"/>
  <c r="P125" i="14" s="1"/>
  <c r="P81" i="14"/>
  <c r="P107" i="14" s="1"/>
  <c r="P97" i="14"/>
  <c r="P123" i="14" s="1"/>
  <c r="P95" i="14"/>
  <c r="P121" i="14" s="1"/>
  <c r="P90" i="14"/>
  <c r="P116" i="14" s="1"/>
  <c r="P85" i="14"/>
  <c r="P111" i="14" s="1"/>
  <c r="P86" i="14"/>
  <c r="P112" i="14" s="1"/>
  <c r="P96" i="14"/>
  <c r="P122" i="14" s="1"/>
  <c r="P88" i="14"/>
  <c r="P114" i="14" s="1"/>
  <c r="P84" i="14"/>
  <c r="P110" i="14" s="1"/>
  <c r="P93" i="14"/>
  <c r="P119" i="14" s="1"/>
  <c r="P82" i="14"/>
  <c r="P108" i="14" s="1"/>
  <c r="P87" i="14"/>
  <c r="P113" i="14" s="1"/>
  <c r="P92" i="14"/>
  <c r="P118" i="14" s="1"/>
  <c r="R37" i="14"/>
  <c r="R32" i="14"/>
  <c r="P80" i="14"/>
  <c r="P106" i="14" s="1"/>
  <c r="R41" i="14"/>
  <c r="R49" i="14"/>
  <c r="R43" i="14"/>
  <c r="S29" i="14"/>
  <c r="S37" i="14" s="1"/>
  <c r="S28" i="14"/>
  <c r="S72" i="14"/>
  <c r="S59" i="14"/>
  <c r="S62" i="14"/>
  <c r="S63" i="14"/>
  <c r="S66" i="14"/>
  <c r="S64" i="14"/>
  <c r="S60" i="14"/>
  <c r="S68" i="14"/>
  <c r="X9" i="14"/>
  <c r="S74" i="14"/>
  <c r="T15" i="14"/>
  <c r="AA21" i="14"/>
  <c r="R55" i="14"/>
  <c r="S61" i="14"/>
  <c r="V26" i="14"/>
  <c r="T69" i="14"/>
  <c r="T16" i="14"/>
  <c r="S56" i="14"/>
  <c r="T24" i="14"/>
  <c r="S70" i="14"/>
  <c r="W8" i="14"/>
  <c r="Y10" i="14"/>
  <c r="W22" i="14"/>
  <c r="S71" i="14"/>
  <c r="T14" i="14"/>
  <c r="T12" i="14"/>
  <c r="S57" i="14"/>
  <c r="S73" i="14"/>
  <c r="T11" i="14"/>
  <c r="T18" i="14"/>
  <c r="T58" i="14"/>
  <c r="S67" i="14"/>
  <c r="Z19" i="14"/>
  <c r="T7" i="14"/>
  <c r="Y25" i="14"/>
  <c r="S65" i="14"/>
  <c r="R106" i="14" l="1"/>
  <c r="P134" i="14"/>
  <c r="P136" i="14"/>
  <c r="P146" i="14"/>
  <c r="P132" i="14"/>
  <c r="P130" i="14"/>
  <c r="P137" i="14"/>
  <c r="P129" i="14"/>
  <c r="P144" i="14"/>
  <c r="P128" i="14"/>
  <c r="P127" i="14"/>
  <c r="P133" i="14"/>
  <c r="P145" i="14"/>
  <c r="P140" i="14"/>
  <c r="P143" i="14"/>
  <c r="P142" i="14"/>
  <c r="P141" i="14"/>
  <c r="P131" i="14"/>
  <c r="O148" i="14"/>
  <c r="O150" i="14" s="1"/>
  <c r="P135" i="14"/>
  <c r="P139" i="14"/>
  <c r="R77" i="14"/>
  <c r="R80" i="14" s="1"/>
  <c r="R76" i="14"/>
  <c r="S38" i="14"/>
  <c r="S45" i="14"/>
  <c r="S42" i="14"/>
  <c r="S48" i="14"/>
  <c r="S46" i="14"/>
  <c r="S44" i="14"/>
  <c r="S50" i="14"/>
  <c r="S35" i="14"/>
  <c r="S34" i="14"/>
  <c r="S33" i="14"/>
  <c r="S47" i="14"/>
  <c r="S51" i="14"/>
  <c r="S36" i="14"/>
  <c r="S41" i="14"/>
  <c r="S39" i="14"/>
  <c r="Q94" i="14"/>
  <c r="Q120" i="14" s="1"/>
  <c r="Q83" i="14"/>
  <c r="Q109" i="14" s="1"/>
  <c r="Q85" i="14"/>
  <c r="Q111" i="14" s="1"/>
  <c r="Q99" i="14"/>
  <c r="Q125" i="14" s="1"/>
  <c r="Q84" i="14"/>
  <c r="Q110" i="14" s="1"/>
  <c r="Q90" i="14"/>
  <c r="Q116" i="14" s="1"/>
  <c r="Q86" i="14"/>
  <c r="Q112" i="14" s="1"/>
  <c r="Q88" i="14"/>
  <c r="Q114" i="14" s="1"/>
  <c r="Q95" i="14"/>
  <c r="Q121" i="14" s="1"/>
  <c r="Q97" i="14"/>
  <c r="Q123" i="14" s="1"/>
  <c r="Q93" i="14"/>
  <c r="Q119" i="14" s="1"/>
  <c r="Q81" i="14"/>
  <c r="Q107" i="14" s="1"/>
  <c r="Q87" i="14"/>
  <c r="Q113" i="14" s="1"/>
  <c r="Q91" i="14"/>
  <c r="Q117" i="14" s="1"/>
  <c r="Q92" i="14"/>
  <c r="Q118" i="14" s="1"/>
  <c r="Q82" i="14"/>
  <c r="Q108" i="14" s="1"/>
  <c r="Q98" i="14"/>
  <c r="Q124" i="14" s="1"/>
  <c r="Q96" i="14"/>
  <c r="Q122" i="14" s="1"/>
  <c r="Q89" i="14"/>
  <c r="Q115" i="14" s="1"/>
  <c r="S43" i="14"/>
  <c r="S32" i="14"/>
  <c r="S49" i="14"/>
  <c r="S40" i="14"/>
  <c r="Q80" i="14"/>
  <c r="Q106" i="14" s="1"/>
  <c r="T29" i="14"/>
  <c r="T39" i="14" s="1"/>
  <c r="T28" i="14"/>
  <c r="T66" i="14"/>
  <c r="T62" i="14"/>
  <c r="T72" i="14"/>
  <c r="T60" i="14"/>
  <c r="T63" i="14"/>
  <c r="T59" i="14"/>
  <c r="T64" i="14"/>
  <c r="U14" i="14"/>
  <c r="U24" i="14"/>
  <c r="U18" i="14"/>
  <c r="Z25" i="14"/>
  <c r="AA19" i="14"/>
  <c r="T71" i="14"/>
  <c r="Z10" i="14"/>
  <c r="T70" i="14"/>
  <c r="T56" i="14"/>
  <c r="U69" i="14"/>
  <c r="T61" i="14"/>
  <c r="T74" i="14"/>
  <c r="T68" i="14"/>
  <c r="U7" i="14"/>
  <c r="U58" i="14"/>
  <c r="U11" i="14"/>
  <c r="T57" i="14"/>
  <c r="X8" i="14"/>
  <c r="U16" i="14"/>
  <c r="W26" i="14"/>
  <c r="S55" i="14"/>
  <c r="U15" i="14"/>
  <c r="Y9" i="14"/>
  <c r="T65" i="14"/>
  <c r="X22" i="14"/>
  <c r="T67" i="14"/>
  <c r="T73" i="14"/>
  <c r="U12" i="14"/>
  <c r="Q135" i="14" l="1"/>
  <c r="Q145" i="14"/>
  <c r="Q143" i="14"/>
  <c r="Q136" i="14"/>
  <c r="Q139" i="14"/>
  <c r="Q137" i="14"/>
  <c r="Q141" i="14"/>
  <c r="Q133" i="14"/>
  <c r="Q138" i="14"/>
  <c r="Q140" i="14"/>
  <c r="Q144" i="14"/>
  <c r="Q131" i="14"/>
  <c r="Q132" i="14"/>
  <c r="Q127" i="14"/>
  <c r="Q142" i="14"/>
  <c r="Q130" i="14"/>
  <c r="Q129" i="14"/>
  <c r="Q146" i="14"/>
  <c r="P148" i="14"/>
  <c r="P150" i="14" s="1"/>
  <c r="Q128" i="14"/>
  <c r="Q134" i="14"/>
  <c r="T37" i="14"/>
  <c r="S77" i="14"/>
  <c r="S80" i="14" s="1"/>
  <c r="S106" i="14" s="1"/>
  <c r="S76" i="14"/>
  <c r="T38" i="14"/>
  <c r="T45" i="14"/>
  <c r="T48" i="14"/>
  <c r="T42" i="14"/>
  <c r="T46" i="14"/>
  <c r="T44" i="14"/>
  <c r="T35" i="14"/>
  <c r="T50" i="14"/>
  <c r="T34" i="14"/>
  <c r="T47" i="14"/>
  <c r="T33" i="14"/>
  <c r="T51" i="14"/>
  <c r="T32" i="14"/>
  <c r="T49" i="14"/>
  <c r="T36" i="14"/>
  <c r="T43" i="14"/>
  <c r="T41" i="14"/>
  <c r="T40" i="14"/>
  <c r="R83" i="14"/>
  <c r="R109" i="14" s="1"/>
  <c r="R94" i="14"/>
  <c r="R120" i="14" s="1"/>
  <c r="R90" i="14"/>
  <c r="R116" i="14" s="1"/>
  <c r="R89" i="14"/>
  <c r="R115" i="14" s="1"/>
  <c r="R91" i="14"/>
  <c r="R117" i="14" s="1"/>
  <c r="R99" i="14"/>
  <c r="R125" i="14" s="1"/>
  <c r="R97" i="14"/>
  <c r="R123" i="14" s="1"/>
  <c r="R82" i="14"/>
  <c r="R108" i="14" s="1"/>
  <c r="R96" i="14"/>
  <c r="R122" i="14" s="1"/>
  <c r="R84" i="14"/>
  <c r="R110" i="14" s="1"/>
  <c r="R95" i="14"/>
  <c r="R121" i="14" s="1"/>
  <c r="R85" i="14"/>
  <c r="R111" i="14" s="1"/>
  <c r="R87" i="14"/>
  <c r="R113" i="14" s="1"/>
  <c r="R86" i="14"/>
  <c r="R112" i="14" s="1"/>
  <c r="R92" i="14"/>
  <c r="R118" i="14" s="1"/>
  <c r="R98" i="14"/>
  <c r="R124" i="14" s="1"/>
  <c r="R88" i="14"/>
  <c r="R114" i="14" s="1"/>
  <c r="R93" i="14"/>
  <c r="R119" i="14" s="1"/>
  <c r="R81" i="14"/>
  <c r="R107" i="14" s="1"/>
  <c r="U29" i="14"/>
  <c r="U28" i="14"/>
  <c r="U59" i="14"/>
  <c r="U60" i="14"/>
  <c r="U62" i="14"/>
  <c r="U64" i="14"/>
  <c r="U63" i="14"/>
  <c r="U72" i="14"/>
  <c r="U66" i="14"/>
  <c r="Z9" i="14"/>
  <c r="U67" i="14"/>
  <c r="U61" i="14"/>
  <c r="X26" i="14"/>
  <c r="Y8" i="14"/>
  <c r="V11" i="14"/>
  <c r="V7" i="14"/>
  <c r="U73" i="14"/>
  <c r="Y22" i="14"/>
  <c r="V69" i="14"/>
  <c r="U70" i="14"/>
  <c r="U71" i="14"/>
  <c r="AA25" i="14"/>
  <c r="V24" i="14"/>
  <c r="V16" i="14"/>
  <c r="U57" i="14"/>
  <c r="V58" i="14"/>
  <c r="U68" i="14"/>
  <c r="U65" i="14"/>
  <c r="AA10" i="14"/>
  <c r="V18" i="14"/>
  <c r="V14" i="14"/>
  <c r="T55" i="14"/>
  <c r="V12" i="14"/>
  <c r="U56" i="14"/>
  <c r="V15" i="14"/>
  <c r="U74" i="14"/>
  <c r="R132" i="14" l="1"/>
  <c r="Q148" i="14"/>
  <c r="Q150" i="14" s="1"/>
  <c r="R146" i="14"/>
  <c r="R135" i="14"/>
  <c r="R143" i="14"/>
  <c r="R129" i="14"/>
  <c r="R144" i="14"/>
  <c r="R141" i="14"/>
  <c r="R140" i="14"/>
  <c r="R130" i="14"/>
  <c r="R137" i="14"/>
  <c r="R127" i="14"/>
  <c r="R128" i="14"/>
  <c r="R133" i="14"/>
  <c r="R142" i="14"/>
  <c r="R139" i="14"/>
  <c r="R131" i="14"/>
  <c r="R138" i="14"/>
  <c r="R136" i="14"/>
  <c r="R134" i="14"/>
  <c r="R145" i="14"/>
  <c r="U38" i="14"/>
  <c r="U45" i="14"/>
  <c r="U48" i="14"/>
  <c r="U42" i="14"/>
  <c r="U46" i="14"/>
  <c r="U44" i="14"/>
  <c r="U35" i="14"/>
  <c r="U50" i="14"/>
  <c r="U34" i="14"/>
  <c r="U33" i="14"/>
  <c r="U47" i="14"/>
  <c r="U51" i="14"/>
  <c r="U41" i="14"/>
  <c r="U32" i="14"/>
  <c r="U36" i="14"/>
  <c r="U37" i="14"/>
  <c r="U40" i="14"/>
  <c r="T77" i="14"/>
  <c r="T76" i="14"/>
  <c r="U39" i="14"/>
  <c r="S83" i="14"/>
  <c r="S109" i="14" s="1"/>
  <c r="S94" i="14"/>
  <c r="S120" i="14" s="1"/>
  <c r="S97" i="14"/>
  <c r="S123" i="14" s="1"/>
  <c r="S92" i="14"/>
  <c r="S118" i="14" s="1"/>
  <c r="S88" i="14"/>
  <c r="S114" i="14" s="1"/>
  <c r="S98" i="14"/>
  <c r="S124" i="14" s="1"/>
  <c r="S86" i="14"/>
  <c r="S112" i="14" s="1"/>
  <c r="S84" i="14"/>
  <c r="S110" i="14" s="1"/>
  <c r="S90" i="14"/>
  <c r="S116" i="14" s="1"/>
  <c r="S82" i="14"/>
  <c r="S108" i="14" s="1"/>
  <c r="S81" i="14"/>
  <c r="S107" i="14" s="1"/>
  <c r="S85" i="14"/>
  <c r="S111" i="14" s="1"/>
  <c r="S96" i="14"/>
  <c r="S122" i="14" s="1"/>
  <c r="S93" i="14"/>
  <c r="S119" i="14" s="1"/>
  <c r="S91" i="14"/>
  <c r="S117" i="14" s="1"/>
  <c r="S89" i="14"/>
  <c r="S115" i="14" s="1"/>
  <c r="S95" i="14"/>
  <c r="S121" i="14" s="1"/>
  <c r="S99" i="14"/>
  <c r="S125" i="14" s="1"/>
  <c r="S87" i="14"/>
  <c r="S113" i="14" s="1"/>
  <c r="U49" i="14"/>
  <c r="U43" i="14"/>
  <c r="V29" i="14"/>
  <c r="V49" i="14" s="1"/>
  <c r="V28" i="14"/>
  <c r="V72" i="14"/>
  <c r="V60" i="14"/>
  <c r="V64" i="14"/>
  <c r="V66" i="14"/>
  <c r="V63" i="14"/>
  <c r="V62" i="14"/>
  <c r="V59" i="14"/>
  <c r="W14" i="14"/>
  <c r="V74" i="14"/>
  <c r="V56" i="14"/>
  <c r="U55" i="14"/>
  <c r="W18" i="14"/>
  <c r="V68" i="14"/>
  <c r="V57" i="14"/>
  <c r="W24" i="14"/>
  <c r="V71" i="14"/>
  <c r="W69" i="14"/>
  <c r="V73" i="14"/>
  <c r="W11" i="14"/>
  <c r="Y26" i="14"/>
  <c r="V67" i="14"/>
  <c r="W16" i="14"/>
  <c r="V65" i="14"/>
  <c r="W15" i="14"/>
  <c r="W58" i="14"/>
  <c r="Z22" i="14"/>
  <c r="W7" i="14"/>
  <c r="Z8" i="14"/>
  <c r="V61" i="14"/>
  <c r="AA9" i="14"/>
  <c r="W12" i="14"/>
  <c r="V70" i="14"/>
  <c r="S131" i="14" l="1"/>
  <c r="R148" i="14"/>
  <c r="R150" i="14" s="1"/>
  <c r="S141" i="14"/>
  <c r="S146" i="14"/>
  <c r="S127" i="14"/>
  <c r="S144" i="14"/>
  <c r="S132" i="14"/>
  <c r="S129" i="14"/>
  <c r="S128" i="14"/>
  <c r="S139" i="14"/>
  <c r="S130" i="14"/>
  <c r="S134" i="14"/>
  <c r="S133" i="14"/>
  <c r="S137" i="14"/>
  <c r="S142" i="14"/>
  <c r="S138" i="14"/>
  <c r="S143" i="14"/>
  <c r="S136" i="14"/>
  <c r="S145" i="14"/>
  <c r="S135" i="14"/>
  <c r="S140" i="14"/>
  <c r="V40" i="14"/>
  <c r="U76" i="14"/>
  <c r="U77" i="14"/>
  <c r="V32" i="14"/>
  <c r="V36" i="14"/>
  <c r="V37" i="14"/>
  <c r="V43" i="14"/>
  <c r="V41" i="14"/>
  <c r="V39" i="14"/>
  <c r="T83" i="14"/>
  <c r="T109" i="14" s="1"/>
  <c r="T94" i="14"/>
  <c r="T120" i="14" s="1"/>
  <c r="T92" i="14"/>
  <c r="T118" i="14" s="1"/>
  <c r="T85" i="14"/>
  <c r="T111" i="14" s="1"/>
  <c r="T93" i="14"/>
  <c r="T119" i="14" s="1"/>
  <c r="T88" i="14"/>
  <c r="T114" i="14" s="1"/>
  <c r="T87" i="14"/>
  <c r="T113" i="14" s="1"/>
  <c r="T95" i="14"/>
  <c r="T121" i="14" s="1"/>
  <c r="T86" i="14"/>
  <c r="T112" i="14" s="1"/>
  <c r="T97" i="14"/>
  <c r="T123" i="14" s="1"/>
  <c r="T81" i="14"/>
  <c r="T107" i="14" s="1"/>
  <c r="T98" i="14"/>
  <c r="T124" i="14" s="1"/>
  <c r="T89" i="14"/>
  <c r="T115" i="14" s="1"/>
  <c r="T96" i="14"/>
  <c r="T122" i="14" s="1"/>
  <c r="T84" i="14"/>
  <c r="T110" i="14" s="1"/>
  <c r="T82" i="14"/>
  <c r="T108" i="14" s="1"/>
  <c r="T99" i="14"/>
  <c r="T125" i="14" s="1"/>
  <c r="T91" i="14"/>
  <c r="T117" i="14" s="1"/>
  <c r="T90" i="14"/>
  <c r="T116" i="14" s="1"/>
  <c r="V38" i="14"/>
  <c r="V48" i="14"/>
  <c r="V45" i="14"/>
  <c r="V42" i="14"/>
  <c r="V46" i="14"/>
  <c r="V44" i="14"/>
  <c r="V35" i="14"/>
  <c r="V50" i="14"/>
  <c r="V34" i="14"/>
  <c r="V33" i="14"/>
  <c r="V47" i="14"/>
  <c r="V51" i="14"/>
  <c r="T80" i="14"/>
  <c r="T106" i="14" s="1"/>
  <c r="W29" i="14"/>
  <c r="W40" i="14" s="1"/>
  <c r="W28" i="14"/>
  <c r="W62" i="14"/>
  <c r="W60" i="14"/>
  <c r="W59" i="14"/>
  <c r="W63" i="14"/>
  <c r="W64" i="14"/>
  <c r="W66" i="14"/>
  <c r="W72" i="14"/>
  <c r="W61" i="14"/>
  <c r="X7" i="14"/>
  <c r="W73" i="14"/>
  <c r="W70" i="14"/>
  <c r="AA8" i="14"/>
  <c r="AA22" i="14"/>
  <c r="X15" i="14"/>
  <c r="W67" i="14"/>
  <c r="X11" i="14"/>
  <c r="X69" i="14"/>
  <c r="X24" i="14"/>
  <c r="W68" i="14"/>
  <c r="X14" i="14"/>
  <c r="X16" i="14"/>
  <c r="V55" i="14"/>
  <c r="W74" i="14"/>
  <c r="X58" i="14"/>
  <c r="W71" i="14"/>
  <c r="W57" i="14"/>
  <c r="X18" i="14"/>
  <c r="X12" i="14"/>
  <c r="W65" i="14"/>
  <c r="Z26" i="14"/>
  <c r="W56" i="14"/>
  <c r="W37" i="14" l="1"/>
  <c r="W49" i="14"/>
  <c r="W36" i="14"/>
  <c r="W43" i="14"/>
  <c r="W41" i="14"/>
  <c r="W39" i="14"/>
  <c r="W32" i="14"/>
  <c r="T140" i="14"/>
  <c r="T139" i="14"/>
  <c r="T135" i="14"/>
  <c r="S148" i="14"/>
  <c r="S150" i="14" s="1"/>
  <c r="T138" i="14"/>
  <c r="T136" i="14"/>
  <c r="T131" i="14"/>
  <c r="T144" i="14"/>
  <c r="T133" i="14"/>
  <c r="T132" i="14"/>
  <c r="T145" i="14"/>
  <c r="T137" i="14"/>
  <c r="T141" i="14"/>
  <c r="T143" i="14"/>
  <c r="T146" i="14"/>
  <c r="T142" i="14"/>
  <c r="T130" i="14"/>
  <c r="T128" i="14"/>
  <c r="T129" i="14"/>
  <c r="T127" i="14"/>
  <c r="T134" i="14"/>
  <c r="W38" i="14"/>
  <c r="W45" i="14"/>
  <c r="W42" i="14"/>
  <c r="W48" i="14"/>
  <c r="W46" i="14"/>
  <c r="W44" i="14"/>
  <c r="W50" i="14"/>
  <c r="W35" i="14"/>
  <c r="W34" i="14"/>
  <c r="W33" i="14"/>
  <c r="W47" i="14"/>
  <c r="W51" i="14"/>
  <c r="U94" i="14"/>
  <c r="U120" i="14" s="1"/>
  <c r="U83" i="14"/>
  <c r="U109" i="14" s="1"/>
  <c r="U81" i="14"/>
  <c r="U107" i="14" s="1"/>
  <c r="U96" i="14"/>
  <c r="U122" i="14" s="1"/>
  <c r="U90" i="14"/>
  <c r="U116" i="14" s="1"/>
  <c r="U88" i="14"/>
  <c r="U114" i="14" s="1"/>
  <c r="U93" i="14"/>
  <c r="U119" i="14" s="1"/>
  <c r="U95" i="14"/>
  <c r="U121" i="14" s="1"/>
  <c r="U97" i="14"/>
  <c r="U123" i="14" s="1"/>
  <c r="U87" i="14"/>
  <c r="U113" i="14" s="1"/>
  <c r="U99" i="14"/>
  <c r="U125" i="14" s="1"/>
  <c r="U92" i="14"/>
  <c r="U118" i="14" s="1"/>
  <c r="U89" i="14"/>
  <c r="U115" i="14" s="1"/>
  <c r="U85" i="14"/>
  <c r="U111" i="14" s="1"/>
  <c r="U82" i="14"/>
  <c r="U108" i="14" s="1"/>
  <c r="U98" i="14"/>
  <c r="U124" i="14" s="1"/>
  <c r="U86" i="14"/>
  <c r="U112" i="14" s="1"/>
  <c r="U84" i="14"/>
  <c r="U110" i="14" s="1"/>
  <c r="U91" i="14"/>
  <c r="U117" i="14" s="1"/>
  <c r="V76" i="14"/>
  <c r="V77" i="14"/>
  <c r="U80" i="14"/>
  <c r="U106" i="14" s="1"/>
  <c r="X29" i="14"/>
  <c r="X39" i="14" s="1"/>
  <c r="X28" i="14"/>
  <c r="X72" i="14"/>
  <c r="X64" i="14"/>
  <c r="X59" i="14"/>
  <c r="X62" i="14"/>
  <c r="X66" i="14"/>
  <c r="X63" i="14"/>
  <c r="X60" i="14"/>
  <c r="AA26" i="14"/>
  <c r="Y69" i="14"/>
  <c r="X65" i="14"/>
  <c r="Y18" i="14"/>
  <c r="W55" i="14"/>
  <c r="Y14" i="14"/>
  <c r="Y24" i="14"/>
  <c r="Y11" i="14"/>
  <c r="Y15" i="14"/>
  <c r="Y7" i="14"/>
  <c r="Y12" i="14"/>
  <c r="X57" i="14"/>
  <c r="Y58" i="14"/>
  <c r="X74" i="14"/>
  <c r="Y16" i="14"/>
  <c r="X67" i="14"/>
  <c r="X73" i="14"/>
  <c r="X61" i="14"/>
  <c r="X68" i="14"/>
  <c r="X56" i="14"/>
  <c r="X71" i="14"/>
  <c r="X70" i="14"/>
  <c r="U139" i="14" l="1"/>
  <c r="U135" i="14"/>
  <c r="U134" i="14"/>
  <c r="U144" i="14"/>
  <c r="U128" i="14"/>
  <c r="T148" i="14"/>
  <c r="T150" i="14" s="1"/>
  <c r="U131" i="14"/>
  <c r="U136" i="14"/>
  <c r="U127" i="14"/>
  <c r="U129" i="14"/>
  <c r="U133" i="14"/>
  <c r="U145" i="14"/>
  <c r="U138" i="14"/>
  <c r="U140" i="14"/>
  <c r="U142" i="14"/>
  <c r="U137" i="14"/>
  <c r="U132" i="14"/>
  <c r="U146" i="14"/>
  <c r="U141" i="14"/>
  <c r="U130" i="14"/>
  <c r="U143" i="14"/>
  <c r="W77" i="14"/>
  <c r="W80" i="14" s="1"/>
  <c r="W106" i="14" s="1"/>
  <c r="W76" i="14"/>
  <c r="X38" i="14"/>
  <c r="X42" i="14"/>
  <c r="X45" i="14"/>
  <c r="X48" i="14"/>
  <c r="X46" i="14"/>
  <c r="X44" i="14"/>
  <c r="X35" i="14"/>
  <c r="X50" i="14"/>
  <c r="X34" i="14"/>
  <c r="X47" i="14"/>
  <c r="X33" i="14"/>
  <c r="X51" i="14"/>
  <c r="X40" i="14"/>
  <c r="V83" i="14"/>
  <c r="V109" i="14" s="1"/>
  <c r="V94" i="14"/>
  <c r="V120" i="14" s="1"/>
  <c r="V82" i="14"/>
  <c r="V108" i="14" s="1"/>
  <c r="V88" i="14"/>
  <c r="V114" i="14" s="1"/>
  <c r="V91" i="14"/>
  <c r="V117" i="14" s="1"/>
  <c r="V92" i="14"/>
  <c r="V118" i="14" s="1"/>
  <c r="V85" i="14"/>
  <c r="V111" i="14" s="1"/>
  <c r="V89" i="14"/>
  <c r="V115" i="14" s="1"/>
  <c r="V87" i="14"/>
  <c r="V113" i="14" s="1"/>
  <c r="V86" i="14"/>
  <c r="V112" i="14" s="1"/>
  <c r="V98" i="14"/>
  <c r="V124" i="14" s="1"/>
  <c r="V81" i="14"/>
  <c r="V107" i="14" s="1"/>
  <c r="V97" i="14"/>
  <c r="V123" i="14" s="1"/>
  <c r="V93" i="14"/>
  <c r="V119" i="14" s="1"/>
  <c r="V95" i="14"/>
  <c r="V121" i="14" s="1"/>
  <c r="V90" i="14"/>
  <c r="V116" i="14" s="1"/>
  <c r="V96" i="14"/>
  <c r="V122" i="14" s="1"/>
  <c r="V84" i="14"/>
  <c r="V110" i="14" s="1"/>
  <c r="V99" i="14"/>
  <c r="V125" i="14" s="1"/>
  <c r="X32" i="14"/>
  <c r="X41" i="14"/>
  <c r="V80" i="14"/>
  <c r="V106" i="14" s="1"/>
  <c r="X43" i="14"/>
  <c r="X36" i="14"/>
  <c r="X37" i="14"/>
  <c r="X49" i="14"/>
  <c r="Y29" i="14"/>
  <c r="Y49" i="14" s="1"/>
  <c r="Y28" i="14"/>
  <c r="Y64" i="14"/>
  <c r="Y62" i="14"/>
  <c r="Y63" i="14"/>
  <c r="Y60" i="14"/>
  <c r="Y66" i="14"/>
  <c r="Y59" i="14"/>
  <c r="Y72" i="14"/>
  <c r="Y70" i="14"/>
  <c r="Y61" i="14"/>
  <c r="Z24" i="14"/>
  <c r="Y71" i="14"/>
  <c r="Y68" i="14"/>
  <c r="Y67" i="14"/>
  <c r="Y74" i="14"/>
  <c r="Y57" i="14"/>
  <c r="Z7" i="14"/>
  <c r="Z11" i="14"/>
  <c r="Z14" i="14"/>
  <c r="Z18" i="14"/>
  <c r="Z69" i="14"/>
  <c r="Y56" i="14"/>
  <c r="Z16" i="14"/>
  <c r="Z58" i="14"/>
  <c r="Z12" i="14"/>
  <c r="Y73" i="14"/>
  <c r="Z15" i="14"/>
  <c r="X55" i="14"/>
  <c r="Y65" i="14"/>
  <c r="Y43" i="14" l="1"/>
  <c r="Y39" i="14"/>
  <c r="V135" i="14"/>
  <c r="V143" i="14"/>
  <c r="V130" i="14"/>
  <c r="U148" i="14"/>
  <c r="U150" i="14" s="1"/>
  <c r="V144" i="14"/>
  <c r="V142" i="14"/>
  <c r="V136" i="14"/>
  <c r="V134" i="14"/>
  <c r="V141" i="14"/>
  <c r="V133" i="14"/>
  <c r="V128" i="14"/>
  <c r="V131" i="14"/>
  <c r="V127" i="14"/>
  <c r="V140" i="14"/>
  <c r="V129" i="14"/>
  <c r="V137" i="14"/>
  <c r="V138" i="14"/>
  <c r="V146" i="14"/>
  <c r="V145" i="14"/>
  <c r="V139" i="14"/>
  <c r="V132" i="14"/>
  <c r="Z32" i="14"/>
  <c r="Y38" i="14"/>
  <c r="Y48" i="14"/>
  <c r="Y45" i="14"/>
  <c r="Y42" i="14"/>
  <c r="Y46" i="14"/>
  <c r="Y44" i="14"/>
  <c r="Y50" i="14"/>
  <c r="Y35" i="14"/>
  <c r="Y34" i="14"/>
  <c r="Y33" i="14"/>
  <c r="Y47" i="14"/>
  <c r="Y51" i="14"/>
  <c r="Y37" i="14"/>
  <c r="Y36" i="14"/>
  <c r="Y40" i="14"/>
  <c r="Y32" i="14"/>
  <c r="Y41" i="14"/>
  <c r="X77" i="14"/>
  <c r="X76" i="14"/>
  <c r="Z49" i="14"/>
  <c r="Z40" i="14"/>
  <c r="W94" i="14"/>
  <c r="W120" i="14" s="1"/>
  <c r="W83" i="14"/>
  <c r="W109" i="14" s="1"/>
  <c r="W84" i="14"/>
  <c r="W110" i="14" s="1"/>
  <c r="W96" i="14"/>
  <c r="W122" i="14" s="1"/>
  <c r="W91" i="14"/>
  <c r="W117" i="14" s="1"/>
  <c r="W99" i="14"/>
  <c r="W125" i="14" s="1"/>
  <c r="W95" i="14"/>
  <c r="W121" i="14" s="1"/>
  <c r="W87" i="14"/>
  <c r="W113" i="14" s="1"/>
  <c r="W93" i="14"/>
  <c r="W119" i="14" s="1"/>
  <c r="W88" i="14"/>
  <c r="W114" i="14" s="1"/>
  <c r="W98" i="14"/>
  <c r="W124" i="14" s="1"/>
  <c r="W90" i="14"/>
  <c r="W116" i="14" s="1"/>
  <c r="W85" i="14"/>
  <c r="W111" i="14" s="1"/>
  <c r="W92" i="14"/>
  <c r="W118" i="14" s="1"/>
  <c r="W82" i="14"/>
  <c r="W108" i="14" s="1"/>
  <c r="W89" i="14"/>
  <c r="W115" i="14" s="1"/>
  <c r="W81" i="14"/>
  <c r="W107" i="14" s="1"/>
  <c r="W86" i="14"/>
  <c r="W112" i="14" s="1"/>
  <c r="W97" i="14"/>
  <c r="W123" i="14" s="1"/>
  <c r="Z29" i="14"/>
  <c r="Z41" i="14" s="1"/>
  <c r="Z28" i="14"/>
  <c r="Z59" i="14"/>
  <c r="Z60" i="14"/>
  <c r="Z62" i="14"/>
  <c r="Z66" i="14"/>
  <c r="Z72" i="14"/>
  <c r="Z63" i="14"/>
  <c r="Z64" i="14"/>
  <c r="AA69" i="14"/>
  <c r="Z73" i="14"/>
  <c r="AA16" i="14"/>
  <c r="AA18" i="14"/>
  <c r="AA11" i="14"/>
  <c r="Z57" i="14"/>
  <c r="Z67" i="14"/>
  <c r="Z71" i="14"/>
  <c r="Z61" i="14"/>
  <c r="Z65" i="14"/>
  <c r="AA15" i="14"/>
  <c r="AA58" i="14"/>
  <c r="Z56" i="14"/>
  <c r="AA14" i="14"/>
  <c r="AA7" i="14"/>
  <c r="Z74" i="14"/>
  <c r="Z68" i="14"/>
  <c r="AA24" i="14"/>
  <c r="Y55" i="14"/>
  <c r="AA12" i="14"/>
  <c r="Z70" i="14"/>
  <c r="Z36" i="14" l="1"/>
  <c r="Z39" i="14"/>
  <c r="V148" i="14"/>
  <c r="V150" i="14" s="1"/>
  <c r="W127" i="14"/>
  <c r="W139" i="14"/>
  <c r="W143" i="14"/>
  <c r="W132" i="14"/>
  <c r="W135" i="14"/>
  <c r="W133" i="14"/>
  <c r="W140" i="14"/>
  <c r="W144" i="14"/>
  <c r="W145" i="14"/>
  <c r="W138" i="14"/>
  <c r="W141" i="14"/>
  <c r="W128" i="14"/>
  <c r="W137" i="14"/>
  <c r="W136" i="14"/>
  <c r="W130" i="14"/>
  <c r="W142" i="14"/>
  <c r="W131" i="14"/>
  <c r="W129" i="14"/>
  <c r="W146" i="14"/>
  <c r="W134" i="14"/>
  <c r="X83" i="14"/>
  <c r="X109" i="14" s="1"/>
  <c r="X94" i="14"/>
  <c r="X120" i="14" s="1"/>
  <c r="X86" i="14"/>
  <c r="X112" i="14" s="1"/>
  <c r="X98" i="14"/>
  <c r="X124" i="14" s="1"/>
  <c r="X92" i="14"/>
  <c r="X118" i="14" s="1"/>
  <c r="X88" i="14"/>
  <c r="X114" i="14" s="1"/>
  <c r="X84" i="14"/>
  <c r="X110" i="14" s="1"/>
  <c r="X96" i="14"/>
  <c r="X122" i="14" s="1"/>
  <c r="X87" i="14"/>
  <c r="X113" i="14" s="1"/>
  <c r="X90" i="14"/>
  <c r="X116" i="14" s="1"/>
  <c r="X97" i="14"/>
  <c r="X123" i="14" s="1"/>
  <c r="X89" i="14"/>
  <c r="X115" i="14" s="1"/>
  <c r="X95" i="14"/>
  <c r="X121" i="14" s="1"/>
  <c r="X99" i="14"/>
  <c r="X125" i="14" s="1"/>
  <c r="X81" i="14"/>
  <c r="X107" i="14" s="1"/>
  <c r="X82" i="14"/>
  <c r="X108" i="14" s="1"/>
  <c r="X93" i="14"/>
  <c r="X119" i="14" s="1"/>
  <c r="X85" i="14"/>
  <c r="X111" i="14" s="1"/>
  <c r="X91" i="14"/>
  <c r="X117" i="14" s="1"/>
  <c r="Z38" i="14"/>
  <c r="Z45" i="14"/>
  <c r="Z42" i="14"/>
  <c r="Z48" i="14"/>
  <c r="Z46" i="14"/>
  <c r="Z44" i="14"/>
  <c r="Z50" i="14"/>
  <c r="Z35" i="14"/>
  <c r="Z34" i="14"/>
  <c r="Z33" i="14"/>
  <c r="Z47" i="14"/>
  <c r="Z51" i="14"/>
  <c r="Z43" i="14"/>
  <c r="Z37" i="14"/>
  <c r="Y77" i="14"/>
  <c r="Y76" i="14"/>
  <c r="X80" i="14"/>
  <c r="X106" i="14" s="1"/>
  <c r="AA29" i="14"/>
  <c r="AA37" i="14" s="1"/>
  <c r="AA28" i="14"/>
  <c r="AA62" i="14"/>
  <c r="AA63" i="14"/>
  <c r="AA59" i="14"/>
  <c r="AA66" i="14"/>
  <c r="AA64" i="14"/>
  <c r="AA72" i="14"/>
  <c r="AA60" i="14"/>
  <c r="AA71" i="14"/>
  <c r="AA68" i="14"/>
  <c r="AA56" i="14"/>
  <c r="AA67" i="14"/>
  <c r="AA57" i="14"/>
  <c r="AA74" i="14"/>
  <c r="AA70" i="14"/>
  <c r="AA73" i="14"/>
  <c r="AA65" i="14"/>
  <c r="Z55" i="14"/>
  <c r="AA61" i="14"/>
  <c r="AA41" i="14" l="1"/>
  <c r="X136" i="14"/>
  <c r="X127" i="14"/>
  <c r="X146" i="14"/>
  <c r="X141" i="14"/>
  <c r="X142" i="14"/>
  <c r="X133" i="14"/>
  <c r="X145" i="14"/>
  <c r="X137" i="14"/>
  <c r="X139" i="14"/>
  <c r="X135" i="14"/>
  <c r="W148" i="14"/>
  <c r="W150" i="14" s="1"/>
  <c r="X128" i="14"/>
  <c r="X140" i="14"/>
  <c r="X144" i="14"/>
  <c r="X130" i="14"/>
  <c r="X138" i="14"/>
  <c r="X134" i="14"/>
  <c r="X132" i="14"/>
  <c r="X131" i="14"/>
  <c r="X143" i="14"/>
  <c r="X129" i="14"/>
  <c r="AA38" i="14"/>
  <c r="AA45" i="14"/>
  <c r="AA48" i="14"/>
  <c r="AA42" i="14"/>
  <c r="AA46" i="14"/>
  <c r="AA44" i="14"/>
  <c r="AA35" i="14"/>
  <c r="AA50" i="14"/>
  <c r="AA34" i="14"/>
  <c r="AA47" i="14"/>
  <c r="AA33" i="14"/>
  <c r="AA51" i="14"/>
  <c r="AA49" i="14"/>
  <c r="AA43" i="14"/>
  <c r="AA39" i="14"/>
  <c r="Z76" i="14"/>
  <c r="Z77" i="14"/>
  <c r="Z80" i="14" s="1"/>
  <c r="Z106" i="14" s="1"/>
  <c r="Y94" i="14"/>
  <c r="Y120" i="14" s="1"/>
  <c r="Y83" i="14"/>
  <c r="Y109" i="14" s="1"/>
  <c r="Y92" i="14"/>
  <c r="Y118" i="14" s="1"/>
  <c r="Y93" i="14"/>
  <c r="Y119" i="14" s="1"/>
  <c r="Y85" i="14"/>
  <c r="Y111" i="14" s="1"/>
  <c r="Y89" i="14"/>
  <c r="Y115" i="14" s="1"/>
  <c r="Y98" i="14"/>
  <c r="Y124" i="14" s="1"/>
  <c r="Y82" i="14"/>
  <c r="Y108" i="14" s="1"/>
  <c r="Y99" i="14"/>
  <c r="Y125" i="14" s="1"/>
  <c r="Y81" i="14"/>
  <c r="Y107" i="14" s="1"/>
  <c r="Y90" i="14"/>
  <c r="Y116" i="14" s="1"/>
  <c r="Y95" i="14"/>
  <c r="Y121" i="14" s="1"/>
  <c r="Y91" i="14"/>
  <c r="Y117" i="14" s="1"/>
  <c r="Y84" i="14"/>
  <c r="Y110" i="14" s="1"/>
  <c r="Y96" i="14"/>
  <c r="Y122" i="14" s="1"/>
  <c r="Y88" i="14"/>
  <c r="Y114" i="14" s="1"/>
  <c r="Y97" i="14"/>
  <c r="Y123" i="14" s="1"/>
  <c r="Y86" i="14"/>
  <c r="Y112" i="14" s="1"/>
  <c r="Y87" i="14"/>
  <c r="Y113" i="14" s="1"/>
  <c r="AA40" i="14"/>
  <c r="Y80" i="14"/>
  <c r="Y106" i="14" s="1"/>
  <c r="AA36" i="14"/>
  <c r="AA32" i="14"/>
  <c r="AA55" i="14"/>
  <c r="X148" i="14" l="1"/>
  <c r="X150" i="14" s="1"/>
  <c r="Y144" i="14"/>
  <c r="Y140" i="14"/>
  <c r="Y141" i="14"/>
  <c r="Y132" i="14"/>
  <c r="Y146" i="14"/>
  <c r="Y134" i="14"/>
  <c r="Y145" i="14"/>
  <c r="Y129" i="14"/>
  <c r="Y143" i="14"/>
  <c r="Y135" i="14"/>
  <c r="Y139" i="14"/>
  <c r="Y142" i="14"/>
  <c r="Y130" i="14"/>
  <c r="Y137" i="14"/>
  <c r="Y127" i="14"/>
  <c r="Y136" i="14"/>
  <c r="Y133" i="14"/>
  <c r="Y131" i="14"/>
  <c r="Y128" i="14"/>
  <c r="Y138" i="14"/>
  <c r="AA77" i="14"/>
  <c r="AA76" i="14"/>
  <c r="Z83" i="14"/>
  <c r="Z109" i="14" s="1"/>
  <c r="Z94" i="14"/>
  <c r="Z120" i="14" s="1"/>
  <c r="Z85" i="14"/>
  <c r="Z111" i="14" s="1"/>
  <c r="Z92" i="14"/>
  <c r="Z118" i="14" s="1"/>
  <c r="Z90" i="14"/>
  <c r="Z116" i="14" s="1"/>
  <c r="Z95" i="14"/>
  <c r="Z121" i="14" s="1"/>
  <c r="Z81" i="14"/>
  <c r="Z107" i="14" s="1"/>
  <c r="Z89" i="14"/>
  <c r="Z115" i="14" s="1"/>
  <c r="Z82" i="14"/>
  <c r="Z108" i="14" s="1"/>
  <c r="Z97" i="14"/>
  <c r="Z123" i="14" s="1"/>
  <c r="Z88" i="14"/>
  <c r="Z114" i="14" s="1"/>
  <c r="Z96" i="14"/>
  <c r="Z122" i="14" s="1"/>
  <c r="Z87" i="14"/>
  <c r="Z113" i="14" s="1"/>
  <c r="Z84" i="14"/>
  <c r="Z110" i="14" s="1"/>
  <c r="Z98" i="14"/>
  <c r="Z124" i="14" s="1"/>
  <c r="Z93" i="14"/>
  <c r="Z119" i="14" s="1"/>
  <c r="Z86" i="14"/>
  <c r="Z112" i="14" s="1"/>
  <c r="Z91" i="14"/>
  <c r="Z117" i="14" s="1"/>
  <c r="Z99" i="14"/>
  <c r="Z125" i="14" s="1"/>
  <c r="Z144" i="14" l="1"/>
  <c r="Z146" i="14"/>
  <c r="Z127" i="14"/>
  <c r="Z137" i="14"/>
  <c r="Z133" i="14"/>
  <c r="Z140" i="14"/>
  <c r="Z132" i="14"/>
  <c r="Z139" i="14"/>
  <c r="Z143" i="14"/>
  <c r="Z134" i="14"/>
  <c r="Z141" i="14"/>
  <c r="Z145" i="14"/>
  <c r="Z142" i="14"/>
  <c r="Z136" i="14"/>
  <c r="Z135" i="14"/>
  <c r="Z138" i="14"/>
  <c r="Z130" i="14"/>
  <c r="Z128" i="14"/>
  <c r="Y148" i="14"/>
  <c r="Y150" i="14" s="1"/>
  <c r="Z129" i="14"/>
  <c r="Z131" i="14"/>
  <c r="AA83" i="14"/>
  <c r="AA109" i="14" s="1"/>
  <c r="AA94" i="14"/>
  <c r="AA120" i="14" s="1"/>
  <c r="AA93" i="14"/>
  <c r="AA119" i="14" s="1"/>
  <c r="AA81" i="14"/>
  <c r="AA107" i="14" s="1"/>
  <c r="AA89" i="14"/>
  <c r="AA115" i="14" s="1"/>
  <c r="AA99" i="14"/>
  <c r="AA125" i="14" s="1"/>
  <c r="AA84" i="14"/>
  <c r="AA110" i="14" s="1"/>
  <c r="AA98" i="14"/>
  <c r="AA124" i="14" s="1"/>
  <c r="AA96" i="14"/>
  <c r="AA122" i="14" s="1"/>
  <c r="AA90" i="14"/>
  <c r="AA116" i="14" s="1"/>
  <c r="AA82" i="14"/>
  <c r="AA108" i="14" s="1"/>
  <c r="AA92" i="14"/>
  <c r="AA118" i="14" s="1"/>
  <c r="AA88" i="14"/>
  <c r="AA114" i="14" s="1"/>
  <c r="AA85" i="14"/>
  <c r="AA111" i="14" s="1"/>
  <c r="AA95" i="14"/>
  <c r="AA121" i="14" s="1"/>
  <c r="AA87" i="14"/>
  <c r="AA113" i="14" s="1"/>
  <c r="AA97" i="14"/>
  <c r="AA123" i="14" s="1"/>
  <c r="AA91" i="14"/>
  <c r="AA117" i="14" s="1"/>
  <c r="AA86" i="14"/>
  <c r="AA112" i="14" s="1"/>
  <c r="AA80" i="14"/>
  <c r="AA106" i="14" s="1"/>
  <c r="AA130" i="14" l="1"/>
  <c r="AA144" i="14"/>
  <c r="AA134" i="14"/>
  <c r="AA141" i="14"/>
  <c r="AA127" i="14"/>
  <c r="AA146" i="14"/>
  <c r="AA135" i="14"/>
  <c r="AA137" i="14"/>
  <c r="AA140" i="14"/>
  <c r="AA145" i="14"/>
  <c r="AA143" i="14"/>
  <c r="AA132" i="14"/>
  <c r="AA128" i="14"/>
  <c r="AA136" i="14"/>
  <c r="AA138" i="14"/>
  <c r="AA142" i="14"/>
  <c r="AA129" i="14"/>
  <c r="Z148" i="14"/>
  <c r="Z150" i="14" s="1"/>
  <c r="AA131" i="14"/>
  <c r="AA139" i="14"/>
  <c r="AA133" i="14"/>
  <c r="AA148" i="14" l="1"/>
  <c r="AA150" i="14" s="1"/>
</calcChain>
</file>

<file path=xl/sharedStrings.xml><?xml version="1.0" encoding="utf-8"?>
<sst xmlns="http://schemas.openxmlformats.org/spreadsheetml/2006/main" count="48" uniqueCount="39">
  <si>
    <t>First factor uniform
antithetic 
deviates
u1(sim,i)</t>
  </si>
  <si>
    <t>Moment matched first factor normal
antithetic 
deviates
ε1(sim,i)</t>
  </si>
  <si>
    <t>First factor normal
antithetic 
deviates
ε1(sim,i)</t>
  </si>
  <si>
    <t>Second factor uniform
antithetic 
deviates
u2(sim,i)</t>
  </si>
  <si>
    <t>Second factor normal
antithetic 
deviates
ε2(sim,i)</t>
  </si>
  <si>
    <t>Moment matched second factor normal
antithetic 
deviates
ε2(sim,i)</t>
  </si>
  <si>
    <t>Independent second factor normal
deviates
ε2(sim,i)</t>
  </si>
  <si>
    <t>Mean</t>
  </si>
  <si>
    <t>Standard deviation</t>
  </si>
  <si>
    <t>Covariance[ε1(i),ε2(i)]</t>
  </si>
  <si>
    <t xml:space="preserve">     Factor #2</t>
  </si>
  <si>
    <t xml:space="preserve">      Factor #1</t>
  </si>
  <si>
    <t>Sigma_R</t>
  </si>
  <si>
    <t>Sigma_U</t>
  </si>
  <si>
    <t>Rever_R</t>
  </si>
  <si>
    <t>Rever_U</t>
  </si>
  <si>
    <t>Corr_RU</t>
  </si>
  <si>
    <t>Delta_t</t>
  </si>
  <si>
    <t>Cor(Del_R,Del_U)</t>
  </si>
  <si>
    <t>First driver:
R(sim,i)</t>
  </si>
  <si>
    <t>Second driver:
U(sim,i)</t>
  </si>
  <si>
    <t>Short rate paths:
r(sim,i)</t>
  </si>
  <si>
    <t>r0(t)</t>
  </si>
  <si>
    <t>Flat Spot Rate</t>
  </si>
  <si>
    <t>Theoretical Drift</t>
  </si>
  <si>
    <t>Realized Mean</t>
  </si>
  <si>
    <t>Realized St. Dev.</t>
  </si>
  <si>
    <t>Theoretical St. Dev.</t>
  </si>
  <si>
    <t>Path 
Discount 
Factors:
D(sim,i)</t>
  </si>
  <si>
    <t>Error:</t>
  </si>
  <si>
    <t>MC Zero Bond Prices:</t>
  </si>
  <si>
    <t>Market Zero Bond Prices:</t>
  </si>
  <si>
    <t>Correlation[ε1(i),ε2(i)]</t>
  </si>
  <si>
    <t>Moment matched first driver:
R(sim,i)</t>
  </si>
  <si>
    <t>Driver U:</t>
  </si>
  <si>
    <t>Driver R:</t>
  </si>
  <si>
    <t>Moment matched second driver:
U(sim,i)</t>
  </si>
  <si>
    <t>Calibration of drift:</t>
  </si>
  <si>
    <t>MC Drift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</si>
</sst>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0.0000%"/>
    <numFmt numFmtId="165" formatCode="0.000000"/>
    <numFmt numFmtId="166" formatCode="#,##0.000000"/>
    <numFmt numFmtId="167" formatCode="_(* #,##0.00000_);_(* \(#,##0.00000\);_(* &quot;-&quot;??_);_(@_)"/>
  </numFmts>
  <fonts count="15" x14ac:knownFonts="1">
    <font>
      <sz val="10"/>
      <name val="Arial"/>
    </font>
    <font>
      <sz val="10"/>
      <name val="Arial"/>
      <family val="2"/>
    </font>
    <font>
      <b/>
      <sz val="10"/>
      <color indexed="9"/>
      <name val="Arial"/>
      <family val="2"/>
    </font>
    <font>
      <sz val="8"/>
      <color indexed="12"/>
      <name val="Arial"/>
      <family val="2"/>
    </font>
    <font>
      <sz val="8"/>
      <name val="Arial"/>
      <family val="2"/>
    </font>
    <font>
      <b/>
      <sz val="10"/>
      <color indexed="10"/>
      <name val="Arial"/>
      <family val="2"/>
    </font>
    <font>
      <b/>
      <sz val="11"/>
      <color indexed="10"/>
      <name val="Arial"/>
      <family val="2"/>
    </font>
    <font>
      <b/>
      <sz val="1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b/>
      <sz val="14"/>
      <name val="Arial"/>
      <family val="2"/>
    </font>
    <font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8">
    <xf numFmtId="0" fontId="0" fillId="0" borderId="0" xfId="0"/>
    <xf numFmtId="0" fontId="0" fillId="0" borderId="0" xfId="0" applyFill="1"/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6" xfId="0" applyFont="1" applyFill="1" applyBorder="1" applyAlignment="1">
      <alignment horizontal="center"/>
    </xf>
    <xf numFmtId="0" fontId="0" fillId="0" borderId="0" xfId="0" applyAlignment="1">
      <alignment horizontal="center"/>
    </xf>
    <xf numFmtId="164" fontId="0" fillId="0" borderId="7" xfId="2" applyNumberFormat="1" applyFont="1" applyBorder="1"/>
    <xf numFmtId="164" fontId="0" fillId="0" borderId="8" xfId="2" applyNumberFormat="1" applyFont="1" applyBorder="1"/>
    <xf numFmtId="164" fontId="0" fillId="0" borderId="0" xfId="2" applyNumberFormat="1" applyFont="1" applyBorder="1"/>
    <xf numFmtId="164" fontId="0" fillId="0" borderId="9" xfId="2" applyNumberFormat="1" applyFont="1" applyBorder="1"/>
    <xf numFmtId="0" fontId="0" fillId="0" borderId="10" xfId="0" applyBorder="1"/>
    <xf numFmtId="0" fontId="0" fillId="0" borderId="7" xfId="0" applyBorder="1"/>
    <xf numFmtId="0" fontId="0" fillId="0" borderId="8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0" fillId="0" borderId="0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12" fillId="0" borderId="0" xfId="0" applyFont="1" applyFill="1" applyBorder="1" applyAlignment="1">
      <alignment horizontal="right"/>
    </xf>
    <xf numFmtId="0" fontId="8" fillId="0" borderId="0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8" fillId="0" borderId="2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right"/>
    </xf>
    <xf numFmtId="0" fontId="2" fillId="0" borderId="0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left"/>
    </xf>
    <xf numFmtId="167" fontId="0" fillId="3" borderId="7" xfId="0" applyNumberFormat="1" applyFill="1" applyBorder="1"/>
    <xf numFmtId="167" fontId="0" fillId="3" borderId="8" xfId="0" applyNumberFormat="1" applyFill="1" applyBorder="1"/>
    <xf numFmtId="166" fontId="9" fillId="3" borderId="2" xfId="1" applyNumberFormat="1" applyFont="1" applyFill="1" applyBorder="1"/>
    <xf numFmtId="0" fontId="0" fillId="3" borderId="3" xfId="0" applyFill="1" applyBorder="1"/>
    <xf numFmtId="0" fontId="8" fillId="3" borderId="5" xfId="0" applyFont="1" applyFill="1" applyBorder="1" applyAlignment="1">
      <alignment horizontal="right" vertical="center"/>
    </xf>
    <xf numFmtId="164" fontId="0" fillId="3" borderId="5" xfId="0" applyNumberFormat="1" applyFill="1" applyBorder="1" applyAlignment="1">
      <alignment vertical="center"/>
    </xf>
    <xf numFmtId="164" fontId="0" fillId="3" borderId="6" xfId="0" applyNumberFormat="1" applyFill="1" applyBorder="1" applyAlignment="1">
      <alignment vertical="center"/>
    </xf>
    <xf numFmtId="0" fontId="0" fillId="3" borderId="1" xfId="0" applyFill="1" applyBorder="1"/>
    <xf numFmtId="0" fontId="0" fillId="3" borderId="2" xfId="0" applyFill="1" applyBorder="1"/>
    <xf numFmtId="0" fontId="8" fillId="3" borderId="10" xfId="0" applyFont="1" applyFill="1" applyBorder="1" applyAlignment="1">
      <alignment horizontal="center"/>
    </xf>
    <xf numFmtId="0" fontId="8" fillId="3" borderId="7" xfId="0" applyFont="1" applyFill="1" applyBorder="1" applyAlignment="1">
      <alignment horizontal="center"/>
    </xf>
    <xf numFmtId="0" fontId="8" fillId="3" borderId="8" xfId="0" applyFont="1" applyFill="1" applyBorder="1" applyAlignment="1">
      <alignment horizontal="center"/>
    </xf>
    <xf numFmtId="0" fontId="0" fillId="0" borderId="11" xfId="0" applyBorder="1"/>
    <xf numFmtId="0" fontId="0" fillId="0" borderId="0" xfId="0" applyBorder="1"/>
    <xf numFmtId="0" fontId="0" fillId="0" borderId="9" xfId="0" applyBorder="1"/>
    <xf numFmtId="164" fontId="0" fillId="0" borderId="10" xfId="2" applyNumberFormat="1" applyFont="1" applyBorder="1"/>
    <xf numFmtId="164" fontId="0" fillId="0" borderId="11" xfId="2" applyNumberFormat="1" applyFont="1" applyBorder="1"/>
    <xf numFmtId="164" fontId="0" fillId="0" borderId="1" xfId="2" applyNumberFormat="1" applyFont="1" applyBorder="1"/>
    <xf numFmtId="164" fontId="0" fillId="0" borderId="2" xfId="2" applyNumberFormat="1" applyFont="1" applyBorder="1"/>
    <xf numFmtId="164" fontId="0" fillId="0" borderId="3" xfId="2" applyNumberFormat="1" applyFont="1" applyBorder="1"/>
    <xf numFmtId="43" fontId="0" fillId="0" borderId="10" xfId="1" applyFont="1" applyBorder="1"/>
    <xf numFmtId="167" fontId="0" fillId="0" borderId="7" xfId="1" applyNumberFormat="1" applyFont="1" applyBorder="1"/>
    <xf numFmtId="167" fontId="0" fillId="0" borderId="8" xfId="1" applyNumberFormat="1" applyFont="1" applyBorder="1"/>
    <xf numFmtId="43" fontId="0" fillId="0" borderId="11" xfId="1" applyFont="1" applyBorder="1"/>
    <xf numFmtId="167" fontId="0" fillId="0" borderId="0" xfId="1" applyNumberFormat="1" applyFont="1" applyBorder="1"/>
    <xf numFmtId="167" fontId="0" fillId="0" borderId="9" xfId="1" applyNumberFormat="1" applyFont="1" applyBorder="1"/>
    <xf numFmtId="43" fontId="0" fillId="0" borderId="1" xfId="1" applyFont="1" applyBorder="1"/>
    <xf numFmtId="167" fontId="0" fillId="0" borderId="2" xfId="1" applyNumberFormat="1" applyFont="1" applyBorder="1"/>
    <xf numFmtId="167" fontId="0" fillId="0" borderId="3" xfId="1" applyNumberFormat="1" applyFont="1" applyBorder="1"/>
    <xf numFmtId="0" fontId="8" fillId="3" borderId="12" xfId="0" applyFont="1" applyFill="1" applyBorder="1" applyAlignment="1">
      <alignment horizontal="center"/>
    </xf>
    <xf numFmtId="9" fontId="0" fillId="3" borderId="13" xfId="0" applyNumberFormat="1" applyFill="1" applyBorder="1"/>
    <xf numFmtId="0" fontId="8" fillId="5" borderId="10" xfId="0" applyFont="1" applyFill="1" applyBorder="1" applyAlignment="1">
      <alignment horizontal="right"/>
    </xf>
    <xf numFmtId="0" fontId="0" fillId="5" borderId="7" xfId="0" applyFill="1" applyBorder="1"/>
    <xf numFmtId="165" fontId="0" fillId="5" borderId="7" xfId="1" applyNumberFormat="1" applyFont="1" applyFill="1" applyBorder="1"/>
    <xf numFmtId="165" fontId="0" fillId="5" borderId="8" xfId="1" applyNumberFormat="1" applyFont="1" applyFill="1" applyBorder="1"/>
    <xf numFmtId="0" fontId="8" fillId="5" borderId="11" xfId="0" applyFont="1" applyFill="1" applyBorder="1" applyAlignment="1">
      <alignment horizontal="right"/>
    </xf>
    <xf numFmtId="0" fontId="0" fillId="5" borderId="0" xfId="0" applyFill="1" applyBorder="1"/>
    <xf numFmtId="165" fontId="0" fillId="5" borderId="0" xfId="1" applyNumberFormat="1" applyFont="1" applyFill="1" applyBorder="1"/>
    <xf numFmtId="165" fontId="0" fillId="5" borderId="9" xfId="1" applyNumberFormat="1" applyFont="1" applyFill="1" applyBorder="1"/>
    <xf numFmtId="0" fontId="8" fillId="5" borderId="1" xfId="0" applyFont="1" applyFill="1" applyBorder="1" applyAlignment="1">
      <alignment horizontal="right"/>
    </xf>
    <xf numFmtId="0" fontId="0" fillId="5" borderId="2" xfId="0" applyFill="1" applyBorder="1"/>
    <xf numFmtId="165" fontId="0" fillId="5" borderId="2" xfId="0" applyNumberFormat="1" applyFill="1" applyBorder="1"/>
    <xf numFmtId="165" fontId="0" fillId="5" borderId="3" xfId="0" applyNumberFormat="1" applyFill="1" applyBorder="1"/>
    <xf numFmtId="167" fontId="9" fillId="3" borderId="0" xfId="1" applyNumberFormat="1" applyFont="1" applyFill="1" applyBorder="1"/>
    <xf numFmtId="167" fontId="9" fillId="3" borderId="9" xfId="1" applyNumberFormat="1" applyFont="1" applyFill="1" applyBorder="1"/>
    <xf numFmtId="166" fontId="9" fillId="3" borderId="3" xfId="1" applyNumberFormat="1" applyFont="1" applyFill="1" applyBorder="1"/>
    <xf numFmtId="0" fontId="10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right"/>
    </xf>
    <xf numFmtId="0" fontId="6" fillId="2" borderId="5" xfId="0" applyFont="1" applyFill="1" applyBorder="1" applyAlignment="1">
      <alignment horizontal="right"/>
    </xf>
    <xf numFmtId="0" fontId="7" fillId="4" borderId="4" xfId="0" applyFont="1" applyFill="1" applyBorder="1" applyAlignment="1">
      <alignment horizontal="left"/>
    </xf>
    <xf numFmtId="0" fontId="7" fillId="4" borderId="5" xfId="0" applyFont="1" applyFill="1" applyBorder="1" applyAlignment="1">
      <alignment horizontal="left"/>
    </xf>
    <xf numFmtId="0" fontId="7" fillId="4" borderId="6" xfId="0" applyFont="1" applyFill="1" applyBorder="1" applyAlignment="1">
      <alignment horizontal="left"/>
    </xf>
    <xf numFmtId="0" fontId="6" fillId="2" borderId="6" xfId="0" applyFont="1" applyFill="1" applyBorder="1" applyAlignment="1">
      <alignment horizontal="right"/>
    </xf>
    <xf numFmtId="0" fontId="6" fillId="2" borderId="0" xfId="0" applyFont="1" applyFill="1" applyBorder="1" applyAlignment="1">
      <alignment horizontal="right"/>
    </xf>
    <xf numFmtId="0" fontId="8" fillId="3" borderId="7" xfId="0" applyFont="1" applyFill="1" applyBorder="1" applyAlignment="1">
      <alignment horizontal="center"/>
    </xf>
    <xf numFmtId="0" fontId="8" fillId="3" borderId="8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8" fillId="3" borderId="10" xfId="0" applyFont="1" applyFill="1" applyBorder="1" applyAlignment="1">
      <alignment horizontal="right"/>
    </xf>
    <xf numFmtId="0" fontId="8" fillId="3" borderId="7" xfId="0" applyFont="1" applyFill="1" applyBorder="1" applyAlignment="1">
      <alignment horizontal="right"/>
    </xf>
    <xf numFmtId="0" fontId="8" fillId="3" borderId="11" xfId="0" applyFont="1" applyFill="1" applyBorder="1" applyAlignment="1">
      <alignment horizontal="right"/>
    </xf>
    <xf numFmtId="0" fontId="8" fillId="3" borderId="0" xfId="0" applyFont="1" applyFill="1" applyBorder="1" applyAlignment="1">
      <alignment horizontal="right"/>
    </xf>
    <xf numFmtId="0" fontId="8" fillId="3" borderId="1" xfId="0" applyFont="1" applyFill="1" applyBorder="1" applyAlignment="1">
      <alignment horizontal="right"/>
    </xf>
    <xf numFmtId="0" fontId="8" fillId="3" borderId="2" xfId="0" applyFont="1" applyFill="1" applyBorder="1" applyAlignment="1">
      <alignment horizontal="right"/>
    </xf>
    <xf numFmtId="0" fontId="0" fillId="6" borderId="0" xfId="0" applyFill="1"/>
    <xf numFmtId="0" fontId="13" fillId="6" borderId="0" xfId="0" applyFont="1" applyFill="1"/>
    <xf numFmtId="0" fontId="11" fillId="3" borderId="4" xfId="0" applyFont="1" applyFill="1" applyBorder="1" applyAlignment="1">
      <alignment horizontal="right" vertical="center"/>
    </xf>
    <xf numFmtId="0" fontId="14" fillId="0" borderId="0" xfId="0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24-Month (R,U) Distribution</a:t>
            </a:r>
          </a:p>
        </c:rich>
      </c:tx>
      <c:layout/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9430446194225724E-2"/>
          <c:y val="0.14994938669915542"/>
          <c:w val="0.88538910761154854"/>
          <c:h val="0.79865006129248173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'HW-2F Rate Paths'!$AA$7:$AA$26</c:f>
              <c:numCache>
                <c:formatCode>General</c:formatCode>
                <c:ptCount val="20"/>
                <c:pt idx="0">
                  <c:v>-9.3477258340507352E-2</c:v>
                </c:pt>
                <c:pt idx="1">
                  <c:v>4.1867876257441906E-2</c:v>
                </c:pt>
                <c:pt idx="2">
                  <c:v>4.8848115452858838E-2</c:v>
                </c:pt>
                <c:pt idx="3">
                  <c:v>7.6882154118278256E-2</c:v>
                </c:pt>
                <c:pt idx="4">
                  <c:v>1.0084186815337556E-2</c:v>
                </c:pt>
                <c:pt idx="5">
                  <c:v>3.063146885331058E-2</c:v>
                </c:pt>
                <c:pt idx="6">
                  <c:v>-3.3262731940155832E-2</c:v>
                </c:pt>
                <c:pt idx="7">
                  <c:v>-2.2842811278937072E-2</c:v>
                </c:pt>
                <c:pt idx="8">
                  <c:v>-2.3076704064039038E-2</c:v>
                </c:pt>
                <c:pt idx="9">
                  <c:v>-6.6972427309041765E-2</c:v>
                </c:pt>
                <c:pt idx="10">
                  <c:v>9.3477258340507352E-2</c:v>
                </c:pt>
                <c:pt idx="11">
                  <c:v>-4.1867876257441906E-2</c:v>
                </c:pt>
                <c:pt idx="12">
                  <c:v>-4.8848115452858838E-2</c:v>
                </c:pt>
                <c:pt idx="13">
                  <c:v>-7.6882154118278256E-2</c:v>
                </c:pt>
                <c:pt idx="14">
                  <c:v>-1.0084186815337556E-2</c:v>
                </c:pt>
                <c:pt idx="15">
                  <c:v>-3.063146885331058E-2</c:v>
                </c:pt>
                <c:pt idx="16">
                  <c:v>3.3262731940155832E-2</c:v>
                </c:pt>
                <c:pt idx="17">
                  <c:v>2.2842811278937086E-2</c:v>
                </c:pt>
                <c:pt idx="18">
                  <c:v>2.3076704064039052E-2</c:v>
                </c:pt>
                <c:pt idx="19">
                  <c:v>6.6972427309041765E-2</c:v>
                </c:pt>
              </c:numCache>
            </c:numRef>
          </c:xVal>
          <c:yVal>
            <c:numRef>
              <c:f>'HW-2F Rate Paths'!$AA$55:$AA$74</c:f>
              <c:numCache>
                <c:formatCode>General</c:formatCode>
                <c:ptCount val="20"/>
                <c:pt idx="0">
                  <c:v>7.1111950798295187E-2</c:v>
                </c:pt>
                <c:pt idx="1">
                  <c:v>-2.6379125423318796E-2</c:v>
                </c:pt>
                <c:pt idx="2">
                  <c:v>-2.4923507038810785E-2</c:v>
                </c:pt>
                <c:pt idx="3">
                  <c:v>-5.8951411230504375E-2</c:v>
                </c:pt>
                <c:pt idx="4">
                  <c:v>5.129888275728519E-3</c:v>
                </c:pt>
                <c:pt idx="5">
                  <c:v>-4.3475061345042226E-2</c:v>
                </c:pt>
                <c:pt idx="6">
                  <c:v>1.3636681799985007E-2</c:v>
                </c:pt>
                <c:pt idx="7">
                  <c:v>1.4951190675103808E-2</c:v>
                </c:pt>
                <c:pt idx="8">
                  <c:v>1.9307610370085063E-2</c:v>
                </c:pt>
                <c:pt idx="9">
                  <c:v>4.0033934635202273E-2</c:v>
                </c:pt>
                <c:pt idx="10">
                  <c:v>-7.1111950798295187E-2</c:v>
                </c:pt>
                <c:pt idx="11">
                  <c:v>2.6379125423318796E-2</c:v>
                </c:pt>
                <c:pt idx="12">
                  <c:v>2.4923507038810785E-2</c:v>
                </c:pt>
                <c:pt idx="13">
                  <c:v>5.8951411230504375E-2</c:v>
                </c:pt>
                <c:pt idx="14">
                  <c:v>-5.129888275728519E-3</c:v>
                </c:pt>
                <c:pt idx="15">
                  <c:v>4.3475061345042226E-2</c:v>
                </c:pt>
                <c:pt idx="16">
                  <c:v>-1.3636681799985007E-2</c:v>
                </c:pt>
                <c:pt idx="17">
                  <c:v>-1.4951190675103821E-2</c:v>
                </c:pt>
                <c:pt idx="18">
                  <c:v>-1.9307610370085077E-2</c:v>
                </c:pt>
                <c:pt idx="19">
                  <c:v>-4.0033934635202273E-2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445696"/>
        <c:axId val="108447232"/>
      </c:scatterChart>
      <c:valAx>
        <c:axId val="108445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08447232"/>
        <c:crosses val="autoZero"/>
        <c:crossBetween val="midCat"/>
      </c:valAx>
      <c:valAx>
        <c:axId val="10844723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084456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219075</xdr:colOff>
      <xdr:row>5</xdr:row>
      <xdr:rowOff>133350</xdr:rowOff>
    </xdr:from>
    <xdr:to>
      <xdr:col>39</xdr:col>
      <xdr:colOff>285750</xdr:colOff>
      <xdr:row>42</xdr:row>
      <xdr:rowOff>104775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65"/>
  <sheetViews>
    <sheetView workbookViewId="0">
      <selection activeCell="G127" sqref="G127"/>
    </sheetView>
  </sheetViews>
  <sheetFormatPr defaultRowHeight="12.75" x14ac:dyDescent="0.2"/>
  <cols>
    <col min="1" max="1" width="19.85546875" customWidth="1"/>
    <col min="2" max="2" width="10.5703125" customWidth="1"/>
    <col min="4" max="4" width="13.28515625" bestFit="1" customWidth="1"/>
    <col min="5" max="8" width="9.28515625" bestFit="1" customWidth="1"/>
    <col min="9" max="9" width="12.85546875" bestFit="1" customWidth="1"/>
    <col min="10" max="10" width="9.28515625" bestFit="1" customWidth="1"/>
    <col min="11" max="11" width="12.85546875" bestFit="1" customWidth="1"/>
    <col min="12" max="12" width="9.28515625" bestFit="1" customWidth="1"/>
    <col min="13" max="13" width="12.85546875" bestFit="1" customWidth="1"/>
    <col min="14" max="16" width="9.28515625" bestFit="1" customWidth="1"/>
    <col min="17" max="17" width="12.85546875" bestFit="1" customWidth="1"/>
    <col min="18" max="19" width="9.28515625" bestFit="1" customWidth="1"/>
    <col min="20" max="21" width="12.85546875" bestFit="1" customWidth="1"/>
    <col min="22" max="23" width="9.28515625" bestFit="1" customWidth="1"/>
    <col min="24" max="25" width="12.85546875" bestFit="1" customWidth="1"/>
    <col min="26" max="26" width="9.28515625" bestFit="1" customWidth="1"/>
    <col min="27" max="27" width="12.85546875" bestFit="1" customWidth="1"/>
  </cols>
  <sheetData>
    <row r="1" spans="1:28" ht="22.5" customHeight="1" x14ac:dyDescent="0.35">
      <c r="A1" s="79" t="s">
        <v>11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  <c r="AA1" s="80"/>
      <c r="AB1" s="81"/>
    </row>
    <row r="2" spans="1:28" ht="15.75" customHeight="1" x14ac:dyDescent="0.2">
      <c r="A2" s="21"/>
      <c r="B2" s="21"/>
      <c r="C2" s="22">
        <v>0</v>
      </c>
      <c r="D2" s="22">
        <f>C2+1</f>
        <v>1</v>
      </c>
      <c r="E2" s="22">
        <f t="shared" ref="E2:AA2" si="0">D2+1</f>
        <v>2</v>
      </c>
      <c r="F2" s="22">
        <f t="shared" si="0"/>
        <v>3</v>
      </c>
      <c r="G2" s="22">
        <f t="shared" si="0"/>
        <v>4</v>
      </c>
      <c r="H2" s="22">
        <f t="shared" si="0"/>
        <v>5</v>
      </c>
      <c r="I2" s="22">
        <f t="shared" si="0"/>
        <v>6</v>
      </c>
      <c r="J2" s="22">
        <f t="shared" si="0"/>
        <v>7</v>
      </c>
      <c r="K2" s="22">
        <f t="shared" si="0"/>
        <v>8</v>
      </c>
      <c r="L2" s="22">
        <f t="shared" si="0"/>
        <v>9</v>
      </c>
      <c r="M2" s="22">
        <f t="shared" si="0"/>
        <v>10</v>
      </c>
      <c r="N2" s="22">
        <f t="shared" si="0"/>
        <v>11</v>
      </c>
      <c r="O2" s="22">
        <f t="shared" si="0"/>
        <v>12</v>
      </c>
      <c r="P2" s="22">
        <f t="shared" si="0"/>
        <v>13</v>
      </c>
      <c r="Q2" s="22">
        <f t="shared" si="0"/>
        <v>14</v>
      </c>
      <c r="R2" s="22">
        <f t="shared" si="0"/>
        <v>15</v>
      </c>
      <c r="S2" s="22">
        <f t="shared" si="0"/>
        <v>16</v>
      </c>
      <c r="T2" s="22">
        <f t="shared" si="0"/>
        <v>17</v>
      </c>
      <c r="U2" s="22">
        <f t="shared" si="0"/>
        <v>18</v>
      </c>
      <c r="V2" s="22">
        <f t="shared" si="0"/>
        <v>19</v>
      </c>
      <c r="W2" s="22">
        <f t="shared" si="0"/>
        <v>20</v>
      </c>
      <c r="X2" s="22">
        <f t="shared" si="0"/>
        <v>21</v>
      </c>
      <c r="Y2" s="22">
        <f t="shared" si="0"/>
        <v>22</v>
      </c>
      <c r="Z2" s="22">
        <f t="shared" si="0"/>
        <v>23</v>
      </c>
      <c r="AA2" s="22">
        <f t="shared" si="0"/>
        <v>24</v>
      </c>
      <c r="AB2" s="21"/>
    </row>
    <row r="3" spans="1:28" x14ac:dyDescent="0.2">
      <c r="A3" s="75" t="s">
        <v>0</v>
      </c>
      <c r="B3" s="23">
        <v>1</v>
      </c>
      <c r="C3" s="21"/>
      <c r="D3" s="21">
        <v>0.38146075218662467</v>
      </c>
      <c r="E3" s="21">
        <v>6.0914287763122132E-2</v>
      </c>
      <c r="F3" s="21">
        <v>0.75342875843968504</v>
      </c>
      <c r="G3" s="21">
        <v>0.2402047591290799</v>
      </c>
      <c r="H3" s="21">
        <v>0.30007109585365677</v>
      </c>
      <c r="I3" s="21">
        <v>5.5889334536729507E-3</v>
      </c>
      <c r="J3" s="21">
        <v>0.78705329858931972</v>
      </c>
      <c r="K3" s="21">
        <v>0.63324007498111823</v>
      </c>
      <c r="L3" s="21">
        <v>0.7601351986451963</v>
      </c>
      <c r="M3" s="21">
        <v>0.30004405548097535</v>
      </c>
      <c r="N3" s="21">
        <v>0.68199168320923076</v>
      </c>
      <c r="O3" s="21">
        <v>0.27372178398143454</v>
      </c>
      <c r="P3" s="21">
        <v>0.27748201064363265</v>
      </c>
      <c r="Q3" s="21">
        <v>0.18976798031714992</v>
      </c>
      <c r="R3" s="21">
        <v>0.48771739687358284</v>
      </c>
      <c r="S3" s="21">
        <v>0.6522813529187701</v>
      </c>
      <c r="T3" s="21">
        <v>0.58513975037986832</v>
      </c>
      <c r="U3" s="21">
        <v>0.62823797545500071</v>
      </c>
      <c r="V3" s="21">
        <v>0.36790790447602473</v>
      </c>
      <c r="W3" s="21">
        <v>0.48735186300305111</v>
      </c>
      <c r="X3" s="21">
        <v>0.36489058425657817</v>
      </c>
      <c r="Y3" s="21">
        <v>0.90060228507587281</v>
      </c>
      <c r="Z3" s="21">
        <v>0.17122283208073341</v>
      </c>
      <c r="AA3" s="21">
        <v>0.13423123841594187</v>
      </c>
      <c r="AB3" s="21"/>
    </row>
    <row r="4" spans="1:28" x14ac:dyDescent="0.2">
      <c r="A4" s="76"/>
      <c r="B4" s="23">
        <f>B3+1</f>
        <v>2</v>
      </c>
      <c r="C4" s="21"/>
      <c r="D4" s="21">
        <v>0.80911366872462054</v>
      </c>
      <c r="E4" s="21">
        <v>0.25280875993823404</v>
      </c>
      <c r="F4" s="21">
        <v>0.11650777332253082</v>
      </c>
      <c r="G4" s="21">
        <v>0.35844628484888141</v>
      </c>
      <c r="H4" s="21">
        <v>0.50271133205195895</v>
      </c>
      <c r="I4" s="21">
        <v>0.77305286024554665</v>
      </c>
      <c r="J4" s="21">
        <v>0.7211343849019578</v>
      </c>
      <c r="K4" s="21">
        <v>0.27021160316443371</v>
      </c>
      <c r="L4" s="21">
        <v>0.54017348159423961</v>
      </c>
      <c r="M4" s="21">
        <v>0.75358142362951952</v>
      </c>
      <c r="N4" s="21">
        <v>0.5711630276118782</v>
      </c>
      <c r="O4" s="21">
        <v>0.27368139351679055</v>
      </c>
      <c r="P4" s="21">
        <v>0.76476988704172211</v>
      </c>
      <c r="Q4" s="21">
        <v>0.36650883566486359</v>
      </c>
      <c r="R4" s="21">
        <v>0.40286210816618517</v>
      </c>
      <c r="S4" s="21">
        <v>0.86212047146068849</v>
      </c>
      <c r="T4" s="21">
        <v>0.64242564349767761</v>
      </c>
      <c r="U4" s="21">
        <v>0.84188323527347508</v>
      </c>
      <c r="V4" s="21">
        <v>0.52067686566972093</v>
      </c>
      <c r="W4" s="21">
        <v>0.83421328875539502</v>
      </c>
      <c r="X4" s="21">
        <v>0.83889483337293602</v>
      </c>
      <c r="Y4" s="21">
        <v>9.2535917059805683E-2</v>
      </c>
      <c r="Z4" s="21">
        <v>0.58810626373184594</v>
      </c>
      <c r="AA4" s="21">
        <v>9.8379936516485689E-2</v>
      </c>
      <c r="AB4" s="21"/>
    </row>
    <row r="5" spans="1:28" x14ac:dyDescent="0.2">
      <c r="A5" s="76"/>
      <c r="B5" s="23">
        <f t="shared" ref="B5:B22" si="1">B4+1</f>
        <v>3</v>
      </c>
      <c r="C5" s="21"/>
      <c r="D5" s="21">
        <v>0.1474644252848778</v>
      </c>
      <c r="E5" s="21">
        <v>0.26458670506337434</v>
      </c>
      <c r="F5" s="21">
        <v>0.80227978201511885</v>
      </c>
      <c r="G5" s="21">
        <v>0.15233303992495006</v>
      </c>
      <c r="H5" s="21">
        <v>0.56690024114748483</v>
      </c>
      <c r="I5" s="21">
        <v>0.75639619927571999</v>
      </c>
      <c r="J5" s="21">
        <v>0.91813687554339474</v>
      </c>
      <c r="K5" s="21">
        <v>0.85827167650244629</v>
      </c>
      <c r="L5" s="21">
        <v>0.99984936686464732</v>
      </c>
      <c r="M5" s="21">
        <v>0.94911001748260415</v>
      </c>
      <c r="N5" s="21">
        <v>0.97879592288141759</v>
      </c>
      <c r="O5" s="21">
        <v>0.42841391170447185</v>
      </c>
      <c r="P5" s="21">
        <v>0.12655767500452075</v>
      </c>
      <c r="Q5" s="21">
        <v>0.45274736393004256</v>
      </c>
      <c r="R5" s="21">
        <v>0.52044183205540251</v>
      </c>
      <c r="S5" s="21">
        <v>0.44026414966486893</v>
      </c>
      <c r="T5" s="21">
        <v>0.14358533692156961</v>
      </c>
      <c r="U5" s="21">
        <v>0.26748456572150148</v>
      </c>
      <c r="V5" s="21">
        <v>0.37739988233765498</v>
      </c>
      <c r="W5" s="21">
        <v>0.78658402492847701</v>
      </c>
      <c r="X5" s="21">
        <v>0.3802456676888939</v>
      </c>
      <c r="Y5" s="21">
        <v>0.75333746998313988</v>
      </c>
      <c r="Z5" s="21">
        <v>0.46626728691798736</v>
      </c>
      <c r="AA5" s="21">
        <v>0.46319289166678534</v>
      </c>
      <c r="AB5" s="21"/>
    </row>
    <row r="6" spans="1:28" x14ac:dyDescent="0.2">
      <c r="A6" s="76"/>
      <c r="B6" s="23">
        <f t="shared" si="1"/>
        <v>4</v>
      </c>
      <c r="C6" s="21"/>
      <c r="D6" s="21">
        <v>0.70738605437367785</v>
      </c>
      <c r="E6" s="21">
        <v>0.71977746091249983</v>
      </c>
      <c r="F6" s="21">
        <v>0.89473016481532341</v>
      </c>
      <c r="G6" s="21">
        <v>0.5253934282384245</v>
      </c>
      <c r="H6" s="21">
        <v>0.64853273983775406</v>
      </c>
      <c r="I6" s="21">
        <v>0.17347882941226467</v>
      </c>
      <c r="J6" s="21">
        <v>0.30628171746442323</v>
      </c>
      <c r="K6" s="21">
        <v>0.89000643498005938</v>
      </c>
      <c r="L6" s="21">
        <v>0.2277804656437441</v>
      </c>
      <c r="M6" s="21">
        <v>0.98082559280241544</v>
      </c>
      <c r="N6" s="21">
        <v>0.53457089865548202</v>
      </c>
      <c r="O6" s="21">
        <v>0.89575192020385597</v>
      </c>
      <c r="P6" s="21">
        <v>0.62824599241658419</v>
      </c>
      <c r="Q6" s="21">
        <v>0.25982333773823263</v>
      </c>
      <c r="R6" s="21">
        <v>0.49461094040133147</v>
      </c>
      <c r="S6" s="21">
        <v>9.4784077580173376E-2</v>
      </c>
      <c r="T6" s="21">
        <v>0.90258701590676615</v>
      </c>
      <c r="U6" s="21">
        <v>0.69794943408701826</v>
      </c>
      <c r="V6" s="21">
        <v>0.43044858574616374</v>
      </c>
      <c r="W6" s="21">
        <v>0.41885595965723166</v>
      </c>
      <c r="X6" s="21">
        <v>0.46212606805552792</v>
      </c>
      <c r="Y6" s="21">
        <v>0.17241294209222868</v>
      </c>
      <c r="Z6" s="21">
        <v>0.64940631056373288</v>
      </c>
      <c r="AA6" s="21">
        <v>0.95057924165305785</v>
      </c>
      <c r="AB6" s="21"/>
    </row>
    <row r="7" spans="1:28" x14ac:dyDescent="0.2">
      <c r="A7" s="76"/>
      <c r="B7" s="23">
        <f t="shared" si="1"/>
        <v>5</v>
      </c>
      <c r="C7" s="21"/>
      <c r="D7" s="21">
        <v>0.20267464066974927</v>
      </c>
      <c r="E7" s="21">
        <v>3.9939277031321829E-2</v>
      </c>
      <c r="F7" s="21">
        <v>0.56728345268847225</v>
      </c>
      <c r="G7" s="21">
        <v>0.39880553809888042</v>
      </c>
      <c r="H7" s="21">
        <v>0.95733397974576784</v>
      </c>
      <c r="I7" s="21">
        <v>0.18033267326493818</v>
      </c>
      <c r="J7" s="21">
        <v>9.5684511334125588E-2</v>
      </c>
      <c r="K7" s="21">
        <v>7.6355825723161797E-2</v>
      </c>
      <c r="L7" s="21">
        <v>0.92757683055771611</v>
      </c>
      <c r="M7" s="21">
        <v>0.35038033206916408</v>
      </c>
      <c r="N7" s="21">
        <v>0.12493762623026594</v>
      </c>
      <c r="O7" s="21">
        <v>0.68423224938992266</v>
      </c>
      <c r="P7" s="21">
        <v>0.35963970545566792</v>
      </c>
      <c r="Q7" s="21">
        <v>0.6047336827345573</v>
      </c>
      <c r="R7" s="21">
        <v>0.88801968533575004</v>
      </c>
      <c r="S7" s="21">
        <v>0.4521527681593609</v>
      </c>
      <c r="T7" s="21">
        <v>9.2105858046780398E-3</v>
      </c>
      <c r="U7" s="21">
        <v>0.36595953116838165</v>
      </c>
      <c r="V7" s="21">
        <v>0.65690289531208901</v>
      </c>
      <c r="W7" s="21">
        <v>0.27021566011790177</v>
      </c>
      <c r="X7" s="21">
        <v>0.78890729207979438</v>
      </c>
      <c r="Y7" s="21">
        <v>0.8162410486531122</v>
      </c>
      <c r="Z7" s="21">
        <v>0.91673703995046196</v>
      </c>
      <c r="AA7" s="21">
        <v>0.91369965225629723</v>
      </c>
      <c r="AB7" s="21"/>
    </row>
    <row r="8" spans="1:28" x14ac:dyDescent="0.2">
      <c r="A8" s="76"/>
      <c r="B8" s="23">
        <f t="shared" si="1"/>
        <v>6</v>
      </c>
      <c r="C8" s="21"/>
      <c r="D8" s="21">
        <v>0.36285462941156088</v>
      </c>
      <c r="E8" s="21">
        <v>0.1815011494968104</v>
      </c>
      <c r="F8" s="21">
        <v>0.36584398579173971</v>
      </c>
      <c r="G8" s="21">
        <v>1.853413792883396E-2</v>
      </c>
      <c r="H8" s="21">
        <v>0.9364326319981473</v>
      </c>
      <c r="I8" s="21">
        <v>0.6806224750612877</v>
      </c>
      <c r="J8" s="21">
        <v>0.81796120370011938</v>
      </c>
      <c r="K8" s="21">
        <v>0.76482833705531572</v>
      </c>
      <c r="L8" s="21">
        <v>0.73136232003504986</v>
      </c>
      <c r="M8" s="21">
        <v>0.34432798834979916</v>
      </c>
      <c r="N8" s="21">
        <v>2.8295183957721015E-2</v>
      </c>
      <c r="O8" s="21">
        <v>0.14269995353197817</v>
      </c>
      <c r="P8" s="21">
        <v>0.31227933892795612</v>
      </c>
      <c r="Q8" s="21">
        <v>0.20513736440271657</v>
      </c>
      <c r="R8" s="21">
        <v>0.64983828577290326</v>
      </c>
      <c r="S8" s="21">
        <v>0.86125298334402922</v>
      </c>
      <c r="T8" s="21">
        <v>0.42233730697295524</v>
      </c>
      <c r="U8" s="21">
        <v>0.68053149798843027</v>
      </c>
      <c r="V8" s="21">
        <v>0.7710912780882655</v>
      </c>
      <c r="W8" s="21">
        <v>0.55201900386524372</v>
      </c>
      <c r="X8" s="21">
        <v>0.64376853768584485</v>
      </c>
      <c r="Y8" s="21">
        <v>0.98616052923626119</v>
      </c>
      <c r="Z8" s="21">
        <v>0.68560500144251102</v>
      </c>
      <c r="AA8" s="21">
        <v>0.57596958324998559</v>
      </c>
      <c r="AB8" s="21"/>
    </row>
    <row r="9" spans="1:28" x14ac:dyDescent="0.2">
      <c r="A9" s="76"/>
      <c r="B9" s="23">
        <f t="shared" si="1"/>
        <v>7</v>
      </c>
      <c r="C9" s="21"/>
      <c r="D9" s="21">
        <v>0.99063101657261776</v>
      </c>
      <c r="E9" s="21">
        <v>0.70510494760774112</v>
      </c>
      <c r="F9" s="21">
        <v>4.7436518950885187E-3</v>
      </c>
      <c r="G9" s="21">
        <v>0.12848585228012332</v>
      </c>
      <c r="H9" s="21">
        <v>0.82273969311740602</v>
      </c>
      <c r="I9" s="21">
        <v>0.90070182928055975</v>
      </c>
      <c r="J9" s="21">
        <v>0.64967334936778798</v>
      </c>
      <c r="K9" s="21">
        <v>0.40877038599223958</v>
      </c>
      <c r="L9" s="21">
        <v>0.42924930882654344</v>
      </c>
      <c r="M9" s="21">
        <v>0.80403607478532901</v>
      </c>
      <c r="N9" s="21">
        <v>0.63027566372669663</v>
      </c>
      <c r="O9" s="21">
        <v>0.26937210771282949</v>
      </c>
      <c r="P9" s="21">
        <v>0.56279595259076154</v>
      </c>
      <c r="Q9" s="21">
        <v>0.58989981637886224</v>
      </c>
      <c r="R9" s="21">
        <v>0.4609624487353372</v>
      </c>
      <c r="S9" s="21">
        <v>0.87629487078003443</v>
      </c>
      <c r="T9" s="21">
        <v>0.61741023917261817</v>
      </c>
      <c r="U9" s="21">
        <v>0.59855342313768745</v>
      </c>
      <c r="V9" s="21">
        <v>1.6500003373300709E-2</v>
      </c>
      <c r="W9" s="21">
        <v>4.0660208703036105E-4</v>
      </c>
      <c r="X9" s="21">
        <v>0.55758966534774523</v>
      </c>
      <c r="Y9" s="21">
        <v>0.18500282304626259</v>
      </c>
      <c r="Z9" s="21">
        <v>0.24884216417085625</v>
      </c>
      <c r="AA9" s="21">
        <v>0.30216929214485777</v>
      </c>
      <c r="AB9" s="21"/>
    </row>
    <row r="10" spans="1:28" x14ac:dyDescent="0.2">
      <c r="A10" s="76"/>
      <c r="B10" s="23">
        <f t="shared" si="1"/>
        <v>8</v>
      </c>
      <c r="C10" s="21"/>
      <c r="D10" s="21">
        <v>0.64370665129412408</v>
      </c>
      <c r="E10" s="21">
        <v>0.32006923592439929</v>
      </c>
      <c r="F10" s="21">
        <v>0.14185179249779978</v>
      </c>
      <c r="G10" s="21">
        <v>0.47559363837729762</v>
      </c>
      <c r="H10" s="21">
        <v>0.83523059243858189</v>
      </c>
      <c r="I10" s="21">
        <v>0.9929111236019974</v>
      </c>
      <c r="J10" s="21">
        <v>0.29534149093056072</v>
      </c>
      <c r="K10" s="21">
        <v>0.62183187852664989</v>
      </c>
      <c r="L10" s="21">
        <v>0.36730024645535431</v>
      </c>
      <c r="M10" s="21">
        <v>0.88189538705328729</v>
      </c>
      <c r="N10" s="21">
        <v>0.8292822003793463</v>
      </c>
      <c r="O10" s="21">
        <v>7.1031531351506416E-2</v>
      </c>
      <c r="P10" s="21">
        <v>0.1840462477300866</v>
      </c>
      <c r="Q10" s="21">
        <v>0.48830831740369618</v>
      </c>
      <c r="R10" s="21">
        <v>0.27482979886940484</v>
      </c>
      <c r="S10" s="21">
        <v>0.29468874189955541</v>
      </c>
      <c r="T10" s="21">
        <v>1.2729648307763242E-3</v>
      </c>
      <c r="U10" s="21">
        <v>0.22153980428272679</v>
      </c>
      <c r="V10" s="21">
        <v>0.38908082208143924</v>
      </c>
      <c r="W10" s="21">
        <v>0.98513455689576035</v>
      </c>
      <c r="X10" s="21">
        <v>0.45983968566991429</v>
      </c>
      <c r="Y10" s="21">
        <v>0.80409354859309889</v>
      </c>
      <c r="Z10" s="21">
        <v>0.76556868205408612</v>
      </c>
      <c r="AA10" s="21">
        <v>0.59583208929211029</v>
      </c>
      <c r="AB10" s="21"/>
    </row>
    <row r="11" spans="1:28" x14ac:dyDescent="0.2">
      <c r="A11" s="76"/>
      <c r="B11" s="23">
        <f t="shared" si="1"/>
        <v>9</v>
      </c>
      <c r="C11" s="21"/>
      <c r="D11" s="21">
        <v>0.28064475802032263</v>
      </c>
      <c r="E11" s="21">
        <v>0.59480580756799917</v>
      </c>
      <c r="F11" s="21">
        <v>0.17596242612347646</v>
      </c>
      <c r="G11" s="21">
        <v>7.3708644459741679E-2</v>
      </c>
      <c r="H11" s="21">
        <v>0.33315220865050943</v>
      </c>
      <c r="I11" s="21">
        <v>0.63310916123351424</v>
      </c>
      <c r="J11" s="21">
        <v>0.50137377676949169</v>
      </c>
      <c r="K11" s="21">
        <v>0.42550524963217784</v>
      </c>
      <c r="L11" s="21">
        <v>7.3572178530898924E-2</v>
      </c>
      <c r="M11" s="21">
        <v>0.34562672469659095</v>
      </c>
      <c r="N11" s="21">
        <v>0.68481580431223166</v>
      </c>
      <c r="O11" s="21">
        <v>0.48553461917114782</v>
      </c>
      <c r="P11" s="21">
        <v>0.86105620539097627</v>
      </c>
      <c r="Q11" s="21">
        <v>0.85897506990223071</v>
      </c>
      <c r="R11" s="21">
        <v>0.89411079493091616</v>
      </c>
      <c r="S11" s="21">
        <v>0.50194146060491907</v>
      </c>
      <c r="T11" s="21">
        <v>0.35690123565802523</v>
      </c>
      <c r="U11" s="21">
        <v>2.5394006567858618E-2</v>
      </c>
      <c r="V11" s="21">
        <v>6.0779403604295013E-2</v>
      </c>
      <c r="W11" s="21">
        <v>0.80493737338392179</v>
      </c>
      <c r="X11" s="21">
        <v>0.53150930829171106</v>
      </c>
      <c r="Y11" s="21">
        <v>0.99555040401919204</v>
      </c>
      <c r="Z11" s="21">
        <v>0.1545498284377258</v>
      </c>
      <c r="AA11" s="21">
        <v>0.27432923933847975</v>
      </c>
      <c r="AB11" s="21"/>
    </row>
    <row r="12" spans="1:28" x14ac:dyDescent="0.2">
      <c r="A12" s="76"/>
      <c r="B12" s="23">
        <f t="shared" si="1"/>
        <v>10</v>
      </c>
      <c r="C12" s="21"/>
      <c r="D12" s="21">
        <v>0.90310943926398202</v>
      </c>
      <c r="E12" s="21">
        <v>0.42648157141516929</v>
      </c>
      <c r="F12" s="21">
        <v>0.55568844913434479</v>
      </c>
      <c r="G12" s="21">
        <v>0.48900331358307225</v>
      </c>
      <c r="H12" s="21">
        <v>0.35592994151980495</v>
      </c>
      <c r="I12" s="21">
        <v>0.87479856265480938</v>
      </c>
      <c r="J12" s="21">
        <v>0.29458730228583008</v>
      </c>
      <c r="K12" s="21">
        <v>0.50757895310684575</v>
      </c>
      <c r="L12" s="21">
        <v>7.9812412659143739E-2</v>
      </c>
      <c r="M12" s="21">
        <v>0.87206973382760911</v>
      </c>
      <c r="N12" s="21">
        <v>0.14222574112046615</v>
      </c>
      <c r="O12" s="21">
        <v>4.4388519620289113E-2</v>
      </c>
      <c r="P12" s="21">
        <v>0.27211052696748794</v>
      </c>
      <c r="Q12" s="21">
        <v>0.44481182949783982</v>
      </c>
      <c r="R12" s="21">
        <v>0.67117531878476555</v>
      </c>
      <c r="S12" s="21">
        <v>0.53347579321874816</v>
      </c>
      <c r="T12" s="21">
        <v>0.27013433429563172</v>
      </c>
      <c r="U12" s="21">
        <v>0.14284638385806048</v>
      </c>
      <c r="V12" s="21">
        <v>0.52998713292398958</v>
      </c>
      <c r="W12" s="21">
        <v>0.77600758066811348</v>
      </c>
      <c r="X12" s="21">
        <v>0.38868914590857173</v>
      </c>
      <c r="Y12" s="21">
        <v>0.72224532992839929</v>
      </c>
      <c r="Z12" s="21">
        <v>3.7909627560158476E-2</v>
      </c>
      <c r="AA12" s="21">
        <v>0.61421027588371757</v>
      </c>
      <c r="AB12" s="21"/>
    </row>
    <row r="13" spans="1:28" x14ac:dyDescent="0.2">
      <c r="A13" s="76"/>
      <c r="B13" s="23">
        <f t="shared" si="1"/>
        <v>11</v>
      </c>
      <c r="C13" s="21"/>
      <c r="D13" s="21">
        <v>0.61853924781337533</v>
      </c>
      <c r="E13" s="21">
        <v>0.93908571223687787</v>
      </c>
      <c r="F13" s="21">
        <v>0.24657124156031496</v>
      </c>
      <c r="G13" s="21">
        <v>0.7597952408709201</v>
      </c>
      <c r="H13" s="21">
        <v>0.69992890414634323</v>
      </c>
      <c r="I13" s="21">
        <v>0.99441106654632705</v>
      </c>
      <c r="J13" s="21">
        <v>0.21294670141068028</v>
      </c>
      <c r="K13" s="21">
        <v>0.36675992501888177</v>
      </c>
      <c r="L13" s="21">
        <v>0.2398648013548037</v>
      </c>
      <c r="M13" s="21">
        <v>0.69995594451902465</v>
      </c>
      <c r="N13" s="21">
        <v>0.31800831679076924</v>
      </c>
      <c r="O13" s="21">
        <v>0.72627821601856546</v>
      </c>
      <c r="P13" s="21">
        <v>0.72251798935636735</v>
      </c>
      <c r="Q13" s="21">
        <v>0.81023201968285008</v>
      </c>
      <c r="R13" s="21">
        <v>0.51228260312641716</v>
      </c>
      <c r="S13" s="21">
        <v>0.3477186470812299</v>
      </c>
      <c r="T13" s="21">
        <v>0.41486024962013168</v>
      </c>
      <c r="U13" s="21">
        <v>0.37176202454499929</v>
      </c>
      <c r="V13" s="21">
        <v>0.63209209552397527</v>
      </c>
      <c r="W13" s="21">
        <v>0.51264813699694889</v>
      </c>
      <c r="X13" s="21">
        <v>0.63510941574342183</v>
      </c>
      <c r="Y13" s="21">
        <v>9.939771492412719E-2</v>
      </c>
      <c r="Z13" s="21">
        <v>0.82877716791926659</v>
      </c>
      <c r="AA13" s="21">
        <v>0.86576876158405813</v>
      </c>
      <c r="AB13" s="21"/>
    </row>
    <row r="14" spans="1:28" x14ac:dyDescent="0.2">
      <c r="A14" s="76"/>
      <c r="B14" s="23">
        <f t="shared" si="1"/>
        <v>12</v>
      </c>
      <c r="C14" s="21"/>
      <c r="D14" s="21">
        <f t="shared" ref="D14:AA14" si="2">0.5-(D4-0.5)</f>
        <v>0.19088633127537946</v>
      </c>
      <c r="E14" s="21">
        <f t="shared" si="2"/>
        <v>0.74719124006176596</v>
      </c>
      <c r="F14" s="21">
        <f t="shared" si="2"/>
        <v>0.88349222667746918</v>
      </c>
      <c r="G14" s="21">
        <f t="shared" si="2"/>
        <v>0.64155371515111859</v>
      </c>
      <c r="H14" s="21">
        <f t="shared" si="2"/>
        <v>0.49728866794804105</v>
      </c>
      <c r="I14" s="21">
        <f t="shared" si="2"/>
        <v>0.22694713975445335</v>
      </c>
      <c r="J14" s="21">
        <f t="shared" si="2"/>
        <v>0.2788656150980422</v>
      </c>
      <c r="K14" s="21">
        <f t="shared" si="2"/>
        <v>0.72978839683556629</v>
      </c>
      <c r="L14" s="21">
        <f t="shared" si="2"/>
        <v>0.45982651840576039</v>
      </c>
      <c r="M14" s="21">
        <f t="shared" si="2"/>
        <v>0.24641857637048048</v>
      </c>
      <c r="N14" s="21">
        <f t="shared" si="2"/>
        <v>0.4288369723881218</v>
      </c>
      <c r="O14" s="21">
        <f t="shared" si="2"/>
        <v>0.72631860648320945</v>
      </c>
      <c r="P14" s="21">
        <f t="shared" si="2"/>
        <v>0.23523011295827789</v>
      </c>
      <c r="Q14" s="21">
        <f t="shared" si="2"/>
        <v>0.63349116433513641</v>
      </c>
      <c r="R14" s="21">
        <f t="shared" si="2"/>
        <v>0.59713789183381483</v>
      </c>
      <c r="S14" s="21">
        <f t="shared" si="2"/>
        <v>0.13787952853931151</v>
      </c>
      <c r="T14" s="21">
        <f t="shared" si="2"/>
        <v>0.35757435650232239</v>
      </c>
      <c r="U14" s="21">
        <f t="shared" si="2"/>
        <v>0.15811676472652492</v>
      </c>
      <c r="V14" s="21">
        <f t="shared" si="2"/>
        <v>0.47932313433027907</v>
      </c>
      <c r="W14" s="21">
        <f t="shared" si="2"/>
        <v>0.16578671124460498</v>
      </c>
      <c r="X14" s="21">
        <f t="shared" si="2"/>
        <v>0.16110516662706398</v>
      </c>
      <c r="Y14" s="21">
        <f t="shared" si="2"/>
        <v>0.90746408294019432</v>
      </c>
      <c r="Z14" s="21">
        <f t="shared" si="2"/>
        <v>0.41189373626815406</v>
      </c>
      <c r="AA14" s="21">
        <f t="shared" si="2"/>
        <v>0.90162006348351431</v>
      </c>
      <c r="AB14" s="21"/>
    </row>
    <row r="15" spans="1:28" x14ac:dyDescent="0.2">
      <c r="A15" s="76"/>
      <c r="B15" s="23">
        <f t="shared" si="1"/>
        <v>13</v>
      </c>
      <c r="C15" s="21"/>
      <c r="D15" s="21">
        <f t="shared" ref="D15:AA15" si="3">0.5-(D5-0.5)</f>
        <v>0.8525355747151222</v>
      </c>
      <c r="E15" s="21">
        <f t="shared" si="3"/>
        <v>0.73541329493662566</v>
      </c>
      <c r="F15" s="21">
        <f t="shared" si="3"/>
        <v>0.19772021798488115</v>
      </c>
      <c r="G15" s="21">
        <f t="shared" si="3"/>
        <v>0.84766696007504994</v>
      </c>
      <c r="H15" s="21">
        <f t="shared" si="3"/>
        <v>0.43309975885251517</v>
      </c>
      <c r="I15" s="21">
        <f t="shared" si="3"/>
        <v>0.24360380072428001</v>
      </c>
      <c r="J15" s="21">
        <f t="shared" si="3"/>
        <v>8.1863124456605263E-2</v>
      </c>
      <c r="K15" s="21">
        <f t="shared" si="3"/>
        <v>0.14172832349755371</v>
      </c>
      <c r="L15" s="21">
        <f t="shared" si="3"/>
        <v>1.5063313535268463E-4</v>
      </c>
      <c r="M15" s="21">
        <f t="shared" si="3"/>
        <v>5.0889982517395849E-2</v>
      </c>
      <c r="N15" s="21">
        <f t="shared" si="3"/>
        <v>2.120407711858241E-2</v>
      </c>
      <c r="O15" s="21">
        <f t="shared" si="3"/>
        <v>0.57158608829552815</v>
      </c>
      <c r="P15" s="21">
        <f t="shared" si="3"/>
        <v>0.87344232499547925</v>
      </c>
      <c r="Q15" s="21">
        <f t="shared" si="3"/>
        <v>0.54725263606995744</v>
      </c>
      <c r="R15" s="21">
        <f t="shared" si="3"/>
        <v>0.47955816794459749</v>
      </c>
      <c r="S15" s="21">
        <f t="shared" si="3"/>
        <v>0.55973585033513107</v>
      </c>
      <c r="T15" s="21">
        <f t="shared" si="3"/>
        <v>0.85641466307843039</v>
      </c>
      <c r="U15" s="21">
        <f t="shared" si="3"/>
        <v>0.73251543427849852</v>
      </c>
      <c r="V15" s="21">
        <f t="shared" si="3"/>
        <v>0.62260011766234502</v>
      </c>
      <c r="W15" s="21">
        <f t="shared" si="3"/>
        <v>0.21341597507152299</v>
      </c>
      <c r="X15" s="21">
        <f t="shared" si="3"/>
        <v>0.6197543323111061</v>
      </c>
      <c r="Y15" s="21">
        <f t="shared" si="3"/>
        <v>0.24666253001686012</v>
      </c>
      <c r="Z15" s="21">
        <f t="shared" si="3"/>
        <v>0.53373271308201264</v>
      </c>
      <c r="AA15" s="21">
        <f t="shared" si="3"/>
        <v>0.53680710833321466</v>
      </c>
      <c r="AB15" s="21"/>
    </row>
    <row r="16" spans="1:28" x14ac:dyDescent="0.2">
      <c r="A16" s="76"/>
      <c r="B16" s="23">
        <f t="shared" si="1"/>
        <v>14</v>
      </c>
      <c r="C16" s="21"/>
      <c r="D16" s="21">
        <f t="shared" ref="D16:AA16" si="4">0.5-(D6-0.5)</f>
        <v>0.29261394562632215</v>
      </c>
      <c r="E16" s="21">
        <f t="shared" si="4"/>
        <v>0.28022253908750017</v>
      </c>
      <c r="F16" s="21">
        <f t="shared" si="4"/>
        <v>0.10526983518467659</v>
      </c>
      <c r="G16" s="21">
        <f t="shared" si="4"/>
        <v>0.4746065717615755</v>
      </c>
      <c r="H16" s="21">
        <f t="shared" si="4"/>
        <v>0.35146726016224594</v>
      </c>
      <c r="I16" s="21">
        <f t="shared" si="4"/>
        <v>0.82652117058773533</v>
      </c>
      <c r="J16" s="21">
        <f t="shared" si="4"/>
        <v>0.69371828253557677</v>
      </c>
      <c r="K16" s="21">
        <f t="shared" si="4"/>
        <v>0.10999356501994062</v>
      </c>
      <c r="L16" s="21">
        <f t="shared" si="4"/>
        <v>0.7722195343562559</v>
      </c>
      <c r="M16" s="21">
        <f t="shared" si="4"/>
        <v>1.9174407197584564E-2</v>
      </c>
      <c r="N16" s="21">
        <f t="shared" si="4"/>
        <v>0.46542910134451798</v>
      </c>
      <c r="O16" s="21">
        <f t="shared" si="4"/>
        <v>0.10424807979614403</v>
      </c>
      <c r="P16" s="21">
        <f t="shared" si="4"/>
        <v>0.37175400758341581</v>
      </c>
      <c r="Q16" s="21">
        <f t="shared" si="4"/>
        <v>0.74017666226176737</v>
      </c>
      <c r="R16" s="21">
        <f t="shared" si="4"/>
        <v>0.50538905959866853</v>
      </c>
      <c r="S16" s="21">
        <f t="shared" si="4"/>
        <v>0.90521592241982662</v>
      </c>
      <c r="T16" s="21">
        <f t="shared" si="4"/>
        <v>9.7412984093233845E-2</v>
      </c>
      <c r="U16" s="21">
        <f t="shared" si="4"/>
        <v>0.30205056591298174</v>
      </c>
      <c r="V16" s="21">
        <f t="shared" si="4"/>
        <v>0.56955141425383626</v>
      </c>
      <c r="W16" s="21">
        <f t="shared" si="4"/>
        <v>0.58114404034276834</v>
      </c>
      <c r="X16" s="21">
        <f t="shared" si="4"/>
        <v>0.53787393194447208</v>
      </c>
      <c r="Y16" s="21">
        <f t="shared" si="4"/>
        <v>0.82758705790777132</v>
      </c>
      <c r="Z16" s="21">
        <f t="shared" si="4"/>
        <v>0.35059368943626712</v>
      </c>
      <c r="AA16" s="21">
        <f t="shared" si="4"/>
        <v>4.9420758346942151E-2</v>
      </c>
      <c r="AB16" s="21"/>
    </row>
    <row r="17" spans="1:28" x14ac:dyDescent="0.2">
      <c r="A17" s="76"/>
      <c r="B17" s="23">
        <f t="shared" si="1"/>
        <v>15</v>
      </c>
      <c r="C17" s="21"/>
      <c r="D17" s="21">
        <f t="shared" ref="D17:AA17" si="5">0.5-(D7-0.5)</f>
        <v>0.79732535933025073</v>
      </c>
      <c r="E17" s="21">
        <f t="shared" si="5"/>
        <v>0.96006072296867817</v>
      </c>
      <c r="F17" s="21">
        <f t="shared" si="5"/>
        <v>0.43271654731152775</v>
      </c>
      <c r="G17" s="21">
        <f t="shared" si="5"/>
        <v>0.60119446190111958</v>
      </c>
      <c r="H17" s="21">
        <f t="shared" si="5"/>
        <v>4.2666020254232162E-2</v>
      </c>
      <c r="I17" s="21">
        <f t="shared" si="5"/>
        <v>0.81966732673506182</v>
      </c>
      <c r="J17" s="21">
        <f t="shared" si="5"/>
        <v>0.90431548866587441</v>
      </c>
      <c r="K17" s="21">
        <f t="shared" si="5"/>
        <v>0.9236441742768382</v>
      </c>
      <c r="L17" s="21">
        <f t="shared" si="5"/>
        <v>7.2423169442283886E-2</v>
      </c>
      <c r="M17" s="21">
        <f t="shared" si="5"/>
        <v>0.64961966793083592</v>
      </c>
      <c r="N17" s="21">
        <f t="shared" si="5"/>
        <v>0.87506237376973406</v>
      </c>
      <c r="O17" s="21">
        <f t="shared" si="5"/>
        <v>0.31576775061007734</v>
      </c>
      <c r="P17" s="21">
        <f t="shared" si="5"/>
        <v>0.64036029454433208</v>
      </c>
      <c r="Q17" s="21">
        <f t="shared" si="5"/>
        <v>0.3952663172654427</v>
      </c>
      <c r="R17" s="21">
        <f t="shared" si="5"/>
        <v>0.11198031466424996</v>
      </c>
      <c r="S17" s="21">
        <f t="shared" si="5"/>
        <v>0.5478472318406391</v>
      </c>
      <c r="T17" s="21">
        <f t="shared" si="5"/>
        <v>0.99078941419532196</v>
      </c>
      <c r="U17" s="21">
        <f t="shared" si="5"/>
        <v>0.63404046883161835</v>
      </c>
      <c r="V17" s="21">
        <f t="shared" si="5"/>
        <v>0.34309710468791099</v>
      </c>
      <c r="W17" s="21">
        <f t="shared" si="5"/>
        <v>0.72978433988209823</v>
      </c>
      <c r="X17" s="21">
        <f t="shared" si="5"/>
        <v>0.21109270792020562</v>
      </c>
      <c r="Y17" s="21">
        <f t="shared" si="5"/>
        <v>0.1837589513468878</v>
      </c>
      <c r="Z17" s="21">
        <f t="shared" si="5"/>
        <v>8.3262960049538037E-2</v>
      </c>
      <c r="AA17" s="21">
        <f t="shared" si="5"/>
        <v>8.6300347743702766E-2</v>
      </c>
      <c r="AB17" s="21"/>
    </row>
    <row r="18" spans="1:28" x14ac:dyDescent="0.2">
      <c r="A18" s="76"/>
      <c r="B18" s="23">
        <f t="shared" si="1"/>
        <v>16</v>
      </c>
      <c r="C18" s="21"/>
      <c r="D18" s="21">
        <f t="shared" ref="D18:AA18" si="6">0.5-(D8-0.5)</f>
        <v>0.63714537058843912</v>
      </c>
      <c r="E18" s="21">
        <f t="shared" si="6"/>
        <v>0.8184988505031896</v>
      </c>
      <c r="F18" s="21">
        <f t="shared" si="6"/>
        <v>0.63415601420826029</v>
      </c>
      <c r="G18" s="21">
        <f t="shared" si="6"/>
        <v>0.98146586207116604</v>
      </c>
      <c r="H18" s="21">
        <f t="shared" si="6"/>
        <v>6.3567368001852698E-2</v>
      </c>
      <c r="I18" s="21">
        <f t="shared" si="6"/>
        <v>0.3193775249387123</v>
      </c>
      <c r="J18" s="21">
        <f t="shared" si="6"/>
        <v>0.18203879629988062</v>
      </c>
      <c r="K18" s="21">
        <f t="shared" si="6"/>
        <v>0.23517166294468428</v>
      </c>
      <c r="L18" s="21">
        <f t="shared" si="6"/>
        <v>0.26863767996495014</v>
      </c>
      <c r="M18" s="21">
        <f t="shared" si="6"/>
        <v>0.65567201165020084</v>
      </c>
      <c r="N18" s="21">
        <f t="shared" si="6"/>
        <v>0.97170481604227898</v>
      </c>
      <c r="O18" s="21">
        <f t="shared" si="6"/>
        <v>0.85730004646802183</v>
      </c>
      <c r="P18" s="21">
        <f t="shared" si="6"/>
        <v>0.68772066107204388</v>
      </c>
      <c r="Q18" s="21">
        <f t="shared" si="6"/>
        <v>0.79486263559728343</v>
      </c>
      <c r="R18" s="21">
        <f t="shared" si="6"/>
        <v>0.35016171422709674</v>
      </c>
      <c r="S18" s="21">
        <f t="shared" si="6"/>
        <v>0.13874701665597078</v>
      </c>
      <c r="T18" s="21">
        <f t="shared" si="6"/>
        <v>0.57766269302704476</v>
      </c>
      <c r="U18" s="21">
        <f t="shared" si="6"/>
        <v>0.31946850201156973</v>
      </c>
      <c r="V18" s="21">
        <f t="shared" si="6"/>
        <v>0.2289087219117345</v>
      </c>
      <c r="W18" s="21">
        <f t="shared" si="6"/>
        <v>0.44798099613475628</v>
      </c>
      <c r="X18" s="21">
        <f t="shared" si="6"/>
        <v>0.35623146231415515</v>
      </c>
      <c r="Y18" s="21">
        <f t="shared" si="6"/>
        <v>1.3839470763738815E-2</v>
      </c>
      <c r="Z18" s="21">
        <f t="shared" si="6"/>
        <v>0.31439499855748898</v>
      </c>
      <c r="AA18" s="21">
        <f t="shared" si="6"/>
        <v>0.42403041675001441</v>
      </c>
      <c r="AB18" s="21"/>
    </row>
    <row r="19" spans="1:28" x14ac:dyDescent="0.2">
      <c r="A19" s="76"/>
      <c r="B19" s="23">
        <f t="shared" si="1"/>
        <v>17</v>
      </c>
      <c r="C19" s="21"/>
      <c r="D19" s="21">
        <f t="shared" ref="D19:AA19" si="7">0.5-(D9-0.5)</f>
        <v>9.3689834273822381E-3</v>
      </c>
      <c r="E19" s="21">
        <f t="shared" si="7"/>
        <v>0.29489505239225888</v>
      </c>
      <c r="F19" s="21">
        <f t="shared" si="7"/>
        <v>0.99525634810491148</v>
      </c>
      <c r="G19" s="21">
        <f t="shared" si="7"/>
        <v>0.87151414771987668</v>
      </c>
      <c r="H19" s="21">
        <f t="shared" si="7"/>
        <v>0.17726030688259398</v>
      </c>
      <c r="I19" s="21">
        <f t="shared" si="7"/>
        <v>9.9298170719440249E-2</v>
      </c>
      <c r="J19" s="21">
        <f t="shared" si="7"/>
        <v>0.35032665063221202</v>
      </c>
      <c r="K19" s="21">
        <f t="shared" si="7"/>
        <v>0.59122961400776042</v>
      </c>
      <c r="L19" s="21">
        <f t="shared" si="7"/>
        <v>0.57075069117345656</v>
      </c>
      <c r="M19" s="21">
        <f t="shared" si="7"/>
        <v>0.19596392521467099</v>
      </c>
      <c r="N19" s="21">
        <f t="shared" si="7"/>
        <v>0.36972433627330337</v>
      </c>
      <c r="O19" s="21">
        <f t="shared" si="7"/>
        <v>0.73062789228717051</v>
      </c>
      <c r="P19" s="21">
        <f t="shared" si="7"/>
        <v>0.43720404740923846</v>
      </c>
      <c r="Q19" s="21">
        <f t="shared" si="7"/>
        <v>0.41010018362113776</v>
      </c>
      <c r="R19" s="21">
        <f t="shared" si="7"/>
        <v>0.5390375512646628</v>
      </c>
      <c r="S19" s="21">
        <f t="shared" si="7"/>
        <v>0.12370512921996557</v>
      </c>
      <c r="T19" s="21">
        <f t="shared" si="7"/>
        <v>0.38258976082738183</v>
      </c>
      <c r="U19" s="21">
        <f t="shared" si="7"/>
        <v>0.40144657686231255</v>
      </c>
      <c r="V19" s="21">
        <f t="shared" si="7"/>
        <v>0.98349999662669929</v>
      </c>
      <c r="W19" s="21">
        <f t="shared" si="7"/>
        <v>0.99959339791296964</v>
      </c>
      <c r="X19" s="21">
        <f t="shared" si="7"/>
        <v>0.44241033465225477</v>
      </c>
      <c r="Y19" s="21">
        <f t="shared" si="7"/>
        <v>0.81499717695373741</v>
      </c>
      <c r="Z19" s="21">
        <f t="shared" si="7"/>
        <v>0.75115783582914375</v>
      </c>
      <c r="AA19" s="21">
        <f t="shared" si="7"/>
        <v>0.69783070785514223</v>
      </c>
      <c r="AB19" s="21"/>
    </row>
    <row r="20" spans="1:28" x14ac:dyDescent="0.2">
      <c r="A20" s="76"/>
      <c r="B20" s="23">
        <f t="shared" si="1"/>
        <v>18</v>
      </c>
      <c r="C20" s="21"/>
      <c r="D20" s="21">
        <f t="shared" ref="D20:AA20" si="8">0.5-(D10-0.5)</f>
        <v>0.35629334870587592</v>
      </c>
      <c r="E20" s="21">
        <f t="shared" si="8"/>
        <v>0.67993076407560071</v>
      </c>
      <c r="F20" s="21">
        <f t="shared" si="8"/>
        <v>0.85814820750220022</v>
      </c>
      <c r="G20" s="21">
        <f t="shared" si="8"/>
        <v>0.52440636162270238</v>
      </c>
      <c r="H20" s="21">
        <f t="shared" si="8"/>
        <v>0.16476940756141811</v>
      </c>
      <c r="I20" s="21">
        <f t="shared" si="8"/>
        <v>7.0888763980025971E-3</v>
      </c>
      <c r="J20" s="21">
        <f t="shared" si="8"/>
        <v>0.70465850906943928</v>
      </c>
      <c r="K20" s="21">
        <f t="shared" si="8"/>
        <v>0.37816812147335011</v>
      </c>
      <c r="L20" s="21">
        <f t="shared" si="8"/>
        <v>0.63269975354464569</v>
      </c>
      <c r="M20" s="21">
        <f t="shared" si="8"/>
        <v>0.11810461294671271</v>
      </c>
      <c r="N20" s="21">
        <f t="shared" si="8"/>
        <v>0.1707177996206537</v>
      </c>
      <c r="O20" s="21">
        <f t="shared" si="8"/>
        <v>0.92896846864849358</v>
      </c>
      <c r="P20" s="21">
        <f t="shared" si="8"/>
        <v>0.8159537522699134</v>
      </c>
      <c r="Q20" s="21">
        <f t="shared" si="8"/>
        <v>0.51169168259630382</v>
      </c>
      <c r="R20" s="21">
        <f t="shared" si="8"/>
        <v>0.72517020113059516</v>
      </c>
      <c r="S20" s="21">
        <f t="shared" si="8"/>
        <v>0.70531125810044459</v>
      </c>
      <c r="T20" s="21">
        <f t="shared" si="8"/>
        <v>0.99872703516922368</v>
      </c>
      <c r="U20" s="21">
        <f t="shared" si="8"/>
        <v>0.77846019571727321</v>
      </c>
      <c r="V20" s="21">
        <f t="shared" si="8"/>
        <v>0.61091917791856076</v>
      </c>
      <c r="W20" s="21">
        <f t="shared" si="8"/>
        <v>1.4865443104239651E-2</v>
      </c>
      <c r="X20" s="21">
        <f t="shared" si="8"/>
        <v>0.54016031433008571</v>
      </c>
      <c r="Y20" s="21">
        <f t="shared" si="8"/>
        <v>0.19590645140690111</v>
      </c>
      <c r="Z20" s="21">
        <f t="shared" si="8"/>
        <v>0.23443131794591388</v>
      </c>
      <c r="AA20" s="21">
        <f t="shared" si="8"/>
        <v>0.40416791070788971</v>
      </c>
      <c r="AB20" s="21"/>
    </row>
    <row r="21" spans="1:28" x14ac:dyDescent="0.2">
      <c r="A21" s="76"/>
      <c r="B21" s="23">
        <f t="shared" si="1"/>
        <v>19</v>
      </c>
      <c r="C21" s="21"/>
      <c r="D21" s="21">
        <f t="shared" ref="D21:AA21" si="9">0.5-(D11-0.5)</f>
        <v>0.71935524197967737</v>
      </c>
      <c r="E21" s="21">
        <f t="shared" si="9"/>
        <v>0.40519419243200083</v>
      </c>
      <c r="F21" s="21">
        <f t="shared" si="9"/>
        <v>0.82403757387652354</v>
      </c>
      <c r="G21" s="21">
        <f t="shared" si="9"/>
        <v>0.92629135554025832</v>
      </c>
      <c r="H21" s="21">
        <f t="shared" si="9"/>
        <v>0.66684779134949057</v>
      </c>
      <c r="I21" s="21">
        <f t="shared" si="9"/>
        <v>0.36689083876648576</v>
      </c>
      <c r="J21" s="21">
        <f t="shared" si="9"/>
        <v>0.49862622323050831</v>
      </c>
      <c r="K21" s="21">
        <f t="shared" si="9"/>
        <v>0.57449475036782216</v>
      </c>
      <c r="L21" s="21">
        <f t="shared" si="9"/>
        <v>0.92642782146910108</v>
      </c>
      <c r="M21" s="21">
        <f t="shared" si="9"/>
        <v>0.65437327530340905</v>
      </c>
      <c r="N21" s="21">
        <f t="shared" si="9"/>
        <v>0.31518419568776834</v>
      </c>
      <c r="O21" s="21">
        <f t="shared" si="9"/>
        <v>0.51446538082885218</v>
      </c>
      <c r="P21" s="21">
        <f t="shared" si="9"/>
        <v>0.13894379460902373</v>
      </c>
      <c r="Q21" s="21">
        <f t="shared" si="9"/>
        <v>0.14102493009776929</v>
      </c>
      <c r="R21" s="21">
        <f t="shared" si="9"/>
        <v>0.10588920506908384</v>
      </c>
      <c r="S21" s="21">
        <f t="shared" si="9"/>
        <v>0.49805853939508093</v>
      </c>
      <c r="T21" s="21">
        <f t="shared" si="9"/>
        <v>0.64309876434197477</v>
      </c>
      <c r="U21" s="21">
        <f t="shared" si="9"/>
        <v>0.97460599343214138</v>
      </c>
      <c r="V21" s="21">
        <f t="shared" si="9"/>
        <v>0.93922059639570499</v>
      </c>
      <c r="W21" s="21">
        <f t="shared" si="9"/>
        <v>0.19506262661607821</v>
      </c>
      <c r="X21" s="21">
        <f t="shared" si="9"/>
        <v>0.46849069170828894</v>
      </c>
      <c r="Y21" s="21">
        <f t="shared" si="9"/>
        <v>4.4495959808079633E-3</v>
      </c>
      <c r="Z21" s="21">
        <f t="shared" si="9"/>
        <v>0.8454501715622742</v>
      </c>
      <c r="AA21" s="21">
        <f t="shared" si="9"/>
        <v>0.72567076066152025</v>
      </c>
      <c r="AB21" s="21"/>
    </row>
    <row r="22" spans="1:28" x14ac:dyDescent="0.2">
      <c r="A22" s="76"/>
      <c r="B22" s="23">
        <f t="shared" si="1"/>
        <v>20</v>
      </c>
      <c r="C22" s="21"/>
      <c r="D22" s="21">
        <f t="shared" ref="D22:AA22" si="10">0.5-(D12-0.5)</f>
        <v>9.6890560736017983E-2</v>
      </c>
      <c r="E22" s="21">
        <f t="shared" si="10"/>
        <v>0.57351842858483071</v>
      </c>
      <c r="F22" s="21">
        <f t="shared" si="10"/>
        <v>0.44431155086565521</v>
      </c>
      <c r="G22" s="21">
        <f t="shared" si="10"/>
        <v>0.51099668641692775</v>
      </c>
      <c r="H22" s="21">
        <f t="shared" si="10"/>
        <v>0.64407005848019505</v>
      </c>
      <c r="I22" s="21">
        <f t="shared" si="10"/>
        <v>0.12520143734519062</v>
      </c>
      <c r="J22" s="21">
        <f t="shared" si="10"/>
        <v>0.70541269771416992</v>
      </c>
      <c r="K22" s="21">
        <f t="shared" si="10"/>
        <v>0.49242104689315425</v>
      </c>
      <c r="L22" s="21">
        <f t="shared" si="10"/>
        <v>0.92018758734085626</v>
      </c>
      <c r="M22" s="21">
        <f t="shared" si="10"/>
        <v>0.12793026617239089</v>
      </c>
      <c r="N22" s="21">
        <f t="shared" si="10"/>
        <v>0.85777425887953385</v>
      </c>
      <c r="O22" s="21">
        <f t="shared" si="10"/>
        <v>0.95561148037971089</v>
      </c>
      <c r="P22" s="21">
        <f t="shared" si="10"/>
        <v>0.72788947303251206</v>
      </c>
      <c r="Q22" s="21">
        <f t="shared" si="10"/>
        <v>0.55518817050216018</v>
      </c>
      <c r="R22" s="21">
        <f t="shared" si="10"/>
        <v>0.32882468121523445</v>
      </c>
      <c r="S22" s="21">
        <f t="shared" si="10"/>
        <v>0.46652420678125184</v>
      </c>
      <c r="T22" s="21">
        <f t="shared" si="10"/>
        <v>0.72986566570436828</v>
      </c>
      <c r="U22" s="21">
        <f t="shared" si="10"/>
        <v>0.85715361614193952</v>
      </c>
      <c r="V22" s="21">
        <f t="shared" si="10"/>
        <v>0.47001286707601042</v>
      </c>
      <c r="W22" s="21">
        <f t="shared" si="10"/>
        <v>0.22399241933188652</v>
      </c>
      <c r="X22" s="21">
        <f t="shared" si="10"/>
        <v>0.61131085409142827</v>
      </c>
      <c r="Y22" s="21">
        <f t="shared" si="10"/>
        <v>0.27775467007160071</v>
      </c>
      <c r="Z22" s="21">
        <f t="shared" si="10"/>
        <v>0.96209037243984152</v>
      </c>
      <c r="AA22" s="21">
        <f t="shared" si="10"/>
        <v>0.38578972411628243</v>
      </c>
      <c r="AB22" s="21"/>
    </row>
    <row r="23" spans="1:28" x14ac:dyDescent="0.2">
      <c r="A23" s="21"/>
      <c r="B23" s="23"/>
      <c r="C23" s="22">
        <v>0</v>
      </c>
      <c r="D23" s="22">
        <f>C23+1</f>
        <v>1</v>
      </c>
      <c r="E23" s="22">
        <f t="shared" ref="E23:AA23" si="11">D23+1</f>
        <v>2</v>
      </c>
      <c r="F23" s="22">
        <f t="shared" si="11"/>
        <v>3</v>
      </c>
      <c r="G23" s="22">
        <f t="shared" si="11"/>
        <v>4</v>
      </c>
      <c r="H23" s="22">
        <f t="shared" si="11"/>
        <v>5</v>
      </c>
      <c r="I23" s="22">
        <f t="shared" si="11"/>
        <v>6</v>
      </c>
      <c r="J23" s="22">
        <f t="shared" si="11"/>
        <v>7</v>
      </c>
      <c r="K23" s="22">
        <f t="shared" si="11"/>
        <v>8</v>
      </c>
      <c r="L23" s="22">
        <f t="shared" si="11"/>
        <v>9</v>
      </c>
      <c r="M23" s="22">
        <f t="shared" si="11"/>
        <v>10</v>
      </c>
      <c r="N23" s="22">
        <f t="shared" si="11"/>
        <v>11</v>
      </c>
      <c r="O23" s="22">
        <f t="shared" si="11"/>
        <v>12</v>
      </c>
      <c r="P23" s="22">
        <f t="shared" si="11"/>
        <v>13</v>
      </c>
      <c r="Q23" s="22">
        <f t="shared" si="11"/>
        <v>14</v>
      </c>
      <c r="R23" s="22">
        <f t="shared" si="11"/>
        <v>15</v>
      </c>
      <c r="S23" s="22">
        <f t="shared" si="11"/>
        <v>16</v>
      </c>
      <c r="T23" s="22">
        <f t="shared" si="11"/>
        <v>17</v>
      </c>
      <c r="U23" s="22">
        <f t="shared" si="11"/>
        <v>18</v>
      </c>
      <c r="V23" s="22">
        <f t="shared" si="11"/>
        <v>19</v>
      </c>
      <c r="W23" s="22">
        <f t="shared" si="11"/>
        <v>20</v>
      </c>
      <c r="X23" s="22">
        <f t="shared" si="11"/>
        <v>21</v>
      </c>
      <c r="Y23" s="22">
        <f t="shared" si="11"/>
        <v>22</v>
      </c>
      <c r="Z23" s="22">
        <f t="shared" si="11"/>
        <v>23</v>
      </c>
      <c r="AA23" s="22">
        <f t="shared" si="11"/>
        <v>24</v>
      </c>
      <c r="AB23" s="21"/>
    </row>
    <row r="24" spans="1:28" x14ac:dyDescent="0.2">
      <c r="A24" s="75" t="s">
        <v>2</v>
      </c>
      <c r="B24" s="23">
        <v>1</v>
      </c>
      <c r="C24" s="21"/>
      <c r="D24" s="21">
        <f>NORMINV(D3,0,1)</f>
        <v>-0.30164656803154039</v>
      </c>
      <c r="E24" s="21">
        <f t="shared" ref="E24:AA24" si="12">NORMINV(E3,0,1)</f>
        <v>-1.5471437945217619</v>
      </c>
      <c r="F24" s="21">
        <f t="shared" si="12"/>
        <v>0.68531925626543211</v>
      </c>
      <c r="G24" s="21">
        <f t="shared" si="12"/>
        <v>-0.70564405791002771</v>
      </c>
      <c r="H24" s="21">
        <f t="shared" si="12"/>
        <v>-0.52419604462400504</v>
      </c>
      <c r="I24" s="21">
        <f t="shared" si="12"/>
        <v>-2.5370885739025151</v>
      </c>
      <c r="J24" s="21">
        <f t="shared" si="12"/>
        <v>0.79623853628641272</v>
      </c>
      <c r="K24" s="21">
        <f t="shared" si="12"/>
        <v>0.34044710526125027</v>
      </c>
      <c r="L24" s="21">
        <f t="shared" si="12"/>
        <v>0.70673752931881806</v>
      </c>
      <c r="M24" s="21">
        <f t="shared" si="12"/>
        <v>-0.52427380878708363</v>
      </c>
      <c r="N24" s="21">
        <f t="shared" si="12"/>
        <v>0.47327550767108872</v>
      </c>
      <c r="O24" s="21">
        <f t="shared" si="12"/>
        <v>-0.60159528533819417</v>
      </c>
      <c r="P24" s="21">
        <f t="shared" si="12"/>
        <v>-0.5903380696625864</v>
      </c>
      <c r="Q24" s="21">
        <f t="shared" si="12"/>
        <v>-0.87875162494694747</v>
      </c>
      <c r="R24" s="21">
        <f t="shared" si="12"/>
        <v>-3.0792785855022389E-2</v>
      </c>
      <c r="S24" s="21">
        <f t="shared" si="12"/>
        <v>0.3914870024536386</v>
      </c>
      <c r="T24" s="21">
        <f t="shared" si="12"/>
        <v>0.21506005172253109</v>
      </c>
      <c r="U24" s="21">
        <f t="shared" si="12"/>
        <v>0.32719017820871499</v>
      </c>
      <c r="V24" s="21">
        <f t="shared" si="12"/>
        <v>-0.33739943706959868</v>
      </c>
      <c r="W24" s="21">
        <f t="shared" si="12"/>
        <v>-3.1709490955530502E-2</v>
      </c>
      <c r="X24" s="21">
        <f t="shared" si="12"/>
        <v>-0.3454166409411708</v>
      </c>
      <c r="Y24" s="21">
        <f t="shared" si="12"/>
        <v>1.2849909977726142</v>
      </c>
      <c r="Z24" s="21">
        <f t="shared" si="12"/>
        <v>-0.94934403500835962</v>
      </c>
      <c r="AA24" s="21">
        <f t="shared" si="12"/>
        <v>-1.106610242913137</v>
      </c>
      <c r="AB24" s="21"/>
    </row>
    <row r="25" spans="1:28" x14ac:dyDescent="0.2">
      <c r="A25" s="76"/>
      <c r="B25" s="23">
        <f>B24+1</f>
        <v>2</v>
      </c>
      <c r="C25" s="21"/>
      <c r="D25" s="21">
        <f t="shared" ref="D25:AA25" si="13">NORMINV(D4,0,1)</f>
        <v>0.87463477036981396</v>
      </c>
      <c r="E25" s="21">
        <f t="shared" si="13"/>
        <v>-0.66567709045958645</v>
      </c>
      <c r="F25" s="21">
        <f t="shared" si="13"/>
        <v>-1.1926268471167056</v>
      </c>
      <c r="G25" s="21">
        <f t="shared" si="13"/>
        <v>-0.36261491141537366</v>
      </c>
      <c r="H25" s="21">
        <f t="shared" si="13"/>
        <v>6.7963539040718684E-3</v>
      </c>
      <c r="I25" s="21">
        <f t="shared" si="13"/>
        <v>0.74893849078885599</v>
      </c>
      <c r="J25" s="21">
        <f t="shared" si="13"/>
        <v>0.58621472117623108</v>
      </c>
      <c r="K25" s="21">
        <f t="shared" si="13"/>
        <v>-0.61217314658054278</v>
      </c>
      <c r="L25" s="21">
        <f t="shared" si="13"/>
        <v>0.10087078269773815</v>
      </c>
      <c r="M25" s="21">
        <f t="shared" si="13"/>
        <v>0.68580330369384668</v>
      </c>
      <c r="N25" s="21">
        <f t="shared" si="13"/>
        <v>0.17933591892862549</v>
      </c>
      <c r="O25" s="21">
        <f t="shared" si="13"/>
        <v>-0.60171661692796075</v>
      </c>
      <c r="P25" s="21">
        <f t="shared" si="13"/>
        <v>0.72173043569020245</v>
      </c>
      <c r="Q25" s="21">
        <f t="shared" si="13"/>
        <v>-0.34111412065888619</v>
      </c>
      <c r="R25" s="21">
        <f t="shared" si="13"/>
        <v>-0.245945764957302</v>
      </c>
      <c r="S25" s="21">
        <f t="shared" si="13"/>
        <v>1.0898957769649449</v>
      </c>
      <c r="T25" s="21">
        <f t="shared" si="13"/>
        <v>0.36495002268323629</v>
      </c>
      <c r="U25" s="21">
        <f t="shared" si="13"/>
        <v>1.0022279130172325</v>
      </c>
      <c r="V25" s="21">
        <f t="shared" si="13"/>
        <v>5.1852442484939289E-2</v>
      </c>
      <c r="W25" s="21">
        <f t="shared" si="13"/>
        <v>0.97094950859538276</v>
      </c>
      <c r="X25" s="21">
        <f t="shared" si="13"/>
        <v>0.98992591175495925</v>
      </c>
      <c r="Y25" s="21">
        <f t="shared" si="13"/>
        <v>-1.3252995019681528</v>
      </c>
      <c r="Z25" s="21">
        <f t="shared" si="13"/>
        <v>0.22267626863141432</v>
      </c>
      <c r="AA25" s="21">
        <f t="shared" si="13"/>
        <v>-1.2908379565874717</v>
      </c>
      <c r="AB25" s="21"/>
    </row>
    <row r="26" spans="1:28" x14ac:dyDescent="0.2">
      <c r="A26" s="76"/>
      <c r="B26" s="23">
        <f t="shared" ref="B26:B43" si="14">B25+1</f>
        <v>3</v>
      </c>
      <c r="C26" s="21"/>
      <c r="D26" s="21">
        <f t="shared" ref="D26:AA26" si="15">NORMINV(D5,0,1)</f>
        <v>-1.0473702428420748</v>
      </c>
      <c r="E26" s="21">
        <f t="shared" si="15"/>
        <v>-0.62926831652524917</v>
      </c>
      <c r="F26" s="21">
        <f t="shared" si="15"/>
        <v>0.84979254347810662</v>
      </c>
      <c r="G26" s="21">
        <f t="shared" si="15"/>
        <v>-1.0264785275184896</v>
      </c>
      <c r="H26" s="21">
        <f t="shared" si="15"/>
        <v>0.16848782918152094</v>
      </c>
      <c r="I26" s="21">
        <f t="shared" si="15"/>
        <v>0.69475699769029098</v>
      </c>
      <c r="J26" s="21">
        <f t="shared" si="15"/>
        <v>1.3926480379189383</v>
      </c>
      <c r="K26" s="21">
        <f t="shared" si="15"/>
        <v>1.0725865835958641</v>
      </c>
      <c r="L26" s="21">
        <f t="shared" si="15"/>
        <v>3.6142087434243351</v>
      </c>
      <c r="M26" s="21">
        <f t="shared" si="15"/>
        <v>1.6362849469826379</v>
      </c>
      <c r="N26" s="21">
        <f t="shared" si="15"/>
        <v>2.0294924792421427</v>
      </c>
      <c r="O26" s="21">
        <f t="shared" si="15"/>
        <v>-0.18041366986213078</v>
      </c>
      <c r="P26" s="21">
        <f t="shared" si="15"/>
        <v>-1.1428151434339564</v>
      </c>
      <c r="Q26" s="21">
        <f t="shared" si="15"/>
        <v>-0.11872310879546245</v>
      </c>
      <c r="R26" s="21">
        <f t="shared" si="15"/>
        <v>5.1262517031924776E-2</v>
      </c>
      <c r="S26" s="21">
        <f t="shared" si="15"/>
        <v>-0.15029953564573983</v>
      </c>
      <c r="T26" s="21">
        <f t="shared" si="15"/>
        <v>-1.0643488990631447</v>
      </c>
      <c r="U26" s="21">
        <f t="shared" si="15"/>
        <v>-0.62043850062402328</v>
      </c>
      <c r="V26" s="21">
        <f t="shared" si="15"/>
        <v>-0.31231681176801851</v>
      </c>
      <c r="W26" s="21">
        <f t="shared" si="15"/>
        <v>0.79462452098644121</v>
      </c>
      <c r="X26" s="21">
        <f t="shared" si="15"/>
        <v>-0.30483564052937479</v>
      </c>
      <c r="Y26" s="21">
        <f t="shared" si="15"/>
        <v>0.68502988949712262</v>
      </c>
      <c r="Z26" s="21">
        <f t="shared" si="15"/>
        <v>-8.4656381638520364E-2</v>
      </c>
      <c r="AA26" s="21">
        <f t="shared" si="15"/>
        <v>-9.2393022024406607E-2</v>
      </c>
      <c r="AB26" s="21"/>
    </row>
    <row r="27" spans="1:28" x14ac:dyDescent="0.2">
      <c r="A27" s="76"/>
      <c r="B27" s="23">
        <f t="shared" si="14"/>
        <v>4</v>
      </c>
      <c r="C27" s="21"/>
      <c r="D27" s="21">
        <f t="shared" ref="D27:AA27" si="16">NORMINV(D6,0,1)</f>
        <v>0.54576440890378508</v>
      </c>
      <c r="E27" s="21">
        <f t="shared" si="16"/>
        <v>0.58218054229488581</v>
      </c>
      <c r="F27" s="21">
        <f t="shared" si="16"/>
        <v>1.2520828660131567</v>
      </c>
      <c r="G27" s="21">
        <f t="shared" si="16"/>
        <v>6.3694927867484014E-2</v>
      </c>
      <c r="H27" s="21">
        <f t="shared" si="16"/>
        <v>0.38136218001830413</v>
      </c>
      <c r="I27" s="21">
        <f t="shared" si="16"/>
        <v>-0.940506808721015</v>
      </c>
      <c r="J27" s="21">
        <f t="shared" si="16"/>
        <v>-0.5064177237360078</v>
      </c>
      <c r="K27" s="21">
        <f t="shared" si="16"/>
        <v>1.2265623428978436</v>
      </c>
      <c r="L27" s="21">
        <f t="shared" si="16"/>
        <v>-0.7461762859700124</v>
      </c>
      <c r="M27" s="21">
        <f t="shared" si="16"/>
        <v>2.0711068228620255</v>
      </c>
      <c r="N27" s="21">
        <f t="shared" si="16"/>
        <v>8.6765133271241815E-2</v>
      </c>
      <c r="O27" s="21">
        <f t="shared" si="16"/>
        <v>1.2577113677125811</v>
      </c>
      <c r="P27" s="21">
        <f t="shared" si="16"/>
        <v>0.32721137878157719</v>
      </c>
      <c r="Q27" s="21">
        <f t="shared" si="16"/>
        <v>-0.64389014083179741</v>
      </c>
      <c r="R27" s="21">
        <f t="shared" si="16"/>
        <v>-1.3508780015547176E-2</v>
      </c>
      <c r="S27" s="21">
        <f t="shared" si="16"/>
        <v>-1.3118576910713378</v>
      </c>
      <c r="T27" s="21">
        <f t="shared" si="16"/>
        <v>1.2964341060207214</v>
      </c>
      <c r="U27" s="21">
        <f t="shared" si="16"/>
        <v>0.51851193970823473</v>
      </c>
      <c r="V27" s="21">
        <f t="shared" si="16"/>
        <v>-0.17523221568548472</v>
      </c>
      <c r="W27" s="21">
        <f t="shared" si="16"/>
        <v>-0.20482107665057947</v>
      </c>
      <c r="X27" s="21">
        <f t="shared" si="16"/>
        <v>-9.5078926929261856E-2</v>
      </c>
      <c r="Y27" s="21">
        <f t="shared" si="16"/>
        <v>-0.94467292418670368</v>
      </c>
      <c r="Z27" s="21">
        <f t="shared" si="16"/>
        <v>0.38371812291990337</v>
      </c>
      <c r="AA27" s="21">
        <f t="shared" si="16"/>
        <v>1.6504960688634769</v>
      </c>
      <c r="AB27" s="21"/>
    </row>
    <row r="28" spans="1:28" x14ac:dyDescent="0.2">
      <c r="A28" s="76"/>
      <c r="B28" s="23">
        <f t="shared" si="14"/>
        <v>5</v>
      </c>
      <c r="C28" s="21"/>
      <c r="D28" s="21">
        <f t="shared" ref="D28:AA28" si="17">NORMINV(D7,0,1)</f>
        <v>-0.83210570605804624</v>
      </c>
      <c r="E28" s="21">
        <f t="shared" si="17"/>
        <v>-1.7513911634937236</v>
      </c>
      <c r="F28" s="21">
        <f t="shared" si="17"/>
        <v>0.16946220980706325</v>
      </c>
      <c r="G28" s="21">
        <f t="shared" si="17"/>
        <v>-0.25644003685423744</v>
      </c>
      <c r="H28" s="21">
        <f t="shared" si="17"/>
        <v>1.7205526028172491</v>
      </c>
      <c r="I28" s="21">
        <f t="shared" si="17"/>
        <v>-0.9140980129730768</v>
      </c>
      <c r="J28" s="21">
        <f t="shared" si="17"/>
        <v>-1.3065398907413808</v>
      </c>
      <c r="K28" s="21">
        <f t="shared" si="17"/>
        <v>-1.4300187021906654</v>
      </c>
      <c r="L28" s="21">
        <f t="shared" si="17"/>
        <v>1.4579789730829349</v>
      </c>
      <c r="M28" s="21">
        <f t="shared" si="17"/>
        <v>-0.38429385210411698</v>
      </c>
      <c r="N28" s="21">
        <f t="shared" si="17"/>
        <v>-1.1506524339285098</v>
      </c>
      <c r="O28" s="21">
        <f t="shared" si="17"/>
        <v>0.47956673983965303</v>
      </c>
      <c r="P28" s="21">
        <f t="shared" si="17"/>
        <v>-0.3594220110456105</v>
      </c>
      <c r="Q28" s="21">
        <f t="shared" si="17"/>
        <v>0.26561902166559814</v>
      </c>
      <c r="R28" s="21">
        <f t="shared" si="17"/>
        <v>1.2160637732147284</v>
      </c>
      <c r="S28" s="21">
        <f t="shared" si="17"/>
        <v>-0.1202242147243279</v>
      </c>
      <c r="T28" s="21">
        <f t="shared" si="17"/>
        <v>-2.3570418313759438</v>
      </c>
      <c r="U28" s="21">
        <f t="shared" si="17"/>
        <v>-0.34257387026362013</v>
      </c>
      <c r="V28" s="21">
        <f t="shared" si="17"/>
        <v>0.40402517130824062</v>
      </c>
      <c r="W28" s="21">
        <f t="shared" si="17"/>
        <v>-0.61216088163700211</v>
      </c>
      <c r="X28" s="21">
        <f t="shared" si="17"/>
        <v>0.80263554758464273</v>
      </c>
      <c r="Y28" s="21">
        <f t="shared" si="17"/>
        <v>0.90113244747360932</v>
      </c>
      <c r="Z28" s="21">
        <f t="shared" si="17"/>
        <v>1.3834532905011327</v>
      </c>
      <c r="AA28" s="21">
        <f t="shared" si="17"/>
        <v>1.3638947433886768</v>
      </c>
      <c r="AB28" s="21"/>
    </row>
    <row r="29" spans="1:28" x14ac:dyDescent="0.2">
      <c r="A29" s="76"/>
      <c r="B29" s="23">
        <f t="shared" si="14"/>
        <v>6</v>
      </c>
      <c r="C29" s="21"/>
      <c r="D29" s="21">
        <f t="shared" ref="D29:AA29" si="18">NORMINV(D8,0,1)</f>
        <v>-0.35083883743926492</v>
      </c>
      <c r="E29" s="21">
        <f t="shared" si="18"/>
        <v>-0.9096591401533064</v>
      </c>
      <c r="F29" s="21">
        <f t="shared" si="18"/>
        <v>-0.34288101924508929</v>
      </c>
      <c r="G29" s="21">
        <f t="shared" si="18"/>
        <v>-2.0850112885824332</v>
      </c>
      <c r="H29" s="21">
        <f t="shared" si="18"/>
        <v>1.5254987864672216</v>
      </c>
      <c r="I29" s="21">
        <f t="shared" si="18"/>
        <v>0.46944015768502051</v>
      </c>
      <c r="J29" s="21">
        <f t="shared" si="18"/>
        <v>0.90762270807874035</v>
      </c>
      <c r="K29" s="21">
        <f t="shared" si="18"/>
        <v>0.72192055018132573</v>
      </c>
      <c r="L29" s="21">
        <f t="shared" si="18"/>
        <v>0.61693839598005507</v>
      </c>
      <c r="M29" s="21">
        <f t="shared" si="18"/>
        <v>-0.40067967519970604</v>
      </c>
      <c r="N29" s="21">
        <f t="shared" si="18"/>
        <v>-1.9064614093562127</v>
      </c>
      <c r="O29" s="21">
        <f t="shared" si="18"/>
        <v>-1.068267405083615</v>
      </c>
      <c r="P29" s="21">
        <f t="shared" si="18"/>
        <v>-0.48939979969364128</v>
      </c>
      <c r="Q29" s="21">
        <f t="shared" si="18"/>
        <v>-0.82341026291807495</v>
      </c>
      <c r="R29" s="21">
        <f t="shared" si="18"/>
        <v>0.38488390845428538</v>
      </c>
      <c r="S29" s="21">
        <f t="shared" si="18"/>
        <v>1.0859660035835741</v>
      </c>
      <c r="T29" s="21">
        <f t="shared" si="18"/>
        <v>-0.19591766064418353</v>
      </c>
      <c r="U29" s="21">
        <f t="shared" si="18"/>
        <v>0.46918556286410495</v>
      </c>
      <c r="V29" s="21">
        <f t="shared" si="18"/>
        <v>0.74244552782093287</v>
      </c>
      <c r="W29" s="21">
        <f t="shared" si="18"/>
        <v>0.13076401260705603</v>
      </c>
      <c r="X29" s="21">
        <f t="shared" si="18"/>
        <v>0.36855032915611163</v>
      </c>
      <c r="Y29" s="21">
        <f t="shared" si="18"/>
        <v>2.2018070408478194</v>
      </c>
      <c r="Z29" s="21">
        <f t="shared" si="18"/>
        <v>0.48343063980689188</v>
      </c>
      <c r="AA29" s="21">
        <f t="shared" si="18"/>
        <v>0.19159324589221635</v>
      </c>
      <c r="AB29" s="21"/>
    </row>
    <row r="30" spans="1:28" x14ac:dyDescent="0.2">
      <c r="A30" s="76"/>
      <c r="B30" s="23">
        <f t="shared" si="14"/>
        <v>7</v>
      </c>
      <c r="C30" s="21"/>
      <c r="D30" s="21">
        <f t="shared" ref="D30:AA30" si="19">NORMINV(D9,0,1)</f>
        <v>2.3507033311157954</v>
      </c>
      <c r="E30" s="21">
        <f t="shared" si="19"/>
        <v>0.53914022069860035</v>
      </c>
      <c r="F30" s="21">
        <f t="shared" si="19"/>
        <v>-2.593976258871252</v>
      </c>
      <c r="G30" s="21">
        <f t="shared" si="19"/>
        <v>-1.13357776425947</v>
      </c>
      <c r="H30" s="21">
        <f t="shared" si="19"/>
        <v>0.92585639700090994</v>
      </c>
      <c r="I30" s="21">
        <f t="shared" si="19"/>
        <v>1.2855609243187622</v>
      </c>
      <c r="J30" s="21">
        <f t="shared" si="19"/>
        <v>0.38443872757001119</v>
      </c>
      <c r="K30" s="21">
        <f t="shared" si="19"/>
        <v>-0.23070914050373995</v>
      </c>
      <c r="L30" s="21">
        <f t="shared" si="19"/>
        <v>-0.17828568853279306</v>
      </c>
      <c r="M30" s="21">
        <f t="shared" si="19"/>
        <v>0.85612643067548255</v>
      </c>
      <c r="N30" s="21">
        <f t="shared" si="19"/>
        <v>0.33258353648537081</v>
      </c>
      <c r="O30" s="21">
        <f t="shared" si="19"/>
        <v>-0.6147130872168598</v>
      </c>
      <c r="P30" s="21">
        <f t="shared" si="19"/>
        <v>0.15806180827676161</v>
      </c>
      <c r="Q30" s="21">
        <f t="shared" si="19"/>
        <v>0.22728727504883992</v>
      </c>
      <c r="R30" s="21">
        <f t="shared" si="19"/>
        <v>-9.8009314006499371E-2</v>
      </c>
      <c r="S30" s="21">
        <f t="shared" si="19"/>
        <v>1.1566625438442464</v>
      </c>
      <c r="T30" s="21">
        <f t="shared" si="19"/>
        <v>0.29868615520690245</v>
      </c>
      <c r="U30" s="21">
        <f t="shared" si="19"/>
        <v>0.24960458340065939</v>
      </c>
      <c r="V30" s="21">
        <f t="shared" si="19"/>
        <v>-2.1320832087244193</v>
      </c>
      <c r="W30" s="21">
        <f t="shared" si="19"/>
        <v>-3.3482608976640091</v>
      </c>
      <c r="X30" s="21">
        <f t="shared" si="19"/>
        <v>0.14486093636075678</v>
      </c>
      <c r="Y30" s="21">
        <f t="shared" si="19"/>
        <v>-0.89646278805170099</v>
      </c>
      <c r="Z30" s="21">
        <f t="shared" si="19"/>
        <v>-0.6781377958683551</v>
      </c>
      <c r="AA30" s="21">
        <f t="shared" si="19"/>
        <v>-0.51817154771028739</v>
      </c>
      <c r="AB30" s="21"/>
    </row>
    <row r="31" spans="1:28" x14ac:dyDescent="0.2">
      <c r="A31" s="76"/>
      <c r="B31" s="23">
        <f t="shared" si="14"/>
        <v>8</v>
      </c>
      <c r="C31" s="21"/>
      <c r="D31" s="21">
        <f t="shared" ref="D31:AA31" si="20">NORMINV(D10,0,1)</f>
        <v>0.3683843067212566</v>
      </c>
      <c r="E31" s="21">
        <f t="shared" si="20"/>
        <v>-0.46750520104247262</v>
      </c>
      <c r="F31" s="21">
        <f t="shared" si="20"/>
        <v>-1.072036618545938</v>
      </c>
      <c r="G31" s="21">
        <f t="shared" si="20"/>
        <v>-6.1215887892011496E-2</v>
      </c>
      <c r="H31" s="21">
        <f t="shared" si="20"/>
        <v>0.97504323320709774</v>
      </c>
      <c r="I31" s="21">
        <f t="shared" si="20"/>
        <v>2.4527279261566752</v>
      </c>
      <c r="J31" s="21">
        <f t="shared" si="20"/>
        <v>-0.5378465643222794</v>
      </c>
      <c r="K31" s="21">
        <f t="shared" si="20"/>
        <v>0.31029551305790842</v>
      </c>
      <c r="L31" s="21">
        <f t="shared" si="20"/>
        <v>-0.33901226191876438</v>
      </c>
      <c r="M31" s="21">
        <f t="shared" si="20"/>
        <v>1.1845150915240801</v>
      </c>
      <c r="N31" s="21">
        <f t="shared" si="20"/>
        <v>0.9513325286731561</v>
      </c>
      <c r="O31" s="21">
        <f t="shared" si="20"/>
        <v>-1.4681515455822272</v>
      </c>
      <c r="P31" s="21">
        <f t="shared" si="20"/>
        <v>-0.90005215600037036</v>
      </c>
      <c r="Q31" s="21">
        <f t="shared" si="20"/>
        <v>-2.9310898605846382E-2</v>
      </c>
      <c r="R31" s="21">
        <f t="shared" si="20"/>
        <v>-0.59827028915001745</v>
      </c>
      <c r="S31" s="21">
        <f t="shared" si="20"/>
        <v>-0.539738356725039</v>
      </c>
      <c r="T31" s="21">
        <f t="shared" si="20"/>
        <v>-3.0178284689089661</v>
      </c>
      <c r="U31" s="21">
        <f t="shared" si="20"/>
        <v>-0.76700320735941863</v>
      </c>
      <c r="V31" s="21">
        <f t="shared" si="20"/>
        <v>-0.28171553160018498</v>
      </c>
      <c r="W31" s="21">
        <f t="shared" si="20"/>
        <v>2.1736572399883269</v>
      </c>
      <c r="X31" s="21">
        <f t="shared" si="20"/>
        <v>-0.10083760897500325</v>
      </c>
      <c r="Y31" s="21">
        <f t="shared" si="20"/>
        <v>0.85633428408579071</v>
      </c>
      <c r="Z31" s="21">
        <f t="shared" si="20"/>
        <v>0.72433085942052267</v>
      </c>
      <c r="AA31" s="21">
        <f t="shared" si="20"/>
        <v>0.2425734879447681</v>
      </c>
      <c r="AB31" s="21"/>
    </row>
    <row r="32" spans="1:28" x14ac:dyDescent="0.2">
      <c r="A32" s="76"/>
      <c r="B32" s="23">
        <f t="shared" si="14"/>
        <v>9</v>
      </c>
      <c r="C32" s="21"/>
      <c r="D32" s="21">
        <f t="shared" ref="D32:AA32" si="21">NORMINV(D11,0,1)</f>
        <v>-0.58092720512574159</v>
      </c>
      <c r="E32" s="21">
        <f t="shared" si="21"/>
        <v>0.23992501903380861</v>
      </c>
      <c r="F32" s="21">
        <f t="shared" si="21"/>
        <v>-0.93086219538744741</v>
      </c>
      <c r="G32" s="21">
        <f t="shared" si="21"/>
        <v>-1.448714644927789</v>
      </c>
      <c r="H32" s="21">
        <f t="shared" si="21"/>
        <v>-0.43122549576617453</v>
      </c>
      <c r="I32" s="21">
        <f t="shared" si="21"/>
        <v>0.34009939478416151</v>
      </c>
      <c r="J32" s="21">
        <f t="shared" si="21"/>
        <v>3.4435544990773208E-3</v>
      </c>
      <c r="K32" s="21">
        <f t="shared" si="21"/>
        <v>-0.18782925815053214</v>
      </c>
      <c r="L32" s="21">
        <f t="shared" si="21"/>
        <v>-1.4496922529413054</v>
      </c>
      <c r="M32" s="21">
        <f t="shared" si="21"/>
        <v>-0.39715461271157815</v>
      </c>
      <c r="N32" s="21">
        <f t="shared" si="21"/>
        <v>0.48120839999917026</v>
      </c>
      <c r="O32" s="21">
        <f t="shared" si="21"/>
        <v>-3.6267281508050427E-2</v>
      </c>
      <c r="P32" s="21">
        <f t="shared" si="21"/>
        <v>1.0850769185340328</v>
      </c>
      <c r="Q32" s="21">
        <f t="shared" si="21"/>
        <v>1.0757259008588627</v>
      </c>
      <c r="R32" s="21">
        <f t="shared" si="21"/>
        <v>1.2486901904399048</v>
      </c>
      <c r="S32" s="21">
        <f t="shared" si="21"/>
        <v>4.866539255511353E-3</v>
      </c>
      <c r="T32" s="21">
        <f t="shared" si="21"/>
        <v>-0.36675406901760665</v>
      </c>
      <c r="U32" s="21">
        <f t="shared" si="21"/>
        <v>-1.953266598902226</v>
      </c>
      <c r="V32" s="21">
        <f t="shared" si="21"/>
        <v>-1.5482637545498514</v>
      </c>
      <c r="W32" s="21">
        <f t="shared" si="21"/>
        <v>0.85939023884121846</v>
      </c>
      <c r="X32" s="21">
        <f t="shared" si="21"/>
        <v>7.9064420248967815E-2</v>
      </c>
      <c r="Y32" s="21">
        <f t="shared" si="21"/>
        <v>2.6159026745914886</v>
      </c>
      <c r="Z32" s="21">
        <f t="shared" si="21"/>
        <v>-1.0171130416345568</v>
      </c>
      <c r="AA32" s="21">
        <f t="shared" si="21"/>
        <v>-0.59977157637180478</v>
      </c>
      <c r="AB32" s="21"/>
    </row>
    <row r="33" spans="1:28" x14ac:dyDescent="0.2">
      <c r="A33" s="76"/>
      <c r="B33" s="23">
        <f t="shared" si="14"/>
        <v>10</v>
      </c>
      <c r="C33" s="21"/>
      <c r="D33" s="21">
        <f t="shared" ref="D33:AA33" si="22">NORMINV(D12,0,1)</f>
        <v>1.2994745513619237</v>
      </c>
      <c r="E33" s="21">
        <f t="shared" si="22"/>
        <v>-0.1853390095355158</v>
      </c>
      <c r="F33" s="21">
        <f t="shared" si="22"/>
        <v>0.14004668853929331</v>
      </c>
      <c r="G33" s="21">
        <f t="shared" si="22"/>
        <v>-2.7568096660571136E-2</v>
      </c>
      <c r="H33" s="21">
        <f t="shared" si="22"/>
        <v>-0.36935936350897391</v>
      </c>
      <c r="I33" s="21">
        <f t="shared" si="22"/>
        <v>1.1493713836127701</v>
      </c>
      <c r="J33" s="21">
        <f t="shared" si="22"/>
        <v>-0.54003252158614412</v>
      </c>
      <c r="K33" s="21">
        <f t="shared" si="22"/>
        <v>1.8998761030889728E-2</v>
      </c>
      <c r="L33" s="21">
        <f t="shared" si="22"/>
        <v>-1.4063344825024373</v>
      </c>
      <c r="M33" s="21">
        <f t="shared" si="22"/>
        <v>1.1362294879999171</v>
      </c>
      <c r="N33" s="21">
        <f t="shared" si="22"/>
        <v>-1.0703729227961656</v>
      </c>
      <c r="O33" s="21">
        <f t="shared" si="22"/>
        <v>-1.7018844077729842</v>
      </c>
      <c r="P33" s="21">
        <f t="shared" si="22"/>
        <v>-0.60644234928176644</v>
      </c>
      <c r="Q33" s="21">
        <f t="shared" si="22"/>
        <v>-0.13878042990220218</v>
      </c>
      <c r="R33" s="21">
        <f t="shared" si="22"/>
        <v>0.44316089400906838</v>
      </c>
      <c r="S33" s="21">
        <f t="shared" si="22"/>
        <v>8.4010084853525235E-2</v>
      </c>
      <c r="T33" s="21">
        <f t="shared" si="22"/>
        <v>-0.61240676268086358</v>
      </c>
      <c r="U33" s="21">
        <f t="shared" si="22"/>
        <v>-1.0676182061622055</v>
      </c>
      <c r="V33" s="21">
        <f t="shared" si="22"/>
        <v>7.5237517667665552E-2</v>
      </c>
      <c r="W33" s="21">
        <f t="shared" si="22"/>
        <v>0.75877888498026203</v>
      </c>
      <c r="X33" s="21">
        <f t="shared" si="22"/>
        <v>-0.28273720775222039</v>
      </c>
      <c r="Y33" s="21">
        <f t="shared" si="22"/>
        <v>0.58952471148630825</v>
      </c>
      <c r="Z33" s="21">
        <f t="shared" si="22"/>
        <v>-1.7754764230787012</v>
      </c>
      <c r="AA33" s="21">
        <f t="shared" si="22"/>
        <v>0.29030953069418908</v>
      </c>
      <c r="AB33" s="21"/>
    </row>
    <row r="34" spans="1:28" x14ac:dyDescent="0.2">
      <c r="A34" s="76"/>
      <c r="B34" s="23">
        <f t="shared" si="14"/>
        <v>11</v>
      </c>
      <c r="C34" s="21"/>
      <c r="D34" s="21">
        <f t="shared" ref="D34:AA34" si="23">NORMINV(D13,0,1)</f>
        <v>0.30164656803154039</v>
      </c>
      <c r="E34" s="21">
        <f t="shared" si="23"/>
        <v>1.5471437945217619</v>
      </c>
      <c r="F34" s="21">
        <f t="shared" si="23"/>
        <v>-0.68531925626543211</v>
      </c>
      <c r="G34" s="21">
        <f t="shared" si="23"/>
        <v>0.70564405791002771</v>
      </c>
      <c r="H34" s="21">
        <f t="shared" si="23"/>
        <v>0.52419604462400504</v>
      </c>
      <c r="I34" s="21">
        <f t="shared" si="23"/>
        <v>2.5370885739025151</v>
      </c>
      <c r="J34" s="21">
        <f t="shared" si="23"/>
        <v>-0.79623853628641272</v>
      </c>
      <c r="K34" s="21">
        <f t="shared" si="23"/>
        <v>-0.34044710526125027</v>
      </c>
      <c r="L34" s="21">
        <f t="shared" si="23"/>
        <v>-0.70673752931881806</v>
      </c>
      <c r="M34" s="21">
        <f t="shared" si="23"/>
        <v>0.52427380878708363</v>
      </c>
      <c r="N34" s="21">
        <f t="shared" si="23"/>
        <v>-0.47327550767108872</v>
      </c>
      <c r="O34" s="21">
        <f t="shared" si="23"/>
        <v>0.60159528533819417</v>
      </c>
      <c r="P34" s="21">
        <f t="shared" si="23"/>
        <v>0.5903380696625864</v>
      </c>
      <c r="Q34" s="21">
        <f t="shared" si="23"/>
        <v>0.87875162494694747</v>
      </c>
      <c r="R34" s="21">
        <f t="shared" si="23"/>
        <v>3.0792785855022389E-2</v>
      </c>
      <c r="S34" s="21">
        <f t="shared" si="23"/>
        <v>-0.3914870024536386</v>
      </c>
      <c r="T34" s="21">
        <f t="shared" si="23"/>
        <v>-0.21506005172253109</v>
      </c>
      <c r="U34" s="21">
        <f t="shared" si="23"/>
        <v>-0.32719017820871499</v>
      </c>
      <c r="V34" s="21">
        <f t="shared" si="23"/>
        <v>0.33739943706959868</v>
      </c>
      <c r="W34" s="21">
        <f t="shared" si="23"/>
        <v>3.1709490955530502E-2</v>
      </c>
      <c r="X34" s="21">
        <f t="shared" si="23"/>
        <v>0.3454166409411708</v>
      </c>
      <c r="Y34" s="21">
        <f t="shared" si="23"/>
        <v>-1.2849909977726142</v>
      </c>
      <c r="Z34" s="21">
        <f t="shared" si="23"/>
        <v>0.94934403500835962</v>
      </c>
      <c r="AA34" s="21">
        <f t="shared" si="23"/>
        <v>1.106610242913137</v>
      </c>
      <c r="AB34" s="21"/>
    </row>
    <row r="35" spans="1:28" x14ac:dyDescent="0.2">
      <c r="A35" s="76"/>
      <c r="B35" s="23">
        <f t="shared" si="14"/>
        <v>12</v>
      </c>
      <c r="C35" s="21"/>
      <c r="D35" s="21">
        <f t="shared" ref="D35:AA35" si="24">NORMINV(D14,0,1)</f>
        <v>-0.87463477036981396</v>
      </c>
      <c r="E35" s="21">
        <f t="shared" si="24"/>
        <v>0.66567709045958645</v>
      </c>
      <c r="F35" s="21">
        <f t="shared" si="24"/>
        <v>1.1926268471167056</v>
      </c>
      <c r="G35" s="21">
        <f t="shared" si="24"/>
        <v>0.36261491141537366</v>
      </c>
      <c r="H35" s="21">
        <f t="shared" si="24"/>
        <v>-6.7963539040718684E-3</v>
      </c>
      <c r="I35" s="21">
        <f t="shared" si="24"/>
        <v>-0.74893849078885599</v>
      </c>
      <c r="J35" s="21">
        <f t="shared" si="24"/>
        <v>-0.58621472117623108</v>
      </c>
      <c r="K35" s="21">
        <f t="shared" si="24"/>
        <v>0.61217314658054278</v>
      </c>
      <c r="L35" s="21">
        <f t="shared" si="24"/>
        <v>-0.10087078269773815</v>
      </c>
      <c r="M35" s="21">
        <f t="shared" si="24"/>
        <v>-0.68580330369384668</v>
      </c>
      <c r="N35" s="21">
        <f t="shared" si="24"/>
        <v>-0.17933591892862549</v>
      </c>
      <c r="O35" s="21">
        <f t="shared" si="24"/>
        <v>0.60171661692796075</v>
      </c>
      <c r="P35" s="21">
        <f t="shared" si="24"/>
        <v>-0.72173043569020245</v>
      </c>
      <c r="Q35" s="21">
        <f t="shared" si="24"/>
        <v>0.34111412065888619</v>
      </c>
      <c r="R35" s="21">
        <f t="shared" si="24"/>
        <v>0.245945764957302</v>
      </c>
      <c r="S35" s="21">
        <f t="shared" si="24"/>
        <v>-1.0898957769649449</v>
      </c>
      <c r="T35" s="21">
        <f t="shared" si="24"/>
        <v>-0.36495002268323629</v>
      </c>
      <c r="U35" s="21">
        <f t="shared" si="24"/>
        <v>-1.0022279130172325</v>
      </c>
      <c r="V35" s="21">
        <f t="shared" si="24"/>
        <v>-5.1852442484939289E-2</v>
      </c>
      <c r="W35" s="21">
        <f t="shared" si="24"/>
        <v>-0.97094950859538276</v>
      </c>
      <c r="X35" s="21">
        <f t="shared" si="24"/>
        <v>-0.98992591175495925</v>
      </c>
      <c r="Y35" s="21">
        <f t="shared" si="24"/>
        <v>1.3252995019681528</v>
      </c>
      <c r="Z35" s="21">
        <f t="shared" si="24"/>
        <v>-0.22267626863141432</v>
      </c>
      <c r="AA35" s="21">
        <f t="shared" si="24"/>
        <v>1.2908379565874717</v>
      </c>
      <c r="AB35" s="21"/>
    </row>
    <row r="36" spans="1:28" x14ac:dyDescent="0.2">
      <c r="A36" s="76"/>
      <c r="B36" s="23">
        <f t="shared" si="14"/>
        <v>13</v>
      </c>
      <c r="C36" s="21"/>
      <c r="D36" s="21">
        <f t="shared" ref="D36:AA36" si="25">NORMINV(D15,0,1)</f>
        <v>1.0473702428420748</v>
      </c>
      <c r="E36" s="21">
        <f t="shared" si="25"/>
        <v>0.62926831652524917</v>
      </c>
      <c r="F36" s="21">
        <f t="shared" si="25"/>
        <v>-0.84979254347810662</v>
      </c>
      <c r="G36" s="21">
        <f t="shared" si="25"/>
        <v>1.0264785275184896</v>
      </c>
      <c r="H36" s="21">
        <f t="shared" si="25"/>
        <v>-0.16848782918152094</v>
      </c>
      <c r="I36" s="21">
        <f t="shared" si="25"/>
        <v>-0.69475699769029098</v>
      </c>
      <c r="J36" s="21">
        <f t="shared" si="25"/>
        <v>-1.3926480379189383</v>
      </c>
      <c r="K36" s="21">
        <f t="shared" si="25"/>
        <v>-1.0725865835958641</v>
      </c>
      <c r="L36" s="21">
        <f t="shared" si="25"/>
        <v>-3.6142087434243351</v>
      </c>
      <c r="M36" s="21">
        <f t="shared" si="25"/>
        <v>-1.6362849469826379</v>
      </c>
      <c r="N36" s="21">
        <f t="shared" si="25"/>
        <v>-2.0294924792421427</v>
      </c>
      <c r="O36" s="21">
        <f t="shared" si="25"/>
        <v>0.18041366986213078</v>
      </c>
      <c r="P36" s="21">
        <f t="shared" si="25"/>
        <v>1.1428151434339564</v>
      </c>
      <c r="Q36" s="21">
        <f t="shared" si="25"/>
        <v>0.11872310879546245</v>
      </c>
      <c r="R36" s="21">
        <f t="shared" si="25"/>
        <v>-5.1262517031924776E-2</v>
      </c>
      <c r="S36" s="21">
        <f t="shared" si="25"/>
        <v>0.15029953564573983</v>
      </c>
      <c r="T36" s="21">
        <f t="shared" si="25"/>
        <v>1.0643488990631447</v>
      </c>
      <c r="U36" s="21">
        <f t="shared" si="25"/>
        <v>0.62043850062402328</v>
      </c>
      <c r="V36" s="21">
        <f t="shared" si="25"/>
        <v>0.31231681176801851</v>
      </c>
      <c r="W36" s="21">
        <f t="shared" si="25"/>
        <v>-0.79462452098644121</v>
      </c>
      <c r="X36" s="21">
        <f t="shared" si="25"/>
        <v>0.30483564052937479</v>
      </c>
      <c r="Y36" s="21">
        <f t="shared" si="25"/>
        <v>-0.68502988949712262</v>
      </c>
      <c r="Z36" s="21">
        <f t="shared" si="25"/>
        <v>8.4656381638520364E-2</v>
      </c>
      <c r="AA36" s="21">
        <f t="shared" si="25"/>
        <v>9.2393022024406607E-2</v>
      </c>
      <c r="AB36" s="21"/>
    </row>
    <row r="37" spans="1:28" x14ac:dyDescent="0.2">
      <c r="A37" s="76"/>
      <c r="B37" s="23">
        <f t="shared" si="14"/>
        <v>14</v>
      </c>
      <c r="C37" s="21"/>
      <c r="D37" s="21">
        <f t="shared" ref="D37:AA37" si="26">NORMINV(D16,0,1)</f>
        <v>-0.54576440890378508</v>
      </c>
      <c r="E37" s="21">
        <f t="shared" si="26"/>
        <v>-0.58218054229488581</v>
      </c>
      <c r="F37" s="21">
        <f t="shared" si="26"/>
        <v>-1.2520828660131567</v>
      </c>
      <c r="G37" s="21">
        <f t="shared" si="26"/>
        <v>-6.3694927867484014E-2</v>
      </c>
      <c r="H37" s="21">
        <f t="shared" si="26"/>
        <v>-0.38136218001830413</v>
      </c>
      <c r="I37" s="21">
        <f t="shared" si="26"/>
        <v>0.940506808721015</v>
      </c>
      <c r="J37" s="21">
        <f t="shared" si="26"/>
        <v>0.5064177237360078</v>
      </c>
      <c r="K37" s="21">
        <f t="shared" si="26"/>
        <v>-1.2265623428978436</v>
      </c>
      <c r="L37" s="21">
        <f t="shared" si="26"/>
        <v>0.7461762859700124</v>
      </c>
      <c r="M37" s="21">
        <f t="shared" si="26"/>
        <v>-2.0711068228620255</v>
      </c>
      <c r="N37" s="21">
        <f t="shared" si="26"/>
        <v>-8.6765133271241815E-2</v>
      </c>
      <c r="O37" s="21">
        <f t="shared" si="26"/>
        <v>-1.2577113677125811</v>
      </c>
      <c r="P37" s="21">
        <f t="shared" si="26"/>
        <v>-0.32721137878157719</v>
      </c>
      <c r="Q37" s="21">
        <f t="shared" si="26"/>
        <v>0.64389014083179741</v>
      </c>
      <c r="R37" s="21">
        <f t="shared" si="26"/>
        <v>1.3508780015547176E-2</v>
      </c>
      <c r="S37" s="21">
        <f t="shared" si="26"/>
        <v>1.3118576910713378</v>
      </c>
      <c r="T37" s="21">
        <f t="shared" si="26"/>
        <v>-1.2964341060207214</v>
      </c>
      <c r="U37" s="21">
        <f t="shared" si="26"/>
        <v>-0.51851193970823473</v>
      </c>
      <c r="V37" s="21">
        <f t="shared" si="26"/>
        <v>0.17523221568548472</v>
      </c>
      <c r="W37" s="21">
        <f t="shared" si="26"/>
        <v>0.20482107665057947</v>
      </c>
      <c r="X37" s="21">
        <f t="shared" si="26"/>
        <v>9.5078926929261856E-2</v>
      </c>
      <c r="Y37" s="21">
        <f t="shared" si="26"/>
        <v>0.94467292418670368</v>
      </c>
      <c r="Z37" s="21">
        <f t="shared" si="26"/>
        <v>-0.38371812291990337</v>
      </c>
      <c r="AA37" s="21">
        <f t="shared" si="26"/>
        <v>-1.6504960688634769</v>
      </c>
      <c r="AB37" s="21"/>
    </row>
    <row r="38" spans="1:28" x14ac:dyDescent="0.2">
      <c r="A38" s="76"/>
      <c r="B38" s="23">
        <f t="shared" si="14"/>
        <v>15</v>
      </c>
      <c r="C38" s="21"/>
      <c r="D38" s="21">
        <f t="shared" ref="D38:AA38" si="27">NORMINV(D17,0,1)</f>
        <v>0.83210570605804624</v>
      </c>
      <c r="E38" s="21">
        <f t="shared" si="27"/>
        <v>1.7513911634937236</v>
      </c>
      <c r="F38" s="21">
        <f t="shared" si="27"/>
        <v>-0.16946220980706325</v>
      </c>
      <c r="G38" s="21">
        <f t="shared" si="27"/>
        <v>0.25644003685423744</v>
      </c>
      <c r="H38" s="21">
        <f t="shared" si="27"/>
        <v>-1.7205526028172491</v>
      </c>
      <c r="I38" s="21">
        <f t="shared" si="27"/>
        <v>0.9140980129730768</v>
      </c>
      <c r="J38" s="21">
        <f t="shared" si="27"/>
        <v>1.3065398907413808</v>
      </c>
      <c r="K38" s="21">
        <f t="shared" si="27"/>
        <v>1.4300187021906654</v>
      </c>
      <c r="L38" s="21">
        <f t="shared" si="27"/>
        <v>-1.4579789730829344</v>
      </c>
      <c r="M38" s="21">
        <f t="shared" si="27"/>
        <v>0.38429385210411698</v>
      </c>
      <c r="N38" s="21">
        <f t="shared" si="27"/>
        <v>1.1506524339285098</v>
      </c>
      <c r="O38" s="21">
        <f t="shared" si="27"/>
        <v>-0.47956673983965303</v>
      </c>
      <c r="P38" s="21">
        <f t="shared" si="27"/>
        <v>0.3594220110456105</v>
      </c>
      <c r="Q38" s="21">
        <f t="shared" si="27"/>
        <v>-0.26561902166559814</v>
      </c>
      <c r="R38" s="21">
        <f t="shared" si="27"/>
        <v>-1.2160637732147284</v>
      </c>
      <c r="S38" s="21">
        <f t="shared" si="27"/>
        <v>0.1202242147243279</v>
      </c>
      <c r="T38" s="21">
        <f t="shared" si="27"/>
        <v>2.3570418313759438</v>
      </c>
      <c r="U38" s="21">
        <f t="shared" si="27"/>
        <v>0.34257387026362013</v>
      </c>
      <c r="V38" s="21">
        <f t="shared" si="27"/>
        <v>-0.40402517130824062</v>
      </c>
      <c r="W38" s="21">
        <f t="shared" si="27"/>
        <v>0.61216088163700211</v>
      </c>
      <c r="X38" s="21">
        <f t="shared" si="27"/>
        <v>-0.80263554758464273</v>
      </c>
      <c r="Y38" s="21">
        <f t="shared" si="27"/>
        <v>-0.90113244747360932</v>
      </c>
      <c r="Z38" s="21">
        <f t="shared" si="27"/>
        <v>-1.3834532905011327</v>
      </c>
      <c r="AA38" s="21">
        <f t="shared" si="27"/>
        <v>-1.3638947433886768</v>
      </c>
      <c r="AB38" s="21"/>
    </row>
    <row r="39" spans="1:28" x14ac:dyDescent="0.2">
      <c r="A39" s="76"/>
      <c r="B39" s="23">
        <f t="shared" si="14"/>
        <v>16</v>
      </c>
      <c r="C39" s="21"/>
      <c r="D39" s="21">
        <f t="shared" ref="D39:AA39" si="28">NORMINV(D18,0,1)</f>
        <v>0.35083883743926492</v>
      </c>
      <c r="E39" s="21">
        <f t="shared" si="28"/>
        <v>0.9096591401533064</v>
      </c>
      <c r="F39" s="21">
        <f t="shared" si="28"/>
        <v>0.34288101924508929</v>
      </c>
      <c r="G39" s="21">
        <f t="shared" si="28"/>
        <v>2.0850112885824332</v>
      </c>
      <c r="H39" s="21">
        <f t="shared" si="28"/>
        <v>-1.5254987864672214</v>
      </c>
      <c r="I39" s="21">
        <f t="shared" si="28"/>
        <v>-0.46944015768502051</v>
      </c>
      <c r="J39" s="21">
        <f t="shared" si="28"/>
        <v>-0.90762270807874035</v>
      </c>
      <c r="K39" s="21">
        <f t="shared" si="28"/>
        <v>-0.72192055018132573</v>
      </c>
      <c r="L39" s="21">
        <f t="shared" si="28"/>
        <v>-0.61693839598005507</v>
      </c>
      <c r="M39" s="21">
        <f t="shared" si="28"/>
        <v>0.40067967519970604</v>
      </c>
      <c r="N39" s="21">
        <f t="shared" si="28"/>
        <v>1.9064614093562127</v>
      </c>
      <c r="O39" s="21">
        <f t="shared" si="28"/>
        <v>1.068267405083615</v>
      </c>
      <c r="P39" s="21">
        <f t="shared" si="28"/>
        <v>0.48939979969364128</v>
      </c>
      <c r="Q39" s="21">
        <f t="shared" si="28"/>
        <v>0.82341026291807495</v>
      </c>
      <c r="R39" s="21">
        <f t="shared" si="28"/>
        <v>-0.38488390845428538</v>
      </c>
      <c r="S39" s="21">
        <f t="shared" si="28"/>
        <v>-1.0859660035835741</v>
      </c>
      <c r="T39" s="21">
        <f t="shared" si="28"/>
        <v>0.19591766064418353</v>
      </c>
      <c r="U39" s="21">
        <f t="shared" si="28"/>
        <v>-0.46918556286410495</v>
      </c>
      <c r="V39" s="21">
        <f t="shared" si="28"/>
        <v>-0.74244552782093287</v>
      </c>
      <c r="W39" s="21">
        <f t="shared" si="28"/>
        <v>-0.13076401260705603</v>
      </c>
      <c r="X39" s="21">
        <f t="shared" si="28"/>
        <v>-0.36855032915611163</v>
      </c>
      <c r="Y39" s="21">
        <f t="shared" si="28"/>
        <v>-2.2018070408478194</v>
      </c>
      <c r="Z39" s="21">
        <f t="shared" si="28"/>
        <v>-0.48343063980689188</v>
      </c>
      <c r="AA39" s="21">
        <f t="shared" si="28"/>
        <v>-0.19159324589221635</v>
      </c>
      <c r="AB39" s="21"/>
    </row>
    <row r="40" spans="1:28" x14ac:dyDescent="0.2">
      <c r="A40" s="76"/>
      <c r="B40" s="23">
        <f t="shared" si="14"/>
        <v>17</v>
      </c>
      <c r="C40" s="21"/>
      <c r="D40" s="21">
        <f t="shared" ref="D40:AA40" si="29">NORMINV(D19,0,1)</f>
        <v>-2.3507033311157954</v>
      </c>
      <c r="E40" s="21">
        <f t="shared" si="29"/>
        <v>-0.53914022069860035</v>
      </c>
      <c r="F40" s="21">
        <f t="shared" si="29"/>
        <v>2.593976258871252</v>
      </c>
      <c r="G40" s="21">
        <f t="shared" si="29"/>
        <v>1.13357776425947</v>
      </c>
      <c r="H40" s="21">
        <f t="shared" si="29"/>
        <v>-0.92585639700090994</v>
      </c>
      <c r="I40" s="21">
        <f t="shared" si="29"/>
        <v>-1.2855609243187622</v>
      </c>
      <c r="J40" s="21">
        <f t="shared" si="29"/>
        <v>-0.38443872757001119</v>
      </c>
      <c r="K40" s="21">
        <f t="shared" si="29"/>
        <v>0.23070914050373995</v>
      </c>
      <c r="L40" s="21">
        <f t="shared" si="29"/>
        <v>0.17828568853279306</v>
      </c>
      <c r="M40" s="21">
        <f t="shared" si="29"/>
        <v>-0.85612643067548255</v>
      </c>
      <c r="N40" s="21">
        <f t="shared" si="29"/>
        <v>-0.33258353648537081</v>
      </c>
      <c r="O40" s="21">
        <f t="shared" si="29"/>
        <v>0.6147130872168598</v>
      </c>
      <c r="P40" s="21">
        <f t="shared" si="29"/>
        <v>-0.15806180827676161</v>
      </c>
      <c r="Q40" s="21">
        <f t="shared" si="29"/>
        <v>-0.22728727504883992</v>
      </c>
      <c r="R40" s="21">
        <f t="shared" si="29"/>
        <v>9.8009314006499371E-2</v>
      </c>
      <c r="S40" s="21">
        <f t="shared" si="29"/>
        <v>-1.1566625438442464</v>
      </c>
      <c r="T40" s="21">
        <f t="shared" si="29"/>
        <v>-0.29868615520690245</v>
      </c>
      <c r="U40" s="21">
        <f t="shared" si="29"/>
        <v>-0.24960458340065939</v>
      </c>
      <c r="V40" s="21">
        <f t="shared" si="29"/>
        <v>2.1320832087244193</v>
      </c>
      <c r="W40" s="21">
        <f t="shared" si="29"/>
        <v>3.3482608976640091</v>
      </c>
      <c r="X40" s="21">
        <f t="shared" si="29"/>
        <v>-0.14486093636075678</v>
      </c>
      <c r="Y40" s="21">
        <f t="shared" si="29"/>
        <v>0.89646278805170099</v>
      </c>
      <c r="Z40" s="21">
        <f t="shared" si="29"/>
        <v>0.6781377958683551</v>
      </c>
      <c r="AA40" s="21">
        <f t="shared" si="29"/>
        <v>0.51817154771028739</v>
      </c>
      <c r="AB40" s="21"/>
    </row>
    <row r="41" spans="1:28" x14ac:dyDescent="0.2">
      <c r="A41" s="76"/>
      <c r="B41" s="23">
        <f t="shared" si="14"/>
        <v>18</v>
      </c>
      <c r="C41" s="21"/>
      <c r="D41" s="21">
        <f t="shared" ref="D41:AA41" si="30">NORMINV(D20,0,1)</f>
        <v>-0.3683843067212566</v>
      </c>
      <c r="E41" s="21">
        <f t="shared" si="30"/>
        <v>0.46750520104247262</v>
      </c>
      <c r="F41" s="21">
        <f t="shared" si="30"/>
        <v>1.072036618545938</v>
      </c>
      <c r="G41" s="21">
        <f t="shared" si="30"/>
        <v>6.1215887892011496E-2</v>
      </c>
      <c r="H41" s="21">
        <f t="shared" si="30"/>
        <v>-0.97504323320709774</v>
      </c>
      <c r="I41" s="21">
        <f t="shared" si="30"/>
        <v>-2.4527279261566752</v>
      </c>
      <c r="J41" s="21">
        <f t="shared" si="30"/>
        <v>0.5378465643222794</v>
      </c>
      <c r="K41" s="21">
        <f t="shared" si="30"/>
        <v>-0.31029551305790842</v>
      </c>
      <c r="L41" s="21">
        <f t="shared" si="30"/>
        <v>0.33901226191876438</v>
      </c>
      <c r="M41" s="21">
        <f t="shared" si="30"/>
        <v>-1.1845150915240801</v>
      </c>
      <c r="N41" s="21">
        <f t="shared" si="30"/>
        <v>-0.9513325286731561</v>
      </c>
      <c r="O41" s="21">
        <f t="shared" si="30"/>
        <v>1.4681515455822278</v>
      </c>
      <c r="P41" s="21">
        <f t="shared" si="30"/>
        <v>0.90005215600037036</v>
      </c>
      <c r="Q41" s="21">
        <f t="shared" si="30"/>
        <v>2.9310898605846382E-2</v>
      </c>
      <c r="R41" s="21">
        <f t="shared" si="30"/>
        <v>0.59827028915001745</v>
      </c>
      <c r="S41" s="21">
        <f t="shared" si="30"/>
        <v>0.539738356725039</v>
      </c>
      <c r="T41" s="21">
        <f t="shared" si="30"/>
        <v>3.0178284689089661</v>
      </c>
      <c r="U41" s="21">
        <f t="shared" si="30"/>
        <v>0.76700320735941863</v>
      </c>
      <c r="V41" s="21">
        <f t="shared" si="30"/>
        <v>0.28171553160018498</v>
      </c>
      <c r="W41" s="21">
        <f t="shared" si="30"/>
        <v>-2.1736572399883269</v>
      </c>
      <c r="X41" s="21">
        <f t="shared" si="30"/>
        <v>0.10083760897500325</v>
      </c>
      <c r="Y41" s="21">
        <f t="shared" si="30"/>
        <v>-0.85633428408579071</v>
      </c>
      <c r="Z41" s="21">
        <f t="shared" si="30"/>
        <v>-0.72433085942052267</v>
      </c>
      <c r="AA41" s="21">
        <f t="shared" si="30"/>
        <v>-0.2425734879447681</v>
      </c>
      <c r="AB41" s="21"/>
    </row>
    <row r="42" spans="1:28" x14ac:dyDescent="0.2">
      <c r="A42" s="76"/>
      <c r="B42" s="23">
        <f t="shared" si="14"/>
        <v>19</v>
      </c>
      <c r="C42" s="21"/>
      <c r="D42" s="21">
        <f t="shared" ref="D42:AA42" si="31">NORMINV(D21,0,1)</f>
        <v>0.58092720512574159</v>
      </c>
      <c r="E42" s="21">
        <f t="shared" si="31"/>
        <v>-0.23992501903380861</v>
      </c>
      <c r="F42" s="21">
        <f t="shared" si="31"/>
        <v>0.93086219538744741</v>
      </c>
      <c r="G42" s="21">
        <f t="shared" si="31"/>
        <v>1.4487146449277895</v>
      </c>
      <c r="H42" s="21">
        <f t="shared" si="31"/>
        <v>0.43122549576617453</v>
      </c>
      <c r="I42" s="21">
        <f t="shared" si="31"/>
        <v>-0.34009939478416151</v>
      </c>
      <c r="J42" s="21">
        <f t="shared" si="31"/>
        <v>-3.4435544990773208E-3</v>
      </c>
      <c r="K42" s="21">
        <f t="shared" si="31"/>
        <v>0.18782925815053214</v>
      </c>
      <c r="L42" s="21">
        <f t="shared" si="31"/>
        <v>1.4496922529413057</v>
      </c>
      <c r="M42" s="21">
        <f t="shared" si="31"/>
        <v>0.39715461271157815</v>
      </c>
      <c r="N42" s="21">
        <f t="shared" si="31"/>
        <v>-0.48120839999917026</v>
      </c>
      <c r="O42" s="21">
        <f t="shared" si="31"/>
        <v>3.6267281508050427E-2</v>
      </c>
      <c r="P42" s="21">
        <f t="shared" si="31"/>
        <v>-1.0850769185340328</v>
      </c>
      <c r="Q42" s="21">
        <f t="shared" si="31"/>
        <v>-1.0757259008588627</v>
      </c>
      <c r="R42" s="21">
        <f t="shared" si="31"/>
        <v>-1.2486901904399048</v>
      </c>
      <c r="S42" s="21">
        <f t="shared" si="31"/>
        <v>-4.866539255511353E-3</v>
      </c>
      <c r="T42" s="21">
        <f t="shared" si="31"/>
        <v>0.36675406901760665</v>
      </c>
      <c r="U42" s="21">
        <f t="shared" si="31"/>
        <v>1.953266598902226</v>
      </c>
      <c r="V42" s="21">
        <f t="shared" si="31"/>
        <v>1.5482637545498514</v>
      </c>
      <c r="W42" s="21">
        <f t="shared" si="31"/>
        <v>-0.85939023884121846</v>
      </c>
      <c r="X42" s="21">
        <f t="shared" si="31"/>
        <v>-7.9064420248967815E-2</v>
      </c>
      <c r="Y42" s="21">
        <f t="shared" si="31"/>
        <v>-2.6159026745914886</v>
      </c>
      <c r="Z42" s="21">
        <f t="shared" si="31"/>
        <v>1.0171130416345568</v>
      </c>
      <c r="AA42" s="21">
        <f t="shared" si="31"/>
        <v>0.59977157637180478</v>
      </c>
      <c r="AB42" s="21"/>
    </row>
    <row r="43" spans="1:28" x14ac:dyDescent="0.2">
      <c r="A43" s="76"/>
      <c r="B43" s="23">
        <f t="shared" si="14"/>
        <v>20</v>
      </c>
      <c r="C43" s="21"/>
      <c r="D43" s="21">
        <f t="shared" ref="D43:AA43" si="32">NORMINV(D22,0,1)</f>
        <v>-1.2994745513619237</v>
      </c>
      <c r="E43" s="21">
        <f t="shared" si="32"/>
        <v>0.1853390095355158</v>
      </c>
      <c r="F43" s="21">
        <f t="shared" si="32"/>
        <v>-0.14004668853929331</v>
      </c>
      <c r="G43" s="21">
        <f t="shared" si="32"/>
        <v>2.7568096660571136E-2</v>
      </c>
      <c r="H43" s="21">
        <f t="shared" si="32"/>
        <v>0.36935936350897391</v>
      </c>
      <c r="I43" s="21">
        <f t="shared" si="32"/>
        <v>-1.1493713836127701</v>
      </c>
      <c r="J43" s="21">
        <f t="shared" si="32"/>
        <v>0.54003252158614412</v>
      </c>
      <c r="K43" s="21">
        <f t="shared" si="32"/>
        <v>-1.8998761030889728E-2</v>
      </c>
      <c r="L43" s="21">
        <f t="shared" si="32"/>
        <v>1.4063344825024373</v>
      </c>
      <c r="M43" s="21">
        <f t="shared" si="32"/>
        <v>-1.1362294879999171</v>
      </c>
      <c r="N43" s="21">
        <f t="shared" si="32"/>
        <v>1.0703729227961656</v>
      </c>
      <c r="O43" s="21">
        <f t="shared" si="32"/>
        <v>1.7018844077729842</v>
      </c>
      <c r="P43" s="21">
        <f t="shared" si="32"/>
        <v>0.60644234928176644</v>
      </c>
      <c r="Q43" s="21">
        <f t="shared" si="32"/>
        <v>0.13878042990220218</v>
      </c>
      <c r="R43" s="21">
        <f t="shared" si="32"/>
        <v>-0.44316089400906838</v>
      </c>
      <c r="S43" s="21">
        <f t="shared" si="32"/>
        <v>-8.4010084853525235E-2</v>
      </c>
      <c r="T43" s="21">
        <f t="shared" si="32"/>
        <v>0.61240676268086358</v>
      </c>
      <c r="U43" s="21">
        <f t="shared" si="32"/>
        <v>1.0676182061622055</v>
      </c>
      <c r="V43" s="21">
        <f t="shared" si="32"/>
        <v>-7.5237517667665552E-2</v>
      </c>
      <c r="W43" s="21">
        <f t="shared" si="32"/>
        <v>-0.75877888498026203</v>
      </c>
      <c r="X43" s="21">
        <f t="shared" si="32"/>
        <v>0.28273720775222039</v>
      </c>
      <c r="Y43" s="21">
        <f t="shared" si="32"/>
        <v>-0.58952471148630825</v>
      </c>
      <c r="Z43" s="21">
        <f t="shared" si="32"/>
        <v>1.7754764230787012</v>
      </c>
      <c r="AA43" s="21">
        <f t="shared" si="32"/>
        <v>-0.29030953069418908</v>
      </c>
      <c r="AB43" s="21"/>
    </row>
    <row r="44" spans="1:28" ht="20.25" x14ac:dyDescent="0.2">
      <c r="A44" s="19"/>
      <c r="B44" s="23"/>
      <c r="C44" s="24">
        <v>0</v>
      </c>
      <c r="D44" s="24">
        <f t="shared" ref="D44:AA44" si="33">C44+1</f>
        <v>1</v>
      </c>
      <c r="E44" s="24">
        <f t="shared" si="33"/>
        <v>2</v>
      </c>
      <c r="F44" s="24">
        <f t="shared" si="33"/>
        <v>3</v>
      </c>
      <c r="G44" s="24">
        <f t="shared" si="33"/>
        <v>4</v>
      </c>
      <c r="H44" s="24">
        <f t="shared" si="33"/>
        <v>5</v>
      </c>
      <c r="I44" s="24">
        <f t="shared" si="33"/>
        <v>6</v>
      </c>
      <c r="J44" s="24">
        <f t="shared" si="33"/>
        <v>7</v>
      </c>
      <c r="K44" s="24">
        <f t="shared" si="33"/>
        <v>8</v>
      </c>
      <c r="L44" s="24">
        <f t="shared" si="33"/>
        <v>9</v>
      </c>
      <c r="M44" s="24">
        <f t="shared" si="33"/>
        <v>10</v>
      </c>
      <c r="N44" s="24">
        <f t="shared" si="33"/>
        <v>11</v>
      </c>
      <c r="O44" s="24">
        <f t="shared" si="33"/>
        <v>12</v>
      </c>
      <c r="P44" s="24">
        <f t="shared" si="33"/>
        <v>13</v>
      </c>
      <c r="Q44" s="24">
        <f t="shared" si="33"/>
        <v>14</v>
      </c>
      <c r="R44" s="24">
        <f t="shared" si="33"/>
        <v>15</v>
      </c>
      <c r="S44" s="24">
        <f t="shared" si="33"/>
        <v>16</v>
      </c>
      <c r="T44" s="24">
        <f t="shared" si="33"/>
        <v>17</v>
      </c>
      <c r="U44" s="24">
        <f t="shared" si="33"/>
        <v>18</v>
      </c>
      <c r="V44" s="24">
        <f t="shared" si="33"/>
        <v>19</v>
      </c>
      <c r="W44" s="24">
        <f t="shared" si="33"/>
        <v>20</v>
      </c>
      <c r="X44" s="24">
        <f t="shared" si="33"/>
        <v>21</v>
      </c>
      <c r="Y44" s="24">
        <f t="shared" si="33"/>
        <v>22</v>
      </c>
      <c r="Z44" s="24">
        <f t="shared" si="33"/>
        <v>23</v>
      </c>
      <c r="AA44" s="24">
        <f t="shared" si="33"/>
        <v>24</v>
      </c>
      <c r="AB44" s="21"/>
    </row>
    <row r="45" spans="1:28" ht="15" x14ac:dyDescent="0.25">
      <c r="A45" s="77" t="s">
        <v>7</v>
      </c>
      <c r="B45" s="78"/>
      <c r="C45" s="5"/>
      <c r="D45" s="6">
        <f>AVERAGE(D24:D43)</f>
        <v>0</v>
      </c>
      <c r="E45" s="6">
        <f t="shared" ref="E45:AA45" si="34">AVERAGE(E24:E43)</f>
        <v>5.1347814888913492E-17</v>
      </c>
      <c r="F45" s="6">
        <f t="shared" si="34"/>
        <v>-2.4980018054066023E-17</v>
      </c>
      <c r="G45" s="6">
        <f t="shared" si="34"/>
        <v>5.5337678883660144E-17</v>
      </c>
      <c r="H45" s="6">
        <f t="shared" si="34"/>
        <v>0</v>
      </c>
      <c r="I45" s="6">
        <f t="shared" si="34"/>
        <v>0</v>
      </c>
      <c r="J45" s="6">
        <f t="shared" si="34"/>
        <v>0</v>
      </c>
      <c r="K45" s="6">
        <f t="shared" si="34"/>
        <v>-5.0306980803327404E-18</v>
      </c>
      <c r="L45" s="6">
        <f t="shared" si="34"/>
        <v>0</v>
      </c>
      <c r="M45" s="6">
        <f t="shared" si="34"/>
        <v>0</v>
      </c>
      <c r="N45" s="6">
        <f t="shared" si="34"/>
        <v>0</v>
      </c>
      <c r="O45" s="6">
        <f t="shared" si="34"/>
        <v>0</v>
      </c>
      <c r="P45" s="6">
        <f t="shared" si="34"/>
        <v>0</v>
      </c>
      <c r="Q45" s="6">
        <f t="shared" si="34"/>
        <v>-1.1102230246251566E-17</v>
      </c>
      <c r="R45" s="6">
        <f t="shared" si="34"/>
        <v>0</v>
      </c>
      <c r="S45" s="6">
        <f t="shared" si="34"/>
        <v>1.8735013540549518E-17</v>
      </c>
      <c r="T45" s="6">
        <f t="shared" si="34"/>
        <v>0</v>
      </c>
      <c r="U45" s="6">
        <f t="shared" si="34"/>
        <v>0</v>
      </c>
      <c r="V45" s="6">
        <f t="shared" si="34"/>
        <v>2.5673907444456746E-17</v>
      </c>
      <c r="W45" s="6">
        <f t="shared" si="34"/>
        <v>0</v>
      </c>
      <c r="X45" s="6">
        <f t="shared" si="34"/>
        <v>0</v>
      </c>
      <c r="Y45" s="6">
        <f t="shared" si="34"/>
        <v>0</v>
      </c>
      <c r="Z45" s="6">
        <f t="shared" si="34"/>
        <v>0</v>
      </c>
      <c r="AA45" s="7">
        <f t="shared" si="34"/>
        <v>0</v>
      </c>
      <c r="AB45" s="25"/>
    </row>
    <row r="46" spans="1:28" ht="15" x14ac:dyDescent="0.25">
      <c r="A46" s="77" t="s">
        <v>8</v>
      </c>
      <c r="B46" s="82"/>
      <c r="C46" s="2"/>
      <c r="D46" s="3">
        <f>STDEVP(D24:D43)</f>
        <v>1.0370116354565266</v>
      </c>
      <c r="E46" s="3">
        <f t="shared" ref="E46:AA46" si="35">STDEVP(E24:E43)</f>
        <v>0.89820327990484738</v>
      </c>
      <c r="F46" s="3">
        <f t="shared" si="35"/>
        <v>1.144214045909294</v>
      </c>
      <c r="G46" s="3">
        <f t="shared" si="35"/>
        <v>0.97408685150199537</v>
      </c>
      <c r="H46" s="3">
        <f t="shared" si="35"/>
        <v>0.88692738672518312</v>
      </c>
      <c r="I46" s="3">
        <f t="shared" si="35"/>
        <v>1.3611091147500001</v>
      </c>
      <c r="J46" s="3">
        <f t="shared" si="35"/>
        <v>0.80206704739632428</v>
      </c>
      <c r="K46" s="3">
        <f t="shared" si="35"/>
        <v>0.76790825745417657</v>
      </c>
      <c r="L46" s="3">
        <f t="shared" si="35"/>
        <v>1.4443459355952566</v>
      </c>
      <c r="M46" s="3">
        <f t="shared" si="35"/>
        <v>1.0772699182375955</v>
      </c>
      <c r="N46" s="3">
        <f t="shared" si="35"/>
        <v>1.0832368266283749</v>
      </c>
      <c r="O46" s="3">
        <f t="shared" si="35"/>
        <v>0.95606554437545821</v>
      </c>
      <c r="P46" s="3">
        <f t="shared" si="35"/>
        <v>0.70932542627620609</v>
      </c>
      <c r="Q46" s="3">
        <f t="shared" si="35"/>
        <v>0.5740013704783552</v>
      </c>
      <c r="R46" s="3">
        <f t="shared" si="35"/>
        <v>0.61760395930198042</v>
      </c>
      <c r="S46" s="3">
        <f t="shared" si="35"/>
        <v>0.7690733751817036</v>
      </c>
      <c r="T46" s="3">
        <f t="shared" si="35"/>
        <v>1.3525199413276821</v>
      </c>
      <c r="U46" s="3">
        <f t="shared" si="35"/>
        <v>0.8779783667426857</v>
      </c>
      <c r="V46" s="3">
        <f t="shared" si="35"/>
        <v>0.89370916211441309</v>
      </c>
      <c r="W46" s="3">
        <f t="shared" si="35"/>
        <v>1.3877644695530333</v>
      </c>
      <c r="X46" s="3">
        <f t="shared" si="35"/>
        <v>0.458107883529356</v>
      </c>
      <c r="Y46" s="3">
        <f t="shared" si="35"/>
        <v>1.384078306142267</v>
      </c>
      <c r="Z46" s="3">
        <f t="shared" si="35"/>
        <v>0.91783739525009989</v>
      </c>
      <c r="AA46" s="4">
        <f t="shared" si="35"/>
        <v>0.91059259078910415</v>
      </c>
      <c r="AB46" s="25"/>
    </row>
    <row r="47" spans="1:28" x14ac:dyDescent="0.2">
      <c r="A47" s="21"/>
      <c r="B47" s="21"/>
      <c r="C47" s="22">
        <v>0</v>
      </c>
      <c r="D47" s="22">
        <f>C47+1</f>
        <v>1</v>
      </c>
      <c r="E47" s="22">
        <f t="shared" ref="E47:AA47" si="36">D47+1</f>
        <v>2</v>
      </c>
      <c r="F47" s="22">
        <f t="shared" si="36"/>
        <v>3</v>
      </c>
      <c r="G47" s="22">
        <f t="shared" si="36"/>
        <v>4</v>
      </c>
      <c r="H47" s="22">
        <f t="shared" si="36"/>
        <v>5</v>
      </c>
      <c r="I47" s="22">
        <f t="shared" si="36"/>
        <v>6</v>
      </c>
      <c r="J47" s="22">
        <f t="shared" si="36"/>
        <v>7</v>
      </c>
      <c r="K47" s="22">
        <f t="shared" si="36"/>
        <v>8</v>
      </c>
      <c r="L47" s="22">
        <f t="shared" si="36"/>
        <v>9</v>
      </c>
      <c r="M47" s="22">
        <f t="shared" si="36"/>
        <v>10</v>
      </c>
      <c r="N47" s="22">
        <f t="shared" si="36"/>
        <v>11</v>
      </c>
      <c r="O47" s="22">
        <f t="shared" si="36"/>
        <v>12</v>
      </c>
      <c r="P47" s="22">
        <f t="shared" si="36"/>
        <v>13</v>
      </c>
      <c r="Q47" s="22">
        <f t="shared" si="36"/>
        <v>14</v>
      </c>
      <c r="R47" s="22">
        <f t="shared" si="36"/>
        <v>15</v>
      </c>
      <c r="S47" s="22">
        <f t="shared" si="36"/>
        <v>16</v>
      </c>
      <c r="T47" s="22">
        <f t="shared" si="36"/>
        <v>17</v>
      </c>
      <c r="U47" s="22">
        <f t="shared" si="36"/>
        <v>18</v>
      </c>
      <c r="V47" s="22">
        <f t="shared" si="36"/>
        <v>19</v>
      </c>
      <c r="W47" s="22">
        <f t="shared" si="36"/>
        <v>20</v>
      </c>
      <c r="X47" s="22">
        <f t="shared" si="36"/>
        <v>21</v>
      </c>
      <c r="Y47" s="22">
        <f t="shared" si="36"/>
        <v>22</v>
      </c>
      <c r="Z47" s="22">
        <f t="shared" si="36"/>
        <v>23</v>
      </c>
      <c r="AA47" s="22">
        <f t="shared" si="36"/>
        <v>24</v>
      </c>
      <c r="AB47" s="25"/>
    </row>
    <row r="48" spans="1:28" x14ac:dyDescent="0.2">
      <c r="A48" s="75" t="s">
        <v>1</v>
      </c>
      <c r="B48" s="23">
        <v>1</v>
      </c>
      <c r="C48" s="21"/>
      <c r="D48" s="21">
        <f>0+1*(D24-AVERAGE(D$24:D$43))/STDEVP(D$24:D$43)</f>
        <v>-0.29088060125646098</v>
      </c>
      <c r="E48" s="21">
        <f t="shared" ref="E48:AA48" si="37">0+1*(E24-AVERAGE(E$24:E$43))/STDEVP(E$24:E$43)</f>
        <v>-1.7224873579682998</v>
      </c>
      <c r="F48" s="21">
        <f t="shared" si="37"/>
        <v>0.59894322982271786</v>
      </c>
      <c r="G48" s="21">
        <f t="shared" si="37"/>
        <v>-0.72441595615622811</v>
      </c>
      <c r="H48" s="21">
        <f t="shared" si="37"/>
        <v>-0.5910247585876256</v>
      </c>
      <c r="I48" s="21">
        <f t="shared" si="37"/>
        <v>-1.8639861759859799</v>
      </c>
      <c r="J48" s="21">
        <f t="shared" si="37"/>
        <v>0.99273313729964086</v>
      </c>
      <c r="K48" s="21">
        <f t="shared" si="37"/>
        <v>0.44334346187384993</v>
      </c>
      <c r="L48" s="21">
        <f t="shared" si="37"/>
        <v>0.4893131983838423</v>
      </c>
      <c r="M48" s="21">
        <f t="shared" si="37"/>
        <v>-0.48666893961430868</v>
      </c>
      <c r="N48" s="21">
        <f t="shared" si="37"/>
        <v>0.4369086205683948</v>
      </c>
      <c r="O48" s="21">
        <f t="shared" si="37"/>
        <v>-0.62924062986830176</v>
      </c>
      <c r="P48" s="21">
        <f t="shared" si="37"/>
        <v>-0.83225279652207629</v>
      </c>
      <c r="Q48" s="21">
        <f t="shared" si="37"/>
        <v>-1.5309225206459398</v>
      </c>
      <c r="R48" s="21">
        <f t="shared" si="37"/>
        <v>-4.9858465755019732E-2</v>
      </c>
      <c r="S48" s="21">
        <f t="shared" si="37"/>
        <v>0.50903725845553383</v>
      </c>
      <c r="T48" s="21">
        <f t="shared" si="37"/>
        <v>0.15900693598012347</v>
      </c>
      <c r="U48" s="21">
        <f t="shared" si="37"/>
        <v>0.37266314365192843</v>
      </c>
      <c r="V48" s="21">
        <f t="shared" si="37"/>
        <v>-0.37752710990603522</v>
      </c>
      <c r="W48" s="21">
        <f t="shared" si="37"/>
        <v>-2.2849331894008923E-2</v>
      </c>
      <c r="X48" s="21">
        <f t="shared" si="37"/>
        <v>-0.75400719647086401</v>
      </c>
      <c r="Y48" s="21">
        <f t="shared" si="37"/>
        <v>0.92840917458938355</v>
      </c>
      <c r="Z48" s="21">
        <f t="shared" si="37"/>
        <v>-1.0343270386686245</v>
      </c>
      <c r="AA48" s="21">
        <f t="shared" si="37"/>
        <v>-1.2152638338009838</v>
      </c>
      <c r="AB48" s="25"/>
    </row>
    <row r="49" spans="1:28" x14ac:dyDescent="0.2">
      <c r="A49" s="76"/>
      <c r="B49" s="23">
        <f>B48+1</f>
        <v>2</v>
      </c>
      <c r="C49" s="21"/>
      <c r="D49" s="21">
        <f t="shared" ref="D49:AA49" si="38">0+1*(D25-AVERAGE(D$24:D$43))/STDEVP(D$24:D$43)</f>
        <v>0.84341847329877928</v>
      </c>
      <c r="E49" s="21">
        <f t="shared" si="38"/>
        <v>-0.74112075223117202</v>
      </c>
      <c r="F49" s="21">
        <f t="shared" si="38"/>
        <v>-1.0423109656628438</v>
      </c>
      <c r="G49" s="21">
        <f t="shared" si="38"/>
        <v>-0.37226137572459667</v>
      </c>
      <c r="H49" s="21">
        <f t="shared" si="38"/>
        <v>7.6628075824404975E-3</v>
      </c>
      <c r="I49" s="21">
        <f t="shared" si="38"/>
        <v>0.55024133089169436</v>
      </c>
      <c r="J49" s="21">
        <f t="shared" si="38"/>
        <v>0.73087994710567583</v>
      </c>
      <c r="K49" s="21">
        <f t="shared" si="38"/>
        <v>-0.79719568143473574</v>
      </c>
      <c r="L49" s="21">
        <f t="shared" si="38"/>
        <v>6.9838381659007742E-2</v>
      </c>
      <c r="M49" s="21">
        <f t="shared" si="38"/>
        <v>0.63661232165084036</v>
      </c>
      <c r="N49" s="21">
        <f t="shared" si="38"/>
        <v>0.16555559644959347</v>
      </c>
      <c r="O49" s="21">
        <f t="shared" si="38"/>
        <v>-0.62936753705628734</v>
      </c>
      <c r="P49" s="21">
        <f t="shared" si="38"/>
        <v>1.017488460098096</v>
      </c>
      <c r="Q49" s="21">
        <f t="shared" si="38"/>
        <v>-0.59427405264662014</v>
      </c>
      <c r="R49" s="21">
        <f t="shared" si="38"/>
        <v>-0.39822569342863562</v>
      </c>
      <c r="S49" s="21">
        <f t="shared" si="38"/>
        <v>1.4171544772401499</v>
      </c>
      <c r="T49" s="21">
        <f t="shared" si="38"/>
        <v>0.26982967979384337</v>
      </c>
      <c r="U49" s="21">
        <f t="shared" si="38"/>
        <v>1.1415177764977451</v>
      </c>
      <c r="V49" s="21">
        <f t="shared" si="38"/>
        <v>5.8019369928201635E-2</v>
      </c>
      <c r="W49" s="21">
        <f t="shared" si="38"/>
        <v>0.69965007023713688</v>
      </c>
      <c r="X49" s="21">
        <f t="shared" si="38"/>
        <v>2.160901279690647</v>
      </c>
      <c r="Y49" s="21">
        <f t="shared" si="38"/>
        <v>-0.95753216858232271</v>
      </c>
      <c r="Z49" s="21">
        <f t="shared" si="38"/>
        <v>0.24260971473137424</v>
      </c>
      <c r="AA49" s="21">
        <f t="shared" si="38"/>
        <v>-1.4175801227076241</v>
      </c>
      <c r="AB49" s="25"/>
    </row>
    <row r="50" spans="1:28" x14ac:dyDescent="0.2">
      <c r="A50" s="76"/>
      <c r="B50" s="23">
        <f t="shared" ref="B50:B67" si="39">B49+1</f>
        <v>3</v>
      </c>
      <c r="C50" s="21"/>
      <c r="D50" s="21">
        <f t="shared" ref="D50:AA50" si="40">0+1*(D26-AVERAGE(D$24:D$43))/STDEVP(D$24:D$43)</f>
        <v>-1.0099889017937469</v>
      </c>
      <c r="E50" s="21">
        <f t="shared" si="40"/>
        <v>-0.70058563646295269</v>
      </c>
      <c r="F50" s="21">
        <f t="shared" si="40"/>
        <v>0.74268669093533635</v>
      </c>
      <c r="G50" s="21">
        <f t="shared" si="40"/>
        <v>-1.0537854257407424</v>
      </c>
      <c r="H50" s="21">
        <f t="shared" si="40"/>
        <v>0.18996800832098712</v>
      </c>
      <c r="I50" s="21">
        <f t="shared" si="40"/>
        <v>0.51043446125030145</v>
      </c>
      <c r="J50" s="21">
        <f t="shared" si="40"/>
        <v>1.7363237181227706</v>
      </c>
      <c r="K50" s="21">
        <f t="shared" si="40"/>
        <v>1.3967639665078984</v>
      </c>
      <c r="L50" s="21">
        <f t="shared" si="40"/>
        <v>2.5023151686543956</v>
      </c>
      <c r="M50" s="21">
        <f t="shared" si="40"/>
        <v>1.5189182574220454</v>
      </c>
      <c r="N50" s="21">
        <f t="shared" si="40"/>
        <v>1.8735445743282497</v>
      </c>
      <c r="O50" s="21">
        <f t="shared" si="40"/>
        <v>-0.18870429012268661</v>
      </c>
      <c r="P50" s="21">
        <f t="shared" si="40"/>
        <v>-1.6111295339199536</v>
      </c>
      <c r="Q50" s="21">
        <f t="shared" si="40"/>
        <v>-0.20683419047679666</v>
      </c>
      <c r="R50" s="21">
        <f t="shared" si="40"/>
        <v>8.3002248058548667E-2</v>
      </c>
      <c r="S50" s="21">
        <f t="shared" si="40"/>
        <v>-0.19542938358804793</v>
      </c>
      <c r="T50" s="21">
        <f t="shared" si="40"/>
        <v>-0.78693767577159834</v>
      </c>
      <c r="U50" s="21">
        <f t="shared" si="40"/>
        <v>-0.7066671846663608</v>
      </c>
      <c r="V50" s="21">
        <f t="shared" si="40"/>
        <v>-0.34946135164275688</v>
      </c>
      <c r="W50" s="21">
        <f t="shared" si="40"/>
        <v>0.57259321622664927</v>
      </c>
      <c r="X50" s="21">
        <f t="shared" si="40"/>
        <v>-0.66542325834006444</v>
      </c>
      <c r="Y50" s="21">
        <f t="shared" si="40"/>
        <v>0.49493578972887214</v>
      </c>
      <c r="Z50" s="21">
        <f t="shared" si="40"/>
        <v>-9.2234618110599534E-2</v>
      </c>
      <c r="AA50" s="21">
        <f t="shared" si="40"/>
        <v>-0.10146471974293177</v>
      </c>
      <c r="AB50" s="25"/>
    </row>
    <row r="51" spans="1:28" x14ac:dyDescent="0.2">
      <c r="A51" s="76"/>
      <c r="B51" s="23">
        <f t="shared" si="39"/>
        <v>4</v>
      </c>
      <c r="C51" s="21"/>
      <c r="D51" s="21">
        <f t="shared" ref="D51:AA51" si="41">0+1*(D27-AVERAGE(D$24:D$43))/STDEVP(D$24:D$43)</f>
        <v>0.52628571391440715</v>
      </c>
      <c r="E51" s="21">
        <f t="shared" si="41"/>
        <v>0.64816122955658773</v>
      </c>
      <c r="F51" s="21">
        <f t="shared" si="41"/>
        <v>1.0942732878428709</v>
      </c>
      <c r="G51" s="21">
        <f t="shared" si="41"/>
        <v>6.538937238426884E-2</v>
      </c>
      <c r="H51" s="21">
        <f t="shared" si="41"/>
        <v>0.42998128790048318</v>
      </c>
      <c r="I51" s="21">
        <f t="shared" si="41"/>
        <v>-0.69098560764084027</v>
      </c>
      <c r="J51" s="21">
        <f t="shared" si="41"/>
        <v>-0.63139076138328409</v>
      </c>
      <c r="K51" s="21">
        <f t="shared" si="41"/>
        <v>1.5972771890280608</v>
      </c>
      <c r="L51" s="21">
        <f t="shared" si="41"/>
        <v>-0.51661881518882224</v>
      </c>
      <c r="M51" s="21">
        <f t="shared" si="41"/>
        <v>1.9225514309824401</v>
      </c>
      <c r="N51" s="21">
        <f t="shared" si="41"/>
        <v>8.0098027631965149E-2</v>
      </c>
      <c r="O51" s="21">
        <f t="shared" si="41"/>
        <v>1.3155074723816875</v>
      </c>
      <c r="P51" s="21">
        <f t="shared" si="41"/>
        <v>0.46129937918532121</v>
      </c>
      <c r="Q51" s="21">
        <f t="shared" si="41"/>
        <v>-1.1217571489336324</v>
      </c>
      <c r="R51" s="21">
        <f t="shared" si="41"/>
        <v>-2.1872884414171952E-2</v>
      </c>
      <c r="S51" s="21">
        <f t="shared" si="41"/>
        <v>-1.7057640186300744</v>
      </c>
      <c r="T51" s="21">
        <f t="shared" si="41"/>
        <v>0.95853234130366705</v>
      </c>
      <c r="U51" s="21">
        <f t="shared" si="41"/>
        <v>0.5905748471137422</v>
      </c>
      <c r="V51" s="21">
        <f t="shared" si="41"/>
        <v>-0.19607297666156345</v>
      </c>
      <c r="W51" s="21">
        <f t="shared" si="41"/>
        <v>-0.14759066192013662</v>
      </c>
      <c r="X51" s="21">
        <f t="shared" si="41"/>
        <v>-0.20754702188653584</v>
      </c>
      <c r="Y51" s="21">
        <f t="shared" si="41"/>
        <v>-0.68252852457439095</v>
      </c>
      <c r="Z51" s="21">
        <f t="shared" si="41"/>
        <v>0.41806765000607182</v>
      </c>
      <c r="AA51" s="21">
        <f t="shared" si="41"/>
        <v>1.8125516126077688</v>
      </c>
      <c r="AB51" s="25"/>
    </row>
    <row r="52" spans="1:28" x14ac:dyDescent="0.2">
      <c r="A52" s="76"/>
      <c r="B52" s="23">
        <f t="shared" si="39"/>
        <v>5</v>
      </c>
      <c r="C52" s="21"/>
      <c r="D52" s="21">
        <f t="shared" ref="D52:AA52" si="42">0+1*(D28-AVERAGE(D$24:D$43))/STDEVP(D$24:D$43)</f>
        <v>-0.80240729959768087</v>
      </c>
      <c r="E52" s="21">
        <f t="shared" si="42"/>
        <v>-1.9498828413087737</v>
      </c>
      <c r="F52" s="21">
        <f t="shared" si="42"/>
        <v>0.1481035916425878</v>
      </c>
      <c r="G52" s="21">
        <f t="shared" si="42"/>
        <v>-0.26326198373257909</v>
      </c>
      <c r="H52" s="21">
        <f t="shared" si="42"/>
        <v>1.9399024413600243</v>
      </c>
      <c r="I52" s="21">
        <f t="shared" si="42"/>
        <v>-0.67158319863354421</v>
      </c>
      <c r="J52" s="21">
        <f t="shared" si="42"/>
        <v>-1.6289659262061442</v>
      </c>
      <c r="K52" s="21">
        <f t="shared" si="42"/>
        <v>-1.8622259733624482</v>
      </c>
      <c r="L52" s="21">
        <f t="shared" si="42"/>
        <v>1.009438900440468</v>
      </c>
      <c r="M52" s="21">
        <f t="shared" si="42"/>
        <v>-0.35672940049492746</v>
      </c>
      <c r="N52" s="21">
        <f t="shared" si="42"/>
        <v>-1.0622353354713476</v>
      </c>
      <c r="O52" s="21">
        <f t="shared" si="42"/>
        <v>0.50160445867016989</v>
      </c>
      <c r="P52" s="21">
        <f t="shared" si="42"/>
        <v>-0.50670961131689962</v>
      </c>
      <c r="Q52" s="21">
        <f t="shared" si="42"/>
        <v>0.46274980396691279</v>
      </c>
      <c r="R52" s="21">
        <f t="shared" si="42"/>
        <v>1.9690025539815688</v>
      </c>
      <c r="S52" s="21">
        <f t="shared" si="42"/>
        <v>-0.1563234648396499</v>
      </c>
      <c r="T52" s="21">
        <f t="shared" si="42"/>
        <v>-1.7427039405143165</v>
      </c>
      <c r="U52" s="21">
        <f t="shared" si="42"/>
        <v>-0.39018486473029496</v>
      </c>
      <c r="V52" s="21">
        <f t="shared" si="42"/>
        <v>0.45207679235643455</v>
      </c>
      <c r="W52" s="21">
        <f t="shared" si="42"/>
        <v>-0.4411129518499381</v>
      </c>
      <c r="X52" s="21">
        <f t="shared" si="42"/>
        <v>1.7520666560046418</v>
      </c>
      <c r="Y52" s="21">
        <f t="shared" si="42"/>
        <v>0.65107042244254598</v>
      </c>
      <c r="Z52" s="21">
        <f t="shared" si="42"/>
        <v>1.5072967147129128</v>
      </c>
      <c r="AA52" s="21">
        <f t="shared" si="42"/>
        <v>1.4978100603769999</v>
      </c>
      <c r="AB52" s="25"/>
    </row>
    <row r="53" spans="1:28" x14ac:dyDescent="0.2">
      <c r="A53" s="76"/>
      <c r="B53" s="23">
        <f t="shared" si="39"/>
        <v>6</v>
      </c>
      <c r="C53" s="21"/>
      <c r="D53" s="21">
        <f t="shared" ref="D53:AA53" si="43">0+1*(D29-AVERAGE(D$24:D$43))/STDEVP(D$24:D$43)</f>
        <v>-0.33831716582891969</v>
      </c>
      <c r="E53" s="21">
        <f t="shared" si="43"/>
        <v>-1.01275419551983</v>
      </c>
      <c r="F53" s="21">
        <f t="shared" si="43"/>
        <v>-0.29966510240888156</v>
      </c>
      <c r="G53" s="21">
        <f t="shared" si="43"/>
        <v>-2.1404778078745705</v>
      </c>
      <c r="H53" s="21">
        <f t="shared" si="43"/>
        <v>1.7199816008612006</v>
      </c>
      <c r="I53" s="21">
        <f t="shared" si="43"/>
        <v>0.34489531559065661</v>
      </c>
      <c r="J53" s="21">
        <f t="shared" si="43"/>
        <v>1.1316045348391655</v>
      </c>
      <c r="K53" s="21">
        <f t="shared" si="43"/>
        <v>0.9401130189362561</v>
      </c>
      <c r="L53" s="21">
        <f t="shared" si="43"/>
        <v>0.42714032751841891</v>
      </c>
      <c r="M53" s="21">
        <f t="shared" si="43"/>
        <v>-0.37193990885331191</v>
      </c>
      <c r="N53" s="21">
        <f t="shared" si="43"/>
        <v>-1.7599673150793465</v>
      </c>
      <c r="O53" s="21">
        <f t="shared" si="43"/>
        <v>-1.1173579169004062</v>
      </c>
      <c r="P53" s="21">
        <f t="shared" si="43"/>
        <v>-0.68995101763498978</v>
      </c>
      <c r="Q53" s="21">
        <f t="shared" si="43"/>
        <v>-1.4345092281432534</v>
      </c>
      <c r="R53" s="21">
        <f t="shared" si="43"/>
        <v>0.62318886182219979</v>
      </c>
      <c r="S53" s="21">
        <f t="shared" si="43"/>
        <v>1.4120447263266662</v>
      </c>
      <c r="T53" s="21">
        <f t="shared" si="43"/>
        <v>-0.14485380559480973</v>
      </c>
      <c r="U53" s="21">
        <f t="shared" si="43"/>
        <v>0.53439307918803414</v>
      </c>
      <c r="V53" s="21">
        <f t="shared" si="43"/>
        <v>0.83074624194787505</v>
      </c>
      <c r="W53" s="21">
        <f t="shared" si="43"/>
        <v>9.4226373045256065E-2</v>
      </c>
      <c r="X53" s="21">
        <f t="shared" si="43"/>
        <v>0.80450553768410438</v>
      </c>
      <c r="Y53" s="21">
        <f t="shared" si="43"/>
        <v>1.5908110336507937</v>
      </c>
      <c r="Z53" s="21">
        <f t="shared" si="43"/>
        <v>0.52670619252243778</v>
      </c>
      <c r="AA53" s="21">
        <f t="shared" si="43"/>
        <v>0.21040501298850334</v>
      </c>
      <c r="AB53" s="25"/>
    </row>
    <row r="54" spans="1:28" x14ac:dyDescent="0.2">
      <c r="A54" s="76"/>
      <c r="B54" s="23">
        <f t="shared" si="39"/>
        <v>7</v>
      </c>
      <c r="C54" s="21"/>
      <c r="D54" s="21">
        <f t="shared" ref="D54:AA54" si="44">0+1*(D30-AVERAGE(D$24:D$43))/STDEVP(D$24:D$43)</f>
        <v>2.2668051647086278</v>
      </c>
      <c r="E54" s="21">
        <f t="shared" si="44"/>
        <v>0.60024298815265409</v>
      </c>
      <c r="F54" s="21">
        <f t="shared" si="44"/>
        <v>-2.267037595059278</v>
      </c>
      <c r="G54" s="21">
        <f t="shared" si="44"/>
        <v>-1.1637337702603698</v>
      </c>
      <c r="H54" s="21">
        <f t="shared" si="44"/>
        <v>1.043891992578406</v>
      </c>
      <c r="I54" s="21">
        <f t="shared" si="44"/>
        <v>0.94449512562031879</v>
      </c>
      <c r="J54" s="21">
        <f t="shared" si="44"/>
        <v>0.47930996394625475</v>
      </c>
      <c r="K54" s="21">
        <f t="shared" si="44"/>
        <v>-0.30043841600115501</v>
      </c>
      <c r="L54" s="21">
        <f t="shared" si="44"/>
        <v>-0.12343697180780752</v>
      </c>
      <c r="M54" s="21">
        <f t="shared" si="44"/>
        <v>0.79471859018963242</v>
      </c>
      <c r="N54" s="21">
        <f t="shared" si="44"/>
        <v>0.30702753849363906</v>
      </c>
      <c r="O54" s="21">
        <f t="shared" si="44"/>
        <v>-0.64296123925103477</v>
      </c>
      <c r="P54" s="21">
        <f t="shared" si="44"/>
        <v>0.22283398059836856</v>
      </c>
      <c r="Q54" s="21">
        <f t="shared" si="44"/>
        <v>0.39596991703944129</v>
      </c>
      <c r="R54" s="21">
        <f t="shared" si="44"/>
        <v>-0.15869282009990685</v>
      </c>
      <c r="S54" s="21">
        <f t="shared" si="44"/>
        <v>1.5039690375069477</v>
      </c>
      <c r="T54" s="21">
        <f t="shared" si="44"/>
        <v>0.22083678478980606</v>
      </c>
      <c r="U54" s="21">
        <f t="shared" si="44"/>
        <v>0.28429468521724122</v>
      </c>
      <c r="V54" s="21">
        <f t="shared" si="44"/>
        <v>-2.3856566533123096</v>
      </c>
      <c r="W54" s="21">
        <f t="shared" si="44"/>
        <v>-2.4127011255320623</v>
      </c>
      <c r="X54" s="21">
        <f t="shared" si="44"/>
        <v>0.31621576831360937</v>
      </c>
      <c r="Y54" s="21">
        <f t="shared" si="44"/>
        <v>-0.64769658195882096</v>
      </c>
      <c r="Z54" s="21">
        <f t="shared" si="44"/>
        <v>-0.73884306673250166</v>
      </c>
      <c r="AA54" s="21">
        <f t="shared" si="44"/>
        <v>-0.56904871942923307</v>
      </c>
      <c r="AB54" s="25"/>
    </row>
    <row r="55" spans="1:28" x14ac:dyDescent="0.2">
      <c r="A55" s="76"/>
      <c r="B55" s="23">
        <f t="shared" si="39"/>
        <v>8</v>
      </c>
      <c r="C55" s="21"/>
      <c r="D55" s="21">
        <f t="shared" ref="D55:AA55" si="45">0+1*(D31-AVERAGE(D$24:D$43))/STDEVP(D$24:D$43)</f>
        <v>0.35523642563478253</v>
      </c>
      <c r="E55" s="21">
        <f t="shared" si="45"/>
        <v>-0.52048930515150049</v>
      </c>
      <c r="F55" s="21">
        <f t="shared" si="45"/>
        <v>-0.93691964574163444</v>
      </c>
      <c r="G55" s="21">
        <f t="shared" si="45"/>
        <v>-6.2844383740135262E-2</v>
      </c>
      <c r="H55" s="21">
        <f t="shared" si="45"/>
        <v>1.0993495609683068</v>
      </c>
      <c r="I55" s="21">
        <f t="shared" si="45"/>
        <v>1.8020068336748865</v>
      </c>
      <c r="J55" s="21">
        <f t="shared" si="45"/>
        <v>-0.67057556605553204</v>
      </c>
      <c r="K55" s="21">
        <f t="shared" si="45"/>
        <v>0.40407888578594259</v>
      </c>
      <c r="L55" s="21">
        <f t="shared" si="45"/>
        <v>-0.23471680403147163</v>
      </c>
      <c r="M55" s="21">
        <f t="shared" si="45"/>
        <v>1.0995527411198269</v>
      </c>
      <c r="N55" s="21">
        <f t="shared" si="45"/>
        <v>0.87823133897157368</v>
      </c>
      <c r="O55" s="21">
        <f t="shared" si="45"/>
        <v>-1.5356180904325809</v>
      </c>
      <c r="P55" s="21">
        <f t="shared" si="45"/>
        <v>-1.2688846651464833</v>
      </c>
      <c r="Q55" s="21">
        <f t="shared" si="45"/>
        <v>-5.10641613650148E-2</v>
      </c>
      <c r="R55" s="21">
        <f t="shared" si="45"/>
        <v>-0.96869568295220454</v>
      </c>
      <c r="S55" s="21">
        <f t="shared" si="45"/>
        <v>-0.70180346133750737</v>
      </c>
      <c r="T55" s="21">
        <f t="shared" si="45"/>
        <v>-2.231263567135696</v>
      </c>
      <c r="U55" s="21">
        <f t="shared" si="45"/>
        <v>-0.87360148770523038</v>
      </c>
      <c r="V55" s="21">
        <f t="shared" si="45"/>
        <v>-0.31522059249530177</v>
      </c>
      <c r="W55" s="21">
        <f t="shared" si="45"/>
        <v>1.5663012619774099</v>
      </c>
      <c r="X55" s="21">
        <f t="shared" si="45"/>
        <v>-0.22011760242615752</v>
      </c>
      <c r="Y55" s="21">
        <f t="shared" si="45"/>
        <v>0.61870363857705724</v>
      </c>
      <c r="Z55" s="21">
        <f t="shared" si="45"/>
        <v>0.7891712226686417</v>
      </c>
      <c r="AA55" s="21">
        <f t="shared" si="45"/>
        <v>0.26639079913285701</v>
      </c>
      <c r="AB55" s="25"/>
    </row>
    <row r="56" spans="1:28" x14ac:dyDescent="0.2">
      <c r="A56" s="76"/>
      <c r="B56" s="23">
        <f t="shared" si="39"/>
        <v>9</v>
      </c>
      <c r="C56" s="21"/>
      <c r="D56" s="21">
        <f t="shared" ref="D56:AA56" si="46">0+1*(D32-AVERAGE(D$24:D$43))/STDEVP(D$24:D$43)</f>
        <v>-0.56019352653646781</v>
      </c>
      <c r="E56" s="21">
        <f t="shared" si="46"/>
        <v>0.26711661424708383</v>
      </c>
      <c r="F56" s="21">
        <f t="shared" si="46"/>
        <v>-0.8135385146821037</v>
      </c>
      <c r="G56" s="21">
        <f t="shared" si="46"/>
        <v>-1.4872540807772328</v>
      </c>
      <c r="H56" s="21">
        <f t="shared" si="46"/>
        <v>-0.48620157886700927</v>
      </c>
      <c r="I56" s="21">
        <f t="shared" si="46"/>
        <v>0.24986930959361683</v>
      </c>
      <c r="J56" s="21">
        <f t="shared" si="46"/>
        <v>4.2933499266125091E-3</v>
      </c>
      <c r="K56" s="21">
        <f t="shared" si="46"/>
        <v>-0.24459856542399597</v>
      </c>
      <c r="L56" s="21">
        <f t="shared" si="46"/>
        <v>-1.0037015490640373</v>
      </c>
      <c r="M56" s="21">
        <f t="shared" si="46"/>
        <v>-0.36866769041626979</v>
      </c>
      <c r="N56" s="21">
        <f t="shared" si="46"/>
        <v>0.44423194279403683</v>
      </c>
      <c r="O56" s="21">
        <f t="shared" si="46"/>
        <v>-3.7933886145579826E-2</v>
      </c>
      <c r="P56" s="21">
        <f t="shared" si="46"/>
        <v>1.5297307531050097</v>
      </c>
      <c r="Q56" s="21">
        <f t="shared" si="46"/>
        <v>1.8740824607481086</v>
      </c>
      <c r="R56" s="21">
        <f t="shared" si="46"/>
        <v>2.0218299634140653</v>
      </c>
      <c r="S56" s="21">
        <f t="shared" si="46"/>
        <v>6.3277957767833926E-3</v>
      </c>
      <c r="T56" s="21">
        <f t="shared" si="46"/>
        <v>-0.27116352063363125</v>
      </c>
      <c r="U56" s="21">
        <f t="shared" si="46"/>
        <v>-2.2247320354246054</v>
      </c>
      <c r="V56" s="21">
        <f t="shared" si="46"/>
        <v>-1.7324022402174299</v>
      </c>
      <c r="W56" s="21">
        <f t="shared" si="46"/>
        <v>0.61926231554120137</v>
      </c>
      <c r="X56" s="21">
        <f t="shared" si="46"/>
        <v>0.17258908456200206</v>
      </c>
      <c r="Y56" s="21">
        <f t="shared" si="46"/>
        <v>1.8899961533842613</v>
      </c>
      <c r="Z56" s="21">
        <f t="shared" si="46"/>
        <v>-1.108162564413063</v>
      </c>
      <c r="AA56" s="21">
        <f t="shared" si="46"/>
        <v>-0.65866072537670539</v>
      </c>
      <c r="AB56" s="25"/>
    </row>
    <row r="57" spans="1:28" x14ac:dyDescent="0.2">
      <c r="A57" s="76"/>
      <c r="B57" s="23">
        <f t="shared" si="39"/>
        <v>10</v>
      </c>
      <c r="C57" s="21"/>
      <c r="D57" s="21">
        <f t="shared" ref="D57:AA57" si="47">0+1*(D33-AVERAGE(D$24:D$43))/STDEVP(D$24:D$43)</f>
        <v>1.2530954397535301</v>
      </c>
      <c r="E57" s="21">
        <f t="shared" si="47"/>
        <v>-0.20634416916752971</v>
      </c>
      <c r="F57" s="21">
        <f t="shared" si="47"/>
        <v>0.1223955334580776</v>
      </c>
      <c r="G57" s="21">
        <f t="shared" si="47"/>
        <v>-2.8301477037763628E-2</v>
      </c>
      <c r="H57" s="21">
        <f t="shared" si="47"/>
        <v>-0.41644825612248337</v>
      </c>
      <c r="I57" s="21">
        <f t="shared" si="47"/>
        <v>0.84443735712098245</v>
      </c>
      <c r="J57" s="21">
        <f t="shared" si="47"/>
        <v>-0.67330097070962025</v>
      </c>
      <c r="K57" s="21">
        <f t="shared" si="47"/>
        <v>2.4740925555190356E-2</v>
      </c>
      <c r="L57" s="21">
        <f t="shared" si="47"/>
        <v>-0.97368258382147654</v>
      </c>
      <c r="M57" s="21">
        <f t="shared" si="47"/>
        <v>1.054730545023274</v>
      </c>
      <c r="N57" s="21">
        <f t="shared" si="47"/>
        <v>-0.98812456933148329</v>
      </c>
      <c r="O57" s="21">
        <f t="shared" si="47"/>
        <v>-1.7800917706795154</v>
      </c>
      <c r="P57" s="21">
        <f t="shared" si="47"/>
        <v>-0.85495645132227682</v>
      </c>
      <c r="Q57" s="21">
        <f t="shared" si="47"/>
        <v>-0.24177717517738123</v>
      </c>
      <c r="R57" s="21">
        <f t="shared" si="47"/>
        <v>0.71754866097350056</v>
      </c>
      <c r="S57" s="21">
        <f t="shared" si="47"/>
        <v>0.10923546122458959</v>
      </c>
      <c r="T57" s="21">
        <f t="shared" si="47"/>
        <v>-0.45278945172498025</v>
      </c>
      <c r="U57" s="21">
        <f t="shared" si="47"/>
        <v>-1.2159960274682926</v>
      </c>
      <c r="V57" s="21">
        <f t="shared" si="47"/>
        <v>8.4185684624360574E-2</v>
      </c>
      <c r="W57" s="21">
        <f t="shared" si="47"/>
        <v>0.54676344698797996</v>
      </c>
      <c r="X57" s="21">
        <f t="shared" si="47"/>
        <v>-0.61718476786287901</v>
      </c>
      <c r="Y57" s="21">
        <f t="shared" si="47"/>
        <v>0.42593306236367817</v>
      </c>
      <c r="Z57" s="21">
        <f t="shared" si="47"/>
        <v>-1.9344128189448031</v>
      </c>
      <c r="AA57" s="21">
        <f t="shared" si="47"/>
        <v>0.31881385114567179</v>
      </c>
      <c r="AB57" s="25"/>
    </row>
    <row r="58" spans="1:28" x14ac:dyDescent="0.2">
      <c r="A58" s="76"/>
      <c r="B58" s="23">
        <f t="shared" si="39"/>
        <v>11</v>
      </c>
      <c r="C58" s="21"/>
      <c r="D58" s="21">
        <f t="shared" ref="D58:AA58" si="48">0+1*(D34-AVERAGE(D$24:D$43))/STDEVP(D$24:D$43)</f>
        <v>0.29088060125646098</v>
      </c>
      <c r="E58" s="21">
        <f t="shared" si="48"/>
        <v>1.7224873579682998</v>
      </c>
      <c r="F58" s="21">
        <f t="shared" si="48"/>
        <v>-0.59894322982271786</v>
      </c>
      <c r="G58" s="21">
        <f t="shared" si="48"/>
        <v>0.72441595615622811</v>
      </c>
      <c r="H58" s="21">
        <f t="shared" si="48"/>
        <v>0.5910247585876256</v>
      </c>
      <c r="I58" s="21">
        <f t="shared" si="48"/>
        <v>1.8639861759859799</v>
      </c>
      <c r="J58" s="21">
        <f t="shared" si="48"/>
        <v>-0.99273313729964086</v>
      </c>
      <c r="K58" s="21">
        <f t="shared" si="48"/>
        <v>-0.44334346187384993</v>
      </c>
      <c r="L58" s="21">
        <f t="shared" si="48"/>
        <v>-0.4893131983838423</v>
      </c>
      <c r="M58" s="21">
        <f t="shared" si="48"/>
        <v>0.48666893961430868</v>
      </c>
      <c r="N58" s="21">
        <f t="shared" si="48"/>
        <v>-0.4369086205683948</v>
      </c>
      <c r="O58" s="21">
        <f t="shared" si="48"/>
        <v>0.62924062986830176</v>
      </c>
      <c r="P58" s="21">
        <f t="shared" si="48"/>
        <v>0.83225279652207629</v>
      </c>
      <c r="Q58" s="21">
        <f t="shared" si="48"/>
        <v>1.5309225206459398</v>
      </c>
      <c r="R58" s="21">
        <f t="shared" si="48"/>
        <v>4.9858465755019732E-2</v>
      </c>
      <c r="S58" s="21">
        <f t="shared" si="48"/>
        <v>-0.50903725845553383</v>
      </c>
      <c r="T58" s="21">
        <f t="shared" si="48"/>
        <v>-0.15900693598012347</v>
      </c>
      <c r="U58" s="21">
        <f t="shared" si="48"/>
        <v>-0.37266314365192843</v>
      </c>
      <c r="V58" s="21">
        <f t="shared" si="48"/>
        <v>0.37752710990603522</v>
      </c>
      <c r="W58" s="21">
        <f t="shared" si="48"/>
        <v>2.2849331894008923E-2</v>
      </c>
      <c r="X58" s="21">
        <f t="shared" si="48"/>
        <v>0.75400719647086401</v>
      </c>
      <c r="Y58" s="21">
        <f t="shared" si="48"/>
        <v>-0.92840917458938355</v>
      </c>
      <c r="Z58" s="21">
        <f t="shared" si="48"/>
        <v>1.0343270386686245</v>
      </c>
      <c r="AA58" s="21">
        <f t="shared" si="48"/>
        <v>1.2152638338009838</v>
      </c>
      <c r="AB58" s="25"/>
    </row>
    <row r="59" spans="1:28" x14ac:dyDescent="0.2">
      <c r="A59" s="76"/>
      <c r="B59" s="23">
        <f t="shared" si="39"/>
        <v>12</v>
      </c>
      <c r="C59" s="21"/>
      <c r="D59" s="21">
        <f t="shared" ref="D59:AA59" si="49">0+1*(D35-AVERAGE(D$24:D$43))/STDEVP(D$24:D$43)</f>
        <v>-0.84341847329877928</v>
      </c>
      <c r="E59" s="21">
        <f t="shared" si="49"/>
        <v>0.74112075223117202</v>
      </c>
      <c r="F59" s="21">
        <f t="shared" si="49"/>
        <v>1.0423109656628438</v>
      </c>
      <c r="G59" s="21">
        <f t="shared" si="49"/>
        <v>0.37226137572459655</v>
      </c>
      <c r="H59" s="21">
        <f t="shared" si="49"/>
        <v>-7.6628075824404975E-3</v>
      </c>
      <c r="I59" s="21">
        <f t="shared" si="49"/>
        <v>-0.55024133089169436</v>
      </c>
      <c r="J59" s="21">
        <f t="shared" si="49"/>
        <v>-0.73087994710567583</v>
      </c>
      <c r="K59" s="21">
        <f t="shared" si="49"/>
        <v>0.79719568143473574</v>
      </c>
      <c r="L59" s="21">
        <f t="shared" si="49"/>
        <v>-6.9838381659007742E-2</v>
      </c>
      <c r="M59" s="21">
        <f t="shared" si="49"/>
        <v>-0.63661232165084036</v>
      </c>
      <c r="N59" s="21">
        <f t="shared" si="49"/>
        <v>-0.16555559644959347</v>
      </c>
      <c r="O59" s="21">
        <f t="shared" si="49"/>
        <v>0.62936753705628734</v>
      </c>
      <c r="P59" s="21">
        <f t="shared" si="49"/>
        <v>-1.017488460098096</v>
      </c>
      <c r="Q59" s="21">
        <f t="shared" si="49"/>
        <v>0.59427405264662014</v>
      </c>
      <c r="R59" s="21">
        <f t="shared" si="49"/>
        <v>0.39822569342863562</v>
      </c>
      <c r="S59" s="21">
        <f t="shared" si="49"/>
        <v>-1.4171544772401499</v>
      </c>
      <c r="T59" s="21">
        <f t="shared" si="49"/>
        <v>-0.26982967979384337</v>
      </c>
      <c r="U59" s="21">
        <f t="shared" si="49"/>
        <v>-1.1415177764977451</v>
      </c>
      <c r="V59" s="21">
        <f t="shared" si="49"/>
        <v>-5.8019369928201697E-2</v>
      </c>
      <c r="W59" s="21">
        <f t="shared" si="49"/>
        <v>-0.69965007023713688</v>
      </c>
      <c r="X59" s="21">
        <f t="shared" si="49"/>
        <v>-2.160901279690647</v>
      </c>
      <c r="Y59" s="21">
        <f t="shared" si="49"/>
        <v>0.95753216858232271</v>
      </c>
      <c r="Z59" s="21">
        <f t="shared" si="49"/>
        <v>-0.24260971473137424</v>
      </c>
      <c r="AA59" s="21">
        <f t="shared" si="49"/>
        <v>1.4175801227076241</v>
      </c>
      <c r="AB59" s="25"/>
    </row>
    <row r="60" spans="1:28" x14ac:dyDescent="0.2">
      <c r="A60" s="76"/>
      <c r="B60" s="23">
        <f t="shared" si="39"/>
        <v>13</v>
      </c>
      <c r="C60" s="21"/>
      <c r="D60" s="21">
        <f t="shared" ref="D60:AA60" si="50">0+1*(D36-AVERAGE(D$24:D$43))/STDEVP(D$24:D$43)</f>
        <v>1.0099889017937469</v>
      </c>
      <c r="E60" s="21">
        <f t="shared" si="50"/>
        <v>0.70058563646295269</v>
      </c>
      <c r="F60" s="21">
        <f t="shared" si="50"/>
        <v>-0.74268669093533635</v>
      </c>
      <c r="G60" s="21">
        <f t="shared" si="50"/>
        <v>1.0537854257407424</v>
      </c>
      <c r="H60" s="21">
        <f t="shared" si="50"/>
        <v>-0.18996800832098712</v>
      </c>
      <c r="I60" s="21">
        <f t="shared" si="50"/>
        <v>-0.51043446125030145</v>
      </c>
      <c r="J60" s="21">
        <f t="shared" si="50"/>
        <v>-1.7363237181227706</v>
      </c>
      <c r="K60" s="21">
        <f t="shared" si="50"/>
        <v>-1.3967639665078984</v>
      </c>
      <c r="L60" s="21">
        <f t="shared" si="50"/>
        <v>-2.5023151686543956</v>
      </c>
      <c r="M60" s="21">
        <f t="shared" si="50"/>
        <v>-1.5189182574220454</v>
      </c>
      <c r="N60" s="21">
        <f t="shared" si="50"/>
        <v>-1.8735445743282497</v>
      </c>
      <c r="O60" s="21">
        <f t="shared" si="50"/>
        <v>0.18870429012268661</v>
      </c>
      <c r="P60" s="21">
        <f t="shared" si="50"/>
        <v>1.6111295339199536</v>
      </c>
      <c r="Q60" s="21">
        <f t="shared" si="50"/>
        <v>0.20683419047679669</v>
      </c>
      <c r="R60" s="21">
        <f t="shared" si="50"/>
        <v>-8.3002248058548667E-2</v>
      </c>
      <c r="S60" s="21">
        <f t="shared" si="50"/>
        <v>0.19542938358804787</v>
      </c>
      <c r="T60" s="21">
        <f t="shared" si="50"/>
        <v>0.78693767577159834</v>
      </c>
      <c r="U60" s="21">
        <f t="shared" si="50"/>
        <v>0.7066671846663608</v>
      </c>
      <c r="V60" s="21">
        <f t="shared" si="50"/>
        <v>0.34946135164275688</v>
      </c>
      <c r="W60" s="21">
        <f t="shared" si="50"/>
        <v>-0.57259321622664927</v>
      </c>
      <c r="X60" s="21">
        <f t="shared" si="50"/>
        <v>0.66542325834006444</v>
      </c>
      <c r="Y60" s="21">
        <f t="shared" si="50"/>
        <v>-0.49493578972887214</v>
      </c>
      <c r="Z60" s="21">
        <f t="shared" si="50"/>
        <v>9.2234618110599534E-2</v>
      </c>
      <c r="AA60" s="21">
        <f t="shared" si="50"/>
        <v>0.10146471974293177</v>
      </c>
      <c r="AB60" s="25"/>
    </row>
    <row r="61" spans="1:28" x14ac:dyDescent="0.2">
      <c r="A61" s="76"/>
      <c r="B61" s="23">
        <f t="shared" si="39"/>
        <v>14</v>
      </c>
      <c r="C61" s="21"/>
      <c r="D61" s="21">
        <f t="shared" ref="D61:AA61" si="51">0+1*(D37-AVERAGE(D$24:D$43))/STDEVP(D$24:D$43)</f>
        <v>-0.52628571391440715</v>
      </c>
      <c r="E61" s="21">
        <f t="shared" si="51"/>
        <v>-0.64816122955658773</v>
      </c>
      <c r="F61" s="21">
        <f t="shared" si="51"/>
        <v>-1.0942732878428709</v>
      </c>
      <c r="G61" s="21">
        <f t="shared" si="51"/>
        <v>-6.5389372384268951E-2</v>
      </c>
      <c r="H61" s="21">
        <f t="shared" si="51"/>
        <v>-0.42998128790048318</v>
      </c>
      <c r="I61" s="21">
        <f t="shared" si="51"/>
        <v>0.69098560764084027</v>
      </c>
      <c r="J61" s="21">
        <f t="shared" si="51"/>
        <v>0.63139076138328409</v>
      </c>
      <c r="K61" s="21">
        <f t="shared" si="51"/>
        <v>-1.5972771890280608</v>
      </c>
      <c r="L61" s="21">
        <f t="shared" si="51"/>
        <v>0.51661881518882224</v>
      </c>
      <c r="M61" s="21">
        <f t="shared" si="51"/>
        <v>-1.9225514309824401</v>
      </c>
      <c r="N61" s="21">
        <f t="shared" si="51"/>
        <v>-8.0098027631965149E-2</v>
      </c>
      <c r="O61" s="21">
        <f t="shared" si="51"/>
        <v>-1.3155074723816875</v>
      </c>
      <c r="P61" s="21">
        <f t="shared" si="51"/>
        <v>-0.46129937918532121</v>
      </c>
      <c r="Q61" s="21">
        <f t="shared" si="51"/>
        <v>1.1217571489336324</v>
      </c>
      <c r="R61" s="21">
        <f t="shared" si="51"/>
        <v>2.1872884414171952E-2</v>
      </c>
      <c r="S61" s="21">
        <f t="shared" si="51"/>
        <v>1.7057640186300744</v>
      </c>
      <c r="T61" s="21">
        <f t="shared" si="51"/>
        <v>-0.95853234130366705</v>
      </c>
      <c r="U61" s="21">
        <f t="shared" si="51"/>
        <v>-0.5905748471137422</v>
      </c>
      <c r="V61" s="21">
        <f t="shared" si="51"/>
        <v>0.1960729766615634</v>
      </c>
      <c r="W61" s="21">
        <f t="shared" si="51"/>
        <v>0.14759066192013662</v>
      </c>
      <c r="X61" s="21">
        <f t="shared" si="51"/>
        <v>0.20754702188653584</v>
      </c>
      <c r="Y61" s="21">
        <f t="shared" si="51"/>
        <v>0.68252852457439095</v>
      </c>
      <c r="Z61" s="21">
        <f t="shared" si="51"/>
        <v>-0.41806765000607182</v>
      </c>
      <c r="AA61" s="21">
        <f t="shared" si="51"/>
        <v>-1.8125516126077688</v>
      </c>
      <c r="AB61" s="25"/>
    </row>
    <row r="62" spans="1:28" x14ac:dyDescent="0.2">
      <c r="A62" s="76"/>
      <c r="B62" s="23">
        <f t="shared" si="39"/>
        <v>15</v>
      </c>
      <c r="C62" s="21"/>
      <c r="D62" s="21">
        <f t="shared" ref="D62:AA62" si="52">0+1*(D38-AVERAGE(D$24:D$43))/STDEVP(D$24:D$43)</f>
        <v>0.80240729959768087</v>
      </c>
      <c r="E62" s="21">
        <f t="shared" si="52"/>
        <v>1.9498828413087737</v>
      </c>
      <c r="F62" s="21">
        <f t="shared" si="52"/>
        <v>-0.14810359164258774</v>
      </c>
      <c r="G62" s="21">
        <f t="shared" si="52"/>
        <v>0.26326198373257897</v>
      </c>
      <c r="H62" s="21">
        <f t="shared" si="52"/>
        <v>-1.9399024413600243</v>
      </c>
      <c r="I62" s="21">
        <f t="shared" si="52"/>
        <v>0.67158319863354421</v>
      </c>
      <c r="J62" s="21">
        <f t="shared" si="52"/>
        <v>1.6289659262061442</v>
      </c>
      <c r="K62" s="21">
        <f t="shared" si="52"/>
        <v>1.8622259733624482</v>
      </c>
      <c r="L62" s="21">
        <f t="shared" si="52"/>
        <v>-1.0094389004404678</v>
      </c>
      <c r="M62" s="21">
        <f t="shared" si="52"/>
        <v>0.35672940049492746</v>
      </c>
      <c r="N62" s="21">
        <f t="shared" si="52"/>
        <v>1.0622353354713476</v>
      </c>
      <c r="O62" s="21">
        <f t="shared" si="52"/>
        <v>-0.50160445867016989</v>
      </c>
      <c r="P62" s="21">
        <f t="shared" si="52"/>
        <v>0.50670961131689962</v>
      </c>
      <c r="Q62" s="21">
        <f t="shared" si="52"/>
        <v>-0.46274980396691279</v>
      </c>
      <c r="R62" s="21">
        <f t="shared" si="52"/>
        <v>-1.9690025539815688</v>
      </c>
      <c r="S62" s="21">
        <f t="shared" si="52"/>
        <v>0.15632346483964984</v>
      </c>
      <c r="T62" s="21">
        <f t="shared" si="52"/>
        <v>1.7427039405143165</v>
      </c>
      <c r="U62" s="21">
        <f t="shared" si="52"/>
        <v>0.39018486473029496</v>
      </c>
      <c r="V62" s="21">
        <f t="shared" si="52"/>
        <v>-0.45207679235643455</v>
      </c>
      <c r="W62" s="21">
        <f t="shared" si="52"/>
        <v>0.4411129518499381</v>
      </c>
      <c r="X62" s="21">
        <f t="shared" si="52"/>
        <v>-1.7520666560046418</v>
      </c>
      <c r="Y62" s="21">
        <f t="shared" si="52"/>
        <v>-0.65107042244254598</v>
      </c>
      <c r="Z62" s="21">
        <f t="shared" si="52"/>
        <v>-1.5072967147129128</v>
      </c>
      <c r="AA62" s="21">
        <f t="shared" si="52"/>
        <v>-1.4978100603769999</v>
      </c>
      <c r="AB62" s="25"/>
    </row>
    <row r="63" spans="1:28" x14ac:dyDescent="0.2">
      <c r="A63" s="76"/>
      <c r="B63" s="23">
        <f t="shared" si="39"/>
        <v>16</v>
      </c>
      <c r="C63" s="21"/>
      <c r="D63" s="21">
        <f t="shared" ref="D63:AA63" si="53">0+1*(D39-AVERAGE(D$24:D$43))/STDEVP(D$24:D$43)</f>
        <v>0.33831716582891969</v>
      </c>
      <c r="E63" s="21">
        <f t="shared" si="53"/>
        <v>1.01275419551983</v>
      </c>
      <c r="F63" s="21">
        <f t="shared" si="53"/>
        <v>0.29966510240888156</v>
      </c>
      <c r="G63" s="21">
        <f t="shared" si="53"/>
        <v>2.1404778078745705</v>
      </c>
      <c r="H63" s="21">
        <f t="shared" si="53"/>
        <v>-1.7199816008612003</v>
      </c>
      <c r="I63" s="21">
        <f t="shared" si="53"/>
        <v>-0.34489531559065661</v>
      </c>
      <c r="J63" s="21">
        <f t="shared" si="53"/>
        <v>-1.1316045348391655</v>
      </c>
      <c r="K63" s="21">
        <f t="shared" si="53"/>
        <v>-0.9401130189362561</v>
      </c>
      <c r="L63" s="21">
        <f t="shared" si="53"/>
        <v>-0.42714032751841891</v>
      </c>
      <c r="M63" s="21">
        <f t="shared" si="53"/>
        <v>0.37193990885331191</v>
      </c>
      <c r="N63" s="21">
        <f t="shared" si="53"/>
        <v>1.7599673150793465</v>
      </c>
      <c r="O63" s="21">
        <f t="shared" si="53"/>
        <v>1.1173579169004062</v>
      </c>
      <c r="P63" s="21">
        <f t="shared" si="53"/>
        <v>0.68995101763498978</v>
      </c>
      <c r="Q63" s="21">
        <f t="shared" si="53"/>
        <v>1.4345092281432534</v>
      </c>
      <c r="R63" s="21">
        <f t="shared" si="53"/>
        <v>-0.62318886182219979</v>
      </c>
      <c r="S63" s="21">
        <f t="shared" si="53"/>
        <v>-1.4120447263266662</v>
      </c>
      <c r="T63" s="21">
        <f t="shared" si="53"/>
        <v>0.14485380559480973</v>
      </c>
      <c r="U63" s="21">
        <f t="shared" si="53"/>
        <v>-0.53439307918803414</v>
      </c>
      <c r="V63" s="21">
        <f t="shared" si="53"/>
        <v>-0.83074624194787505</v>
      </c>
      <c r="W63" s="21">
        <f t="shared" si="53"/>
        <v>-9.4226373045256065E-2</v>
      </c>
      <c r="X63" s="21">
        <f t="shared" si="53"/>
        <v>-0.80450553768410438</v>
      </c>
      <c r="Y63" s="21">
        <f t="shared" si="53"/>
        <v>-1.5908110336507937</v>
      </c>
      <c r="Z63" s="21">
        <f t="shared" si="53"/>
        <v>-0.52670619252243778</v>
      </c>
      <c r="AA63" s="21">
        <f t="shared" si="53"/>
        <v>-0.21040501298850334</v>
      </c>
      <c r="AB63" s="25"/>
    </row>
    <row r="64" spans="1:28" x14ac:dyDescent="0.2">
      <c r="A64" s="76"/>
      <c r="B64" s="23">
        <f t="shared" si="39"/>
        <v>17</v>
      </c>
      <c r="C64" s="21"/>
      <c r="D64" s="21">
        <f t="shared" ref="D64:AA64" si="54">0+1*(D40-AVERAGE(D$24:D$43))/STDEVP(D$24:D$43)</f>
        <v>-2.2668051647086278</v>
      </c>
      <c r="E64" s="21">
        <f t="shared" si="54"/>
        <v>-0.60024298815265409</v>
      </c>
      <c r="F64" s="21">
        <f t="shared" si="54"/>
        <v>2.267037595059278</v>
      </c>
      <c r="G64" s="21">
        <f t="shared" si="54"/>
        <v>1.1637337702603698</v>
      </c>
      <c r="H64" s="21">
        <f t="shared" si="54"/>
        <v>-1.043891992578406</v>
      </c>
      <c r="I64" s="21">
        <f t="shared" si="54"/>
        <v>-0.94449512562031879</v>
      </c>
      <c r="J64" s="21">
        <f t="shared" si="54"/>
        <v>-0.47930996394625475</v>
      </c>
      <c r="K64" s="21">
        <f t="shared" si="54"/>
        <v>0.30043841600115501</v>
      </c>
      <c r="L64" s="21">
        <f t="shared" si="54"/>
        <v>0.12343697180780752</v>
      </c>
      <c r="M64" s="21">
        <f t="shared" si="54"/>
        <v>-0.79471859018963242</v>
      </c>
      <c r="N64" s="21">
        <f t="shared" si="54"/>
        <v>-0.30702753849363906</v>
      </c>
      <c r="O64" s="21">
        <f t="shared" si="54"/>
        <v>0.64296123925103477</v>
      </c>
      <c r="P64" s="21">
        <f t="shared" si="54"/>
        <v>-0.22283398059836856</v>
      </c>
      <c r="Q64" s="21">
        <f t="shared" si="54"/>
        <v>-0.39596991703944129</v>
      </c>
      <c r="R64" s="21">
        <f t="shared" si="54"/>
        <v>0.15869282009990685</v>
      </c>
      <c r="S64" s="21">
        <f t="shared" si="54"/>
        <v>-1.5039690375069477</v>
      </c>
      <c r="T64" s="21">
        <f t="shared" si="54"/>
        <v>-0.22083678478980606</v>
      </c>
      <c r="U64" s="21">
        <f t="shared" si="54"/>
        <v>-0.28429468521724122</v>
      </c>
      <c r="V64" s="21">
        <f t="shared" si="54"/>
        <v>2.3856566533123096</v>
      </c>
      <c r="W64" s="21">
        <f t="shared" si="54"/>
        <v>2.4127011255320623</v>
      </c>
      <c r="X64" s="21">
        <f t="shared" si="54"/>
        <v>-0.31621576831360937</v>
      </c>
      <c r="Y64" s="21">
        <f t="shared" si="54"/>
        <v>0.64769658195882096</v>
      </c>
      <c r="Z64" s="21">
        <f t="shared" si="54"/>
        <v>0.73884306673250166</v>
      </c>
      <c r="AA64" s="21">
        <f t="shared" si="54"/>
        <v>0.56904871942923307</v>
      </c>
      <c r="AB64" s="25"/>
    </row>
    <row r="65" spans="1:28" x14ac:dyDescent="0.2">
      <c r="A65" s="76"/>
      <c r="B65" s="23">
        <f t="shared" si="39"/>
        <v>18</v>
      </c>
      <c r="C65" s="21"/>
      <c r="D65" s="21">
        <f t="shared" ref="D65:AA65" si="55">0+1*(D41-AVERAGE(D$24:D$43))/STDEVP(D$24:D$43)</f>
        <v>-0.35523642563478253</v>
      </c>
      <c r="E65" s="21">
        <f t="shared" si="55"/>
        <v>0.52048930515150027</v>
      </c>
      <c r="F65" s="21">
        <f t="shared" si="55"/>
        <v>0.93691964574163444</v>
      </c>
      <c r="G65" s="21">
        <f t="shared" si="55"/>
        <v>6.2844383740135151E-2</v>
      </c>
      <c r="H65" s="21">
        <f t="shared" si="55"/>
        <v>-1.0993495609683068</v>
      </c>
      <c r="I65" s="21">
        <f t="shared" si="55"/>
        <v>-1.8020068336748865</v>
      </c>
      <c r="J65" s="21">
        <f t="shared" si="55"/>
        <v>0.67057556605553204</v>
      </c>
      <c r="K65" s="21">
        <f t="shared" si="55"/>
        <v>-0.40407888578594259</v>
      </c>
      <c r="L65" s="21">
        <f t="shared" si="55"/>
        <v>0.23471680403147163</v>
      </c>
      <c r="M65" s="21">
        <f t="shared" si="55"/>
        <v>-1.0995527411198269</v>
      </c>
      <c r="N65" s="21">
        <f t="shared" si="55"/>
        <v>-0.87823133897157368</v>
      </c>
      <c r="O65" s="21">
        <f t="shared" si="55"/>
        <v>1.5356180904325818</v>
      </c>
      <c r="P65" s="21">
        <f t="shared" si="55"/>
        <v>1.2688846651464833</v>
      </c>
      <c r="Q65" s="21">
        <f t="shared" si="55"/>
        <v>5.1064161365014835E-2</v>
      </c>
      <c r="R65" s="21">
        <f t="shared" si="55"/>
        <v>0.96869568295220454</v>
      </c>
      <c r="S65" s="21">
        <f t="shared" si="55"/>
        <v>0.70180346133750737</v>
      </c>
      <c r="T65" s="21">
        <f t="shared" si="55"/>
        <v>2.231263567135696</v>
      </c>
      <c r="U65" s="21">
        <f t="shared" si="55"/>
        <v>0.87360148770523038</v>
      </c>
      <c r="V65" s="21">
        <f t="shared" si="55"/>
        <v>0.31522059249530177</v>
      </c>
      <c r="W65" s="21">
        <f t="shared" si="55"/>
        <v>-1.5663012619774099</v>
      </c>
      <c r="X65" s="21">
        <f t="shared" si="55"/>
        <v>0.22011760242615752</v>
      </c>
      <c r="Y65" s="21">
        <f t="shared" si="55"/>
        <v>-0.61870363857705724</v>
      </c>
      <c r="Z65" s="21">
        <f t="shared" si="55"/>
        <v>-0.7891712226686417</v>
      </c>
      <c r="AA65" s="21">
        <f t="shared" si="55"/>
        <v>-0.26639079913285701</v>
      </c>
      <c r="AB65" s="25"/>
    </row>
    <row r="66" spans="1:28" x14ac:dyDescent="0.2">
      <c r="A66" s="76"/>
      <c r="B66" s="23">
        <f t="shared" si="39"/>
        <v>19</v>
      </c>
      <c r="C66" s="21"/>
      <c r="D66" s="21">
        <f t="shared" ref="D66:AA66" si="56">0+1*(D42-AVERAGE(D$24:D$43))/STDEVP(D$24:D$43)</f>
        <v>0.56019352653646781</v>
      </c>
      <c r="E66" s="21">
        <f t="shared" si="56"/>
        <v>-0.26711661424708394</v>
      </c>
      <c r="F66" s="21">
        <f t="shared" si="56"/>
        <v>0.8135385146821037</v>
      </c>
      <c r="G66" s="21">
        <f t="shared" si="56"/>
        <v>1.4872540807772332</v>
      </c>
      <c r="H66" s="21">
        <f t="shared" si="56"/>
        <v>0.48620157886700927</v>
      </c>
      <c r="I66" s="21">
        <f t="shared" si="56"/>
        <v>-0.24986930959361683</v>
      </c>
      <c r="J66" s="21">
        <f t="shared" si="56"/>
        <v>-4.2933499266125091E-3</v>
      </c>
      <c r="K66" s="21">
        <f t="shared" si="56"/>
        <v>0.24459856542399597</v>
      </c>
      <c r="L66" s="21">
        <f t="shared" si="56"/>
        <v>1.0037015490640375</v>
      </c>
      <c r="M66" s="21">
        <f t="shared" si="56"/>
        <v>0.36866769041626979</v>
      </c>
      <c r="N66" s="21">
        <f t="shared" si="56"/>
        <v>-0.44423194279403683</v>
      </c>
      <c r="O66" s="21">
        <f t="shared" si="56"/>
        <v>3.7933886145579826E-2</v>
      </c>
      <c r="P66" s="21">
        <f t="shared" si="56"/>
        <v>-1.5297307531050097</v>
      </c>
      <c r="Q66" s="21">
        <f t="shared" si="56"/>
        <v>-1.8740824607481086</v>
      </c>
      <c r="R66" s="21">
        <f t="shared" si="56"/>
        <v>-2.0218299634140653</v>
      </c>
      <c r="S66" s="21">
        <f t="shared" si="56"/>
        <v>-6.3277957767834429E-3</v>
      </c>
      <c r="T66" s="21">
        <f t="shared" si="56"/>
        <v>0.27116352063363125</v>
      </c>
      <c r="U66" s="21">
        <f t="shared" si="56"/>
        <v>2.2247320354246054</v>
      </c>
      <c r="V66" s="21">
        <f t="shared" si="56"/>
        <v>1.7324022402174299</v>
      </c>
      <c r="W66" s="21">
        <f t="shared" si="56"/>
        <v>-0.61926231554120137</v>
      </c>
      <c r="X66" s="21">
        <f t="shared" si="56"/>
        <v>-0.17258908456200206</v>
      </c>
      <c r="Y66" s="21">
        <f t="shared" si="56"/>
        <v>-1.8899961533842613</v>
      </c>
      <c r="Z66" s="21">
        <f t="shared" si="56"/>
        <v>1.108162564413063</v>
      </c>
      <c r="AA66" s="21">
        <f t="shared" si="56"/>
        <v>0.65866072537670539</v>
      </c>
      <c r="AB66" s="25"/>
    </row>
    <row r="67" spans="1:28" x14ac:dyDescent="0.2">
      <c r="A67" s="76"/>
      <c r="B67" s="23">
        <f t="shared" si="39"/>
        <v>20</v>
      </c>
      <c r="C67" s="21"/>
      <c r="D67" s="21">
        <f t="shared" ref="D67:AA67" si="57">0+1*(D43-AVERAGE(D$24:D$43))/STDEVP(D$24:D$43)</f>
        <v>-1.2530954397535301</v>
      </c>
      <c r="E67" s="21">
        <f t="shared" si="57"/>
        <v>0.20634416916752957</v>
      </c>
      <c r="F67" s="21">
        <f t="shared" si="57"/>
        <v>-0.12239553345807755</v>
      </c>
      <c r="G67" s="21">
        <f t="shared" si="57"/>
        <v>2.8301477037763517E-2</v>
      </c>
      <c r="H67" s="21">
        <f t="shared" si="57"/>
        <v>0.41644825612248337</v>
      </c>
      <c r="I67" s="21">
        <f t="shared" si="57"/>
        <v>-0.84443735712098245</v>
      </c>
      <c r="J67" s="21">
        <f t="shared" si="57"/>
        <v>0.67330097070962025</v>
      </c>
      <c r="K67" s="21">
        <f t="shared" si="57"/>
        <v>-2.4740925555190346E-2</v>
      </c>
      <c r="L67" s="21">
        <f t="shared" si="57"/>
        <v>0.97368258382147654</v>
      </c>
      <c r="M67" s="21">
        <f t="shared" si="57"/>
        <v>-1.054730545023274</v>
      </c>
      <c r="N67" s="21">
        <f t="shared" si="57"/>
        <v>0.98812456933148329</v>
      </c>
      <c r="O67" s="21">
        <f t="shared" si="57"/>
        <v>1.7800917706795154</v>
      </c>
      <c r="P67" s="21">
        <f t="shared" si="57"/>
        <v>0.85495645132227682</v>
      </c>
      <c r="Q67" s="21">
        <f t="shared" si="57"/>
        <v>0.24177717517738123</v>
      </c>
      <c r="R67" s="21">
        <f t="shared" si="57"/>
        <v>-0.71754866097350056</v>
      </c>
      <c r="S67" s="21">
        <f t="shared" si="57"/>
        <v>-0.10923546122458962</v>
      </c>
      <c r="T67" s="21">
        <f t="shared" si="57"/>
        <v>0.45278945172498025</v>
      </c>
      <c r="U67" s="21">
        <f t="shared" si="57"/>
        <v>1.2159960274682926</v>
      </c>
      <c r="V67" s="21">
        <f t="shared" si="57"/>
        <v>-8.4185684624360643E-2</v>
      </c>
      <c r="W67" s="21">
        <f t="shared" si="57"/>
        <v>-0.54676344698797996</v>
      </c>
      <c r="X67" s="21">
        <f t="shared" si="57"/>
        <v>0.61718476786287901</v>
      </c>
      <c r="Y67" s="21">
        <f t="shared" si="57"/>
        <v>-0.42593306236367817</v>
      </c>
      <c r="Z67" s="21">
        <f t="shared" si="57"/>
        <v>1.9344128189448031</v>
      </c>
      <c r="AA67" s="21">
        <f t="shared" si="57"/>
        <v>-0.31881385114567179</v>
      </c>
      <c r="AB67" s="25"/>
    </row>
    <row r="68" spans="1:28" x14ac:dyDescent="0.2">
      <c r="A68" s="21"/>
      <c r="B68" s="21"/>
      <c r="C68" s="22">
        <v>0</v>
      </c>
      <c r="D68" s="22">
        <f>C68+1</f>
        <v>1</v>
      </c>
      <c r="E68" s="22">
        <f t="shared" ref="E68:AA68" si="58">D68+1</f>
        <v>2</v>
      </c>
      <c r="F68" s="22">
        <f t="shared" si="58"/>
        <v>3</v>
      </c>
      <c r="G68" s="22">
        <f t="shared" si="58"/>
        <v>4</v>
      </c>
      <c r="H68" s="22">
        <f t="shared" si="58"/>
        <v>5</v>
      </c>
      <c r="I68" s="22">
        <f t="shared" si="58"/>
        <v>6</v>
      </c>
      <c r="J68" s="22">
        <f t="shared" si="58"/>
        <v>7</v>
      </c>
      <c r="K68" s="22">
        <f t="shared" si="58"/>
        <v>8</v>
      </c>
      <c r="L68" s="22">
        <f t="shared" si="58"/>
        <v>9</v>
      </c>
      <c r="M68" s="22">
        <f t="shared" si="58"/>
        <v>10</v>
      </c>
      <c r="N68" s="22">
        <f t="shared" si="58"/>
        <v>11</v>
      </c>
      <c r="O68" s="22">
        <f t="shared" si="58"/>
        <v>12</v>
      </c>
      <c r="P68" s="22">
        <f t="shared" si="58"/>
        <v>13</v>
      </c>
      <c r="Q68" s="22">
        <f t="shared" si="58"/>
        <v>14</v>
      </c>
      <c r="R68" s="22">
        <f t="shared" si="58"/>
        <v>15</v>
      </c>
      <c r="S68" s="22">
        <f t="shared" si="58"/>
        <v>16</v>
      </c>
      <c r="T68" s="22">
        <f t="shared" si="58"/>
        <v>17</v>
      </c>
      <c r="U68" s="22">
        <f t="shared" si="58"/>
        <v>18</v>
      </c>
      <c r="V68" s="22">
        <f t="shared" si="58"/>
        <v>19</v>
      </c>
      <c r="W68" s="22">
        <f t="shared" si="58"/>
        <v>20</v>
      </c>
      <c r="X68" s="22">
        <f t="shared" si="58"/>
        <v>21</v>
      </c>
      <c r="Y68" s="22">
        <f t="shared" si="58"/>
        <v>22</v>
      </c>
      <c r="Z68" s="22">
        <f t="shared" si="58"/>
        <v>23</v>
      </c>
      <c r="AA68" s="22">
        <f t="shared" si="58"/>
        <v>24</v>
      </c>
      <c r="AB68" s="25"/>
    </row>
    <row r="69" spans="1:28" ht="15" x14ac:dyDescent="0.25">
      <c r="A69" s="77" t="s">
        <v>7</v>
      </c>
      <c r="B69" s="78"/>
      <c r="C69" s="5"/>
      <c r="D69" s="6">
        <f>AVERAGE(D48:D67)</f>
        <v>0</v>
      </c>
      <c r="E69" s="6">
        <f t="shared" ref="E69:AA69" si="59">AVERAGE(E48:E67)</f>
        <v>6.661338147750939E-17</v>
      </c>
      <c r="F69" s="6">
        <f t="shared" si="59"/>
        <v>2.0816681711721685E-17</v>
      </c>
      <c r="G69" s="6">
        <f t="shared" si="59"/>
        <v>4.6837533851373795E-18</v>
      </c>
      <c r="H69" s="6">
        <f t="shared" si="59"/>
        <v>0</v>
      </c>
      <c r="I69" s="6">
        <f t="shared" si="59"/>
        <v>0</v>
      </c>
      <c r="J69" s="6">
        <f t="shared" si="59"/>
        <v>0</v>
      </c>
      <c r="K69" s="6">
        <f t="shared" si="59"/>
        <v>2.2551405187698493E-18</v>
      </c>
      <c r="L69" s="6">
        <f t="shared" si="59"/>
        <v>0</v>
      </c>
      <c r="M69" s="6">
        <f t="shared" si="59"/>
        <v>0</v>
      </c>
      <c r="N69" s="6">
        <f t="shared" si="59"/>
        <v>0</v>
      </c>
      <c r="O69" s="6">
        <f t="shared" si="59"/>
        <v>0</v>
      </c>
      <c r="P69" s="6">
        <f t="shared" si="59"/>
        <v>0</v>
      </c>
      <c r="Q69" s="6">
        <f t="shared" si="59"/>
        <v>-3.0531133177191807E-17</v>
      </c>
      <c r="R69" s="6">
        <f t="shared" si="59"/>
        <v>4.9960036108132046E-17</v>
      </c>
      <c r="S69" s="6">
        <f t="shared" si="59"/>
        <v>1.0408340855860843E-17</v>
      </c>
      <c r="T69" s="6">
        <f t="shared" si="59"/>
        <v>0</v>
      </c>
      <c r="U69" s="6">
        <f t="shared" si="59"/>
        <v>0</v>
      </c>
      <c r="V69" s="6">
        <f t="shared" si="59"/>
        <v>-5.2041704279304213E-17</v>
      </c>
      <c r="W69" s="6">
        <f t="shared" si="59"/>
        <v>0</v>
      </c>
      <c r="X69" s="6">
        <f t="shared" si="59"/>
        <v>0</v>
      </c>
      <c r="Y69" s="6">
        <f t="shared" si="59"/>
        <v>0</v>
      </c>
      <c r="Z69" s="6">
        <f t="shared" si="59"/>
        <v>0</v>
      </c>
      <c r="AA69" s="7">
        <f t="shared" si="59"/>
        <v>0</v>
      </c>
      <c r="AB69" s="25"/>
    </row>
    <row r="70" spans="1:28" ht="15" x14ac:dyDescent="0.25">
      <c r="A70" s="77" t="s">
        <v>8</v>
      </c>
      <c r="B70" s="82"/>
      <c r="C70" s="2"/>
      <c r="D70" s="3">
        <f>STDEVP(D48:D67)</f>
        <v>1</v>
      </c>
      <c r="E70" s="3">
        <f t="shared" ref="E70:AA70" si="60">STDEVP(E48:E67)</f>
        <v>1</v>
      </c>
      <c r="F70" s="3">
        <f t="shared" si="60"/>
        <v>1</v>
      </c>
      <c r="G70" s="3">
        <f t="shared" si="60"/>
        <v>1</v>
      </c>
      <c r="H70" s="3">
        <f t="shared" si="60"/>
        <v>1</v>
      </c>
      <c r="I70" s="3">
        <f t="shared" si="60"/>
        <v>1</v>
      </c>
      <c r="J70" s="3">
        <f t="shared" si="60"/>
        <v>1</v>
      </c>
      <c r="K70" s="3">
        <f t="shared" si="60"/>
        <v>1</v>
      </c>
      <c r="L70" s="3">
        <f t="shared" si="60"/>
        <v>1</v>
      </c>
      <c r="M70" s="3">
        <f t="shared" si="60"/>
        <v>1</v>
      </c>
      <c r="N70" s="3">
        <f t="shared" si="60"/>
        <v>1</v>
      </c>
      <c r="O70" s="3">
        <f t="shared" si="60"/>
        <v>1</v>
      </c>
      <c r="P70" s="3">
        <f t="shared" si="60"/>
        <v>1</v>
      </c>
      <c r="Q70" s="3">
        <f t="shared" si="60"/>
        <v>1</v>
      </c>
      <c r="R70" s="3">
        <f t="shared" si="60"/>
        <v>1</v>
      </c>
      <c r="S70" s="3">
        <f t="shared" si="60"/>
        <v>1</v>
      </c>
      <c r="T70" s="3">
        <f t="shared" si="60"/>
        <v>1</v>
      </c>
      <c r="U70" s="3">
        <f t="shared" si="60"/>
        <v>1</v>
      </c>
      <c r="V70" s="3">
        <f t="shared" si="60"/>
        <v>0.99999999999999978</v>
      </c>
      <c r="W70" s="3">
        <f t="shared" si="60"/>
        <v>1</v>
      </c>
      <c r="X70" s="3">
        <f t="shared" si="60"/>
        <v>1</v>
      </c>
      <c r="Y70" s="3">
        <f t="shared" si="60"/>
        <v>1</v>
      </c>
      <c r="Z70" s="3">
        <f t="shared" si="60"/>
        <v>0.99999999999999978</v>
      </c>
      <c r="AA70" s="4">
        <f t="shared" si="60"/>
        <v>1</v>
      </c>
      <c r="AB70" s="25"/>
    </row>
    <row r="71" spans="1:28" s="1" customFormat="1" x14ac:dyDescent="0.2">
      <c r="A71" s="25"/>
      <c r="B71" s="25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5"/>
    </row>
    <row r="72" spans="1:28" ht="23.25" x14ac:dyDescent="0.35">
      <c r="A72" s="79" t="s">
        <v>10</v>
      </c>
      <c r="B72" s="80"/>
      <c r="C72" s="80"/>
      <c r="D72" s="80"/>
      <c r="E72" s="80"/>
      <c r="F72" s="80"/>
      <c r="G72" s="80"/>
      <c r="H72" s="80"/>
      <c r="I72" s="80"/>
      <c r="J72" s="80"/>
      <c r="K72" s="80"/>
      <c r="L72" s="80"/>
      <c r="M72" s="80"/>
      <c r="N72" s="80"/>
      <c r="O72" s="80"/>
      <c r="P72" s="80"/>
      <c r="Q72" s="80"/>
      <c r="R72" s="80"/>
      <c r="S72" s="80"/>
      <c r="T72" s="80"/>
      <c r="U72" s="80"/>
      <c r="V72" s="80"/>
      <c r="W72" s="80"/>
      <c r="X72" s="80"/>
      <c r="Y72" s="80"/>
      <c r="Z72" s="80"/>
      <c r="AA72" s="80"/>
      <c r="AB72" s="81"/>
    </row>
    <row r="73" spans="1:28" x14ac:dyDescent="0.2">
      <c r="A73" s="27"/>
      <c r="B73" s="27"/>
      <c r="C73" s="22">
        <v>0</v>
      </c>
      <c r="D73" s="22">
        <f>C73+1</f>
        <v>1</v>
      </c>
      <c r="E73" s="22">
        <f t="shared" ref="E73:AA73" si="61">D73+1</f>
        <v>2</v>
      </c>
      <c r="F73" s="22">
        <f t="shared" si="61"/>
        <v>3</v>
      </c>
      <c r="G73" s="22">
        <f t="shared" si="61"/>
        <v>4</v>
      </c>
      <c r="H73" s="22">
        <f t="shared" si="61"/>
        <v>5</v>
      </c>
      <c r="I73" s="22">
        <f t="shared" si="61"/>
        <v>6</v>
      </c>
      <c r="J73" s="22">
        <f t="shared" si="61"/>
        <v>7</v>
      </c>
      <c r="K73" s="22">
        <f t="shared" si="61"/>
        <v>8</v>
      </c>
      <c r="L73" s="22">
        <f t="shared" si="61"/>
        <v>9</v>
      </c>
      <c r="M73" s="22">
        <f t="shared" si="61"/>
        <v>10</v>
      </c>
      <c r="N73" s="22">
        <f t="shared" si="61"/>
        <v>11</v>
      </c>
      <c r="O73" s="22">
        <f t="shared" si="61"/>
        <v>12</v>
      </c>
      <c r="P73" s="22">
        <f t="shared" si="61"/>
        <v>13</v>
      </c>
      <c r="Q73" s="22">
        <f t="shared" si="61"/>
        <v>14</v>
      </c>
      <c r="R73" s="22">
        <f t="shared" si="61"/>
        <v>15</v>
      </c>
      <c r="S73" s="22">
        <f t="shared" si="61"/>
        <v>16</v>
      </c>
      <c r="T73" s="22">
        <f t="shared" si="61"/>
        <v>17</v>
      </c>
      <c r="U73" s="22">
        <f t="shared" si="61"/>
        <v>18</v>
      </c>
      <c r="V73" s="22">
        <f t="shared" si="61"/>
        <v>19</v>
      </c>
      <c r="W73" s="22">
        <f t="shared" si="61"/>
        <v>20</v>
      </c>
      <c r="X73" s="22">
        <f t="shared" si="61"/>
        <v>21</v>
      </c>
      <c r="Y73" s="22">
        <f t="shared" si="61"/>
        <v>22</v>
      </c>
      <c r="Z73" s="22">
        <f t="shared" si="61"/>
        <v>23</v>
      </c>
      <c r="AA73" s="22">
        <f t="shared" si="61"/>
        <v>24</v>
      </c>
      <c r="AB73" s="25"/>
    </row>
    <row r="74" spans="1:28" x14ac:dyDescent="0.2">
      <c r="A74" s="75" t="s">
        <v>3</v>
      </c>
      <c r="B74" s="23">
        <v>1</v>
      </c>
      <c r="C74" s="21"/>
      <c r="D74" s="21">
        <v>0.84517613956989224</v>
      </c>
      <c r="E74" s="21">
        <v>0.63921921790690761</v>
      </c>
      <c r="F74" s="21">
        <v>0.56616961989892678</v>
      </c>
      <c r="G74" s="21">
        <v>4.2976191425174726E-2</v>
      </c>
      <c r="H74" s="21">
        <v>0.59298750107141496</v>
      </c>
      <c r="I74" s="21">
        <v>0.3952573549588605</v>
      </c>
      <c r="J74" s="21">
        <v>0.71919275463682486</v>
      </c>
      <c r="K74" s="21">
        <v>1.1822829769303489E-2</v>
      </c>
      <c r="L74" s="21">
        <v>0.38025089744822971</v>
      </c>
      <c r="M74" s="21">
        <v>0.58307381321327245</v>
      </c>
      <c r="N74" s="21">
        <v>0.47082156719935098</v>
      </c>
      <c r="O74" s="21">
        <v>0.68654118332357816</v>
      </c>
      <c r="P74" s="21">
        <v>0.3052321487685199</v>
      </c>
      <c r="Q74" s="21">
        <v>0.78159277493008794</v>
      </c>
      <c r="R74" s="21">
        <v>0.75234169377365934</v>
      </c>
      <c r="S74" s="21">
        <v>0.37342315822812289</v>
      </c>
      <c r="T74" s="21">
        <v>0.32373322595959952</v>
      </c>
      <c r="U74" s="21">
        <v>0.56344910715999319</v>
      </c>
      <c r="V74" s="21">
        <v>0.64386396804985768</v>
      </c>
      <c r="W74" s="21">
        <v>0.58118330818765163</v>
      </c>
      <c r="X74" s="21">
        <v>0.40351473569803731</v>
      </c>
      <c r="Y74" s="21">
        <v>0.5475917143120046</v>
      </c>
      <c r="Z74" s="21">
        <v>0.48031238406083077</v>
      </c>
      <c r="AA74" s="21">
        <v>0.24338368239768937</v>
      </c>
      <c r="AB74" s="25"/>
    </row>
    <row r="75" spans="1:28" x14ac:dyDescent="0.2">
      <c r="A75" s="76"/>
      <c r="B75" s="23">
        <f>B74+1</f>
        <v>2</v>
      </c>
      <c r="C75" s="21"/>
      <c r="D75" s="21">
        <v>0.76735302604289934</v>
      </c>
      <c r="E75" s="21">
        <v>0.35052698322980591</v>
      </c>
      <c r="F75" s="21">
        <v>0.41847513759426502</v>
      </c>
      <c r="G75" s="21">
        <v>0.52327494370270689</v>
      </c>
      <c r="H75" s="21">
        <v>0.20457943981718696</v>
      </c>
      <c r="I75" s="21">
        <v>0.57857633275875608</v>
      </c>
      <c r="J75" s="21">
        <v>0.62176815287329035</v>
      </c>
      <c r="K75" s="21">
        <v>0.59702034859734798</v>
      </c>
      <c r="L75" s="21">
        <v>0.80201510276721155</v>
      </c>
      <c r="M75" s="21">
        <v>0.14113396011162216</v>
      </c>
      <c r="N75" s="21">
        <v>0.97943968643937929</v>
      </c>
      <c r="O75" s="21">
        <v>0.86395969656861027</v>
      </c>
      <c r="P75" s="21">
        <v>0.10886305350370917</v>
      </c>
      <c r="Q75" s="21">
        <v>0.43021106309570634</v>
      </c>
      <c r="R75" s="21">
        <v>0.72609435734869554</v>
      </c>
      <c r="S75" s="21">
        <v>0.43774164548271077</v>
      </c>
      <c r="T75" s="21">
        <v>0.90695766363495123</v>
      </c>
      <c r="U75" s="21">
        <v>0.36953029597170506</v>
      </c>
      <c r="V75" s="21">
        <v>0.53366781872698077</v>
      </c>
      <c r="W75" s="21">
        <v>5.7164282729925686E-2</v>
      </c>
      <c r="X75" s="21">
        <v>0.26972861738943088</v>
      </c>
      <c r="Y75" s="21">
        <v>0.91373294957620455</v>
      </c>
      <c r="Z75" s="21">
        <v>0.53943834791327228</v>
      </c>
      <c r="AA75" s="21">
        <v>0.40003927532326955</v>
      </c>
      <c r="AB75" s="25"/>
    </row>
    <row r="76" spans="1:28" x14ac:dyDescent="0.2">
      <c r="A76" s="76"/>
      <c r="B76" s="23">
        <f t="shared" ref="B76:B93" si="62">B75+1</f>
        <v>3</v>
      </c>
      <c r="C76" s="21"/>
      <c r="D76" s="21">
        <v>1.550120884967332E-2</v>
      </c>
      <c r="E76" s="21">
        <v>0.2369958608788707</v>
      </c>
      <c r="F76" s="21">
        <v>0.89911920779710131</v>
      </c>
      <c r="G76" s="21">
        <v>0.28970912686047456</v>
      </c>
      <c r="H76" s="21">
        <v>8.3564197094814219E-2</v>
      </c>
      <c r="I76" s="21">
        <v>0.81165087089902266</v>
      </c>
      <c r="J76" s="21">
        <v>0.6607944639339296</v>
      </c>
      <c r="K76" s="21">
        <v>0.84919519063506432</v>
      </c>
      <c r="L76" s="21">
        <v>0.89792977274882091</v>
      </c>
      <c r="M76" s="21">
        <v>0.74349549789582259</v>
      </c>
      <c r="N76" s="21">
        <v>0.68954845399253206</v>
      </c>
      <c r="O76" s="21">
        <v>0.17211735187181376</v>
      </c>
      <c r="P76" s="21">
        <v>0.76342889386870993</v>
      </c>
      <c r="Q76" s="21">
        <v>3.6790725691578707E-2</v>
      </c>
      <c r="R76" s="21">
        <v>0.85872608027612074</v>
      </c>
      <c r="S76" s="21">
        <v>0.41760142069221673</v>
      </c>
      <c r="T76" s="21">
        <v>0.38415377585525246</v>
      </c>
      <c r="U76" s="21">
        <v>0.92492251615618226</v>
      </c>
      <c r="V76" s="21">
        <v>7.721788323349088E-2</v>
      </c>
      <c r="W76" s="21">
        <v>0.93096641564515381</v>
      </c>
      <c r="X76" s="21">
        <v>5.262059164597499E-2</v>
      </c>
      <c r="Y76" s="21">
        <v>0.8684425188954501</v>
      </c>
      <c r="Z76" s="21">
        <v>0.78865089886356365</v>
      </c>
      <c r="AA76" s="21">
        <v>0.36462203659421988</v>
      </c>
      <c r="AB76" s="25"/>
    </row>
    <row r="77" spans="1:28" x14ac:dyDescent="0.2">
      <c r="A77" s="76"/>
      <c r="B77" s="23">
        <f t="shared" si="62"/>
        <v>4</v>
      </c>
      <c r="C77" s="21"/>
      <c r="D77" s="21">
        <v>0.66351977008309437</v>
      </c>
      <c r="E77" s="21">
        <v>0.10767614310949547</v>
      </c>
      <c r="F77" s="21">
        <v>0.17985262022219572</v>
      </c>
      <c r="G77" s="21">
        <v>0.9373539020558761</v>
      </c>
      <c r="H77" s="21">
        <v>0.87817428617866167</v>
      </c>
      <c r="I77" s="21">
        <v>0.6804072004322288</v>
      </c>
      <c r="J77" s="21">
        <v>0.58648261995091833</v>
      </c>
      <c r="K77" s="21">
        <v>0.61079598566951798</v>
      </c>
      <c r="L77" s="21">
        <v>0.46514131361213629</v>
      </c>
      <c r="M77" s="21">
        <v>0.9393299923631826</v>
      </c>
      <c r="N77" s="21">
        <v>9.7542598304372063E-3</v>
      </c>
      <c r="O77" s="21">
        <v>0.34677067697574993</v>
      </c>
      <c r="P77" s="21">
        <v>0.25552086152567988</v>
      </c>
      <c r="Q77" s="21">
        <v>0.10233497433648919</v>
      </c>
      <c r="R77" s="21">
        <v>9.6139786137704242E-2</v>
      </c>
      <c r="S77" s="21">
        <v>0.59775564804196968</v>
      </c>
      <c r="T77" s="21">
        <v>0.95563853850256564</v>
      </c>
      <c r="U77" s="21">
        <v>0.40981823491701874</v>
      </c>
      <c r="V77" s="21">
        <v>0.71948146820270953</v>
      </c>
      <c r="W77" s="21">
        <v>0.57490634446422595</v>
      </c>
      <c r="X77" s="21">
        <v>0.98043811588676899</v>
      </c>
      <c r="Y77" s="21">
        <v>0.73586510426363905</v>
      </c>
      <c r="Z77" s="21">
        <v>0.26526108219141786</v>
      </c>
      <c r="AA77" s="21">
        <v>0.3034095876043823</v>
      </c>
      <c r="AB77" s="25"/>
    </row>
    <row r="78" spans="1:28" x14ac:dyDescent="0.2">
      <c r="A78" s="76"/>
      <c r="B78" s="23">
        <f t="shared" si="62"/>
        <v>5</v>
      </c>
      <c r="C78" s="21"/>
      <c r="D78" s="21">
        <v>0.50105617604194452</v>
      </c>
      <c r="E78" s="21">
        <v>1.5473850776540843E-2</v>
      </c>
      <c r="F78" s="21">
        <v>0.57446238603312838</v>
      </c>
      <c r="G78" s="21">
        <v>4.8067104551638984E-2</v>
      </c>
      <c r="H78" s="21">
        <v>0.25899304817284352</v>
      </c>
      <c r="I78" s="21">
        <v>0.54016906190376268</v>
      </c>
      <c r="J78" s="21">
        <v>0.14353805506641582</v>
      </c>
      <c r="K78" s="21">
        <v>7.2144105456581897E-3</v>
      </c>
      <c r="L78" s="21">
        <v>0.88724864550812743</v>
      </c>
      <c r="M78" s="21">
        <v>0.97947551494979401</v>
      </c>
      <c r="N78" s="21">
        <v>0.4654954380448586</v>
      </c>
      <c r="O78" s="21">
        <v>0.96432675487317598</v>
      </c>
      <c r="P78" s="21">
        <v>0.15831661495815563</v>
      </c>
      <c r="Q78" s="21">
        <v>0.97476624381015942</v>
      </c>
      <c r="R78" s="21">
        <v>0.94966834377339637</v>
      </c>
      <c r="S78" s="21">
        <v>0.62069872709547003</v>
      </c>
      <c r="T78" s="21">
        <v>0.3324939310453181</v>
      </c>
      <c r="U78" s="21">
        <v>0.98525272342693793</v>
      </c>
      <c r="V78" s="21">
        <v>0.55567106614778083</v>
      </c>
      <c r="W78" s="21">
        <v>0.54338805318507255</v>
      </c>
      <c r="X78" s="21">
        <v>0.67700943925672208</v>
      </c>
      <c r="Y78" s="21">
        <v>0.11917064644558106</v>
      </c>
      <c r="Z78" s="21">
        <v>0.52986355425189924</v>
      </c>
      <c r="AA78" s="21">
        <v>0.84324670262734269</v>
      </c>
      <c r="AB78" s="25"/>
    </row>
    <row r="79" spans="1:28" x14ac:dyDescent="0.2">
      <c r="A79" s="76"/>
      <c r="B79" s="23">
        <f t="shared" si="62"/>
        <v>6</v>
      </c>
      <c r="C79" s="21"/>
      <c r="D79" s="21">
        <v>0.31988603263917259</v>
      </c>
      <c r="E79" s="21">
        <v>0.24568826400384025</v>
      </c>
      <c r="F79" s="21">
        <v>0.51008387851479053</v>
      </c>
      <c r="G79" s="21">
        <v>4.0482979725869228E-2</v>
      </c>
      <c r="H79" s="21">
        <v>0.41766278273769775</v>
      </c>
      <c r="I79" s="21">
        <v>0.65556748839652057</v>
      </c>
      <c r="J79" s="21">
        <v>0.30364591531263496</v>
      </c>
      <c r="K79" s="21">
        <v>0.40369866097841389</v>
      </c>
      <c r="L79" s="21">
        <v>0.49937667734611679</v>
      </c>
      <c r="M79" s="21">
        <v>0.17131794394760647</v>
      </c>
      <c r="N79" s="21">
        <v>0.41345277186890184</v>
      </c>
      <c r="O79" s="21">
        <v>0.81532030689150692</v>
      </c>
      <c r="P79" s="21">
        <v>0.71489430083679117</v>
      </c>
      <c r="Q79" s="21">
        <v>0.75276164790079569</v>
      </c>
      <c r="R79" s="21">
        <v>0.22401027477567315</v>
      </c>
      <c r="S79" s="21">
        <v>0.49537198425081663</v>
      </c>
      <c r="T79" s="21">
        <v>0.50303315054797881</v>
      </c>
      <c r="U79" s="21">
        <v>0.62709281226570224</v>
      </c>
      <c r="V79" s="21">
        <v>0.86788923985133692</v>
      </c>
      <c r="W79" s="21">
        <v>0.6423569055020879</v>
      </c>
      <c r="X79" s="21">
        <v>0.36310189178853958</v>
      </c>
      <c r="Y79" s="21">
        <v>4.7224434988135222E-2</v>
      </c>
      <c r="Z79" s="21">
        <v>0.15681472091429249</v>
      </c>
      <c r="AA79" s="21">
        <v>0.56415264021353995</v>
      </c>
      <c r="AB79" s="25"/>
    </row>
    <row r="80" spans="1:28" x14ac:dyDescent="0.2">
      <c r="A80" s="76"/>
      <c r="B80" s="23">
        <f t="shared" si="62"/>
        <v>7</v>
      </c>
      <c r="C80" s="21"/>
      <c r="D80" s="21">
        <v>0.31470611284957917</v>
      </c>
      <c r="E80" s="21">
        <v>0.83516714198000397</v>
      </c>
      <c r="F80" s="21">
        <v>0.87573372603458566</v>
      </c>
      <c r="G80" s="21">
        <v>0.24270307672917002</v>
      </c>
      <c r="H80" s="21">
        <v>8.2084528096665998E-2</v>
      </c>
      <c r="I80" s="21">
        <v>0.16386919227087726</v>
      </c>
      <c r="J80" s="21">
        <v>0.86585580538794105</v>
      </c>
      <c r="K80" s="21">
        <v>3.6381734690934087E-2</v>
      </c>
      <c r="L80" s="21">
        <v>0.234754840573145</v>
      </c>
      <c r="M80" s="21">
        <v>0.25127915536351964</v>
      </c>
      <c r="N80" s="21">
        <v>0.88452760283229415</v>
      </c>
      <c r="O80" s="21">
        <v>4.0440668661301249E-2</v>
      </c>
      <c r="P80" s="21">
        <v>6.7691259931002001E-2</v>
      </c>
      <c r="Q80" s="21">
        <v>0.43380337541917768</v>
      </c>
      <c r="R80" s="21">
        <v>0.78548454455673333</v>
      </c>
      <c r="S80" s="21">
        <v>0.63042181310379064</v>
      </c>
      <c r="T80" s="21">
        <v>0.17940709226796248</v>
      </c>
      <c r="U80" s="21">
        <v>0.54034376699962827</v>
      </c>
      <c r="V80" s="21">
        <v>0.18404730853214968</v>
      </c>
      <c r="W80" s="21">
        <v>0.79840515199246553</v>
      </c>
      <c r="X80" s="21">
        <v>0.16107540752211058</v>
      </c>
      <c r="Y80" s="21">
        <v>9.7269250300755061E-2</v>
      </c>
      <c r="Z80" s="21">
        <v>0.96087123733821844</v>
      </c>
      <c r="AA80" s="21">
        <v>9.5797268693361914E-2</v>
      </c>
      <c r="AB80" s="25"/>
    </row>
    <row r="81" spans="1:28" x14ac:dyDescent="0.2">
      <c r="A81" s="76"/>
      <c r="B81" s="23">
        <f t="shared" si="62"/>
        <v>8</v>
      </c>
      <c r="C81" s="21"/>
      <c r="D81" s="21">
        <v>0.75257630592076286</v>
      </c>
      <c r="E81" s="21">
        <v>0.53801799456556854</v>
      </c>
      <c r="F81" s="21">
        <v>0.1207998065142768</v>
      </c>
      <c r="G81" s="21">
        <v>0.13380108591735529</v>
      </c>
      <c r="H81" s="21">
        <v>0.38015100580282102</v>
      </c>
      <c r="I81" s="21">
        <v>0.96188505494443177</v>
      </c>
      <c r="J81" s="21">
        <v>0.54517676354160827</v>
      </c>
      <c r="K81" s="21">
        <v>0.16323368140143502</v>
      </c>
      <c r="L81" s="21">
        <v>0.94066654237110758</v>
      </c>
      <c r="M81" s="21">
        <v>0.45308241662100901</v>
      </c>
      <c r="N81" s="21">
        <v>0.63136491308889764</v>
      </c>
      <c r="O81" s="21">
        <v>0.30896488688254209</v>
      </c>
      <c r="P81" s="21">
        <v>0.38725431848329461</v>
      </c>
      <c r="Q81" s="21">
        <v>0.3787511162874686</v>
      </c>
      <c r="R81" s="21">
        <v>0.81689019914462158</v>
      </c>
      <c r="S81" s="21">
        <v>0.52709278963623962</v>
      </c>
      <c r="T81" s="21">
        <v>4.9432299368475263E-2</v>
      </c>
      <c r="U81" s="21">
        <v>0.3700785374490565</v>
      </c>
      <c r="V81" s="21">
        <v>0.25483870860596647</v>
      </c>
      <c r="W81" s="21">
        <v>9.9319613653348737E-2</v>
      </c>
      <c r="X81" s="21">
        <v>0.74016966953880647</v>
      </c>
      <c r="Y81" s="21">
        <v>0.57253908530056208</v>
      </c>
      <c r="Z81" s="21">
        <v>0.31976082159332897</v>
      </c>
      <c r="AA81" s="21">
        <v>0.55885554683506578</v>
      </c>
      <c r="AB81" s="25"/>
    </row>
    <row r="82" spans="1:28" x14ac:dyDescent="0.2">
      <c r="A82" s="76"/>
      <c r="B82" s="23">
        <f t="shared" si="62"/>
        <v>9</v>
      </c>
      <c r="C82" s="21"/>
      <c r="D82" s="21">
        <v>4.7639836419977932E-2</v>
      </c>
      <c r="E82" s="21">
        <v>3.9983244599908874E-2</v>
      </c>
      <c r="F82" s="21">
        <v>0.2651901521481177</v>
      </c>
      <c r="G82" s="21">
        <v>0.57949938149188895</v>
      </c>
      <c r="H82" s="21">
        <v>0.75020537521724862</v>
      </c>
      <c r="I82" s="21">
        <v>0.59660982894077552</v>
      </c>
      <c r="J82" s="21">
        <v>3.7813016103413588E-2</v>
      </c>
      <c r="K82" s="21">
        <v>0.58840376107865233</v>
      </c>
      <c r="L82" s="21">
        <v>0.49922493232853427</v>
      </c>
      <c r="M82" s="21">
        <v>0.47675771484272511</v>
      </c>
      <c r="N82" s="21">
        <v>0.72461048794100424</v>
      </c>
      <c r="O82" s="21">
        <v>0.58273023989442319</v>
      </c>
      <c r="P82" s="21">
        <v>0.55544087264744668</v>
      </c>
      <c r="Q82" s="21">
        <v>0.44123764160344336</v>
      </c>
      <c r="R82" s="21">
        <v>0.24850411549245432</v>
      </c>
      <c r="S82" s="21">
        <v>0.92361777465252359</v>
      </c>
      <c r="T82" s="21">
        <v>0.27629987114614596</v>
      </c>
      <c r="U82" s="21">
        <v>0.8527288858397295</v>
      </c>
      <c r="V82" s="21">
        <v>4.5397898748005261E-3</v>
      </c>
      <c r="W82" s="21">
        <v>0.67675647445070464</v>
      </c>
      <c r="X82" s="21">
        <v>0.91691115202519446</v>
      </c>
      <c r="Y82" s="21">
        <v>0.21469261928716876</v>
      </c>
      <c r="Z82" s="21">
        <v>0.83117445445259541</v>
      </c>
      <c r="AA82" s="21">
        <v>0.34662147588081549</v>
      </c>
      <c r="AB82" s="25"/>
    </row>
    <row r="83" spans="1:28" x14ac:dyDescent="0.2">
      <c r="A83" s="76"/>
      <c r="B83" s="23">
        <f t="shared" si="62"/>
        <v>10</v>
      </c>
      <c r="C83" s="21"/>
      <c r="D83" s="21">
        <v>0.33892123701837118</v>
      </c>
      <c r="E83" s="21">
        <v>1.8686961242194045E-2</v>
      </c>
      <c r="F83" s="21">
        <v>0.44755214778901653</v>
      </c>
      <c r="G83" s="21">
        <v>0.47042854922351918</v>
      </c>
      <c r="H83" s="21">
        <v>0.94917113505548323</v>
      </c>
      <c r="I83" s="21">
        <v>0.47112442059308246</v>
      </c>
      <c r="J83" s="21">
        <v>0.74698567050644549</v>
      </c>
      <c r="K83" s="21">
        <v>0.13922304926978946</v>
      </c>
      <c r="L83" s="21">
        <v>0.34073421822317496</v>
      </c>
      <c r="M83" s="21">
        <v>0.90985784968739392</v>
      </c>
      <c r="N83" s="21">
        <v>1.9017206051930025E-2</v>
      </c>
      <c r="O83" s="21">
        <v>0.88377741286876477</v>
      </c>
      <c r="P83" s="21">
        <v>0.46982430053018942</v>
      </c>
      <c r="Q83" s="21">
        <v>0.53294449112544218</v>
      </c>
      <c r="R83" s="21">
        <v>0.16030266286853867</v>
      </c>
      <c r="S83" s="21">
        <v>0.90061423652326988</v>
      </c>
      <c r="T83" s="21">
        <v>0.3849118754640779</v>
      </c>
      <c r="U83" s="21">
        <v>0.45977229852527213</v>
      </c>
      <c r="V83" s="21">
        <v>0.15316612675575247</v>
      </c>
      <c r="W83" s="21">
        <v>2.5500449149806537E-2</v>
      </c>
      <c r="X83" s="21">
        <v>5.0787882097551584E-2</v>
      </c>
      <c r="Y83" s="21">
        <v>0.93022837124016822</v>
      </c>
      <c r="Z83" s="21">
        <v>0.48999970148496619</v>
      </c>
      <c r="AA83" s="21">
        <v>0.42128395772559779</v>
      </c>
      <c r="AB83" s="25"/>
    </row>
    <row r="84" spans="1:28" x14ac:dyDescent="0.2">
      <c r="A84" s="76"/>
      <c r="B84" s="23">
        <f t="shared" si="62"/>
        <v>11</v>
      </c>
      <c r="C84" s="21"/>
      <c r="D84" s="21">
        <f t="shared" ref="D84:AA84" si="63">0.5-(D74-0.5)</f>
        <v>0.15482386043010776</v>
      </c>
      <c r="E84" s="21">
        <f t="shared" si="63"/>
        <v>0.36078078209309239</v>
      </c>
      <c r="F84" s="21">
        <f t="shared" si="63"/>
        <v>0.43383038010107322</v>
      </c>
      <c r="G84" s="21">
        <f t="shared" si="63"/>
        <v>0.95702380857482527</v>
      </c>
      <c r="H84" s="21">
        <f t="shared" si="63"/>
        <v>0.40701249892858504</v>
      </c>
      <c r="I84" s="21">
        <f t="shared" si="63"/>
        <v>0.6047426450411395</v>
      </c>
      <c r="J84" s="21">
        <f t="shared" si="63"/>
        <v>0.28080724536317514</v>
      </c>
      <c r="K84" s="21">
        <f t="shared" si="63"/>
        <v>0.98817717023069651</v>
      </c>
      <c r="L84" s="21">
        <f t="shared" si="63"/>
        <v>0.61974910255177029</v>
      </c>
      <c r="M84" s="21">
        <f t="shared" si="63"/>
        <v>0.41692618678672755</v>
      </c>
      <c r="N84" s="21">
        <f t="shared" si="63"/>
        <v>0.52917843280064902</v>
      </c>
      <c r="O84" s="21">
        <f t="shared" si="63"/>
        <v>0.31345881667642184</v>
      </c>
      <c r="P84" s="21">
        <f t="shared" si="63"/>
        <v>0.6947678512314801</v>
      </c>
      <c r="Q84" s="21">
        <f t="shared" si="63"/>
        <v>0.21840722506991206</v>
      </c>
      <c r="R84" s="21">
        <f t="shared" si="63"/>
        <v>0.24765830622634066</v>
      </c>
      <c r="S84" s="21">
        <f t="shared" si="63"/>
        <v>0.62657684177187711</v>
      </c>
      <c r="T84" s="21">
        <f t="shared" si="63"/>
        <v>0.67626677404040048</v>
      </c>
      <c r="U84" s="21">
        <f t="shared" si="63"/>
        <v>0.43655089284000681</v>
      </c>
      <c r="V84" s="21">
        <f t="shared" si="63"/>
        <v>0.35613603195014232</v>
      </c>
      <c r="W84" s="21">
        <f t="shared" si="63"/>
        <v>0.41881669181234837</v>
      </c>
      <c r="X84" s="21">
        <f t="shared" si="63"/>
        <v>0.59648526430196269</v>
      </c>
      <c r="Y84" s="21">
        <f t="shared" si="63"/>
        <v>0.4524082856879954</v>
      </c>
      <c r="Z84" s="21">
        <f t="shared" si="63"/>
        <v>0.51968761593916923</v>
      </c>
      <c r="AA84" s="21">
        <f t="shared" si="63"/>
        <v>0.75661631760231063</v>
      </c>
      <c r="AB84" s="25"/>
    </row>
    <row r="85" spans="1:28" x14ac:dyDescent="0.2">
      <c r="A85" s="76"/>
      <c r="B85" s="23">
        <f t="shared" si="62"/>
        <v>12</v>
      </c>
      <c r="C85" s="21"/>
      <c r="D85" s="21">
        <f t="shared" ref="D85:AA85" si="64">0.5-(D75-0.5)</f>
        <v>0.23264697395710066</v>
      </c>
      <c r="E85" s="21">
        <f t="shared" si="64"/>
        <v>0.64947301677019409</v>
      </c>
      <c r="F85" s="21">
        <f t="shared" si="64"/>
        <v>0.58152486240573498</v>
      </c>
      <c r="G85" s="21">
        <f t="shared" si="64"/>
        <v>0.47672505629729311</v>
      </c>
      <c r="H85" s="21">
        <f t="shared" si="64"/>
        <v>0.79542056018281304</v>
      </c>
      <c r="I85" s="21">
        <f t="shared" si="64"/>
        <v>0.42142366724124392</v>
      </c>
      <c r="J85" s="21">
        <f t="shared" si="64"/>
        <v>0.37823184712670965</v>
      </c>
      <c r="K85" s="21">
        <f t="shared" si="64"/>
        <v>0.40297965140265202</v>
      </c>
      <c r="L85" s="21">
        <f t="shared" si="64"/>
        <v>0.19798489723278845</v>
      </c>
      <c r="M85" s="21">
        <f t="shared" si="64"/>
        <v>0.85886603988837784</v>
      </c>
      <c r="N85" s="21">
        <f t="shared" si="64"/>
        <v>2.0560313560620713E-2</v>
      </c>
      <c r="O85" s="21">
        <f t="shared" si="64"/>
        <v>0.13604030343138973</v>
      </c>
      <c r="P85" s="21">
        <f t="shared" si="64"/>
        <v>0.89113694649629083</v>
      </c>
      <c r="Q85" s="21">
        <f t="shared" si="64"/>
        <v>0.56978893690429366</v>
      </c>
      <c r="R85" s="21">
        <f t="shared" si="64"/>
        <v>0.27390564265130446</v>
      </c>
      <c r="S85" s="21">
        <f t="shared" si="64"/>
        <v>0.56225835451728923</v>
      </c>
      <c r="T85" s="21">
        <f t="shared" si="64"/>
        <v>9.3042336365048772E-2</v>
      </c>
      <c r="U85" s="21">
        <f t="shared" si="64"/>
        <v>0.63046970402829494</v>
      </c>
      <c r="V85" s="21">
        <f t="shared" si="64"/>
        <v>0.46633218127301923</v>
      </c>
      <c r="W85" s="21">
        <f t="shared" si="64"/>
        <v>0.94283571727007431</v>
      </c>
      <c r="X85" s="21">
        <f t="shared" si="64"/>
        <v>0.73027138261056912</v>
      </c>
      <c r="Y85" s="21">
        <f t="shared" si="64"/>
        <v>8.6267050423795455E-2</v>
      </c>
      <c r="Z85" s="21">
        <f t="shared" si="64"/>
        <v>0.46056165208672772</v>
      </c>
      <c r="AA85" s="21">
        <f t="shared" si="64"/>
        <v>0.59996072467673045</v>
      </c>
      <c r="AB85" s="25"/>
    </row>
    <row r="86" spans="1:28" x14ac:dyDescent="0.2">
      <c r="A86" s="76"/>
      <c r="B86" s="23">
        <f t="shared" si="62"/>
        <v>13</v>
      </c>
      <c r="C86" s="21"/>
      <c r="D86" s="21">
        <f t="shared" ref="D86:AA86" si="65">0.5-(D76-0.5)</f>
        <v>0.98449879115032668</v>
      </c>
      <c r="E86" s="21">
        <f t="shared" si="65"/>
        <v>0.7630041391211293</v>
      </c>
      <c r="F86" s="21">
        <f t="shared" si="65"/>
        <v>0.10088079220289869</v>
      </c>
      <c r="G86" s="21">
        <f t="shared" si="65"/>
        <v>0.71029087313952544</v>
      </c>
      <c r="H86" s="21">
        <f t="shared" si="65"/>
        <v>0.91643580290518578</v>
      </c>
      <c r="I86" s="21">
        <f t="shared" si="65"/>
        <v>0.18834912910097734</v>
      </c>
      <c r="J86" s="21">
        <f t="shared" si="65"/>
        <v>0.3392055360660704</v>
      </c>
      <c r="K86" s="21">
        <f t="shared" si="65"/>
        <v>0.15080480936493568</v>
      </c>
      <c r="L86" s="21">
        <f t="shared" si="65"/>
        <v>0.10207022725117909</v>
      </c>
      <c r="M86" s="21">
        <f t="shared" si="65"/>
        <v>0.25650450210417741</v>
      </c>
      <c r="N86" s="21">
        <f t="shared" si="65"/>
        <v>0.31045154600746794</v>
      </c>
      <c r="O86" s="21">
        <f t="shared" si="65"/>
        <v>0.82788264812818624</v>
      </c>
      <c r="P86" s="21">
        <f t="shared" si="65"/>
        <v>0.23657110613129007</v>
      </c>
      <c r="Q86" s="21">
        <f t="shared" si="65"/>
        <v>0.96320927430842129</v>
      </c>
      <c r="R86" s="21">
        <f t="shared" si="65"/>
        <v>0.14127391972387926</v>
      </c>
      <c r="S86" s="21">
        <f t="shared" si="65"/>
        <v>0.58239857930778327</v>
      </c>
      <c r="T86" s="21">
        <f t="shared" si="65"/>
        <v>0.61584622414474754</v>
      </c>
      <c r="U86" s="21">
        <f t="shared" si="65"/>
        <v>7.5077483843817738E-2</v>
      </c>
      <c r="V86" s="21">
        <f t="shared" si="65"/>
        <v>0.92278211676650912</v>
      </c>
      <c r="W86" s="21">
        <f t="shared" si="65"/>
        <v>6.9033584354846189E-2</v>
      </c>
      <c r="X86" s="21">
        <f t="shared" si="65"/>
        <v>0.94737940835402501</v>
      </c>
      <c r="Y86" s="21">
        <f t="shared" si="65"/>
        <v>0.1315574811045499</v>
      </c>
      <c r="Z86" s="21">
        <f t="shared" si="65"/>
        <v>0.21134910113643635</v>
      </c>
      <c r="AA86" s="21">
        <f t="shared" si="65"/>
        <v>0.63537796340578012</v>
      </c>
      <c r="AB86" s="25"/>
    </row>
    <row r="87" spans="1:28" x14ac:dyDescent="0.2">
      <c r="A87" s="76"/>
      <c r="B87" s="23">
        <f t="shared" si="62"/>
        <v>14</v>
      </c>
      <c r="C87" s="21"/>
      <c r="D87" s="21">
        <f t="shared" ref="D87:AA87" si="66">0.5-(D77-0.5)</f>
        <v>0.33648022991690563</v>
      </c>
      <c r="E87" s="21">
        <f t="shared" si="66"/>
        <v>0.89232385689050453</v>
      </c>
      <c r="F87" s="21">
        <f t="shared" si="66"/>
        <v>0.82014737977780428</v>
      </c>
      <c r="G87" s="21">
        <f t="shared" si="66"/>
        <v>6.2646097944123902E-2</v>
      </c>
      <c r="H87" s="21">
        <f t="shared" si="66"/>
        <v>0.12182571382133833</v>
      </c>
      <c r="I87" s="21">
        <f t="shared" si="66"/>
        <v>0.3195927995677712</v>
      </c>
      <c r="J87" s="21">
        <f t="shared" si="66"/>
        <v>0.41351738004908167</v>
      </c>
      <c r="K87" s="21">
        <f t="shared" si="66"/>
        <v>0.38920401433048202</v>
      </c>
      <c r="L87" s="21">
        <f t="shared" si="66"/>
        <v>0.53485868638786371</v>
      </c>
      <c r="M87" s="21">
        <f t="shared" si="66"/>
        <v>6.0670007636817402E-2</v>
      </c>
      <c r="N87" s="21">
        <f t="shared" si="66"/>
        <v>0.99024574016956279</v>
      </c>
      <c r="O87" s="21">
        <f t="shared" si="66"/>
        <v>0.65322932302425007</v>
      </c>
      <c r="P87" s="21">
        <f t="shared" si="66"/>
        <v>0.74447913847432012</v>
      </c>
      <c r="Q87" s="21">
        <f t="shared" si="66"/>
        <v>0.89766502566351081</v>
      </c>
      <c r="R87" s="21">
        <f t="shared" si="66"/>
        <v>0.90386021386229576</v>
      </c>
      <c r="S87" s="21">
        <f t="shared" si="66"/>
        <v>0.40224435195803032</v>
      </c>
      <c r="T87" s="21">
        <f t="shared" si="66"/>
        <v>4.4361461497434362E-2</v>
      </c>
      <c r="U87" s="21">
        <f t="shared" si="66"/>
        <v>0.59018176508298126</v>
      </c>
      <c r="V87" s="21">
        <f t="shared" si="66"/>
        <v>0.28051853179729047</v>
      </c>
      <c r="W87" s="21">
        <f t="shared" si="66"/>
        <v>0.42509365553577405</v>
      </c>
      <c r="X87" s="21">
        <f t="shared" si="66"/>
        <v>1.956188411323101E-2</v>
      </c>
      <c r="Y87" s="21">
        <f t="shared" si="66"/>
        <v>0.26413489573636095</v>
      </c>
      <c r="Z87" s="21">
        <f t="shared" si="66"/>
        <v>0.73473891780858214</v>
      </c>
      <c r="AA87" s="21">
        <f t="shared" si="66"/>
        <v>0.6965904123956177</v>
      </c>
      <c r="AB87" s="25"/>
    </row>
    <row r="88" spans="1:28" x14ac:dyDescent="0.2">
      <c r="A88" s="76"/>
      <c r="B88" s="23">
        <f t="shared" si="62"/>
        <v>15</v>
      </c>
      <c r="C88" s="21"/>
      <c r="D88" s="21">
        <f t="shared" ref="D88:AA88" si="67">0.5-(D78-0.5)</f>
        <v>0.49894382395805548</v>
      </c>
      <c r="E88" s="21">
        <f t="shared" si="67"/>
        <v>0.98452614922345916</v>
      </c>
      <c r="F88" s="21">
        <f t="shared" si="67"/>
        <v>0.42553761396687162</v>
      </c>
      <c r="G88" s="21">
        <f t="shared" si="67"/>
        <v>0.95193289544836102</v>
      </c>
      <c r="H88" s="21">
        <f t="shared" si="67"/>
        <v>0.74100695182715648</v>
      </c>
      <c r="I88" s="21">
        <f t="shared" si="67"/>
        <v>0.45983093809623732</v>
      </c>
      <c r="J88" s="21">
        <f t="shared" si="67"/>
        <v>0.85646194493358418</v>
      </c>
      <c r="K88" s="21">
        <f t="shared" si="67"/>
        <v>0.99278558945434181</v>
      </c>
      <c r="L88" s="21">
        <f t="shared" si="67"/>
        <v>0.11275135449187257</v>
      </c>
      <c r="M88" s="21">
        <f t="shared" si="67"/>
        <v>2.0524485050205987E-2</v>
      </c>
      <c r="N88" s="21">
        <f t="shared" si="67"/>
        <v>0.5345045619551414</v>
      </c>
      <c r="O88" s="21">
        <f t="shared" si="67"/>
        <v>3.5673245126824016E-2</v>
      </c>
      <c r="P88" s="21">
        <f t="shared" si="67"/>
        <v>0.84168338504184437</v>
      </c>
      <c r="Q88" s="21">
        <f t="shared" si="67"/>
        <v>2.5233756189840584E-2</v>
      </c>
      <c r="R88" s="21">
        <f t="shared" si="67"/>
        <v>5.0331656226603627E-2</v>
      </c>
      <c r="S88" s="21">
        <f t="shared" si="67"/>
        <v>0.37930127290452997</v>
      </c>
      <c r="T88" s="21">
        <f t="shared" si="67"/>
        <v>0.6675060689546819</v>
      </c>
      <c r="U88" s="21">
        <f t="shared" si="67"/>
        <v>1.4747276573062074E-2</v>
      </c>
      <c r="V88" s="21">
        <f t="shared" si="67"/>
        <v>0.44432893385221917</v>
      </c>
      <c r="W88" s="21">
        <f t="shared" si="67"/>
        <v>0.45661194681492745</v>
      </c>
      <c r="X88" s="21">
        <f t="shared" si="67"/>
        <v>0.32299056074327792</v>
      </c>
      <c r="Y88" s="21">
        <f t="shared" si="67"/>
        <v>0.88082935355441894</v>
      </c>
      <c r="Z88" s="21">
        <f t="shared" si="67"/>
        <v>0.47013644574810076</v>
      </c>
      <c r="AA88" s="21">
        <f t="shared" si="67"/>
        <v>0.15675329737265731</v>
      </c>
      <c r="AB88" s="25"/>
    </row>
    <row r="89" spans="1:28" x14ac:dyDescent="0.2">
      <c r="A89" s="76"/>
      <c r="B89" s="23">
        <f t="shared" si="62"/>
        <v>16</v>
      </c>
      <c r="C89" s="21"/>
      <c r="D89" s="21">
        <f t="shared" ref="D89:AA89" si="68">0.5-(D79-0.5)</f>
        <v>0.68011396736082741</v>
      </c>
      <c r="E89" s="21">
        <f t="shared" si="68"/>
        <v>0.75431173599615975</v>
      </c>
      <c r="F89" s="21">
        <f t="shared" si="68"/>
        <v>0.48991612148520947</v>
      </c>
      <c r="G89" s="21">
        <f t="shared" si="68"/>
        <v>0.95951702027413077</v>
      </c>
      <c r="H89" s="21">
        <f t="shared" si="68"/>
        <v>0.58233721726230225</v>
      </c>
      <c r="I89" s="21">
        <f t="shared" si="68"/>
        <v>0.34443251160347943</v>
      </c>
      <c r="J89" s="21">
        <f t="shared" si="68"/>
        <v>0.69635408468736504</v>
      </c>
      <c r="K89" s="21">
        <f t="shared" si="68"/>
        <v>0.59630133902158611</v>
      </c>
      <c r="L89" s="21">
        <f t="shared" si="68"/>
        <v>0.50062332265388321</v>
      </c>
      <c r="M89" s="21">
        <f t="shared" si="68"/>
        <v>0.82868205605239353</v>
      </c>
      <c r="N89" s="21">
        <f t="shared" si="68"/>
        <v>0.58654722813109816</v>
      </c>
      <c r="O89" s="21">
        <f t="shared" si="68"/>
        <v>0.18467969310849308</v>
      </c>
      <c r="P89" s="21">
        <f t="shared" si="68"/>
        <v>0.28510569916320883</v>
      </c>
      <c r="Q89" s="21">
        <f t="shared" si="68"/>
        <v>0.24723835209920431</v>
      </c>
      <c r="R89" s="21">
        <f t="shared" si="68"/>
        <v>0.77598972522432685</v>
      </c>
      <c r="S89" s="21">
        <f t="shared" si="68"/>
        <v>0.50462801574918337</v>
      </c>
      <c r="T89" s="21">
        <f t="shared" si="68"/>
        <v>0.49696684945202119</v>
      </c>
      <c r="U89" s="21">
        <f t="shared" si="68"/>
        <v>0.37290718773429776</v>
      </c>
      <c r="V89" s="21">
        <f t="shared" si="68"/>
        <v>0.13211076014866308</v>
      </c>
      <c r="W89" s="21">
        <f t="shared" si="68"/>
        <v>0.3576430944979121</v>
      </c>
      <c r="X89" s="21">
        <f t="shared" si="68"/>
        <v>0.63689810821146042</v>
      </c>
      <c r="Y89" s="21">
        <f t="shared" si="68"/>
        <v>0.95277556501186478</v>
      </c>
      <c r="Z89" s="21">
        <f t="shared" si="68"/>
        <v>0.84318527908570751</v>
      </c>
      <c r="AA89" s="21">
        <f t="shared" si="68"/>
        <v>0.43584735978646005</v>
      </c>
      <c r="AB89" s="25"/>
    </row>
    <row r="90" spans="1:28" x14ac:dyDescent="0.2">
      <c r="A90" s="76"/>
      <c r="B90" s="23">
        <f t="shared" si="62"/>
        <v>17</v>
      </c>
      <c r="C90" s="21"/>
      <c r="D90" s="21">
        <f t="shared" ref="D90:AA90" si="69">0.5-(D80-0.5)</f>
        <v>0.68529388715042083</v>
      </c>
      <c r="E90" s="21">
        <f t="shared" si="69"/>
        <v>0.16483285801999603</v>
      </c>
      <c r="F90" s="21">
        <f t="shared" si="69"/>
        <v>0.12426627396541434</v>
      </c>
      <c r="G90" s="21">
        <f t="shared" si="69"/>
        <v>0.75729692327082998</v>
      </c>
      <c r="H90" s="21">
        <f t="shared" si="69"/>
        <v>0.917915471903334</v>
      </c>
      <c r="I90" s="21">
        <f t="shared" si="69"/>
        <v>0.83613080772912274</v>
      </c>
      <c r="J90" s="21">
        <f t="shared" si="69"/>
        <v>0.13414419461205895</v>
      </c>
      <c r="K90" s="21">
        <f t="shared" si="69"/>
        <v>0.96361826530906591</v>
      </c>
      <c r="L90" s="21">
        <f t="shared" si="69"/>
        <v>0.765245159426855</v>
      </c>
      <c r="M90" s="21">
        <f t="shared" si="69"/>
        <v>0.74872084463648036</v>
      </c>
      <c r="N90" s="21">
        <f t="shared" si="69"/>
        <v>0.11547239716770585</v>
      </c>
      <c r="O90" s="21">
        <f t="shared" si="69"/>
        <v>0.95955933133869875</v>
      </c>
      <c r="P90" s="21">
        <f t="shared" si="69"/>
        <v>0.932308740068998</v>
      </c>
      <c r="Q90" s="21">
        <f t="shared" si="69"/>
        <v>0.56619662458082232</v>
      </c>
      <c r="R90" s="21">
        <f t="shared" si="69"/>
        <v>0.21451545544326667</v>
      </c>
      <c r="S90" s="21">
        <f t="shared" si="69"/>
        <v>0.36957818689620936</v>
      </c>
      <c r="T90" s="21">
        <f t="shared" si="69"/>
        <v>0.82059290773203752</v>
      </c>
      <c r="U90" s="21">
        <f t="shared" si="69"/>
        <v>0.45965623300037173</v>
      </c>
      <c r="V90" s="21">
        <f t="shared" si="69"/>
        <v>0.81595269146785032</v>
      </c>
      <c r="W90" s="21">
        <f t="shared" si="69"/>
        <v>0.20159484800753447</v>
      </c>
      <c r="X90" s="21">
        <f t="shared" si="69"/>
        <v>0.83892459247788942</v>
      </c>
      <c r="Y90" s="21">
        <f t="shared" si="69"/>
        <v>0.90273074969924494</v>
      </c>
      <c r="Z90" s="21">
        <f t="shared" si="69"/>
        <v>3.9128762661781558E-2</v>
      </c>
      <c r="AA90" s="21">
        <f t="shared" si="69"/>
        <v>0.90420273130663809</v>
      </c>
      <c r="AB90" s="25"/>
    </row>
    <row r="91" spans="1:28" x14ac:dyDescent="0.2">
      <c r="A91" s="76"/>
      <c r="B91" s="23">
        <f t="shared" si="62"/>
        <v>18</v>
      </c>
      <c r="C91" s="21"/>
      <c r="D91" s="21">
        <f t="shared" ref="D91:AA91" si="70">0.5-(D81-0.5)</f>
        <v>0.24742369407923714</v>
      </c>
      <c r="E91" s="21">
        <f t="shared" si="70"/>
        <v>0.46198200543443146</v>
      </c>
      <c r="F91" s="21">
        <f t="shared" si="70"/>
        <v>0.8792001934857232</v>
      </c>
      <c r="G91" s="21">
        <f t="shared" si="70"/>
        <v>0.86619891408264471</v>
      </c>
      <c r="H91" s="21">
        <f t="shared" si="70"/>
        <v>0.61984899419717898</v>
      </c>
      <c r="I91" s="21">
        <f t="shared" si="70"/>
        <v>3.8114945055568228E-2</v>
      </c>
      <c r="J91" s="21">
        <f t="shared" si="70"/>
        <v>0.45482323645839173</v>
      </c>
      <c r="K91" s="21">
        <f t="shared" si="70"/>
        <v>0.83676631859856498</v>
      </c>
      <c r="L91" s="21">
        <f t="shared" si="70"/>
        <v>5.9333457628892416E-2</v>
      </c>
      <c r="M91" s="21">
        <f t="shared" si="70"/>
        <v>0.54691758337899099</v>
      </c>
      <c r="N91" s="21">
        <f t="shared" si="70"/>
        <v>0.36863508691110236</v>
      </c>
      <c r="O91" s="21">
        <f t="shared" si="70"/>
        <v>0.69103511311745791</v>
      </c>
      <c r="P91" s="21">
        <f t="shared" si="70"/>
        <v>0.61274568151670539</v>
      </c>
      <c r="Q91" s="21">
        <f t="shared" si="70"/>
        <v>0.6212488837125314</v>
      </c>
      <c r="R91" s="21">
        <f t="shared" si="70"/>
        <v>0.18310980085537842</v>
      </c>
      <c r="S91" s="21">
        <f t="shared" si="70"/>
        <v>0.47290721036376038</v>
      </c>
      <c r="T91" s="21">
        <f t="shared" si="70"/>
        <v>0.95056770063152474</v>
      </c>
      <c r="U91" s="21">
        <f t="shared" si="70"/>
        <v>0.6299214625509435</v>
      </c>
      <c r="V91" s="21">
        <f t="shared" si="70"/>
        <v>0.74516129139403353</v>
      </c>
      <c r="W91" s="21">
        <f t="shared" si="70"/>
        <v>0.90068038634665126</v>
      </c>
      <c r="X91" s="21">
        <f t="shared" si="70"/>
        <v>0.25983033046119353</v>
      </c>
      <c r="Y91" s="21">
        <f t="shared" si="70"/>
        <v>0.42746091469943792</v>
      </c>
      <c r="Z91" s="21">
        <f t="shared" si="70"/>
        <v>0.68023917840667103</v>
      </c>
      <c r="AA91" s="21">
        <f t="shared" si="70"/>
        <v>0.44114445316493422</v>
      </c>
      <c r="AB91" s="25"/>
    </row>
    <row r="92" spans="1:28" x14ac:dyDescent="0.2">
      <c r="A92" s="76"/>
      <c r="B92" s="23">
        <f t="shared" si="62"/>
        <v>19</v>
      </c>
      <c r="C92" s="21"/>
      <c r="D92" s="21">
        <f t="shared" ref="D92:AA92" si="71">0.5-(D82-0.5)</f>
        <v>0.95236016358002207</v>
      </c>
      <c r="E92" s="21">
        <f t="shared" si="71"/>
        <v>0.96001675540009113</v>
      </c>
      <c r="F92" s="21">
        <f t="shared" si="71"/>
        <v>0.7348098478518823</v>
      </c>
      <c r="G92" s="21">
        <f t="shared" si="71"/>
        <v>0.42050061850811105</v>
      </c>
      <c r="H92" s="21">
        <f t="shared" si="71"/>
        <v>0.24979462478275138</v>
      </c>
      <c r="I92" s="21">
        <f t="shared" si="71"/>
        <v>0.40339017105922448</v>
      </c>
      <c r="J92" s="21">
        <f t="shared" si="71"/>
        <v>0.96218698389658641</v>
      </c>
      <c r="K92" s="21">
        <f t="shared" si="71"/>
        <v>0.41159623892134767</v>
      </c>
      <c r="L92" s="21">
        <f t="shared" si="71"/>
        <v>0.50077506767146573</v>
      </c>
      <c r="M92" s="21">
        <f t="shared" si="71"/>
        <v>0.52324228515727489</v>
      </c>
      <c r="N92" s="21">
        <f t="shared" si="71"/>
        <v>0.27538951205899576</v>
      </c>
      <c r="O92" s="21">
        <f t="shared" si="71"/>
        <v>0.41726976010557681</v>
      </c>
      <c r="P92" s="21">
        <f t="shared" si="71"/>
        <v>0.44455912735255332</v>
      </c>
      <c r="Q92" s="21">
        <f t="shared" si="71"/>
        <v>0.55876235839655664</v>
      </c>
      <c r="R92" s="21">
        <f t="shared" si="71"/>
        <v>0.75149588450754568</v>
      </c>
      <c r="S92" s="21">
        <f t="shared" si="71"/>
        <v>7.6382225347476407E-2</v>
      </c>
      <c r="T92" s="21">
        <f t="shared" si="71"/>
        <v>0.72370012885385404</v>
      </c>
      <c r="U92" s="21">
        <f t="shared" si="71"/>
        <v>0.1472711141602705</v>
      </c>
      <c r="V92" s="21">
        <f t="shared" si="71"/>
        <v>0.99546021012519947</v>
      </c>
      <c r="W92" s="21">
        <f t="shared" si="71"/>
        <v>0.32324352554929536</v>
      </c>
      <c r="X92" s="21">
        <f t="shared" si="71"/>
        <v>8.3088847974805535E-2</v>
      </c>
      <c r="Y92" s="21">
        <f t="shared" si="71"/>
        <v>0.78530738071283124</v>
      </c>
      <c r="Z92" s="21">
        <f t="shared" si="71"/>
        <v>0.16882554554740459</v>
      </c>
      <c r="AA92" s="21">
        <f t="shared" si="71"/>
        <v>0.65337852411918451</v>
      </c>
      <c r="AB92" s="25"/>
    </row>
    <row r="93" spans="1:28" x14ac:dyDescent="0.2">
      <c r="A93" s="76"/>
      <c r="B93" s="23">
        <f t="shared" si="62"/>
        <v>20</v>
      </c>
      <c r="C93" s="21"/>
      <c r="D93" s="21">
        <f t="shared" ref="D93:AA93" si="72">0.5-(D83-0.5)</f>
        <v>0.66107876298162882</v>
      </c>
      <c r="E93" s="21">
        <f t="shared" si="72"/>
        <v>0.98131303875780596</v>
      </c>
      <c r="F93" s="21">
        <f t="shared" si="72"/>
        <v>0.55244785221098347</v>
      </c>
      <c r="G93" s="21">
        <f t="shared" si="72"/>
        <v>0.52957145077648082</v>
      </c>
      <c r="H93" s="21">
        <f t="shared" si="72"/>
        <v>5.0828864944516772E-2</v>
      </c>
      <c r="I93" s="21">
        <f t="shared" si="72"/>
        <v>0.52887557940691754</v>
      </c>
      <c r="J93" s="21">
        <f t="shared" si="72"/>
        <v>0.25301432949355451</v>
      </c>
      <c r="K93" s="21">
        <f t="shared" si="72"/>
        <v>0.86077695073021054</v>
      </c>
      <c r="L93" s="21">
        <f t="shared" si="72"/>
        <v>0.65926578177682504</v>
      </c>
      <c r="M93" s="21">
        <f t="shared" si="72"/>
        <v>9.0142150312606084E-2</v>
      </c>
      <c r="N93" s="21">
        <f t="shared" si="72"/>
        <v>0.98098279394806998</v>
      </c>
      <c r="O93" s="21">
        <f t="shared" si="72"/>
        <v>0.11622258713123523</v>
      </c>
      <c r="P93" s="21">
        <f t="shared" si="72"/>
        <v>0.53017569946981058</v>
      </c>
      <c r="Q93" s="21">
        <f t="shared" si="72"/>
        <v>0.46705550887455782</v>
      </c>
      <c r="R93" s="21">
        <f t="shared" si="72"/>
        <v>0.83969733713146133</v>
      </c>
      <c r="S93" s="21">
        <f t="shared" si="72"/>
        <v>9.9385763476730116E-2</v>
      </c>
      <c r="T93" s="21">
        <f t="shared" si="72"/>
        <v>0.6150881245359221</v>
      </c>
      <c r="U93" s="21">
        <f t="shared" si="72"/>
        <v>0.54022770147472787</v>
      </c>
      <c r="V93" s="21">
        <f t="shared" si="72"/>
        <v>0.84683387324424753</v>
      </c>
      <c r="W93" s="21">
        <f t="shared" si="72"/>
        <v>0.97449955085019346</v>
      </c>
      <c r="X93" s="21">
        <f t="shared" si="72"/>
        <v>0.94921211790244842</v>
      </c>
      <c r="Y93" s="21">
        <f t="shared" si="72"/>
        <v>6.9771628759831783E-2</v>
      </c>
      <c r="Z93" s="21">
        <f t="shared" si="72"/>
        <v>0.51000029851503381</v>
      </c>
      <c r="AA93" s="21">
        <f t="shared" si="72"/>
        <v>0.57871604227440221</v>
      </c>
      <c r="AB93" s="25"/>
    </row>
    <row r="94" spans="1:28" x14ac:dyDescent="0.2">
      <c r="A94" s="21"/>
      <c r="B94" s="23"/>
      <c r="C94" s="22">
        <v>0</v>
      </c>
      <c r="D94" s="22">
        <f>C94+1</f>
        <v>1</v>
      </c>
      <c r="E94" s="22">
        <f t="shared" ref="E94:AA94" si="73">D94+1</f>
        <v>2</v>
      </c>
      <c r="F94" s="22">
        <f t="shared" si="73"/>
        <v>3</v>
      </c>
      <c r="G94" s="22">
        <f t="shared" si="73"/>
        <v>4</v>
      </c>
      <c r="H94" s="22">
        <f t="shared" si="73"/>
        <v>5</v>
      </c>
      <c r="I94" s="22">
        <f t="shared" si="73"/>
        <v>6</v>
      </c>
      <c r="J94" s="22">
        <f t="shared" si="73"/>
        <v>7</v>
      </c>
      <c r="K94" s="22">
        <f t="shared" si="73"/>
        <v>8</v>
      </c>
      <c r="L94" s="22">
        <f t="shared" si="73"/>
        <v>9</v>
      </c>
      <c r="M94" s="22">
        <f t="shared" si="73"/>
        <v>10</v>
      </c>
      <c r="N94" s="22">
        <f t="shared" si="73"/>
        <v>11</v>
      </c>
      <c r="O94" s="22">
        <f t="shared" si="73"/>
        <v>12</v>
      </c>
      <c r="P94" s="22">
        <f t="shared" si="73"/>
        <v>13</v>
      </c>
      <c r="Q94" s="22">
        <f t="shared" si="73"/>
        <v>14</v>
      </c>
      <c r="R94" s="22">
        <f t="shared" si="73"/>
        <v>15</v>
      </c>
      <c r="S94" s="22">
        <f t="shared" si="73"/>
        <v>16</v>
      </c>
      <c r="T94" s="22">
        <f t="shared" si="73"/>
        <v>17</v>
      </c>
      <c r="U94" s="22">
        <f t="shared" si="73"/>
        <v>18</v>
      </c>
      <c r="V94" s="22">
        <f t="shared" si="73"/>
        <v>19</v>
      </c>
      <c r="W94" s="22">
        <f t="shared" si="73"/>
        <v>20</v>
      </c>
      <c r="X94" s="22">
        <f t="shared" si="73"/>
        <v>21</v>
      </c>
      <c r="Y94" s="22">
        <f t="shared" si="73"/>
        <v>22</v>
      </c>
      <c r="Z94" s="22">
        <f t="shared" si="73"/>
        <v>23</v>
      </c>
      <c r="AA94" s="22">
        <f t="shared" si="73"/>
        <v>24</v>
      </c>
      <c r="AB94" s="25"/>
    </row>
    <row r="95" spans="1:28" x14ac:dyDescent="0.2">
      <c r="A95" s="75" t="s">
        <v>4</v>
      </c>
      <c r="B95" s="23">
        <v>1</v>
      </c>
      <c r="C95" s="21"/>
      <c r="D95" s="21">
        <f>NORMINV(D74,0,1)</f>
        <v>1.0159614993928905</v>
      </c>
      <c r="E95" s="21">
        <f t="shared" ref="E95:AA95" si="74">NORMINV(E74,0,1)</f>
        <v>0.35637257599880212</v>
      </c>
      <c r="F95" s="21">
        <f t="shared" si="74"/>
        <v>0.16663054253223597</v>
      </c>
      <c r="G95" s="21">
        <f t="shared" si="74"/>
        <v>-1.7171466367258423</v>
      </c>
      <c r="H95" s="21">
        <f t="shared" si="74"/>
        <v>0.23523673187194899</v>
      </c>
      <c r="I95" s="21">
        <f t="shared" si="74"/>
        <v>-0.2656422935506364</v>
      </c>
      <c r="J95" s="21">
        <f t="shared" si="74"/>
        <v>0.58044511221533379</v>
      </c>
      <c r="K95" s="21">
        <f t="shared" si="74"/>
        <v>-2.2628382909573443</v>
      </c>
      <c r="L95" s="21">
        <f t="shared" si="74"/>
        <v>-0.30482190804587145</v>
      </c>
      <c r="M95" s="21">
        <f t="shared" si="74"/>
        <v>0.20976335708522126</v>
      </c>
      <c r="N95" s="21">
        <f t="shared" si="74"/>
        <v>-7.3204815573456997E-2</v>
      </c>
      <c r="O95" s="21">
        <f t="shared" si="74"/>
        <v>0.48606986306741107</v>
      </c>
      <c r="P95" s="21">
        <f t="shared" si="74"/>
        <v>-0.50941081456802928</v>
      </c>
      <c r="Q95" s="21">
        <f t="shared" si="74"/>
        <v>0.77758373942610548</v>
      </c>
      <c r="R95" s="21">
        <f t="shared" si="74"/>
        <v>0.68187718584471846</v>
      </c>
      <c r="S95" s="21">
        <f t="shared" si="74"/>
        <v>-0.32280052358208317</v>
      </c>
      <c r="T95" s="21">
        <f t="shared" si="74"/>
        <v>-0.45728466310818972</v>
      </c>
      <c r="U95" s="21">
        <f t="shared" si="74"/>
        <v>0.15971982197574239</v>
      </c>
      <c r="V95" s="21">
        <f t="shared" si="74"/>
        <v>0.36880635981671289</v>
      </c>
      <c r="W95" s="21">
        <f t="shared" si="74"/>
        <v>0.2049215940311197</v>
      </c>
      <c r="X95" s="21">
        <f t="shared" si="74"/>
        <v>-0.24425998616797859</v>
      </c>
      <c r="Y95" s="21">
        <f t="shared" si="74"/>
        <v>0.11957910670994767</v>
      </c>
      <c r="Z95" s="21">
        <f t="shared" si="74"/>
        <v>-4.936958264861184E-2</v>
      </c>
      <c r="AA95" s="21">
        <f t="shared" si="74"/>
        <v>-0.69545953010565187</v>
      </c>
      <c r="AB95" s="25"/>
    </row>
    <row r="96" spans="1:28" x14ac:dyDescent="0.2">
      <c r="A96" s="76"/>
      <c r="B96" s="23">
        <f>B95+1</f>
        <v>2</v>
      </c>
      <c r="C96" s="21"/>
      <c r="D96" s="21">
        <f t="shared" ref="D96:AA96" si="75">NORMINV(D75,0,1)</f>
        <v>0.73015745024104095</v>
      </c>
      <c r="E96" s="21">
        <f t="shared" si="75"/>
        <v>-0.38389811104349597</v>
      </c>
      <c r="F96" s="21">
        <f t="shared" si="75"/>
        <v>-0.20579598806276048</v>
      </c>
      <c r="G96" s="21">
        <f t="shared" si="75"/>
        <v>5.8374768145117918E-2</v>
      </c>
      <c r="H96" s="21">
        <f t="shared" si="75"/>
        <v>-0.82537472527812727</v>
      </c>
      <c r="I96" s="21">
        <f t="shared" si="75"/>
        <v>0.19825272881688041</v>
      </c>
      <c r="J96" s="21">
        <f t="shared" si="75"/>
        <v>0.31012790280029179</v>
      </c>
      <c r="K96" s="21">
        <f t="shared" si="75"/>
        <v>0.24564209176426352</v>
      </c>
      <c r="L96" s="21">
        <f t="shared" si="75"/>
        <v>0.84884096065853287</v>
      </c>
      <c r="M96" s="21">
        <f t="shared" si="75"/>
        <v>-1.0752385946139871</v>
      </c>
      <c r="N96" s="21">
        <f t="shared" si="75"/>
        <v>2.0423116509884385</v>
      </c>
      <c r="O96" s="21">
        <f t="shared" si="75"/>
        <v>1.0982837467006545</v>
      </c>
      <c r="P96" s="21">
        <f t="shared" si="75"/>
        <v>-1.2325971332916132</v>
      </c>
      <c r="Q96" s="21">
        <f t="shared" si="75"/>
        <v>-0.17583684025701951</v>
      </c>
      <c r="R96" s="21">
        <f t="shared" si="75"/>
        <v>0.60104309197058514</v>
      </c>
      <c r="S96" s="21">
        <f t="shared" si="75"/>
        <v>-0.15669745747838471</v>
      </c>
      <c r="T96" s="21">
        <f t="shared" si="75"/>
        <v>1.3222507319528993</v>
      </c>
      <c r="U96" s="21">
        <f t="shared" si="75"/>
        <v>-0.33309762519984232</v>
      </c>
      <c r="V96" s="21">
        <f t="shared" si="75"/>
        <v>8.4493132805528517E-2</v>
      </c>
      <c r="W96" s="21">
        <f t="shared" si="75"/>
        <v>-1.5790326622120001</v>
      </c>
      <c r="X96" s="21">
        <f t="shared" si="75"/>
        <v>-0.61363396362041411</v>
      </c>
      <c r="Y96" s="21">
        <f t="shared" si="75"/>
        <v>1.3641063362956343</v>
      </c>
      <c r="Z96" s="21">
        <f t="shared" si="75"/>
        <v>9.9018849175692897E-2</v>
      </c>
      <c r="AA96" s="21">
        <f t="shared" si="75"/>
        <v>-0.25324544511430136</v>
      </c>
      <c r="AB96" s="25"/>
    </row>
    <row r="97" spans="1:28" x14ac:dyDescent="0.2">
      <c r="A97" s="76"/>
      <c r="B97" s="23">
        <f t="shared" ref="B97:B114" si="76">B96+1</f>
        <v>3</v>
      </c>
      <c r="C97" s="21"/>
      <c r="D97" s="21">
        <f t="shared" ref="D97:AA97" si="77">NORMINV(D76,0,1)</f>
        <v>-2.1570416713406386</v>
      </c>
      <c r="E97" s="21">
        <f t="shared" si="77"/>
        <v>-0.71599939617878006</v>
      </c>
      <c r="F97" s="21">
        <f t="shared" si="77"/>
        <v>1.2765488092720738</v>
      </c>
      <c r="G97" s="21">
        <f t="shared" si="77"/>
        <v>-0.5542346702733798</v>
      </c>
      <c r="H97" s="21">
        <f t="shared" si="77"/>
        <v>-1.3814898576124073</v>
      </c>
      <c r="I97" s="21">
        <f t="shared" si="77"/>
        <v>0.88399621102940296</v>
      </c>
      <c r="J97" s="21">
        <f t="shared" si="77"/>
        <v>0.41463233689227619</v>
      </c>
      <c r="K97" s="21">
        <f t="shared" si="77"/>
        <v>1.0329877771042386</v>
      </c>
      <c r="L97" s="21">
        <f t="shared" si="77"/>
        <v>1.2698432970379985</v>
      </c>
      <c r="M97" s="21">
        <f t="shared" si="77"/>
        <v>0.65415957285149928</v>
      </c>
      <c r="N97" s="21">
        <f t="shared" si="77"/>
        <v>0.49457083716099259</v>
      </c>
      <c r="O97" s="21">
        <f t="shared" si="77"/>
        <v>-0.94583117168095165</v>
      </c>
      <c r="P97" s="21">
        <f t="shared" si="77"/>
        <v>0.71737585730975406</v>
      </c>
      <c r="Q97" s="21">
        <f t="shared" si="77"/>
        <v>-1.7892072073176193</v>
      </c>
      <c r="R97" s="21">
        <f t="shared" si="77"/>
        <v>1.0746134235027407</v>
      </c>
      <c r="S97" s="21">
        <f t="shared" si="77"/>
        <v>-0.20803346019875643</v>
      </c>
      <c r="T97" s="21">
        <f t="shared" si="77"/>
        <v>-0.294589411628571</v>
      </c>
      <c r="U97" s="21">
        <f t="shared" si="77"/>
        <v>1.4389843118454582</v>
      </c>
      <c r="V97" s="21">
        <f t="shared" si="77"/>
        <v>-1.4240369835367894</v>
      </c>
      <c r="W97" s="21">
        <f t="shared" si="77"/>
        <v>1.4830272584040904</v>
      </c>
      <c r="X97" s="21">
        <f t="shared" si="77"/>
        <v>-1.6199585401275309</v>
      </c>
      <c r="Y97" s="21">
        <f t="shared" si="77"/>
        <v>1.1190590171935306</v>
      </c>
      <c r="Z97" s="21">
        <f t="shared" si="77"/>
        <v>0.80174893598261077</v>
      </c>
      <c r="AA97" s="21">
        <f t="shared" si="77"/>
        <v>-0.34613125797032357</v>
      </c>
      <c r="AB97" s="25"/>
    </row>
    <row r="98" spans="1:28" x14ac:dyDescent="0.2">
      <c r="A98" s="76"/>
      <c r="B98" s="23">
        <f t="shared" si="76"/>
        <v>4</v>
      </c>
      <c r="C98" s="21"/>
      <c r="D98" s="21">
        <f t="shared" ref="D98:AA98" si="78">NORMINV(D77,0,1)</f>
        <v>0.42208844758345243</v>
      </c>
      <c r="E98" s="21">
        <f t="shared" si="78"/>
        <v>-1.2389816703619017</v>
      </c>
      <c r="F98" s="21">
        <f t="shared" si="78"/>
        <v>-0.91592689300479757</v>
      </c>
      <c r="G98" s="21">
        <f t="shared" si="78"/>
        <v>1.5329336820251029</v>
      </c>
      <c r="H98" s="21">
        <f t="shared" si="78"/>
        <v>1.1659085354172161</v>
      </c>
      <c r="I98" s="21">
        <f t="shared" si="78"/>
        <v>0.46883777147377975</v>
      </c>
      <c r="J98" s="21">
        <f t="shared" si="78"/>
        <v>0.21850615896116865</v>
      </c>
      <c r="K98" s="21">
        <f t="shared" si="78"/>
        <v>0.28139424895484211</v>
      </c>
      <c r="L98" s="21">
        <f t="shared" si="78"/>
        <v>-8.7489253396033001E-2</v>
      </c>
      <c r="M98" s="21">
        <f t="shared" si="78"/>
        <v>1.5491735112632821</v>
      </c>
      <c r="N98" s="21">
        <f t="shared" si="78"/>
        <v>-2.3356686107812963</v>
      </c>
      <c r="O98" s="21">
        <f t="shared" si="78"/>
        <v>-0.3940537530477371</v>
      </c>
      <c r="P98" s="21">
        <f t="shared" si="78"/>
        <v>-0.65721649152301909</v>
      </c>
      <c r="Q98" s="21">
        <f t="shared" si="78"/>
        <v>-1.2683585168654379</v>
      </c>
      <c r="R98" s="21">
        <f t="shared" si="78"/>
        <v>-1.3038651270423085</v>
      </c>
      <c r="S98" s="21">
        <f t="shared" si="78"/>
        <v>0.24754211297919856</v>
      </c>
      <c r="T98" s="21">
        <f t="shared" si="78"/>
        <v>1.7021731044916075</v>
      </c>
      <c r="U98" s="21">
        <f t="shared" si="78"/>
        <v>-0.2280125682231707</v>
      </c>
      <c r="V98" s="21">
        <f t="shared" si="78"/>
        <v>0.5813018060620081</v>
      </c>
      <c r="W98" s="21">
        <f t="shared" si="78"/>
        <v>0.18887943611460606</v>
      </c>
      <c r="X98" s="21">
        <f t="shared" si="78"/>
        <v>2.0628827625441772</v>
      </c>
      <c r="Y98" s="21">
        <f t="shared" si="78"/>
        <v>0.63064939905202799</v>
      </c>
      <c r="Z98" s="21">
        <f t="shared" si="78"/>
        <v>-0.62720912221038028</v>
      </c>
      <c r="AA98" s="21">
        <f t="shared" si="78"/>
        <v>-0.51461915768332889</v>
      </c>
      <c r="AB98" s="25"/>
    </row>
    <row r="99" spans="1:28" x14ac:dyDescent="0.2">
      <c r="A99" s="76"/>
      <c r="B99" s="23">
        <f t="shared" si="76"/>
        <v>5</v>
      </c>
      <c r="C99" s="21"/>
      <c r="D99" s="21">
        <f t="shared" ref="D99:AA99" si="79">NORMINV(D78,0,1)</f>
        <v>2.647443822360191E-3</v>
      </c>
      <c r="E99" s="21">
        <f t="shared" si="79"/>
        <v>-2.1577445066471928</v>
      </c>
      <c r="F99" s="21">
        <f t="shared" si="79"/>
        <v>0.18774668969358077</v>
      </c>
      <c r="G99" s="21">
        <f t="shared" si="79"/>
        <v>-1.6638910240133036</v>
      </c>
      <c r="H99" s="21">
        <f t="shared" si="79"/>
        <v>-0.64645289126684791</v>
      </c>
      <c r="I99" s="21">
        <f t="shared" si="79"/>
        <v>0.10085964767776069</v>
      </c>
      <c r="J99" s="21">
        <f t="shared" si="79"/>
        <v>-1.064557744737739</v>
      </c>
      <c r="K99" s="21">
        <f t="shared" si="79"/>
        <v>-2.4464065146264287</v>
      </c>
      <c r="L99" s="21">
        <f t="shared" si="79"/>
        <v>1.2120252664555942</v>
      </c>
      <c r="M99" s="21">
        <f t="shared" si="79"/>
        <v>2.0430350345630481</v>
      </c>
      <c r="N99" s="21">
        <f t="shared" si="79"/>
        <v>-8.659822595182351E-2</v>
      </c>
      <c r="O99" s="21">
        <f t="shared" si="79"/>
        <v>1.8032657409798918</v>
      </c>
      <c r="P99" s="21">
        <f t="shared" si="79"/>
        <v>-1.0014004845808999</v>
      </c>
      <c r="Q99" s="21">
        <f t="shared" si="79"/>
        <v>1.9559799812262555</v>
      </c>
      <c r="R99" s="21">
        <f t="shared" si="79"/>
        <v>1.6416463676486275</v>
      </c>
      <c r="S99" s="21">
        <f t="shared" si="79"/>
        <v>0.30731641062856374</v>
      </c>
      <c r="T99" s="21">
        <f t="shared" si="79"/>
        <v>-0.43303703849059677</v>
      </c>
      <c r="U99" s="21">
        <f t="shared" si="79"/>
        <v>2.1768125920771193</v>
      </c>
      <c r="V99" s="21">
        <f t="shared" si="79"/>
        <v>0.14000268659004458</v>
      </c>
      <c r="W99" s="21">
        <f t="shared" si="79"/>
        <v>0.1089730151602126</v>
      </c>
      <c r="X99" s="21">
        <f t="shared" si="79"/>
        <v>0.45935240408034356</v>
      </c>
      <c r="Y99" s="21">
        <f t="shared" si="79"/>
        <v>-1.179142863779949</v>
      </c>
      <c r="Z99" s="21">
        <f t="shared" si="79"/>
        <v>7.4926877514144896E-2</v>
      </c>
      <c r="AA99" s="21">
        <f t="shared" si="79"/>
        <v>1.0078914123767166</v>
      </c>
      <c r="AB99" s="25"/>
    </row>
    <row r="100" spans="1:28" x14ac:dyDescent="0.2">
      <c r="A100" s="76"/>
      <c r="B100" s="23">
        <f t="shared" si="76"/>
        <v>6</v>
      </c>
      <c r="C100" s="21"/>
      <c r="D100" s="21">
        <f t="shared" ref="D100:AA100" si="80">NORMINV(D79,0,1)</f>
        <v>-0.46801751378818768</v>
      </c>
      <c r="E100" s="21">
        <f t="shared" si="80"/>
        <v>-0.68812109392650544</v>
      </c>
      <c r="F100" s="21">
        <f t="shared" si="80"/>
        <v>2.5279227148431418E-2</v>
      </c>
      <c r="G100" s="21">
        <f t="shared" si="80"/>
        <v>-1.7451086426122027</v>
      </c>
      <c r="H100" s="21">
        <f t="shared" si="80"/>
        <v>-0.20787628632934027</v>
      </c>
      <c r="I100" s="21">
        <f t="shared" si="80"/>
        <v>0.40039579186969865</v>
      </c>
      <c r="J100" s="21">
        <f t="shared" si="80"/>
        <v>-0.51394301744894633</v>
      </c>
      <c r="K100" s="21">
        <f t="shared" si="80"/>
        <v>-0.24378502092751395</v>
      </c>
      <c r="L100" s="21">
        <f t="shared" si="80"/>
        <v>-1.56243882414965E-3</v>
      </c>
      <c r="M100" s="21">
        <f t="shared" si="80"/>
        <v>-0.94896996544283574</v>
      </c>
      <c r="N100" s="21">
        <f t="shared" si="80"/>
        <v>-0.21867202329043581</v>
      </c>
      <c r="O100" s="21">
        <f t="shared" si="80"/>
        <v>0.897673978399678</v>
      </c>
      <c r="P100" s="21">
        <f t="shared" si="80"/>
        <v>0.56774018860161835</v>
      </c>
      <c r="Q100" s="21">
        <f t="shared" si="80"/>
        <v>0.6832059645832349</v>
      </c>
      <c r="R100" s="21">
        <f t="shared" si="80"/>
        <v>-0.75871919900793383</v>
      </c>
      <c r="S100" s="21">
        <f t="shared" si="80"/>
        <v>-1.1600975342047489E-2</v>
      </c>
      <c r="T100" s="21">
        <f t="shared" si="80"/>
        <v>7.6030541750477494E-3</v>
      </c>
      <c r="U100" s="21">
        <f t="shared" si="80"/>
        <v>0.32416333963334748</v>
      </c>
      <c r="V100" s="21">
        <f t="shared" si="80"/>
        <v>1.1164687948107455</v>
      </c>
      <c r="W100" s="21">
        <f t="shared" si="80"/>
        <v>0.36476586335349559</v>
      </c>
      <c r="X100" s="21">
        <f t="shared" si="80"/>
        <v>-0.35017977586640658</v>
      </c>
      <c r="Y100" s="21">
        <f t="shared" si="80"/>
        <v>-1.6723827573821251</v>
      </c>
      <c r="Z100" s="21">
        <f t="shared" si="80"/>
        <v>-1.0076355792608291</v>
      </c>
      <c r="AA100" s="21">
        <f t="shared" si="80"/>
        <v>0.1615062114229058</v>
      </c>
      <c r="AB100" s="25"/>
    </row>
    <row r="101" spans="1:28" x14ac:dyDescent="0.2">
      <c r="A101" s="76"/>
      <c r="B101" s="23">
        <f t="shared" si="76"/>
        <v>7</v>
      </c>
      <c r="C101" s="21"/>
      <c r="D101" s="21">
        <f t="shared" ref="D101:AA101" si="81">NORMINV(D80,0,1)</f>
        <v>-0.48255431240542634</v>
      </c>
      <c r="E101" s="21">
        <f t="shared" si="81"/>
        <v>0.97478742501748084</v>
      </c>
      <c r="F101" s="21">
        <f t="shared" si="81"/>
        <v>1.1539210263714199</v>
      </c>
      <c r="G101" s="21">
        <f t="shared" si="81"/>
        <v>-0.69763393523151307</v>
      </c>
      <c r="H101" s="21">
        <f t="shared" si="81"/>
        <v>-1.3911859184573683</v>
      </c>
      <c r="I101" s="21">
        <f t="shared" si="81"/>
        <v>-0.97867945898893793</v>
      </c>
      <c r="J101" s="21">
        <f t="shared" si="81"/>
        <v>1.1070128116652636</v>
      </c>
      <c r="K101" s="21">
        <f t="shared" si="81"/>
        <v>-1.7943114636433106</v>
      </c>
      <c r="L101" s="21">
        <f t="shared" si="81"/>
        <v>-0.7232770639081334</v>
      </c>
      <c r="M101" s="21">
        <f t="shared" si="81"/>
        <v>-0.67046986463197844</v>
      </c>
      <c r="N101" s="21">
        <f t="shared" si="81"/>
        <v>1.1979286518357328</v>
      </c>
      <c r="O101" s="21">
        <f t="shared" si="81"/>
        <v>-1.7455950826786975</v>
      </c>
      <c r="P101" s="21">
        <f t="shared" si="81"/>
        <v>-1.4932088743205674</v>
      </c>
      <c r="Q101" s="21">
        <f t="shared" si="81"/>
        <v>-0.1666991799185232</v>
      </c>
      <c r="R101" s="21">
        <f t="shared" si="81"/>
        <v>0.79085105841413472</v>
      </c>
      <c r="S101" s="21">
        <f t="shared" si="81"/>
        <v>0.33297073521685827</v>
      </c>
      <c r="T101" s="21">
        <f t="shared" si="81"/>
        <v>-0.91762698649706687</v>
      </c>
      <c r="U101" s="21">
        <f t="shared" si="81"/>
        <v>0.10129981128084835</v>
      </c>
      <c r="V101" s="21">
        <f t="shared" si="81"/>
        <v>-0.90004816912038677</v>
      </c>
      <c r="W101" s="21">
        <f t="shared" si="81"/>
        <v>0.83593815516807635</v>
      </c>
      <c r="X101" s="21">
        <f t="shared" si="81"/>
        <v>-0.9900476789025533</v>
      </c>
      <c r="Y101" s="21">
        <f t="shared" si="81"/>
        <v>-1.2972694250222052</v>
      </c>
      <c r="Z101" s="21">
        <f t="shared" si="81"/>
        <v>1.7608870315204728</v>
      </c>
      <c r="AA101" s="21">
        <f t="shared" si="81"/>
        <v>-1.3058765646350974</v>
      </c>
      <c r="AB101" s="25"/>
    </row>
    <row r="102" spans="1:28" x14ac:dyDescent="0.2">
      <c r="A102" s="76"/>
      <c r="B102" s="23">
        <f t="shared" si="76"/>
        <v>8</v>
      </c>
      <c r="C102" s="21"/>
      <c r="D102" s="21">
        <f t="shared" ref="D102:AA102" si="82">NORMINV(D81,0,1)</f>
        <v>0.68261937461353495</v>
      </c>
      <c r="E102" s="21">
        <f t="shared" si="82"/>
        <v>9.5441680550751473E-2</v>
      </c>
      <c r="F102" s="21">
        <f t="shared" si="82"/>
        <v>-1.1709979204807646</v>
      </c>
      <c r="G102" s="21">
        <f t="shared" si="82"/>
        <v>-1.108601404819672</v>
      </c>
      <c r="H102" s="21">
        <f t="shared" si="82"/>
        <v>-0.30508421693450549</v>
      </c>
      <c r="I102" s="21">
        <f t="shared" si="82"/>
        <v>1.7729928593343571</v>
      </c>
      <c r="J102" s="21">
        <f t="shared" si="82"/>
        <v>0.11348447222899768</v>
      </c>
      <c r="K102" s="21">
        <f t="shared" si="82"/>
        <v>-0.98125427992432668</v>
      </c>
      <c r="L102" s="21">
        <f t="shared" si="82"/>
        <v>1.5603935198099432</v>
      </c>
      <c r="M102" s="21">
        <f t="shared" si="82"/>
        <v>-0.11787735876712065</v>
      </c>
      <c r="N102" s="21">
        <f t="shared" si="82"/>
        <v>0.3354705271618954</v>
      </c>
      <c r="O102" s="21">
        <f t="shared" si="82"/>
        <v>-0.49878653590927891</v>
      </c>
      <c r="P102" s="21">
        <f t="shared" si="82"/>
        <v>-0.28648244523342159</v>
      </c>
      <c r="Q102" s="21">
        <f t="shared" si="82"/>
        <v>-0.30876245307090094</v>
      </c>
      <c r="R102" s="21">
        <f t="shared" si="82"/>
        <v>0.90357726384214676</v>
      </c>
      <c r="S102" s="21">
        <f t="shared" si="82"/>
        <v>6.7963838080389166E-2</v>
      </c>
      <c r="T102" s="21">
        <f t="shared" si="82"/>
        <v>-1.650383132811307</v>
      </c>
      <c r="U102" s="21">
        <f t="shared" si="82"/>
        <v>-0.33164534543041696</v>
      </c>
      <c r="V102" s="21">
        <f t="shared" si="82"/>
        <v>-0.65934006944069234</v>
      </c>
      <c r="W102" s="21">
        <f t="shared" si="82"/>
        <v>-1.2854381204876228</v>
      </c>
      <c r="X102" s="21">
        <f t="shared" si="82"/>
        <v>0.64386857524418017</v>
      </c>
      <c r="Y102" s="21">
        <f t="shared" si="82"/>
        <v>0.18284220829140263</v>
      </c>
      <c r="Z102" s="21">
        <f t="shared" si="82"/>
        <v>-0.46836772673270805</v>
      </c>
      <c r="AA102" s="21">
        <f t="shared" si="82"/>
        <v>0.14806824962891343</v>
      </c>
      <c r="AB102" s="25"/>
    </row>
    <row r="103" spans="1:28" x14ac:dyDescent="0.2">
      <c r="A103" s="76"/>
      <c r="B103" s="23">
        <f t="shared" si="76"/>
        <v>9</v>
      </c>
      <c r="C103" s="21"/>
      <c r="D103" s="21">
        <f t="shared" ref="D103:AA103" si="83">NORMINV(D82,0,1)</f>
        <v>-1.6681816480601446</v>
      </c>
      <c r="E103" s="21">
        <f t="shared" si="83"/>
        <v>-1.7508805417020505</v>
      </c>
      <c r="F103" s="21">
        <f t="shared" si="83"/>
        <v>-0.62742558012733884</v>
      </c>
      <c r="G103" s="21">
        <f t="shared" si="83"/>
        <v>0.20061294268454521</v>
      </c>
      <c r="H103" s="21">
        <f t="shared" si="83"/>
        <v>0.67513617924487046</v>
      </c>
      <c r="I103" s="21">
        <f t="shared" si="83"/>
        <v>0.2445816908791783</v>
      </c>
      <c r="J103" s="21">
        <f t="shared" si="83"/>
        <v>-1.7766488544800254</v>
      </c>
      <c r="K103" s="21">
        <f t="shared" si="83"/>
        <v>0.22344076816425859</v>
      </c>
      <c r="L103" s="21">
        <f t="shared" si="83"/>
        <v>-1.9428077622363606E-3</v>
      </c>
      <c r="M103" s="21">
        <f t="shared" si="83"/>
        <v>-5.8292765910564773E-2</v>
      </c>
      <c r="N103" s="21">
        <f t="shared" si="83"/>
        <v>0.59659318235982661</v>
      </c>
      <c r="O103" s="21">
        <f t="shared" si="83"/>
        <v>0.20888307077829243</v>
      </c>
      <c r="P103" s="21">
        <f t="shared" si="83"/>
        <v>0.13942001807542609</v>
      </c>
      <c r="Q103" s="21">
        <f t="shared" si="83"/>
        <v>-0.14783209027029359</v>
      </c>
      <c r="R103" s="21">
        <f t="shared" si="83"/>
        <v>-0.67920460330301968</v>
      </c>
      <c r="S103" s="21">
        <f t="shared" si="83"/>
        <v>1.4298347577907022</v>
      </c>
      <c r="T103" s="21">
        <f t="shared" si="83"/>
        <v>-0.59386898837407109</v>
      </c>
      <c r="U103" s="21">
        <f t="shared" si="83"/>
        <v>1.0482092096305997</v>
      </c>
      <c r="V103" s="21">
        <f t="shared" si="83"/>
        <v>-2.6090431310615756</v>
      </c>
      <c r="W103" s="21">
        <f t="shared" si="83"/>
        <v>0.45864787508628901</v>
      </c>
      <c r="X103" s="21">
        <f t="shared" si="83"/>
        <v>1.3845905719920495</v>
      </c>
      <c r="Y103" s="21">
        <f t="shared" si="83"/>
        <v>-0.79024407816988151</v>
      </c>
      <c r="Z103" s="21">
        <f t="shared" si="83"/>
        <v>0.95881670711223599</v>
      </c>
      <c r="AA103" s="21">
        <f t="shared" si="83"/>
        <v>-0.39445797026809754</v>
      </c>
      <c r="AB103" s="25"/>
    </row>
    <row r="104" spans="1:28" x14ac:dyDescent="0.2">
      <c r="A104" s="76"/>
      <c r="B104" s="23">
        <f t="shared" si="76"/>
        <v>10</v>
      </c>
      <c r="C104" s="21"/>
      <c r="D104" s="21">
        <f t="shared" ref="D104:AA104" si="84">NORMINV(D83,0,1)</f>
        <v>-0.4154090618543077</v>
      </c>
      <c r="E104" s="21">
        <f t="shared" si="84"/>
        <v>-2.0816557797130604</v>
      </c>
      <c r="F104" s="21">
        <f t="shared" si="84"/>
        <v>-0.13184828299206977</v>
      </c>
      <c r="G104" s="21">
        <f t="shared" si="84"/>
        <v>-7.4192644642664479E-2</v>
      </c>
      <c r="H104" s="21">
        <f t="shared" si="84"/>
        <v>1.6368695485224063</v>
      </c>
      <c r="I104" s="21">
        <f t="shared" si="84"/>
        <v>-7.2443659001792518E-2</v>
      </c>
      <c r="J104" s="21">
        <f t="shared" si="84"/>
        <v>0.66503413719731697</v>
      </c>
      <c r="K104" s="21">
        <f t="shared" si="84"/>
        <v>-1.0838166563421976</v>
      </c>
      <c r="L104" s="21">
        <f t="shared" si="84"/>
        <v>-0.41046014152677773</v>
      </c>
      <c r="M104" s="21">
        <f t="shared" si="84"/>
        <v>1.3398801865335386</v>
      </c>
      <c r="N104" s="21">
        <f t="shared" si="84"/>
        <v>-2.0744836884612621</v>
      </c>
      <c r="O104" s="21">
        <f t="shared" si="84"/>
        <v>1.1940838390255208</v>
      </c>
      <c r="P104" s="21">
        <f t="shared" si="84"/>
        <v>-7.5711532075392773E-2</v>
      </c>
      <c r="Q104" s="21">
        <f t="shared" si="84"/>
        <v>8.267367469082948E-2</v>
      </c>
      <c r="R104" s="21">
        <f t="shared" si="84"/>
        <v>-0.993214721259575</v>
      </c>
      <c r="S104" s="21">
        <f t="shared" si="84"/>
        <v>1.2850594020807729</v>
      </c>
      <c r="T104" s="21">
        <f t="shared" si="84"/>
        <v>-0.29260544554013407</v>
      </c>
      <c r="U104" s="21">
        <f t="shared" si="84"/>
        <v>-0.10100738591826809</v>
      </c>
      <c r="V104" s="21">
        <f t="shared" si="84"/>
        <v>-1.0229483790317413</v>
      </c>
      <c r="W104" s="21">
        <f t="shared" si="84"/>
        <v>-1.951472215004193</v>
      </c>
      <c r="X104" s="21">
        <f t="shared" si="84"/>
        <v>-1.6372618710217437</v>
      </c>
      <c r="Y104" s="21">
        <f t="shared" si="84"/>
        <v>1.4774940296098815</v>
      </c>
      <c r="Z104" s="21">
        <f t="shared" si="84"/>
        <v>-2.5069656760103174E-2</v>
      </c>
      <c r="AA104" s="21">
        <f t="shared" si="84"/>
        <v>-0.19860989151305317</v>
      </c>
      <c r="AB104" s="25"/>
    </row>
    <row r="105" spans="1:28" x14ac:dyDescent="0.2">
      <c r="A105" s="76"/>
      <c r="B105" s="23">
        <f t="shared" si="76"/>
        <v>11</v>
      </c>
      <c r="C105" s="21"/>
      <c r="D105" s="21">
        <f t="shared" ref="D105:AA105" si="85">NORMINV(D84,0,1)</f>
        <v>-1.0159614993928905</v>
      </c>
      <c r="E105" s="21">
        <f t="shared" si="85"/>
        <v>-0.35637257599880212</v>
      </c>
      <c r="F105" s="21">
        <f t="shared" si="85"/>
        <v>-0.16663054253223597</v>
      </c>
      <c r="G105" s="21">
        <f t="shared" si="85"/>
        <v>1.7171466367258423</v>
      </c>
      <c r="H105" s="21">
        <f t="shared" si="85"/>
        <v>-0.23523673187194899</v>
      </c>
      <c r="I105" s="21">
        <f t="shared" si="85"/>
        <v>0.2656422935506364</v>
      </c>
      <c r="J105" s="21">
        <f t="shared" si="85"/>
        <v>-0.58044511221533379</v>
      </c>
      <c r="K105" s="21">
        <f t="shared" si="85"/>
        <v>2.2628382909573443</v>
      </c>
      <c r="L105" s="21">
        <f t="shared" si="85"/>
        <v>0.30482190804587145</v>
      </c>
      <c r="M105" s="21">
        <f t="shared" si="85"/>
        <v>-0.20976335708522126</v>
      </c>
      <c r="N105" s="21">
        <f t="shared" si="85"/>
        <v>7.3204815573456997E-2</v>
      </c>
      <c r="O105" s="21">
        <f t="shared" si="85"/>
        <v>-0.48606986306741107</v>
      </c>
      <c r="P105" s="21">
        <f t="shared" si="85"/>
        <v>0.50941081456802928</v>
      </c>
      <c r="Q105" s="21">
        <f t="shared" si="85"/>
        <v>-0.77758373942610548</v>
      </c>
      <c r="R105" s="21">
        <f t="shared" si="85"/>
        <v>-0.68187718584471846</v>
      </c>
      <c r="S105" s="21">
        <f t="shared" si="85"/>
        <v>0.32280052358208317</v>
      </c>
      <c r="T105" s="21">
        <f t="shared" si="85"/>
        <v>0.45728466310818972</v>
      </c>
      <c r="U105" s="21">
        <f t="shared" si="85"/>
        <v>-0.15971982197574239</v>
      </c>
      <c r="V105" s="21">
        <f t="shared" si="85"/>
        <v>-0.36880635981671289</v>
      </c>
      <c r="W105" s="21">
        <f t="shared" si="85"/>
        <v>-0.2049215940311197</v>
      </c>
      <c r="X105" s="21">
        <f t="shared" si="85"/>
        <v>0.24425998616797859</v>
      </c>
      <c r="Y105" s="21">
        <f t="shared" si="85"/>
        <v>-0.11957910670994767</v>
      </c>
      <c r="Z105" s="21">
        <f t="shared" si="85"/>
        <v>4.936958264861184E-2</v>
      </c>
      <c r="AA105" s="21">
        <f t="shared" si="85"/>
        <v>0.69545953010565187</v>
      </c>
      <c r="AB105" s="25"/>
    </row>
    <row r="106" spans="1:28" x14ac:dyDescent="0.2">
      <c r="A106" s="76"/>
      <c r="B106" s="23">
        <f t="shared" si="76"/>
        <v>12</v>
      </c>
      <c r="C106" s="21"/>
      <c r="D106" s="21">
        <f t="shared" ref="D106:AA106" si="86">NORMINV(D85,0,1)</f>
        <v>-0.73015745024104095</v>
      </c>
      <c r="E106" s="21">
        <f t="shared" si="86"/>
        <v>0.38389811104349597</v>
      </c>
      <c r="F106" s="21">
        <f t="shared" si="86"/>
        <v>0.20579598806276048</v>
      </c>
      <c r="G106" s="21">
        <f t="shared" si="86"/>
        <v>-5.8374768145117918E-2</v>
      </c>
      <c r="H106" s="21">
        <f t="shared" si="86"/>
        <v>0.82537472527812727</v>
      </c>
      <c r="I106" s="21">
        <f t="shared" si="86"/>
        <v>-0.19825272881688041</v>
      </c>
      <c r="J106" s="21">
        <f t="shared" si="86"/>
        <v>-0.31012790280029179</v>
      </c>
      <c r="K106" s="21">
        <f t="shared" si="86"/>
        <v>-0.24564209176426352</v>
      </c>
      <c r="L106" s="21">
        <f t="shared" si="86"/>
        <v>-0.84884096065853287</v>
      </c>
      <c r="M106" s="21">
        <f t="shared" si="86"/>
        <v>1.0752385946139871</v>
      </c>
      <c r="N106" s="21">
        <f t="shared" si="86"/>
        <v>-2.0423116509884385</v>
      </c>
      <c r="O106" s="21">
        <f t="shared" si="86"/>
        <v>-1.0982837467006545</v>
      </c>
      <c r="P106" s="21">
        <f t="shared" si="86"/>
        <v>1.2325971332916132</v>
      </c>
      <c r="Q106" s="21">
        <f t="shared" si="86"/>
        <v>0.17583684025701951</v>
      </c>
      <c r="R106" s="21">
        <f t="shared" si="86"/>
        <v>-0.60104309197058514</v>
      </c>
      <c r="S106" s="21">
        <f t="shared" si="86"/>
        <v>0.15669745747838471</v>
      </c>
      <c r="T106" s="21">
        <f t="shared" si="86"/>
        <v>-1.3222507319528993</v>
      </c>
      <c r="U106" s="21">
        <f t="shared" si="86"/>
        <v>0.33309762519984232</v>
      </c>
      <c r="V106" s="21">
        <f t="shared" si="86"/>
        <v>-8.4493132805528517E-2</v>
      </c>
      <c r="W106" s="21">
        <f t="shared" si="86"/>
        <v>1.5790326622120001</v>
      </c>
      <c r="X106" s="21">
        <f t="shared" si="86"/>
        <v>0.61363396362041411</v>
      </c>
      <c r="Y106" s="21">
        <f t="shared" si="86"/>
        <v>-1.3641063362956343</v>
      </c>
      <c r="Z106" s="21">
        <f t="shared" si="86"/>
        <v>-9.9018849175692897E-2</v>
      </c>
      <c r="AA106" s="21">
        <f t="shared" si="86"/>
        <v>0.25324544511430136</v>
      </c>
      <c r="AB106" s="25"/>
    </row>
    <row r="107" spans="1:28" x14ac:dyDescent="0.2">
      <c r="A107" s="76"/>
      <c r="B107" s="23">
        <f t="shared" si="76"/>
        <v>13</v>
      </c>
      <c r="C107" s="21"/>
      <c r="D107" s="21">
        <f t="shared" ref="D107:AA107" si="87">NORMINV(D86,0,1)</f>
        <v>2.1570416713406386</v>
      </c>
      <c r="E107" s="21">
        <f t="shared" si="87"/>
        <v>0.71599939617878006</v>
      </c>
      <c r="F107" s="21">
        <f t="shared" si="87"/>
        <v>-1.2765488092720738</v>
      </c>
      <c r="G107" s="21">
        <f t="shared" si="87"/>
        <v>0.5542346702733798</v>
      </c>
      <c r="H107" s="21">
        <f t="shared" si="87"/>
        <v>1.3814898576124073</v>
      </c>
      <c r="I107" s="21">
        <f t="shared" si="87"/>
        <v>-0.88399621102940296</v>
      </c>
      <c r="J107" s="21">
        <f t="shared" si="87"/>
        <v>-0.41463233689227619</v>
      </c>
      <c r="K107" s="21">
        <f t="shared" si="87"/>
        <v>-1.0329877771042386</v>
      </c>
      <c r="L107" s="21">
        <f t="shared" si="87"/>
        <v>-1.2698432970379985</v>
      </c>
      <c r="M107" s="21">
        <f t="shared" si="87"/>
        <v>-0.65415957285149928</v>
      </c>
      <c r="N107" s="21">
        <f t="shared" si="87"/>
        <v>-0.49457083716099259</v>
      </c>
      <c r="O107" s="21">
        <f t="shared" si="87"/>
        <v>0.94583117168095165</v>
      </c>
      <c r="P107" s="21">
        <f t="shared" si="87"/>
        <v>-0.71737585730975406</v>
      </c>
      <c r="Q107" s="21">
        <f t="shared" si="87"/>
        <v>1.7892072073176193</v>
      </c>
      <c r="R107" s="21">
        <f t="shared" si="87"/>
        <v>-1.0746134235027407</v>
      </c>
      <c r="S107" s="21">
        <f t="shared" si="87"/>
        <v>0.20803346019875643</v>
      </c>
      <c r="T107" s="21">
        <f t="shared" si="87"/>
        <v>0.294589411628571</v>
      </c>
      <c r="U107" s="21">
        <f t="shared" si="87"/>
        <v>-1.4389843118454582</v>
      </c>
      <c r="V107" s="21">
        <f t="shared" si="87"/>
        <v>1.4240369835367894</v>
      </c>
      <c r="W107" s="21">
        <f t="shared" si="87"/>
        <v>-1.4830272584040902</v>
      </c>
      <c r="X107" s="21">
        <f t="shared" si="87"/>
        <v>1.6199585401275309</v>
      </c>
      <c r="Y107" s="21">
        <f t="shared" si="87"/>
        <v>-1.1190590171935306</v>
      </c>
      <c r="Z107" s="21">
        <f t="shared" si="87"/>
        <v>-0.80174893598261077</v>
      </c>
      <c r="AA107" s="21">
        <f t="shared" si="87"/>
        <v>0.34613125797032357</v>
      </c>
      <c r="AB107" s="25"/>
    </row>
    <row r="108" spans="1:28" x14ac:dyDescent="0.2">
      <c r="A108" s="76"/>
      <c r="B108" s="23">
        <f t="shared" si="76"/>
        <v>14</v>
      </c>
      <c r="C108" s="21"/>
      <c r="D108" s="21">
        <f t="shared" ref="D108:AA108" si="88">NORMINV(D87,0,1)</f>
        <v>-0.42208844758345243</v>
      </c>
      <c r="E108" s="21">
        <f t="shared" si="88"/>
        <v>1.2389816703619017</v>
      </c>
      <c r="F108" s="21">
        <f t="shared" si="88"/>
        <v>0.91592689300479757</v>
      </c>
      <c r="G108" s="21">
        <f t="shared" si="88"/>
        <v>-1.5329336820251023</v>
      </c>
      <c r="H108" s="21">
        <f t="shared" si="88"/>
        <v>-1.1659085354172161</v>
      </c>
      <c r="I108" s="21">
        <f t="shared" si="88"/>
        <v>-0.46883777147377975</v>
      </c>
      <c r="J108" s="21">
        <f t="shared" si="88"/>
        <v>-0.21850615896116865</v>
      </c>
      <c r="K108" s="21">
        <f t="shared" si="88"/>
        <v>-0.28139424895484211</v>
      </c>
      <c r="L108" s="21">
        <f t="shared" si="88"/>
        <v>8.7489253396033001E-2</v>
      </c>
      <c r="M108" s="21">
        <f t="shared" si="88"/>
        <v>-1.5491735112632821</v>
      </c>
      <c r="N108" s="21">
        <f t="shared" si="88"/>
        <v>2.3356686107812963</v>
      </c>
      <c r="O108" s="21">
        <f t="shared" si="88"/>
        <v>0.3940537530477371</v>
      </c>
      <c r="P108" s="21">
        <f t="shared" si="88"/>
        <v>0.65721649152301909</v>
      </c>
      <c r="Q108" s="21">
        <f t="shared" si="88"/>
        <v>1.2683585168654379</v>
      </c>
      <c r="R108" s="21">
        <f t="shared" si="88"/>
        <v>1.3038651270423085</v>
      </c>
      <c r="S108" s="21">
        <f t="shared" si="88"/>
        <v>-0.24754211297919856</v>
      </c>
      <c r="T108" s="21">
        <f t="shared" si="88"/>
        <v>-1.7021731044916075</v>
      </c>
      <c r="U108" s="21">
        <f t="shared" si="88"/>
        <v>0.2280125682231707</v>
      </c>
      <c r="V108" s="21">
        <f t="shared" si="88"/>
        <v>-0.5813018060620081</v>
      </c>
      <c r="W108" s="21">
        <f t="shared" si="88"/>
        <v>-0.18887943611460606</v>
      </c>
      <c r="X108" s="21">
        <f t="shared" si="88"/>
        <v>-2.0628827625441772</v>
      </c>
      <c r="Y108" s="21">
        <f t="shared" si="88"/>
        <v>-0.63064939905202799</v>
      </c>
      <c r="Z108" s="21">
        <f t="shared" si="88"/>
        <v>0.62720912221038028</v>
      </c>
      <c r="AA108" s="21">
        <f t="shared" si="88"/>
        <v>0.51461915768332889</v>
      </c>
      <c r="AB108" s="25"/>
    </row>
    <row r="109" spans="1:28" x14ac:dyDescent="0.2">
      <c r="A109" s="76"/>
      <c r="B109" s="23">
        <f t="shared" si="76"/>
        <v>15</v>
      </c>
      <c r="C109" s="21"/>
      <c r="D109" s="21">
        <f t="shared" ref="D109:AA109" si="89">NORMINV(D88,0,1)</f>
        <v>-2.647443822360191E-3</v>
      </c>
      <c r="E109" s="21">
        <f t="shared" si="89"/>
        <v>2.1577445066471928</v>
      </c>
      <c r="F109" s="21">
        <f t="shared" si="89"/>
        <v>-0.18774668969358077</v>
      </c>
      <c r="G109" s="21">
        <f t="shared" si="89"/>
        <v>1.6638910240133036</v>
      </c>
      <c r="H109" s="21">
        <f t="shared" si="89"/>
        <v>0.64645289126684791</v>
      </c>
      <c r="I109" s="21">
        <f t="shared" si="89"/>
        <v>-0.10085964767776069</v>
      </c>
      <c r="J109" s="21">
        <f t="shared" si="89"/>
        <v>1.064557744737739</v>
      </c>
      <c r="K109" s="21">
        <f t="shared" si="89"/>
        <v>2.4464065146264287</v>
      </c>
      <c r="L109" s="21">
        <f t="shared" si="89"/>
        <v>-1.2120252664555942</v>
      </c>
      <c r="M109" s="21">
        <f t="shared" si="89"/>
        <v>-2.0430350345630481</v>
      </c>
      <c r="N109" s="21">
        <f t="shared" si="89"/>
        <v>8.659822595182351E-2</v>
      </c>
      <c r="O109" s="21">
        <f t="shared" si="89"/>
        <v>-1.8032657409798918</v>
      </c>
      <c r="P109" s="21">
        <f t="shared" si="89"/>
        <v>1.0014004845808999</v>
      </c>
      <c r="Q109" s="21">
        <f t="shared" si="89"/>
        <v>-1.9559799812262555</v>
      </c>
      <c r="R109" s="21">
        <f t="shared" si="89"/>
        <v>-1.6416463676486275</v>
      </c>
      <c r="S109" s="21">
        <f t="shared" si="89"/>
        <v>-0.30731641062856374</v>
      </c>
      <c r="T109" s="21">
        <f t="shared" si="89"/>
        <v>0.43303703849059677</v>
      </c>
      <c r="U109" s="21">
        <f t="shared" si="89"/>
        <v>-2.1768125920771193</v>
      </c>
      <c r="V109" s="21">
        <f t="shared" si="89"/>
        <v>-0.14000268659004458</v>
      </c>
      <c r="W109" s="21">
        <f t="shared" si="89"/>
        <v>-0.1089730151602126</v>
      </c>
      <c r="X109" s="21">
        <f t="shared" si="89"/>
        <v>-0.45935240408034356</v>
      </c>
      <c r="Y109" s="21">
        <f t="shared" si="89"/>
        <v>1.179142863779949</v>
      </c>
      <c r="Z109" s="21">
        <f t="shared" si="89"/>
        <v>-7.4926877514144896E-2</v>
      </c>
      <c r="AA109" s="21">
        <f t="shared" si="89"/>
        <v>-1.0078914123767166</v>
      </c>
      <c r="AB109" s="25"/>
    </row>
    <row r="110" spans="1:28" x14ac:dyDescent="0.2">
      <c r="A110" s="76"/>
      <c r="B110" s="23">
        <f t="shared" si="76"/>
        <v>16</v>
      </c>
      <c r="C110" s="21"/>
      <c r="D110" s="21">
        <f t="shared" ref="D110:AA110" si="90">NORMINV(D89,0,1)</f>
        <v>0.46801751378818768</v>
      </c>
      <c r="E110" s="21">
        <f t="shared" si="90"/>
        <v>0.68812109392650544</v>
      </c>
      <c r="F110" s="21">
        <f t="shared" si="90"/>
        <v>-2.5279227148431418E-2</v>
      </c>
      <c r="G110" s="21">
        <f t="shared" si="90"/>
        <v>1.7451086426122027</v>
      </c>
      <c r="H110" s="21">
        <f t="shared" si="90"/>
        <v>0.20787628632934027</v>
      </c>
      <c r="I110" s="21">
        <f t="shared" si="90"/>
        <v>-0.40039579186969865</v>
      </c>
      <c r="J110" s="21">
        <f t="shared" si="90"/>
        <v>0.51394301744894633</v>
      </c>
      <c r="K110" s="21">
        <f t="shared" si="90"/>
        <v>0.24378502092751395</v>
      </c>
      <c r="L110" s="21">
        <f t="shared" si="90"/>
        <v>1.56243882414965E-3</v>
      </c>
      <c r="M110" s="21">
        <f t="shared" si="90"/>
        <v>0.94896996544283574</v>
      </c>
      <c r="N110" s="21">
        <f t="shared" si="90"/>
        <v>0.21867202329043581</v>
      </c>
      <c r="O110" s="21">
        <f t="shared" si="90"/>
        <v>-0.897673978399678</v>
      </c>
      <c r="P110" s="21">
        <f t="shared" si="90"/>
        <v>-0.56774018860161835</v>
      </c>
      <c r="Q110" s="21">
        <f t="shared" si="90"/>
        <v>-0.6832059645832349</v>
      </c>
      <c r="R110" s="21">
        <f t="shared" si="90"/>
        <v>0.75871919900793383</v>
      </c>
      <c r="S110" s="21">
        <f t="shared" si="90"/>
        <v>1.1600975342047489E-2</v>
      </c>
      <c r="T110" s="21">
        <f t="shared" si="90"/>
        <v>-7.6030541750477494E-3</v>
      </c>
      <c r="U110" s="21">
        <f t="shared" si="90"/>
        <v>-0.32416333963334748</v>
      </c>
      <c r="V110" s="21">
        <f t="shared" si="90"/>
        <v>-1.1164687948107455</v>
      </c>
      <c r="W110" s="21">
        <f t="shared" si="90"/>
        <v>-0.36476586335349559</v>
      </c>
      <c r="X110" s="21">
        <f t="shared" si="90"/>
        <v>0.35017977586640658</v>
      </c>
      <c r="Y110" s="21">
        <f t="shared" si="90"/>
        <v>1.6723827573821251</v>
      </c>
      <c r="Z110" s="21">
        <f t="shared" si="90"/>
        <v>1.0076355792608291</v>
      </c>
      <c r="AA110" s="21">
        <f t="shared" si="90"/>
        <v>-0.1615062114229058</v>
      </c>
      <c r="AB110" s="25"/>
    </row>
    <row r="111" spans="1:28" x14ac:dyDescent="0.2">
      <c r="A111" s="76"/>
      <c r="B111" s="23">
        <f t="shared" si="76"/>
        <v>17</v>
      </c>
      <c r="C111" s="21"/>
      <c r="D111" s="21">
        <f t="shared" ref="D111:AA111" si="91">NORMINV(D90,0,1)</f>
        <v>0.48255431240542634</v>
      </c>
      <c r="E111" s="21">
        <f t="shared" si="91"/>
        <v>-0.97478742501748084</v>
      </c>
      <c r="F111" s="21">
        <f t="shared" si="91"/>
        <v>-1.1539210263714199</v>
      </c>
      <c r="G111" s="21">
        <f t="shared" si="91"/>
        <v>0.69763393523151307</v>
      </c>
      <c r="H111" s="21">
        <f t="shared" si="91"/>
        <v>1.3911859184573683</v>
      </c>
      <c r="I111" s="21">
        <f t="shared" si="91"/>
        <v>0.97867945898893793</v>
      </c>
      <c r="J111" s="21">
        <f t="shared" si="91"/>
        <v>-1.1070128116652636</v>
      </c>
      <c r="K111" s="21">
        <f t="shared" si="91"/>
        <v>1.7943114636433106</v>
      </c>
      <c r="L111" s="21">
        <f t="shared" si="91"/>
        <v>0.7232770639081334</v>
      </c>
      <c r="M111" s="21">
        <f t="shared" si="91"/>
        <v>0.67046986463197844</v>
      </c>
      <c r="N111" s="21">
        <f t="shared" si="91"/>
        <v>-1.1979286518357328</v>
      </c>
      <c r="O111" s="21">
        <f t="shared" si="91"/>
        <v>1.7455950826786975</v>
      </c>
      <c r="P111" s="21">
        <f t="shared" si="91"/>
        <v>1.4932088743205678</v>
      </c>
      <c r="Q111" s="21">
        <f t="shared" si="91"/>
        <v>0.1666991799185232</v>
      </c>
      <c r="R111" s="21">
        <f t="shared" si="91"/>
        <v>-0.79085105841413472</v>
      </c>
      <c r="S111" s="21">
        <f t="shared" si="91"/>
        <v>-0.33297073521685827</v>
      </c>
      <c r="T111" s="21">
        <f t="shared" si="91"/>
        <v>0.91762698649706687</v>
      </c>
      <c r="U111" s="21">
        <f t="shared" si="91"/>
        <v>-0.10129981128084835</v>
      </c>
      <c r="V111" s="21">
        <f t="shared" si="91"/>
        <v>0.90004816912038677</v>
      </c>
      <c r="W111" s="21">
        <f t="shared" si="91"/>
        <v>-0.83593815516807635</v>
      </c>
      <c r="X111" s="21">
        <f t="shared" si="91"/>
        <v>0.9900476789025533</v>
      </c>
      <c r="Y111" s="21">
        <f t="shared" si="91"/>
        <v>1.2972694250222052</v>
      </c>
      <c r="Z111" s="21">
        <f t="shared" si="91"/>
        <v>-1.7608870315204728</v>
      </c>
      <c r="AA111" s="21">
        <f t="shared" si="91"/>
        <v>1.3058765646350974</v>
      </c>
      <c r="AB111" s="25"/>
    </row>
    <row r="112" spans="1:28" x14ac:dyDescent="0.2">
      <c r="A112" s="76"/>
      <c r="B112" s="23">
        <f t="shared" si="76"/>
        <v>18</v>
      </c>
      <c r="C112" s="21"/>
      <c r="D112" s="21">
        <f t="shared" ref="D112:AA112" si="92">NORMINV(D91,0,1)</f>
        <v>-0.68261937461353495</v>
      </c>
      <c r="E112" s="21">
        <f t="shared" si="92"/>
        <v>-9.5441680550751473E-2</v>
      </c>
      <c r="F112" s="21">
        <f t="shared" si="92"/>
        <v>1.1709979204807646</v>
      </c>
      <c r="G112" s="21">
        <f t="shared" si="92"/>
        <v>1.108601404819672</v>
      </c>
      <c r="H112" s="21">
        <f t="shared" si="92"/>
        <v>0.30508421693450549</v>
      </c>
      <c r="I112" s="21">
        <f t="shared" si="92"/>
        <v>-1.7729928593343571</v>
      </c>
      <c r="J112" s="21">
        <f t="shared" si="92"/>
        <v>-0.11348447222899768</v>
      </c>
      <c r="K112" s="21">
        <f t="shared" si="92"/>
        <v>0.98125427992432668</v>
      </c>
      <c r="L112" s="21">
        <f t="shared" si="92"/>
        <v>-1.5603935198099432</v>
      </c>
      <c r="M112" s="21">
        <f t="shared" si="92"/>
        <v>0.11787735876712065</v>
      </c>
      <c r="N112" s="21">
        <f t="shared" si="92"/>
        <v>-0.3354705271618954</v>
      </c>
      <c r="O112" s="21">
        <f t="shared" si="92"/>
        <v>0.49878653590927891</v>
      </c>
      <c r="P112" s="21">
        <f t="shared" si="92"/>
        <v>0.28648244523342159</v>
      </c>
      <c r="Q112" s="21">
        <f t="shared" si="92"/>
        <v>0.30876245307090094</v>
      </c>
      <c r="R112" s="21">
        <f t="shared" si="92"/>
        <v>-0.90357726384214676</v>
      </c>
      <c r="S112" s="21">
        <f t="shared" si="92"/>
        <v>-6.7963838080389166E-2</v>
      </c>
      <c r="T112" s="21">
        <f t="shared" si="92"/>
        <v>1.650383132811307</v>
      </c>
      <c r="U112" s="21">
        <f t="shared" si="92"/>
        <v>0.33164534543041696</v>
      </c>
      <c r="V112" s="21">
        <f t="shared" si="92"/>
        <v>0.65934006944069234</v>
      </c>
      <c r="W112" s="21">
        <f t="shared" si="92"/>
        <v>1.2854381204876228</v>
      </c>
      <c r="X112" s="21">
        <f t="shared" si="92"/>
        <v>-0.64386857524418017</v>
      </c>
      <c r="Y112" s="21">
        <f t="shared" si="92"/>
        <v>-0.18284220829140263</v>
      </c>
      <c r="Z112" s="21">
        <f t="shared" si="92"/>
        <v>0.46836772673270805</v>
      </c>
      <c r="AA112" s="21">
        <f t="shared" si="92"/>
        <v>-0.14806824962891343</v>
      </c>
      <c r="AB112" s="25"/>
    </row>
    <row r="113" spans="1:28" x14ac:dyDescent="0.2">
      <c r="A113" s="76"/>
      <c r="B113" s="23">
        <f t="shared" si="76"/>
        <v>19</v>
      </c>
      <c r="C113" s="21"/>
      <c r="D113" s="21">
        <f t="shared" ref="D113:AA113" si="93">NORMINV(D92,0,1)</f>
        <v>1.6681816480601446</v>
      </c>
      <c r="E113" s="21">
        <f t="shared" si="93"/>
        <v>1.7508805417020505</v>
      </c>
      <c r="F113" s="21">
        <f t="shared" si="93"/>
        <v>0.62742558012733884</v>
      </c>
      <c r="G113" s="21">
        <f t="shared" si="93"/>
        <v>-0.20061294268454521</v>
      </c>
      <c r="H113" s="21">
        <f t="shared" si="93"/>
        <v>-0.67513617924487046</v>
      </c>
      <c r="I113" s="21">
        <f t="shared" si="93"/>
        <v>-0.2445816908791783</v>
      </c>
      <c r="J113" s="21">
        <f t="shared" si="93"/>
        <v>1.7766488544800254</v>
      </c>
      <c r="K113" s="21">
        <f t="shared" si="93"/>
        <v>-0.22344076816425859</v>
      </c>
      <c r="L113" s="21">
        <f t="shared" si="93"/>
        <v>1.9428077622363606E-3</v>
      </c>
      <c r="M113" s="21">
        <f t="shared" si="93"/>
        <v>5.8292765910564773E-2</v>
      </c>
      <c r="N113" s="21">
        <f t="shared" si="93"/>
        <v>-0.59659318235982661</v>
      </c>
      <c r="O113" s="21">
        <f t="shared" si="93"/>
        <v>-0.20888307077829243</v>
      </c>
      <c r="P113" s="21">
        <f t="shared" si="93"/>
        <v>-0.13942001807542609</v>
      </c>
      <c r="Q113" s="21">
        <f t="shared" si="93"/>
        <v>0.14783209027029359</v>
      </c>
      <c r="R113" s="21">
        <f t="shared" si="93"/>
        <v>0.67920460330301968</v>
      </c>
      <c r="S113" s="21">
        <f t="shared" si="93"/>
        <v>-1.4298347577907022</v>
      </c>
      <c r="T113" s="21">
        <f t="shared" si="93"/>
        <v>0.59386898837407109</v>
      </c>
      <c r="U113" s="21">
        <f t="shared" si="93"/>
        <v>-1.0482092096305997</v>
      </c>
      <c r="V113" s="21">
        <f t="shared" si="93"/>
        <v>2.6090431310615756</v>
      </c>
      <c r="W113" s="21">
        <f t="shared" si="93"/>
        <v>-0.45864787508628901</v>
      </c>
      <c r="X113" s="21">
        <f t="shared" si="93"/>
        <v>-1.3845905719920495</v>
      </c>
      <c r="Y113" s="21">
        <f t="shared" si="93"/>
        <v>0.79024407816988151</v>
      </c>
      <c r="Z113" s="21">
        <f t="shared" si="93"/>
        <v>-0.95881670711223599</v>
      </c>
      <c r="AA113" s="21">
        <f t="shared" si="93"/>
        <v>0.39445797026809754</v>
      </c>
      <c r="AB113" s="25"/>
    </row>
    <row r="114" spans="1:28" x14ac:dyDescent="0.2">
      <c r="A114" s="76"/>
      <c r="B114" s="23">
        <f t="shared" si="76"/>
        <v>20</v>
      </c>
      <c r="C114" s="21"/>
      <c r="D114" s="21">
        <f t="shared" ref="D114:AA114" si="94">NORMINV(D93,0,1)</f>
        <v>0.4154090618543077</v>
      </c>
      <c r="E114" s="21">
        <f t="shared" si="94"/>
        <v>2.0816557797130604</v>
      </c>
      <c r="F114" s="21">
        <f t="shared" si="94"/>
        <v>0.13184828299206977</v>
      </c>
      <c r="G114" s="21">
        <f t="shared" si="94"/>
        <v>7.4192644642664479E-2</v>
      </c>
      <c r="H114" s="21">
        <f t="shared" si="94"/>
        <v>-1.6368695485224063</v>
      </c>
      <c r="I114" s="21">
        <f t="shared" si="94"/>
        <v>7.2443659001792518E-2</v>
      </c>
      <c r="J114" s="21">
        <f t="shared" si="94"/>
        <v>-0.66503413719731697</v>
      </c>
      <c r="K114" s="21">
        <f t="shared" si="94"/>
        <v>1.0838166563421976</v>
      </c>
      <c r="L114" s="21">
        <f t="shared" si="94"/>
        <v>0.41046014152677773</v>
      </c>
      <c r="M114" s="21">
        <f t="shared" si="94"/>
        <v>-1.3398801865335386</v>
      </c>
      <c r="N114" s="21">
        <f t="shared" si="94"/>
        <v>2.0744836884612621</v>
      </c>
      <c r="O114" s="21">
        <f t="shared" si="94"/>
        <v>-1.1940838390255208</v>
      </c>
      <c r="P114" s="21">
        <f t="shared" si="94"/>
        <v>7.5711532075392773E-2</v>
      </c>
      <c r="Q114" s="21">
        <f t="shared" si="94"/>
        <v>-8.267367469082948E-2</v>
      </c>
      <c r="R114" s="21">
        <f t="shared" si="94"/>
        <v>0.993214721259575</v>
      </c>
      <c r="S114" s="21">
        <f t="shared" si="94"/>
        <v>-1.2850594020807729</v>
      </c>
      <c r="T114" s="21">
        <f t="shared" si="94"/>
        <v>0.29260544554013407</v>
      </c>
      <c r="U114" s="21">
        <f t="shared" si="94"/>
        <v>0.10100738591826809</v>
      </c>
      <c r="V114" s="21">
        <f t="shared" si="94"/>
        <v>1.0229483790317413</v>
      </c>
      <c r="W114" s="21">
        <f t="shared" si="94"/>
        <v>1.951472215004193</v>
      </c>
      <c r="X114" s="21">
        <f t="shared" si="94"/>
        <v>1.6372618710217437</v>
      </c>
      <c r="Y114" s="21">
        <f t="shared" si="94"/>
        <v>-1.4774940296098809</v>
      </c>
      <c r="Z114" s="21">
        <f t="shared" si="94"/>
        <v>2.5069656760103174E-2</v>
      </c>
      <c r="AA114" s="21">
        <f t="shared" si="94"/>
        <v>0.19860989151305317</v>
      </c>
      <c r="AB114" s="25"/>
    </row>
    <row r="115" spans="1:28" x14ac:dyDescent="0.2">
      <c r="A115" s="21"/>
      <c r="B115" s="21"/>
      <c r="C115" s="22">
        <v>0</v>
      </c>
      <c r="D115" s="22">
        <f>C115+1</f>
        <v>1</v>
      </c>
      <c r="E115" s="22">
        <f t="shared" ref="E115:AA115" si="95">D115+1</f>
        <v>2</v>
      </c>
      <c r="F115" s="22">
        <f t="shared" si="95"/>
        <v>3</v>
      </c>
      <c r="G115" s="22">
        <f t="shared" si="95"/>
        <v>4</v>
      </c>
      <c r="H115" s="22">
        <f t="shared" si="95"/>
        <v>5</v>
      </c>
      <c r="I115" s="22">
        <f t="shared" si="95"/>
        <v>6</v>
      </c>
      <c r="J115" s="22">
        <f t="shared" si="95"/>
        <v>7</v>
      </c>
      <c r="K115" s="22">
        <f t="shared" si="95"/>
        <v>8</v>
      </c>
      <c r="L115" s="22">
        <f t="shared" si="95"/>
        <v>9</v>
      </c>
      <c r="M115" s="22">
        <f t="shared" si="95"/>
        <v>10</v>
      </c>
      <c r="N115" s="22">
        <f t="shared" si="95"/>
        <v>11</v>
      </c>
      <c r="O115" s="22">
        <f t="shared" si="95"/>
        <v>12</v>
      </c>
      <c r="P115" s="22">
        <f t="shared" si="95"/>
        <v>13</v>
      </c>
      <c r="Q115" s="22">
        <f t="shared" si="95"/>
        <v>14</v>
      </c>
      <c r="R115" s="22">
        <f t="shared" si="95"/>
        <v>15</v>
      </c>
      <c r="S115" s="22">
        <f t="shared" si="95"/>
        <v>16</v>
      </c>
      <c r="T115" s="22">
        <f t="shared" si="95"/>
        <v>17</v>
      </c>
      <c r="U115" s="22">
        <f t="shared" si="95"/>
        <v>18</v>
      </c>
      <c r="V115" s="22">
        <f t="shared" si="95"/>
        <v>19</v>
      </c>
      <c r="W115" s="22">
        <f t="shared" si="95"/>
        <v>20</v>
      </c>
      <c r="X115" s="22">
        <f t="shared" si="95"/>
        <v>21</v>
      </c>
      <c r="Y115" s="22">
        <f t="shared" si="95"/>
        <v>22</v>
      </c>
      <c r="Z115" s="22">
        <f t="shared" si="95"/>
        <v>23</v>
      </c>
      <c r="AA115" s="22">
        <f t="shared" si="95"/>
        <v>24</v>
      </c>
      <c r="AB115" s="25"/>
    </row>
    <row r="116" spans="1:28" x14ac:dyDescent="0.2">
      <c r="A116" s="75" t="s">
        <v>5</v>
      </c>
      <c r="B116" s="23">
        <v>1</v>
      </c>
      <c r="C116" s="21"/>
      <c r="D116" s="21">
        <f>0+1*(D95-AVERAGE(D$95:D$114))/STDEVP(D$95:D$114)</f>
        <v>1.002538881085586</v>
      </c>
      <c r="E116" s="21">
        <f t="shared" ref="E116:AA116" si="96">0+1*(E95-AVERAGE(E$95:E$114))/STDEVP(E$95:E$114)</f>
        <v>0.28342803477986384</v>
      </c>
      <c r="F116" s="21">
        <f t="shared" si="96"/>
        <v>0.22093399822995258</v>
      </c>
      <c r="G116" s="21">
        <f t="shared" si="96"/>
        <v>-1.4954660012571241</v>
      </c>
      <c r="H116" s="21">
        <f t="shared" si="96"/>
        <v>0.23972348057429824</v>
      </c>
      <c r="I116" s="21">
        <f t="shared" si="96"/>
        <v>-0.35989726866969451</v>
      </c>
      <c r="J116" s="21">
        <f t="shared" si="96"/>
        <v>0.69941832086986622</v>
      </c>
      <c r="K116" s="21">
        <f t="shared" si="96"/>
        <v>-1.6971010466736307</v>
      </c>
      <c r="L116" s="21">
        <f t="shared" si="96"/>
        <v>-0.36357821174611876</v>
      </c>
      <c r="M116" s="21">
        <f t="shared" si="96"/>
        <v>0.19676678184243532</v>
      </c>
      <c r="N116" s="21">
        <f t="shared" si="96"/>
        <v>-5.762436872281719E-2</v>
      </c>
      <c r="O116" s="21">
        <f t="shared" si="96"/>
        <v>0.45694660689976707</v>
      </c>
      <c r="P116" s="21">
        <f t="shared" si="96"/>
        <v>-0.63739107613945112</v>
      </c>
      <c r="Q116" s="21">
        <f t="shared" si="96"/>
        <v>0.78189641386234832</v>
      </c>
      <c r="R116" s="21">
        <f t="shared" si="96"/>
        <v>0.68734906565733567</v>
      </c>
      <c r="S116" s="21">
        <f t="shared" si="96"/>
        <v>-0.50173803488026714</v>
      </c>
      <c r="T116" s="21">
        <f t="shared" si="96"/>
        <v>-0.47848954710725339</v>
      </c>
      <c r="U116" s="21">
        <f t="shared" si="96"/>
        <v>0.17497913458625924</v>
      </c>
      <c r="V116" s="21">
        <f t="shared" si="96"/>
        <v>0.32505120782717689</v>
      </c>
      <c r="W116" s="21">
        <f t="shared" si="96"/>
        <v>0.19290160767027759</v>
      </c>
      <c r="X116" s="21">
        <f t="shared" si="96"/>
        <v>-0.20912800588877076</v>
      </c>
      <c r="Y116" s="21">
        <f t="shared" si="96"/>
        <v>0.10810178463471661</v>
      </c>
      <c r="Z116" s="21">
        <f t="shared" si="96"/>
        <v>-6.2153340227530308E-2</v>
      </c>
      <c r="AA116" s="21">
        <f t="shared" si="96"/>
        <v>-1.1141055198119894</v>
      </c>
      <c r="AB116" s="25"/>
    </row>
    <row r="117" spans="1:28" x14ac:dyDescent="0.2">
      <c r="A117" s="76"/>
      <c r="B117" s="23">
        <f>B116+1</f>
        <v>2</v>
      </c>
      <c r="C117" s="21"/>
      <c r="D117" s="21">
        <f t="shared" ref="D117:AA117" si="97">0+1*(D96-AVERAGE(D$95:D$114))/STDEVP(D$95:D$114)</f>
        <v>0.72051080047657956</v>
      </c>
      <c r="E117" s="21">
        <f t="shared" si="97"/>
        <v>-0.30531947320527197</v>
      </c>
      <c r="F117" s="21">
        <f t="shared" si="97"/>
        <v>-0.27286312443946614</v>
      </c>
      <c r="G117" s="21">
        <f t="shared" si="97"/>
        <v>5.0838687404556847E-2</v>
      </c>
      <c r="H117" s="21">
        <f t="shared" si="97"/>
        <v>-0.84111737290005295</v>
      </c>
      <c r="I117" s="21">
        <f t="shared" si="97"/>
        <v>0.26859659527035418</v>
      </c>
      <c r="J117" s="21">
        <f t="shared" si="97"/>
        <v>0.37369448457170246</v>
      </c>
      <c r="K117" s="21">
        <f t="shared" si="97"/>
        <v>0.18422856494259768</v>
      </c>
      <c r="L117" s="21">
        <f t="shared" si="97"/>
        <v>1.0124602936565961</v>
      </c>
      <c r="M117" s="21">
        <f t="shared" si="97"/>
        <v>-1.0086186687459497</v>
      </c>
      <c r="N117" s="21">
        <f t="shared" si="97"/>
        <v>1.6076390426169571</v>
      </c>
      <c r="O117" s="21">
        <f t="shared" si="97"/>
        <v>1.0324792166726593</v>
      </c>
      <c r="P117" s="21">
        <f t="shared" si="97"/>
        <v>-1.5422648887055079</v>
      </c>
      <c r="Q117" s="21">
        <f t="shared" si="97"/>
        <v>-0.17681207547282515</v>
      </c>
      <c r="R117" s="21">
        <f t="shared" si="97"/>
        <v>0.60586630006397901</v>
      </c>
      <c r="S117" s="21">
        <f t="shared" si="97"/>
        <v>-0.24355931494004174</v>
      </c>
      <c r="T117" s="21">
        <f t="shared" si="97"/>
        <v>1.3835652164540004</v>
      </c>
      <c r="U117" s="21">
        <f t="shared" si="97"/>
        <v>-0.36492110665549493</v>
      </c>
      <c r="V117" s="21">
        <f t="shared" si="97"/>
        <v>7.4468875442354879E-2</v>
      </c>
      <c r="W117" s="21">
        <f t="shared" si="97"/>
        <v>-1.4864121106647086</v>
      </c>
      <c r="X117" s="21">
        <f t="shared" si="97"/>
        <v>-0.52537482364920784</v>
      </c>
      <c r="Y117" s="21">
        <f t="shared" si="97"/>
        <v>1.233178047924117</v>
      </c>
      <c r="Z117" s="21">
        <f t="shared" si="97"/>
        <v>0.12465878566482876</v>
      </c>
      <c r="AA117" s="21">
        <f t="shared" si="97"/>
        <v>-0.40569168449848586</v>
      </c>
      <c r="AB117" s="25"/>
    </row>
    <row r="118" spans="1:28" x14ac:dyDescent="0.2">
      <c r="A118" s="76"/>
      <c r="B118" s="23">
        <f t="shared" ref="B118:B135" si="98">B117+1</f>
        <v>3</v>
      </c>
      <c r="C118" s="21"/>
      <c r="D118" s="21">
        <f t="shared" ref="D118:AA118" si="99">0+1*(D97-AVERAGE(D$95:D$114))/STDEVP(D$95:D$114)</f>
        <v>-2.1285433994625631</v>
      </c>
      <c r="E118" s="21">
        <f t="shared" si="99"/>
        <v>-0.56944421493084507</v>
      </c>
      <c r="F118" s="21">
        <f t="shared" si="99"/>
        <v>1.6925650488931399</v>
      </c>
      <c r="G118" s="21">
        <f t="shared" si="99"/>
        <v>-0.48268394112932328</v>
      </c>
      <c r="H118" s="21">
        <f t="shared" si="99"/>
        <v>-1.4078394747688181</v>
      </c>
      <c r="I118" s="21">
        <f t="shared" si="99"/>
        <v>1.1976550029417512</v>
      </c>
      <c r="J118" s="21">
        <f t="shared" si="99"/>
        <v>0.49961907981397496</v>
      </c>
      <c r="K118" s="21">
        <f t="shared" si="99"/>
        <v>0.7747282007425238</v>
      </c>
      <c r="L118" s="21">
        <f t="shared" si="99"/>
        <v>1.5146134281968786</v>
      </c>
      <c r="M118" s="21">
        <f t="shared" si="99"/>
        <v>0.61362897576585496</v>
      </c>
      <c r="N118" s="21">
        <f t="shared" si="99"/>
        <v>0.3893095291186125</v>
      </c>
      <c r="O118" s="21">
        <f t="shared" si="99"/>
        <v>-0.88916095697071151</v>
      </c>
      <c r="P118" s="21">
        <f t="shared" si="99"/>
        <v>0.89760357772314658</v>
      </c>
      <c r="Q118" s="21">
        <f t="shared" si="99"/>
        <v>-1.7991305992211526</v>
      </c>
      <c r="R118" s="21">
        <f t="shared" si="99"/>
        <v>1.0832369052975563</v>
      </c>
      <c r="S118" s="21">
        <f t="shared" si="99"/>
        <v>-0.32335232406438319</v>
      </c>
      <c r="T118" s="21">
        <f t="shared" si="99"/>
        <v>-0.30824990541919339</v>
      </c>
      <c r="U118" s="21">
        <f t="shared" si="99"/>
        <v>1.5764619973603733</v>
      </c>
      <c r="V118" s="21">
        <f t="shared" si="99"/>
        <v>-1.2550893691726051</v>
      </c>
      <c r="W118" s="21">
        <f t="shared" si="99"/>
        <v>1.3960380491747928</v>
      </c>
      <c r="X118" s="21">
        <f t="shared" si="99"/>
        <v>-1.3869594624736254</v>
      </c>
      <c r="Y118" s="21">
        <f t="shared" si="99"/>
        <v>1.0116506152167895</v>
      </c>
      <c r="Z118" s="21">
        <f t="shared" si="99"/>
        <v>1.0093537705162023</v>
      </c>
      <c r="AA118" s="21">
        <f t="shared" si="99"/>
        <v>-0.55449199901771717</v>
      </c>
      <c r="AB118" s="25"/>
    </row>
    <row r="119" spans="1:28" x14ac:dyDescent="0.2">
      <c r="A119" s="76"/>
      <c r="B119" s="23">
        <f t="shared" si="98"/>
        <v>4</v>
      </c>
      <c r="C119" s="21"/>
      <c r="D119" s="21">
        <f t="shared" ref="D119:AA119" si="100">0+1*(D98-AVERAGE(D$95:D$114))/STDEVP(D$95:D$114)</f>
        <v>0.41651192511953922</v>
      </c>
      <c r="E119" s="21">
        <f t="shared" si="100"/>
        <v>-0.98537924523161746</v>
      </c>
      <c r="F119" s="21">
        <f t="shared" si="100"/>
        <v>-1.2144195624805092</v>
      </c>
      <c r="G119" s="21">
        <f t="shared" si="100"/>
        <v>1.3350346176733947</v>
      </c>
      <c r="H119" s="21">
        <f t="shared" si="100"/>
        <v>1.1881462980604611</v>
      </c>
      <c r="I119" s="21">
        <f t="shared" si="100"/>
        <v>0.63519039512597786</v>
      </c>
      <c r="J119" s="21">
        <f t="shared" si="100"/>
        <v>0.2632931307097453</v>
      </c>
      <c r="K119" s="21">
        <f t="shared" si="100"/>
        <v>0.21104224563354143</v>
      </c>
      <c r="L119" s="21">
        <f t="shared" si="100"/>
        <v>-0.10435334684653273</v>
      </c>
      <c r="M119" s="21">
        <f t="shared" si="100"/>
        <v>1.4531893966732192</v>
      </c>
      <c r="N119" s="21">
        <f t="shared" si="100"/>
        <v>-1.838559774895089</v>
      </c>
      <c r="O119" s="21">
        <f t="shared" si="100"/>
        <v>-0.37044371410928267</v>
      </c>
      <c r="P119" s="21">
        <f t="shared" si="100"/>
        <v>-0.82233025842546004</v>
      </c>
      <c r="Q119" s="21">
        <f t="shared" si="100"/>
        <v>-1.2753931513032846</v>
      </c>
      <c r="R119" s="21">
        <f t="shared" si="100"/>
        <v>-1.3143282916929926</v>
      </c>
      <c r="S119" s="21">
        <f t="shared" si="100"/>
        <v>0.38476174678418601</v>
      </c>
      <c r="T119" s="21">
        <f t="shared" si="100"/>
        <v>1.7811050830577266</v>
      </c>
      <c r="U119" s="21">
        <f t="shared" si="100"/>
        <v>-0.24979643333524545</v>
      </c>
      <c r="V119" s="21">
        <f t="shared" si="100"/>
        <v>0.51233621423036113</v>
      </c>
      <c r="W119" s="21">
        <f t="shared" si="100"/>
        <v>0.17780042681509642</v>
      </c>
      <c r="X119" s="21">
        <f t="shared" si="100"/>
        <v>1.7661777734503854</v>
      </c>
      <c r="Y119" s="21">
        <f t="shared" si="100"/>
        <v>0.57011903995653801</v>
      </c>
      <c r="Z119" s="21">
        <f t="shared" si="100"/>
        <v>-0.78961862497430957</v>
      </c>
      <c r="AA119" s="21">
        <f t="shared" si="100"/>
        <v>-0.82440461214025407</v>
      </c>
      <c r="AB119" s="25"/>
    </row>
    <row r="120" spans="1:28" x14ac:dyDescent="0.2">
      <c r="A120" s="76"/>
      <c r="B120" s="23">
        <f t="shared" si="98"/>
        <v>5</v>
      </c>
      <c r="C120" s="21"/>
      <c r="D120" s="21">
        <f t="shared" ref="D120:AA120" si="101">0+1*(D99-AVERAGE(D$95:D$114))/STDEVP(D$95:D$114)</f>
        <v>2.612466485188647E-3</v>
      </c>
      <c r="E120" s="21">
        <f t="shared" si="101"/>
        <v>-1.7160840262807326</v>
      </c>
      <c r="F120" s="21">
        <f t="shared" si="101"/>
        <v>0.24893171550717644</v>
      </c>
      <c r="G120" s="21">
        <f t="shared" si="101"/>
        <v>-1.4490855952484822</v>
      </c>
      <c r="H120" s="21">
        <f t="shared" si="101"/>
        <v>-0.65878290302963805</v>
      </c>
      <c r="I120" s="21">
        <f t="shared" si="101"/>
        <v>0.13664658301594762</v>
      </c>
      <c r="J120" s="21">
        <f t="shared" si="101"/>
        <v>-1.282758997576432</v>
      </c>
      <c r="K120" s="21">
        <f t="shared" si="101"/>
        <v>-1.8347749696268352</v>
      </c>
      <c r="L120" s="21">
        <f t="shared" si="101"/>
        <v>1.4456506154496085</v>
      </c>
      <c r="M120" s="21">
        <f t="shared" si="101"/>
        <v>1.916452113125731</v>
      </c>
      <c r="N120" s="21">
        <f t="shared" si="101"/>
        <v>-6.8167210912270598E-2</v>
      </c>
      <c r="O120" s="21">
        <f t="shared" si="101"/>
        <v>1.6952216631564321</v>
      </c>
      <c r="P120" s="21">
        <f t="shared" si="101"/>
        <v>-1.2529842599726513</v>
      </c>
      <c r="Q120" s="21">
        <f t="shared" si="101"/>
        <v>1.9668283367603656</v>
      </c>
      <c r="R120" s="21">
        <f t="shared" si="101"/>
        <v>1.65482013530807</v>
      </c>
      <c r="S120" s="21">
        <f t="shared" si="101"/>
        <v>0.47767063771823187</v>
      </c>
      <c r="T120" s="21">
        <f t="shared" si="101"/>
        <v>-0.45311752863010246</v>
      </c>
      <c r="U120" s="21">
        <f t="shared" si="101"/>
        <v>2.3847809170234062</v>
      </c>
      <c r="V120" s="21">
        <f t="shared" si="101"/>
        <v>0.12339278096440635</v>
      </c>
      <c r="W120" s="21">
        <f t="shared" si="101"/>
        <v>0.10258103796464832</v>
      </c>
      <c r="X120" s="21">
        <f t="shared" si="101"/>
        <v>0.39328362280128787</v>
      </c>
      <c r="Y120" s="21">
        <f t="shared" si="101"/>
        <v>-1.0659675542073532</v>
      </c>
      <c r="Z120" s="21">
        <f t="shared" si="101"/>
        <v>9.4328439911453926E-2</v>
      </c>
      <c r="AA120" s="21">
        <f t="shared" si="101"/>
        <v>1.6146121194563474</v>
      </c>
      <c r="AB120" s="25"/>
    </row>
    <row r="121" spans="1:28" x14ac:dyDescent="0.2">
      <c r="A121" s="76"/>
      <c r="B121" s="23">
        <f t="shared" si="98"/>
        <v>6</v>
      </c>
      <c r="C121" s="21"/>
      <c r="D121" s="21">
        <f t="shared" ref="D121:AA121" si="102">0+1*(D100-AVERAGE(D$95:D$114))/STDEVP(D$95:D$114)</f>
        <v>-0.46183418848258656</v>
      </c>
      <c r="E121" s="21">
        <f t="shared" si="102"/>
        <v>-0.54727221586998631</v>
      </c>
      <c r="F121" s="21">
        <f t="shared" si="102"/>
        <v>3.3517509102424285E-2</v>
      </c>
      <c r="G121" s="21">
        <f t="shared" si="102"/>
        <v>-1.5198181609595338</v>
      </c>
      <c r="H121" s="21">
        <f t="shared" si="102"/>
        <v>-0.21184118012171388</v>
      </c>
      <c r="I121" s="21">
        <f t="shared" si="102"/>
        <v>0.54246388989739547</v>
      </c>
      <c r="J121" s="21">
        <f t="shared" si="102"/>
        <v>-0.6192853634601394</v>
      </c>
      <c r="K121" s="21">
        <f t="shared" si="102"/>
        <v>-0.18283578452457597</v>
      </c>
      <c r="L121" s="21">
        <f t="shared" si="102"/>
        <v>-1.8636085486399877E-3</v>
      </c>
      <c r="M121" s="21">
        <f t="shared" si="102"/>
        <v>-0.89017342571158475</v>
      </c>
      <c r="N121" s="21">
        <f t="shared" si="102"/>
        <v>-0.17213126214092153</v>
      </c>
      <c r="O121" s="21">
        <f t="shared" si="102"/>
        <v>0.84388913960514389</v>
      </c>
      <c r="P121" s="21">
        <f t="shared" si="102"/>
        <v>0.71037465132588817</v>
      </c>
      <c r="Q121" s="21">
        <f t="shared" si="102"/>
        <v>0.68699519621032812</v>
      </c>
      <c r="R121" s="21">
        <f t="shared" si="102"/>
        <v>-0.76480771517284052</v>
      </c>
      <c r="S121" s="21">
        <f t="shared" si="102"/>
        <v>-1.8031725928515232E-2</v>
      </c>
      <c r="T121" s="21">
        <f t="shared" si="102"/>
        <v>7.9556176761384056E-3</v>
      </c>
      <c r="U121" s="21">
        <f t="shared" si="102"/>
        <v>0.35513325730008299</v>
      </c>
      <c r="V121" s="21">
        <f t="shared" si="102"/>
        <v>0.98401104155292185</v>
      </c>
      <c r="W121" s="21">
        <f t="shared" si="102"/>
        <v>0.34336996936223579</v>
      </c>
      <c r="X121" s="21">
        <f t="shared" si="102"/>
        <v>-0.29981332341170314</v>
      </c>
      <c r="Y121" s="21">
        <f t="shared" si="102"/>
        <v>-1.5118657902659882</v>
      </c>
      <c r="Z121" s="21">
        <f t="shared" si="102"/>
        <v>-1.268552692229896</v>
      </c>
      <c r="AA121" s="21">
        <f t="shared" si="102"/>
        <v>0.25872815576033076</v>
      </c>
      <c r="AB121" s="25"/>
    </row>
    <row r="122" spans="1:28" x14ac:dyDescent="0.2">
      <c r="A122" s="76"/>
      <c r="B122" s="23">
        <f t="shared" si="98"/>
        <v>7</v>
      </c>
      <c r="C122" s="21"/>
      <c r="D122" s="21">
        <f t="shared" ref="D122:AA122" si="103">0+1*(D101-AVERAGE(D$95:D$114))/STDEVP(D$95:D$114)</f>
        <v>-0.47617893070854866</v>
      </c>
      <c r="E122" s="21">
        <f t="shared" si="103"/>
        <v>0.77526191073063144</v>
      </c>
      <c r="F122" s="21">
        <f t="shared" si="103"/>
        <v>1.529973929890603</v>
      </c>
      <c r="G122" s="21">
        <f t="shared" si="103"/>
        <v>-0.60757061112219535</v>
      </c>
      <c r="H122" s="21">
        <f t="shared" si="103"/>
        <v>-1.4177204718185454</v>
      </c>
      <c r="I122" s="21">
        <f t="shared" si="103"/>
        <v>-1.3259336812875113</v>
      </c>
      <c r="J122" s="21">
        <f t="shared" si="103"/>
        <v>1.3339160337853115</v>
      </c>
      <c r="K122" s="21">
        <f t="shared" si="103"/>
        <v>-1.3457116556566873</v>
      </c>
      <c r="L122" s="21">
        <f t="shared" si="103"/>
        <v>-0.86269318100695513</v>
      </c>
      <c r="M122" s="21">
        <f t="shared" si="103"/>
        <v>-0.62892871004333484</v>
      </c>
      <c r="N122" s="21">
        <f t="shared" si="103"/>
        <v>0.94296914480635341</v>
      </c>
      <c r="O122" s="21">
        <f t="shared" si="103"/>
        <v>-1.6410063874713565</v>
      </c>
      <c r="P122" s="21">
        <f t="shared" si="103"/>
        <v>-1.8683506201399309</v>
      </c>
      <c r="Q122" s="21">
        <f t="shared" si="103"/>
        <v>-0.16762373537837358</v>
      </c>
      <c r="R122" s="21">
        <f t="shared" si="103"/>
        <v>0.79719742405175664</v>
      </c>
      <c r="S122" s="21">
        <f t="shared" si="103"/>
        <v>0.5175458840848578</v>
      </c>
      <c r="T122" s="21">
        <f t="shared" si="103"/>
        <v>-0.96017854217536669</v>
      </c>
      <c r="U122" s="21">
        <f t="shared" si="103"/>
        <v>0.11097779281501002</v>
      </c>
      <c r="V122" s="21">
        <f t="shared" si="103"/>
        <v>-0.79326653862643914</v>
      </c>
      <c r="W122" s="21">
        <f t="shared" si="103"/>
        <v>0.78690493701878794</v>
      </c>
      <c r="X122" s="21">
        <f t="shared" si="103"/>
        <v>-0.84764885183163041</v>
      </c>
      <c r="Y122" s="21">
        <f t="shared" si="103"/>
        <v>-1.1727562101388977</v>
      </c>
      <c r="Z122" s="21">
        <f t="shared" si="103"/>
        <v>2.2168510427020029</v>
      </c>
      <c r="AA122" s="21">
        <f t="shared" si="103"/>
        <v>-2.0919754865276761</v>
      </c>
      <c r="AB122" s="25"/>
    </row>
    <row r="123" spans="1:28" x14ac:dyDescent="0.2">
      <c r="A123" s="76"/>
      <c r="B123" s="23">
        <f t="shared" si="98"/>
        <v>8</v>
      </c>
      <c r="C123" s="21"/>
      <c r="D123" s="21">
        <f t="shared" ref="D123:AA123" si="104">0+1*(D102-AVERAGE(D$95:D$114))/STDEVP(D$95:D$114)</f>
        <v>0.67360078550353053</v>
      </c>
      <c r="E123" s="21">
        <f t="shared" si="104"/>
        <v>7.590608755113068E-2</v>
      </c>
      <c r="F123" s="21">
        <f t="shared" si="104"/>
        <v>-1.5526160364071628</v>
      </c>
      <c r="G123" s="21">
        <f t="shared" si="104"/>
        <v>-0.96548289726429437</v>
      </c>
      <c r="H123" s="21">
        <f t="shared" si="104"/>
        <v>-0.31090319003256423</v>
      </c>
      <c r="I123" s="21">
        <f t="shared" si="104"/>
        <v>2.4020846941064153</v>
      </c>
      <c r="J123" s="21">
        <f t="shared" si="104"/>
        <v>0.13674526211147187</v>
      </c>
      <c r="K123" s="21">
        <f t="shared" si="104"/>
        <v>-0.73592871049040687</v>
      </c>
      <c r="L123" s="21">
        <f t="shared" si="104"/>
        <v>1.8611689992681124</v>
      </c>
      <c r="M123" s="21">
        <f t="shared" si="104"/>
        <v>-0.11057388124880772</v>
      </c>
      <c r="N123" s="21">
        <f t="shared" si="104"/>
        <v>0.26407111610597594</v>
      </c>
      <c r="O123" s="21">
        <f t="shared" si="104"/>
        <v>-0.46890135033824282</v>
      </c>
      <c r="P123" s="21">
        <f t="shared" si="104"/>
        <v>-0.3584559825594486</v>
      </c>
      <c r="Q123" s="21">
        <f t="shared" si="104"/>
        <v>-0.31047492707301072</v>
      </c>
      <c r="R123" s="21">
        <f t="shared" si="104"/>
        <v>0.91082822676009911</v>
      </c>
      <c r="S123" s="21">
        <f t="shared" si="104"/>
        <v>0.10563812655249308</v>
      </c>
      <c r="T123" s="21">
        <f t="shared" si="104"/>
        <v>-1.7269135430975477</v>
      </c>
      <c r="U123" s="21">
        <f t="shared" si="104"/>
        <v>-0.36333007897910685</v>
      </c>
      <c r="V123" s="21">
        <f t="shared" si="104"/>
        <v>-0.58111602535016693</v>
      </c>
      <c r="W123" s="21">
        <f t="shared" si="104"/>
        <v>-1.2100388013040069</v>
      </c>
      <c r="X123" s="21">
        <f t="shared" si="104"/>
        <v>0.55126078285560587</v>
      </c>
      <c r="Y123" s="21">
        <f t="shared" si="104"/>
        <v>0.16529283055104912</v>
      </c>
      <c r="Z123" s="21">
        <f t="shared" si="104"/>
        <v>-0.58964684547584434</v>
      </c>
      <c r="AA123" s="21">
        <f t="shared" si="104"/>
        <v>0.23720093992444288</v>
      </c>
      <c r="AB123" s="25"/>
    </row>
    <row r="124" spans="1:28" x14ac:dyDescent="0.2">
      <c r="A124" s="76"/>
      <c r="B124" s="23">
        <f t="shared" si="98"/>
        <v>9</v>
      </c>
      <c r="C124" s="21"/>
      <c r="D124" s="21">
        <f t="shared" ref="D124:AA124" si="105">0+1*(D103-AVERAGE(D$95:D$114))/STDEVP(D$95:D$114)</f>
        <v>-1.6461420672861269</v>
      </c>
      <c r="E124" s="21">
        <f t="shared" si="105"/>
        <v>-1.392499492078155</v>
      </c>
      <c r="F124" s="21">
        <f t="shared" si="105"/>
        <v>-0.83189816166182973</v>
      </c>
      <c r="G124" s="21">
        <f t="shared" si="105"/>
        <v>0.17471416172641097</v>
      </c>
      <c r="H124" s="21">
        <f t="shared" si="105"/>
        <v>0.68801327693293424</v>
      </c>
      <c r="I124" s="21">
        <f t="shared" si="105"/>
        <v>0.33136396067613655</v>
      </c>
      <c r="J124" s="21">
        <f t="shared" si="105"/>
        <v>-2.1408066541092738</v>
      </c>
      <c r="K124" s="21">
        <f t="shared" si="105"/>
        <v>0.16757784373566253</v>
      </c>
      <c r="L124" s="21">
        <f t="shared" si="105"/>
        <v>-2.3172959466354268E-3</v>
      </c>
      <c r="M124" s="21">
        <f t="shared" si="105"/>
        <v>-5.4681046834391865E-2</v>
      </c>
      <c r="N124" s="21">
        <f t="shared" si="105"/>
        <v>0.46961808794292814</v>
      </c>
      <c r="O124" s="21">
        <f t="shared" si="105"/>
        <v>0.19636767815351527</v>
      </c>
      <c r="P124" s="21">
        <f t="shared" si="105"/>
        <v>0.17444677815062373</v>
      </c>
      <c r="Q124" s="21">
        <f t="shared" si="105"/>
        <v>-0.14865200411910373</v>
      </c>
      <c r="R124" s="21">
        <f t="shared" si="105"/>
        <v>-0.68465503636428482</v>
      </c>
      <c r="S124" s="21">
        <f t="shared" si="105"/>
        <v>2.222432831324034</v>
      </c>
      <c r="T124" s="21">
        <f t="shared" si="105"/>
        <v>-0.62140746500593247</v>
      </c>
      <c r="U124" s="21">
        <f t="shared" si="105"/>
        <v>1.1483530227974175</v>
      </c>
      <c r="V124" s="21">
        <f t="shared" si="105"/>
        <v>-2.299506498332172</v>
      </c>
      <c r="W124" s="21">
        <f t="shared" si="105"/>
        <v>0.43174518955413754</v>
      </c>
      <c r="X124" s="21">
        <f t="shared" si="105"/>
        <v>1.1854445332440184</v>
      </c>
      <c r="Y124" s="21">
        <f t="shared" si="105"/>
        <v>-0.71439566239939223</v>
      </c>
      <c r="Z124" s="21">
        <f t="shared" si="105"/>
        <v>1.2070926634552528</v>
      </c>
      <c r="AA124" s="21">
        <f t="shared" si="105"/>
        <v>-0.63190995735259914</v>
      </c>
      <c r="AB124" s="25"/>
    </row>
    <row r="125" spans="1:28" x14ac:dyDescent="0.2">
      <c r="A125" s="76"/>
      <c r="B125" s="23">
        <f t="shared" si="98"/>
        <v>10</v>
      </c>
      <c r="C125" s="21"/>
      <c r="D125" s="21">
        <f t="shared" ref="D125:AA125" si="106">0+1*(D104-AVERAGE(D$95:D$114))/STDEVP(D$95:D$114)</f>
        <v>-0.40992078569227025</v>
      </c>
      <c r="E125" s="21">
        <f t="shared" si="106"/>
        <v>-1.6555696101997508</v>
      </c>
      <c r="F125" s="21">
        <f t="shared" si="106"/>
        <v>-0.17481650049574105</v>
      </c>
      <c r="G125" s="21">
        <f t="shared" si="106"/>
        <v>-6.4614503638439597E-2</v>
      </c>
      <c r="H125" s="21">
        <f t="shared" si="106"/>
        <v>1.668090107762048</v>
      </c>
      <c r="I125" s="21">
        <f t="shared" si="106"/>
        <v>-9.8148057143671655E-2</v>
      </c>
      <c r="J125" s="21">
        <f t="shared" si="106"/>
        <v>0.80134546707515542</v>
      </c>
      <c r="K125" s="21">
        <f t="shared" si="106"/>
        <v>-0.81284923860046643</v>
      </c>
      <c r="L125" s="21">
        <f t="shared" si="106"/>
        <v>-0.48957886657840549</v>
      </c>
      <c r="M125" s="21">
        <f t="shared" si="106"/>
        <v>1.2568635247934883</v>
      </c>
      <c r="N125" s="21">
        <f t="shared" si="106"/>
        <v>-1.6329637884738468</v>
      </c>
      <c r="O125" s="21">
        <f t="shared" si="106"/>
        <v>1.1225393715077698</v>
      </c>
      <c r="P125" s="21">
        <f t="shared" si="106"/>
        <v>-9.4732686322380008E-2</v>
      </c>
      <c r="Q125" s="21">
        <f t="shared" si="106"/>
        <v>8.3132203625156928E-2</v>
      </c>
      <c r="R125" s="21">
        <f t="shared" si="106"/>
        <v>-1.0011850005058616</v>
      </c>
      <c r="S125" s="21">
        <f t="shared" si="106"/>
        <v>1.9974043782505351</v>
      </c>
      <c r="T125" s="21">
        <f t="shared" si="106"/>
        <v>-0.30617394024537836</v>
      </c>
      <c r="U125" s="21">
        <f t="shared" si="106"/>
        <v>-0.11065742971766615</v>
      </c>
      <c r="V125" s="21">
        <f t="shared" si="106"/>
        <v>-0.90158587914364963</v>
      </c>
      <c r="W125" s="21">
        <f t="shared" si="106"/>
        <v>-1.8370056575932125</v>
      </c>
      <c r="X125" s="21">
        <f t="shared" si="106"/>
        <v>-1.4017740505766958</v>
      </c>
      <c r="Y125" s="21">
        <f t="shared" si="106"/>
        <v>1.3356826772036763</v>
      </c>
      <c r="Z125" s="21">
        <f t="shared" si="106"/>
        <v>-3.1561192588730733E-2</v>
      </c>
      <c r="AA125" s="21">
        <f t="shared" si="106"/>
        <v>-0.31816714969789539</v>
      </c>
      <c r="AB125" s="25"/>
    </row>
    <row r="126" spans="1:28" x14ac:dyDescent="0.2">
      <c r="A126" s="76"/>
      <c r="B126" s="23">
        <f t="shared" si="98"/>
        <v>11</v>
      </c>
      <c r="C126" s="21"/>
      <c r="D126" s="21">
        <f t="shared" ref="D126:AA126" si="107">0+1*(D105-AVERAGE(D$95:D$114))/STDEVP(D$95:D$114)</f>
        <v>-1.002538881085586</v>
      </c>
      <c r="E126" s="21">
        <f t="shared" si="107"/>
        <v>-0.28342803477986384</v>
      </c>
      <c r="F126" s="21">
        <f t="shared" si="107"/>
        <v>-0.22093399822995258</v>
      </c>
      <c r="G126" s="21">
        <f t="shared" si="107"/>
        <v>1.4954660012571241</v>
      </c>
      <c r="H126" s="21">
        <f t="shared" si="107"/>
        <v>-0.23972348057429824</v>
      </c>
      <c r="I126" s="21">
        <f t="shared" si="107"/>
        <v>0.35989726866969451</v>
      </c>
      <c r="J126" s="21">
        <f t="shared" si="107"/>
        <v>-0.69941832086986622</v>
      </c>
      <c r="K126" s="21">
        <f t="shared" si="107"/>
        <v>1.6971010466736307</v>
      </c>
      <c r="L126" s="21">
        <f t="shared" si="107"/>
        <v>0.36357821174611876</v>
      </c>
      <c r="M126" s="21">
        <f t="shared" si="107"/>
        <v>-0.19676678184243532</v>
      </c>
      <c r="N126" s="21">
        <f t="shared" si="107"/>
        <v>5.762436872281719E-2</v>
      </c>
      <c r="O126" s="21">
        <f t="shared" si="107"/>
        <v>-0.45694660689976707</v>
      </c>
      <c r="P126" s="21">
        <f t="shared" si="107"/>
        <v>0.63739107613945112</v>
      </c>
      <c r="Q126" s="21">
        <f t="shared" si="107"/>
        <v>-0.78189641386234832</v>
      </c>
      <c r="R126" s="21">
        <f t="shared" si="107"/>
        <v>-0.68734906565733567</v>
      </c>
      <c r="S126" s="21">
        <f t="shared" si="107"/>
        <v>0.50173803488026714</v>
      </c>
      <c r="T126" s="21">
        <f t="shared" si="107"/>
        <v>0.47848954710725339</v>
      </c>
      <c r="U126" s="21">
        <f t="shared" si="107"/>
        <v>-0.17497913458625924</v>
      </c>
      <c r="V126" s="21">
        <f t="shared" si="107"/>
        <v>-0.32505120782717689</v>
      </c>
      <c r="W126" s="21">
        <f t="shared" si="107"/>
        <v>-0.19290160767027759</v>
      </c>
      <c r="X126" s="21">
        <f t="shared" si="107"/>
        <v>0.20912800588877076</v>
      </c>
      <c r="Y126" s="21">
        <f t="shared" si="107"/>
        <v>-0.10810178463471661</v>
      </c>
      <c r="Z126" s="21">
        <f t="shared" si="107"/>
        <v>6.2153340227530343E-2</v>
      </c>
      <c r="AA126" s="21">
        <f t="shared" si="107"/>
        <v>1.1141055198119894</v>
      </c>
      <c r="AB126" s="25"/>
    </row>
    <row r="127" spans="1:28" x14ac:dyDescent="0.2">
      <c r="A127" s="76"/>
      <c r="B127" s="23">
        <f t="shared" si="98"/>
        <v>12</v>
      </c>
      <c r="C127" s="21"/>
      <c r="D127" s="21">
        <f t="shared" ref="D127:AA127" si="108">0+1*(D106-AVERAGE(D$95:D$114))/STDEVP(D$95:D$114)</f>
        <v>-0.72051080047657956</v>
      </c>
      <c r="E127" s="21">
        <f t="shared" si="108"/>
        <v>0.30531947320527197</v>
      </c>
      <c r="F127" s="21">
        <f t="shared" si="108"/>
        <v>0.27286312443946614</v>
      </c>
      <c r="G127" s="21">
        <f t="shared" si="108"/>
        <v>-5.0838687404556861E-2</v>
      </c>
      <c r="H127" s="21">
        <f t="shared" si="108"/>
        <v>0.84111737290005295</v>
      </c>
      <c r="I127" s="21">
        <f t="shared" si="108"/>
        <v>-0.26859659527035418</v>
      </c>
      <c r="J127" s="21">
        <f t="shared" si="108"/>
        <v>-0.37369448457170246</v>
      </c>
      <c r="K127" s="21">
        <f t="shared" si="108"/>
        <v>-0.18422856494259751</v>
      </c>
      <c r="L127" s="21">
        <f t="shared" si="108"/>
        <v>-1.0124602936565961</v>
      </c>
      <c r="M127" s="21">
        <f t="shared" si="108"/>
        <v>1.0086186687459497</v>
      </c>
      <c r="N127" s="21">
        <f t="shared" si="108"/>
        <v>-1.6076390426169571</v>
      </c>
      <c r="O127" s="21">
        <f t="shared" si="108"/>
        <v>-1.0324792166726593</v>
      </c>
      <c r="P127" s="21">
        <f t="shared" si="108"/>
        <v>1.5422648887055079</v>
      </c>
      <c r="Q127" s="21">
        <f t="shared" si="108"/>
        <v>0.17681207547282515</v>
      </c>
      <c r="R127" s="21">
        <f t="shared" si="108"/>
        <v>-0.60586630006397901</v>
      </c>
      <c r="S127" s="21">
        <f t="shared" si="108"/>
        <v>0.24355931494004174</v>
      </c>
      <c r="T127" s="21">
        <f t="shared" si="108"/>
        <v>-1.3835652164540004</v>
      </c>
      <c r="U127" s="21">
        <f t="shared" si="108"/>
        <v>0.36492110665549493</v>
      </c>
      <c r="V127" s="21">
        <f t="shared" si="108"/>
        <v>-7.4468875442354879E-2</v>
      </c>
      <c r="W127" s="21">
        <f t="shared" si="108"/>
        <v>1.4864121106647086</v>
      </c>
      <c r="X127" s="21">
        <f t="shared" si="108"/>
        <v>0.52537482364920784</v>
      </c>
      <c r="Y127" s="21">
        <f t="shared" si="108"/>
        <v>-1.233178047924117</v>
      </c>
      <c r="Z127" s="21">
        <f t="shared" si="108"/>
        <v>-0.12465878566482873</v>
      </c>
      <c r="AA127" s="21">
        <f t="shared" si="108"/>
        <v>0.40569168449848586</v>
      </c>
      <c r="AB127" s="25"/>
    </row>
    <row r="128" spans="1:28" x14ac:dyDescent="0.2">
      <c r="A128" s="76"/>
      <c r="B128" s="23">
        <f t="shared" si="98"/>
        <v>13</v>
      </c>
      <c r="C128" s="21"/>
      <c r="D128" s="21">
        <f t="shared" ref="D128:AA128" si="109">0+1*(D107-AVERAGE(D$95:D$114))/STDEVP(D$95:D$114)</f>
        <v>2.1285433994625631</v>
      </c>
      <c r="E128" s="21">
        <f t="shared" si="109"/>
        <v>0.56944421493084507</v>
      </c>
      <c r="F128" s="21">
        <f t="shared" si="109"/>
        <v>-1.6925650488931399</v>
      </c>
      <c r="G128" s="21">
        <f t="shared" si="109"/>
        <v>0.48268394112932328</v>
      </c>
      <c r="H128" s="21">
        <f t="shared" si="109"/>
        <v>1.4078394747688181</v>
      </c>
      <c r="I128" s="21">
        <f t="shared" si="109"/>
        <v>-1.1976550029417512</v>
      </c>
      <c r="J128" s="21">
        <f t="shared" si="109"/>
        <v>-0.49961907981397496</v>
      </c>
      <c r="K128" s="21">
        <f t="shared" si="109"/>
        <v>-0.77472820074252347</v>
      </c>
      <c r="L128" s="21">
        <f t="shared" si="109"/>
        <v>-1.5146134281968786</v>
      </c>
      <c r="M128" s="21">
        <f t="shared" si="109"/>
        <v>-0.61362897576585496</v>
      </c>
      <c r="N128" s="21">
        <f t="shared" si="109"/>
        <v>-0.3893095291186125</v>
      </c>
      <c r="O128" s="21">
        <f t="shared" si="109"/>
        <v>0.88916095697071151</v>
      </c>
      <c r="P128" s="21">
        <f t="shared" si="109"/>
        <v>-0.89760357772314658</v>
      </c>
      <c r="Q128" s="21">
        <f t="shared" si="109"/>
        <v>1.7991305992211526</v>
      </c>
      <c r="R128" s="21">
        <f t="shared" si="109"/>
        <v>-1.0832369052975563</v>
      </c>
      <c r="S128" s="21">
        <f t="shared" si="109"/>
        <v>0.32335232406438319</v>
      </c>
      <c r="T128" s="21">
        <f t="shared" si="109"/>
        <v>0.30824990541919339</v>
      </c>
      <c r="U128" s="21">
        <f t="shared" si="109"/>
        <v>-1.5764619973603733</v>
      </c>
      <c r="V128" s="21">
        <f t="shared" si="109"/>
        <v>1.2550893691726051</v>
      </c>
      <c r="W128" s="21">
        <f t="shared" si="109"/>
        <v>-1.3960380491747926</v>
      </c>
      <c r="X128" s="21">
        <f t="shared" si="109"/>
        <v>1.3869594624736254</v>
      </c>
      <c r="Y128" s="21">
        <f t="shared" si="109"/>
        <v>-1.0116506152167895</v>
      </c>
      <c r="Z128" s="21">
        <f t="shared" si="109"/>
        <v>-1.0093537705162023</v>
      </c>
      <c r="AA128" s="21">
        <f t="shared" si="109"/>
        <v>0.55449199901771717</v>
      </c>
      <c r="AB128" s="25"/>
    </row>
    <row r="129" spans="1:28" x14ac:dyDescent="0.2">
      <c r="A129" s="76"/>
      <c r="B129" s="23">
        <f t="shared" si="98"/>
        <v>14</v>
      </c>
      <c r="C129" s="21"/>
      <c r="D129" s="21">
        <f t="shared" ref="D129:AA129" si="110">0+1*(D108-AVERAGE(D$95:D$114))/STDEVP(D$95:D$114)</f>
        <v>-0.41651192511953922</v>
      </c>
      <c r="E129" s="21">
        <f t="shared" si="110"/>
        <v>0.98537924523161746</v>
      </c>
      <c r="F129" s="21">
        <f t="shared" si="110"/>
        <v>1.2144195624805092</v>
      </c>
      <c r="G129" s="21">
        <f t="shared" si="110"/>
        <v>-1.335034617673394</v>
      </c>
      <c r="H129" s="21">
        <f t="shared" si="110"/>
        <v>-1.1881462980604611</v>
      </c>
      <c r="I129" s="21">
        <f t="shared" si="110"/>
        <v>-0.63519039512597786</v>
      </c>
      <c r="J129" s="21">
        <f t="shared" si="110"/>
        <v>-0.2632931307097453</v>
      </c>
      <c r="K129" s="21">
        <f t="shared" si="110"/>
        <v>-0.21104224563354126</v>
      </c>
      <c r="L129" s="21">
        <f t="shared" si="110"/>
        <v>0.10435334684653273</v>
      </c>
      <c r="M129" s="21">
        <f t="shared" si="110"/>
        <v>-1.4531893966732192</v>
      </c>
      <c r="N129" s="21">
        <f t="shared" si="110"/>
        <v>1.838559774895089</v>
      </c>
      <c r="O129" s="21">
        <f t="shared" si="110"/>
        <v>0.37044371410928267</v>
      </c>
      <c r="P129" s="21">
        <f t="shared" si="110"/>
        <v>0.82233025842546004</v>
      </c>
      <c r="Q129" s="21">
        <f t="shared" si="110"/>
        <v>1.2753931513032846</v>
      </c>
      <c r="R129" s="21">
        <f t="shared" si="110"/>
        <v>1.3143282916929926</v>
      </c>
      <c r="S129" s="21">
        <f t="shared" si="110"/>
        <v>-0.38476174678418601</v>
      </c>
      <c r="T129" s="21">
        <f t="shared" si="110"/>
        <v>-1.7811050830577266</v>
      </c>
      <c r="U129" s="21">
        <f t="shared" si="110"/>
        <v>0.24979643333524545</v>
      </c>
      <c r="V129" s="21">
        <f t="shared" si="110"/>
        <v>-0.51233621423036113</v>
      </c>
      <c r="W129" s="21">
        <f t="shared" si="110"/>
        <v>-0.17780042681509642</v>
      </c>
      <c r="X129" s="21">
        <f t="shared" si="110"/>
        <v>-1.7661777734503854</v>
      </c>
      <c r="Y129" s="21">
        <f t="shared" si="110"/>
        <v>-0.57011903995653801</v>
      </c>
      <c r="Z129" s="21">
        <f t="shared" si="110"/>
        <v>0.78961862497430957</v>
      </c>
      <c r="AA129" s="21">
        <f t="shared" si="110"/>
        <v>0.82440461214025407</v>
      </c>
      <c r="AB129" s="25"/>
    </row>
    <row r="130" spans="1:28" x14ac:dyDescent="0.2">
      <c r="A130" s="76"/>
      <c r="B130" s="23">
        <f t="shared" si="98"/>
        <v>15</v>
      </c>
      <c r="C130" s="21"/>
      <c r="D130" s="21">
        <f t="shared" ref="D130:AA130" si="111">0+1*(D109-AVERAGE(D$95:D$114))/STDEVP(D$95:D$114)</f>
        <v>-2.612466485188647E-3</v>
      </c>
      <c r="E130" s="21">
        <f t="shared" si="111"/>
        <v>1.7160840262807326</v>
      </c>
      <c r="F130" s="21">
        <f t="shared" si="111"/>
        <v>-0.24893171550717644</v>
      </c>
      <c r="G130" s="21">
        <f t="shared" si="111"/>
        <v>1.4490855952484822</v>
      </c>
      <c r="H130" s="21">
        <f t="shared" si="111"/>
        <v>0.65878290302963805</v>
      </c>
      <c r="I130" s="21">
        <f t="shared" si="111"/>
        <v>-0.13664658301594765</v>
      </c>
      <c r="J130" s="21">
        <f t="shared" si="111"/>
        <v>1.282758997576432</v>
      </c>
      <c r="K130" s="21">
        <f t="shared" si="111"/>
        <v>1.8347749696268352</v>
      </c>
      <c r="L130" s="21">
        <f t="shared" si="111"/>
        <v>-1.4456506154496085</v>
      </c>
      <c r="M130" s="21">
        <f t="shared" si="111"/>
        <v>-1.916452113125731</v>
      </c>
      <c r="N130" s="21">
        <f t="shared" si="111"/>
        <v>6.8167210912270598E-2</v>
      </c>
      <c r="O130" s="21">
        <f t="shared" si="111"/>
        <v>-1.6952216631564321</v>
      </c>
      <c r="P130" s="21">
        <f t="shared" si="111"/>
        <v>1.2529842599726513</v>
      </c>
      <c r="Q130" s="21">
        <f t="shared" si="111"/>
        <v>-1.9668283367603656</v>
      </c>
      <c r="R130" s="21">
        <f t="shared" si="111"/>
        <v>-1.65482013530807</v>
      </c>
      <c r="S130" s="21">
        <f t="shared" si="111"/>
        <v>-0.47767063771823187</v>
      </c>
      <c r="T130" s="21">
        <f t="shared" si="111"/>
        <v>0.45311752863010246</v>
      </c>
      <c r="U130" s="21">
        <f t="shared" si="111"/>
        <v>-2.3847809170234062</v>
      </c>
      <c r="V130" s="21">
        <f t="shared" si="111"/>
        <v>-0.12339278096440635</v>
      </c>
      <c r="W130" s="21">
        <f t="shared" si="111"/>
        <v>-0.10258103796464832</v>
      </c>
      <c r="X130" s="21">
        <f t="shared" si="111"/>
        <v>-0.39328362280128787</v>
      </c>
      <c r="Y130" s="21">
        <f t="shared" si="111"/>
        <v>1.0659675542073532</v>
      </c>
      <c r="Z130" s="21">
        <f t="shared" si="111"/>
        <v>-9.4328439911453885E-2</v>
      </c>
      <c r="AA130" s="21">
        <f t="shared" si="111"/>
        <v>-1.6146121194563474</v>
      </c>
      <c r="AB130" s="25"/>
    </row>
    <row r="131" spans="1:28" x14ac:dyDescent="0.2">
      <c r="A131" s="76"/>
      <c r="B131" s="23">
        <f t="shared" si="98"/>
        <v>16</v>
      </c>
      <c r="C131" s="21"/>
      <c r="D131" s="21">
        <f t="shared" ref="D131:AA131" si="112">0+1*(D110-AVERAGE(D$95:D$114))/STDEVP(D$95:D$114)</f>
        <v>0.46183418848258656</v>
      </c>
      <c r="E131" s="21">
        <f t="shared" si="112"/>
        <v>0.54727221586998631</v>
      </c>
      <c r="F131" s="21">
        <f t="shared" si="112"/>
        <v>-3.3517509102424285E-2</v>
      </c>
      <c r="G131" s="21">
        <f t="shared" si="112"/>
        <v>1.5198181609595338</v>
      </c>
      <c r="H131" s="21">
        <f t="shared" si="112"/>
        <v>0.21184118012171388</v>
      </c>
      <c r="I131" s="21">
        <f t="shared" si="112"/>
        <v>-0.54246388989739547</v>
      </c>
      <c r="J131" s="21">
        <f t="shared" si="112"/>
        <v>0.6192853634601394</v>
      </c>
      <c r="K131" s="21">
        <f t="shared" si="112"/>
        <v>0.18283578452457613</v>
      </c>
      <c r="L131" s="21">
        <f t="shared" si="112"/>
        <v>1.8636085486399877E-3</v>
      </c>
      <c r="M131" s="21">
        <f t="shared" si="112"/>
        <v>0.89017342571158475</v>
      </c>
      <c r="N131" s="21">
        <f t="shared" si="112"/>
        <v>0.17213126214092153</v>
      </c>
      <c r="O131" s="21">
        <f t="shared" si="112"/>
        <v>-0.84388913960514389</v>
      </c>
      <c r="P131" s="21">
        <f t="shared" si="112"/>
        <v>-0.71037465132588817</v>
      </c>
      <c r="Q131" s="21">
        <f t="shared" si="112"/>
        <v>-0.68699519621032812</v>
      </c>
      <c r="R131" s="21">
        <f t="shared" si="112"/>
        <v>0.76480771517284052</v>
      </c>
      <c r="S131" s="21">
        <f t="shared" si="112"/>
        <v>1.8031725928515232E-2</v>
      </c>
      <c r="T131" s="21">
        <f t="shared" si="112"/>
        <v>-7.9556176761384056E-3</v>
      </c>
      <c r="U131" s="21">
        <f t="shared" si="112"/>
        <v>-0.35513325730008299</v>
      </c>
      <c r="V131" s="21">
        <f t="shared" si="112"/>
        <v>-0.98401104155292185</v>
      </c>
      <c r="W131" s="21">
        <f t="shared" si="112"/>
        <v>-0.34336996936223579</v>
      </c>
      <c r="X131" s="21">
        <f t="shared" si="112"/>
        <v>0.29981332341170314</v>
      </c>
      <c r="Y131" s="21">
        <f t="shared" si="112"/>
        <v>1.5118657902659882</v>
      </c>
      <c r="Z131" s="21">
        <f t="shared" si="112"/>
        <v>1.268552692229896</v>
      </c>
      <c r="AA131" s="21">
        <f t="shared" si="112"/>
        <v>-0.25872815576033076</v>
      </c>
      <c r="AB131" s="25"/>
    </row>
    <row r="132" spans="1:28" x14ac:dyDescent="0.2">
      <c r="A132" s="76"/>
      <c r="B132" s="23">
        <f t="shared" si="98"/>
        <v>17</v>
      </c>
      <c r="C132" s="21"/>
      <c r="D132" s="21">
        <f t="shared" ref="D132:AA132" si="113">0+1*(D111-AVERAGE(D$95:D$114))/STDEVP(D$95:D$114)</f>
        <v>0.47617893070854866</v>
      </c>
      <c r="E132" s="21">
        <f t="shared" si="113"/>
        <v>-0.77526191073063144</v>
      </c>
      <c r="F132" s="21">
        <f t="shared" si="113"/>
        <v>-1.529973929890603</v>
      </c>
      <c r="G132" s="21">
        <f t="shared" si="113"/>
        <v>0.60757061112219535</v>
      </c>
      <c r="H132" s="21">
        <f t="shared" si="113"/>
        <v>1.4177204718185454</v>
      </c>
      <c r="I132" s="21">
        <f t="shared" si="113"/>
        <v>1.3259336812875113</v>
      </c>
      <c r="J132" s="21">
        <f t="shared" si="113"/>
        <v>-1.3339160337853115</v>
      </c>
      <c r="K132" s="21">
        <f t="shared" si="113"/>
        <v>1.3457116556566877</v>
      </c>
      <c r="L132" s="21">
        <f t="shared" si="113"/>
        <v>0.86269318100695513</v>
      </c>
      <c r="M132" s="21">
        <f t="shared" si="113"/>
        <v>0.62892871004333484</v>
      </c>
      <c r="N132" s="21">
        <f t="shared" si="113"/>
        <v>-0.94296914480635341</v>
      </c>
      <c r="O132" s="21">
        <f t="shared" si="113"/>
        <v>1.6410063874713565</v>
      </c>
      <c r="P132" s="21">
        <f t="shared" si="113"/>
        <v>1.8683506201399316</v>
      </c>
      <c r="Q132" s="21">
        <f t="shared" si="113"/>
        <v>0.16762373537837358</v>
      </c>
      <c r="R132" s="21">
        <f t="shared" si="113"/>
        <v>-0.79719742405175664</v>
      </c>
      <c r="S132" s="21">
        <f t="shared" si="113"/>
        <v>-0.5175458840848578</v>
      </c>
      <c r="T132" s="21">
        <f t="shared" si="113"/>
        <v>0.96017854217536669</v>
      </c>
      <c r="U132" s="21">
        <f t="shared" si="113"/>
        <v>-0.11097779281501005</v>
      </c>
      <c r="V132" s="21">
        <f t="shared" si="113"/>
        <v>0.79326653862643914</v>
      </c>
      <c r="W132" s="21">
        <f t="shared" si="113"/>
        <v>-0.78690493701878794</v>
      </c>
      <c r="X132" s="21">
        <f t="shared" si="113"/>
        <v>0.84764885183163041</v>
      </c>
      <c r="Y132" s="21">
        <f t="shared" si="113"/>
        <v>1.1727562101388977</v>
      </c>
      <c r="Z132" s="21">
        <f t="shared" si="113"/>
        <v>-2.2168510427020029</v>
      </c>
      <c r="AA132" s="21">
        <f t="shared" si="113"/>
        <v>2.0919754865276761</v>
      </c>
      <c r="AB132" s="25"/>
    </row>
    <row r="133" spans="1:28" x14ac:dyDescent="0.2">
      <c r="A133" s="76"/>
      <c r="B133" s="23">
        <f t="shared" si="98"/>
        <v>18</v>
      </c>
      <c r="C133" s="21"/>
      <c r="D133" s="21">
        <f t="shared" ref="D133:AA133" si="114">0+1*(D112-AVERAGE(D$95:D$114))/STDEVP(D$95:D$114)</f>
        <v>-0.67360078550353053</v>
      </c>
      <c r="E133" s="21">
        <f t="shared" si="114"/>
        <v>-7.590608755113068E-2</v>
      </c>
      <c r="F133" s="21">
        <f t="shared" si="114"/>
        <v>1.5526160364071628</v>
      </c>
      <c r="G133" s="21">
        <f t="shared" si="114"/>
        <v>0.96548289726429437</v>
      </c>
      <c r="H133" s="21">
        <f t="shared" si="114"/>
        <v>0.31090319003256423</v>
      </c>
      <c r="I133" s="21">
        <f t="shared" si="114"/>
        <v>-2.4020846941064153</v>
      </c>
      <c r="J133" s="21">
        <f t="shared" si="114"/>
        <v>-0.13674526211147187</v>
      </c>
      <c r="K133" s="21">
        <f t="shared" si="114"/>
        <v>0.73592871049040709</v>
      </c>
      <c r="L133" s="21">
        <f t="shared" si="114"/>
        <v>-1.8611689992681124</v>
      </c>
      <c r="M133" s="21">
        <f t="shared" si="114"/>
        <v>0.11057388124880772</v>
      </c>
      <c r="N133" s="21">
        <f t="shared" si="114"/>
        <v>-0.26407111610597594</v>
      </c>
      <c r="O133" s="21">
        <f t="shared" si="114"/>
        <v>0.46890135033824282</v>
      </c>
      <c r="P133" s="21">
        <f t="shared" si="114"/>
        <v>0.35845598255944844</v>
      </c>
      <c r="Q133" s="21">
        <f t="shared" si="114"/>
        <v>0.31047492707301072</v>
      </c>
      <c r="R133" s="21">
        <f t="shared" si="114"/>
        <v>-0.91082822676009911</v>
      </c>
      <c r="S133" s="21">
        <f t="shared" si="114"/>
        <v>-0.10563812655249308</v>
      </c>
      <c r="T133" s="21">
        <f t="shared" si="114"/>
        <v>1.7269135430975477</v>
      </c>
      <c r="U133" s="21">
        <f t="shared" si="114"/>
        <v>0.36333007897910685</v>
      </c>
      <c r="V133" s="21">
        <f t="shared" si="114"/>
        <v>0.58111602535016693</v>
      </c>
      <c r="W133" s="21">
        <f t="shared" si="114"/>
        <v>1.2100388013040069</v>
      </c>
      <c r="X133" s="21">
        <f t="shared" si="114"/>
        <v>-0.55126078285560587</v>
      </c>
      <c r="Y133" s="21">
        <f t="shared" si="114"/>
        <v>-0.16529283055104912</v>
      </c>
      <c r="Z133" s="21">
        <f t="shared" si="114"/>
        <v>0.58964684547584434</v>
      </c>
      <c r="AA133" s="21">
        <f t="shared" si="114"/>
        <v>-0.23720093992444288</v>
      </c>
      <c r="AB133" s="25"/>
    </row>
    <row r="134" spans="1:28" x14ac:dyDescent="0.2">
      <c r="A134" s="76"/>
      <c r="B134" s="23">
        <f t="shared" si="98"/>
        <v>19</v>
      </c>
      <c r="C134" s="21"/>
      <c r="D134" s="21">
        <f t="shared" ref="D134:AA134" si="115">0+1*(D113-AVERAGE(D$95:D$114))/STDEVP(D$95:D$114)</f>
        <v>1.6461420672861269</v>
      </c>
      <c r="E134" s="21">
        <f t="shared" si="115"/>
        <v>1.392499492078155</v>
      </c>
      <c r="F134" s="21">
        <f t="shared" si="115"/>
        <v>0.83189816166182973</v>
      </c>
      <c r="G134" s="21">
        <f t="shared" si="115"/>
        <v>-0.17471416172641097</v>
      </c>
      <c r="H134" s="21">
        <f t="shared" si="115"/>
        <v>-0.68801327693293424</v>
      </c>
      <c r="I134" s="21">
        <f t="shared" si="115"/>
        <v>-0.33136396067613655</v>
      </c>
      <c r="J134" s="21">
        <f t="shared" si="115"/>
        <v>2.1408066541092738</v>
      </c>
      <c r="K134" s="21">
        <f t="shared" si="115"/>
        <v>-0.16757784373566237</v>
      </c>
      <c r="L134" s="21">
        <f t="shared" si="115"/>
        <v>2.3172959466354268E-3</v>
      </c>
      <c r="M134" s="21">
        <f t="shared" si="115"/>
        <v>5.4681046834391865E-2</v>
      </c>
      <c r="N134" s="21">
        <f t="shared" si="115"/>
        <v>-0.46961808794292814</v>
      </c>
      <c r="O134" s="21">
        <f t="shared" si="115"/>
        <v>-0.19636767815351527</v>
      </c>
      <c r="P134" s="21">
        <f t="shared" si="115"/>
        <v>-0.17444677815062387</v>
      </c>
      <c r="Q134" s="21">
        <f t="shared" si="115"/>
        <v>0.14865200411910373</v>
      </c>
      <c r="R134" s="21">
        <f t="shared" si="115"/>
        <v>0.68465503636428482</v>
      </c>
      <c r="S134" s="21">
        <f t="shared" si="115"/>
        <v>-2.222432831324034</v>
      </c>
      <c r="T134" s="21">
        <f t="shared" si="115"/>
        <v>0.62140746500593247</v>
      </c>
      <c r="U134" s="21">
        <f t="shared" si="115"/>
        <v>-1.1483530227974175</v>
      </c>
      <c r="V134" s="21">
        <f t="shared" si="115"/>
        <v>2.299506498332172</v>
      </c>
      <c r="W134" s="21">
        <f t="shared" si="115"/>
        <v>-0.43174518955413754</v>
      </c>
      <c r="X134" s="21">
        <f t="shared" si="115"/>
        <v>-1.1854445332440184</v>
      </c>
      <c r="Y134" s="21">
        <f t="shared" si="115"/>
        <v>0.71439566239939223</v>
      </c>
      <c r="Z134" s="21">
        <f t="shared" si="115"/>
        <v>-1.2070926634552528</v>
      </c>
      <c r="AA134" s="21">
        <f t="shared" si="115"/>
        <v>0.63190995735259914</v>
      </c>
      <c r="AB134" s="25"/>
    </row>
    <row r="135" spans="1:28" x14ac:dyDescent="0.2">
      <c r="A135" s="76"/>
      <c r="B135" s="23">
        <f t="shared" si="98"/>
        <v>20</v>
      </c>
      <c r="C135" s="21"/>
      <c r="D135" s="21">
        <f t="shared" ref="D135:AA135" si="116">0+1*(D114-AVERAGE(D$95:D$114))/STDEVP(D$95:D$114)</f>
        <v>0.40992078569227025</v>
      </c>
      <c r="E135" s="21">
        <f t="shared" si="116"/>
        <v>1.6555696101997508</v>
      </c>
      <c r="F135" s="21">
        <f t="shared" si="116"/>
        <v>0.17481650049574105</v>
      </c>
      <c r="G135" s="21">
        <f t="shared" si="116"/>
        <v>6.4614503638439569E-2</v>
      </c>
      <c r="H135" s="21">
        <f t="shared" si="116"/>
        <v>-1.668090107762048</v>
      </c>
      <c r="I135" s="21">
        <f t="shared" si="116"/>
        <v>9.8148057143671613E-2</v>
      </c>
      <c r="J135" s="21">
        <f t="shared" si="116"/>
        <v>-0.80134546707515542</v>
      </c>
      <c r="K135" s="21">
        <f t="shared" si="116"/>
        <v>0.81284923860046676</v>
      </c>
      <c r="L135" s="21">
        <f t="shared" si="116"/>
        <v>0.48957886657840549</v>
      </c>
      <c r="M135" s="21">
        <f t="shared" si="116"/>
        <v>-1.2568635247934883</v>
      </c>
      <c r="N135" s="21">
        <f t="shared" si="116"/>
        <v>1.6329637884738468</v>
      </c>
      <c r="O135" s="21">
        <f t="shared" si="116"/>
        <v>-1.1225393715077698</v>
      </c>
      <c r="P135" s="21">
        <f t="shared" si="116"/>
        <v>9.4732686322379869E-2</v>
      </c>
      <c r="Q135" s="21">
        <f t="shared" si="116"/>
        <v>-8.3132203625156928E-2</v>
      </c>
      <c r="R135" s="21">
        <f t="shared" si="116"/>
        <v>1.0011850005058616</v>
      </c>
      <c r="S135" s="21">
        <f t="shared" si="116"/>
        <v>-1.9974043782505351</v>
      </c>
      <c r="T135" s="21">
        <f t="shared" si="116"/>
        <v>0.30617394024537836</v>
      </c>
      <c r="U135" s="21">
        <f t="shared" si="116"/>
        <v>0.11065742971766611</v>
      </c>
      <c r="V135" s="21">
        <f t="shared" si="116"/>
        <v>0.90158587914364963</v>
      </c>
      <c r="W135" s="21">
        <f t="shared" si="116"/>
        <v>1.8370056575932125</v>
      </c>
      <c r="X135" s="21">
        <f t="shared" si="116"/>
        <v>1.4017740505766958</v>
      </c>
      <c r="Y135" s="21">
        <f t="shared" si="116"/>
        <v>-1.3356826772036756</v>
      </c>
      <c r="Z135" s="21">
        <f t="shared" si="116"/>
        <v>3.1561192588730767E-2</v>
      </c>
      <c r="AA135" s="21">
        <f t="shared" si="116"/>
        <v>0.31816714969789539</v>
      </c>
      <c r="AB135" s="25"/>
    </row>
    <row r="136" spans="1:28" x14ac:dyDescent="0.2">
      <c r="A136" s="21"/>
      <c r="B136" s="21"/>
      <c r="C136" s="22">
        <v>0</v>
      </c>
      <c r="D136" s="22">
        <f>C136+1</f>
        <v>1</v>
      </c>
      <c r="E136" s="22">
        <f t="shared" ref="E136:AA136" si="117">D136+1</f>
        <v>2</v>
      </c>
      <c r="F136" s="22">
        <f t="shared" si="117"/>
        <v>3</v>
      </c>
      <c r="G136" s="22">
        <f t="shared" si="117"/>
        <v>4</v>
      </c>
      <c r="H136" s="22">
        <f t="shared" si="117"/>
        <v>5</v>
      </c>
      <c r="I136" s="22">
        <f t="shared" si="117"/>
        <v>6</v>
      </c>
      <c r="J136" s="22">
        <f t="shared" si="117"/>
        <v>7</v>
      </c>
      <c r="K136" s="22">
        <f t="shared" si="117"/>
        <v>8</v>
      </c>
      <c r="L136" s="22">
        <f t="shared" si="117"/>
        <v>9</v>
      </c>
      <c r="M136" s="22">
        <f t="shared" si="117"/>
        <v>10</v>
      </c>
      <c r="N136" s="22">
        <f t="shared" si="117"/>
        <v>11</v>
      </c>
      <c r="O136" s="22">
        <f t="shared" si="117"/>
        <v>12</v>
      </c>
      <c r="P136" s="22">
        <f t="shared" si="117"/>
        <v>13</v>
      </c>
      <c r="Q136" s="22">
        <f t="shared" si="117"/>
        <v>14</v>
      </c>
      <c r="R136" s="22">
        <f t="shared" si="117"/>
        <v>15</v>
      </c>
      <c r="S136" s="22">
        <f t="shared" si="117"/>
        <v>16</v>
      </c>
      <c r="T136" s="22">
        <f t="shared" si="117"/>
        <v>17</v>
      </c>
      <c r="U136" s="22">
        <f t="shared" si="117"/>
        <v>18</v>
      </c>
      <c r="V136" s="22">
        <f t="shared" si="117"/>
        <v>19</v>
      </c>
      <c r="W136" s="22">
        <f t="shared" si="117"/>
        <v>20</v>
      </c>
      <c r="X136" s="22">
        <f t="shared" si="117"/>
        <v>21</v>
      </c>
      <c r="Y136" s="22">
        <f t="shared" si="117"/>
        <v>22</v>
      </c>
      <c r="Z136" s="22">
        <f t="shared" si="117"/>
        <v>23</v>
      </c>
      <c r="AA136" s="22">
        <f t="shared" si="117"/>
        <v>24</v>
      </c>
      <c r="AB136" s="25"/>
    </row>
    <row r="137" spans="1:28" ht="15" x14ac:dyDescent="0.25">
      <c r="A137" s="77" t="s">
        <v>7</v>
      </c>
      <c r="B137" s="78"/>
      <c r="C137" s="5"/>
      <c r="D137" s="6">
        <f>AVERAGE(D116:D135)</f>
        <v>2.4980018054066023E-17</v>
      </c>
      <c r="E137" s="6">
        <f t="shared" ref="E137:AA137" si="118">AVERAGE(E116:E135)</f>
        <v>0</v>
      </c>
      <c r="F137" s="6">
        <f t="shared" si="118"/>
        <v>1.6653345369377347E-17</v>
      </c>
      <c r="G137" s="6">
        <f t="shared" si="118"/>
        <v>-1.6653345369377347E-17</v>
      </c>
      <c r="H137" s="6">
        <f t="shared" si="118"/>
        <v>0</v>
      </c>
      <c r="I137" s="6">
        <f t="shared" si="118"/>
        <v>-2.914335439641036E-17</v>
      </c>
      <c r="J137" s="6">
        <f t="shared" si="118"/>
        <v>0</v>
      </c>
      <c r="K137" s="6">
        <f t="shared" si="118"/>
        <v>1.1657341758564144E-16</v>
      </c>
      <c r="L137" s="6">
        <f t="shared" si="118"/>
        <v>-5.2735593669694933E-17</v>
      </c>
      <c r="M137" s="6">
        <f t="shared" si="118"/>
        <v>0</v>
      </c>
      <c r="N137" s="6">
        <f t="shared" si="118"/>
        <v>0</v>
      </c>
      <c r="O137" s="6">
        <f t="shared" si="118"/>
        <v>0</v>
      </c>
      <c r="P137" s="6">
        <f t="shared" si="118"/>
        <v>3.1225022567582528E-17</v>
      </c>
      <c r="Q137" s="6">
        <f t="shared" si="118"/>
        <v>0</v>
      </c>
      <c r="R137" s="6">
        <f t="shared" si="118"/>
        <v>0</v>
      </c>
      <c r="S137" s="6">
        <f t="shared" si="118"/>
        <v>0</v>
      </c>
      <c r="T137" s="6">
        <f t="shared" si="118"/>
        <v>0</v>
      </c>
      <c r="U137" s="6">
        <f t="shared" si="118"/>
        <v>1.0408340855860843E-17</v>
      </c>
      <c r="V137" s="6">
        <f t="shared" si="118"/>
        <v>0</v>
      </c>
      <c r="W137" s="6">
        <f t="shared" si="118"/>
        <v>0</v>
      </c>
      <c r="X137" s="6">
        <f t="shared" si="118"/>
        <v>0</v>
      </c>
      <c r="Y137" s="6">
        <f t="shared" si="118"/>
        <v>0</v>
      </c>
      <c r="Z137" s="6">
        <f t="shared" si="118"/>
        <v>1.491862189340054E-17</v>
      </c>
      <c r="AA137" s="7">
        <f t="shared" si="118"/>
        <v>0</v>
      </c>
      <c r="AB137" s="25"/>
    </row>
    <row r="138" spans="1:28" ht="15" x14ac:dyDescent="0.25">
      <c r="A138" s="83" t="s">
        <v>8</v>
      </c>
      <c r="B138" s="83"/>
      <c r="C138" s="2"/>
      <c r="D138" s="3">
        <f>STDEVP(D116:D135)</f>
        <v>0.99999999999999978</v>
      </c>
      <c r="E138" s="3">
        <f t="shared" ref="E138:AA138" si="119">STDEVP(E116:E135)</f>
        <v>0.99999999999999978</v>
      </c>
      <c r="F138" s="3">
        <f t="shared" si="119"/>
        <v>1</v>
      </c>
      <c r="G138" s="3">
        <f t="shared" si="119"/>
        <v>1</v>
      </c>
      <c r="H138" s="3">
        <f t="shared" si="119"/>
        <v>1</v>
      </c>
      <c r="I138" s="3">
        <f t="shared" si="119"/>
        <v>1</v>
      </c>
      <c r="J138" s="3">
        <f t="shared" si="119"/>
        <v>1</v>
      </c>
      <c r="K138" s="3">
        <f t="shared" si="119"/>
        <v>1</v>
      </c>
      <c r="L138" s="3">
        <f t="shared" si="119"/>
        <v>1</v>
      </c>
      <c r="M138" s="3">
        <f t="shared" si="119"/>
        <v>1</v>
      </c>
      <c r="N138" s="3">
        <f t="shared" si="119"/>
        <v>1</v>
      </c>
      <c r="O138" s="3">
        <f t="shared" si="119"/>
        <v>1</v>
      </c>
      <c r="P138" s="3">
        <f t="shared" si="119"/>
        <v>1</v>
      </c>
      <c r="Q138" s="3">
        <f t="shared" si="119"/>
        <v>1</v>
      </c>
      <c r="R138" s="3">
        <f t="shared" si="119"/>
        <v>1</v>
      </c>
      <c r="S138" s="3">
        <f t="shared" si="119"/>
        <v>1</v>
      </c>
      <c r="T138" s="3">
        <f t="shared" si="119"/>
        <v>1</v>
      </c>
      <c r="U138" s="3">
        <f t="shared" si="119"/>
        <v>1</v>
      </c>
      <c r="V138" s="3">
        <f t="shared" si="119"/>
        <v>1</v>
      </c>
      <c r="W138" s="3">
        <f t="shared" si="119"/>
        <v>1</v>
      </c>
      <c r="X138" s="3">
        <f t="shared" si="119"/>
        <v>0.99999999999999978</v>
      </c>
      <c r="Y138" s="3">
        <f t="shared" si="119"/>
        <v>1</v>
      </c>
      <c r="Z138" s="3">
        <f t="shared" si="119"/>
        <v>1</v>
      </c>
      <c r="AA138" s="4">
        <f t="shared" si="119"/>
        <v>1</v>
      </c>
      <c r="AB138" s="25"/>
    </row>
    <row r="139" spans="1:28" ht="15" x14ac:dyDescent="0.25">
      <c r="A139" s="77" t="s">
        <v>32</v>
      </c>
      <c r="B139" s="82"/>
      <c r="C139" s="2"/>
      <c r="D139" s="3">
        <f>CORREL(D48:D67,D116:D135)</f>
        <v>0.24076036032150308</v>
      </c>
      <c r="E139" s="3">
        <f t="shared" ref="E139:AA139" si="120">CORREL(E48:E67,E116:E135)</f>
        <v>0.37942468404144558</v>
      </c>
      <c r="F139" s="3">
        <f t="shared" si="120"/>
        <v>-9.8675006530204376E-2</v>
      </c>
      <c r="G139" s="3">
        <f t="shared" si="120"/>
        <v>0.58046926771554175</v>
      </c>
      <c r="H139" s="3">
        <f t="shared" si="120"/>
        <v>-0.43979538041185035</v>
      </c>
      <c r="I139" s="3">
        <f t="shared" si="120"/>
        <v>0.4162530084946155</v>
      </c>
      <c r="J139" s="3">
        <f t="shared" si="120"/>
        <v>0.30564290316250331</v>
      </c>
      <c r="K139" s="3">
        <f t="shared" si="120"/>
        <v>0.38106501145031418</v>
      </c>
      <c r="L139" s="3">
        <f t="shared" si="120"/>
        <v>0.53439168584168517</v>
      </c>
      <c r="M139" s="3">
        <f t="shared" si="120"/>
        <v>0.33598687983979447</v>
      </c>
      <c r="N139" s="3">
        <f t="shared" si="120"/>
        <v>0.35420798379956575</v>
      </c>
      <c r="O139" s="3">
        <f t="shared" si="120"/>
        <v>-0.15799819155844072</v>
      </c>
      <c r="P139" s="3">
        <f t="shared" si="120"/>
        <v>-0.23331306226234705</v>
      </c>
      <c r="Q139" s="3">
        <f t="shared" si="120"/>
        <v>2.8629818685075303E-2</v>
      </c>
      <c r="R139" s="3">
        <f t="shared" si="120"/>
        <v>-4.8663692711943228E-2</v>
      </c>
      <c r="S139" s="3">
        <f t="shared" si="120"/>
        <v>-3.5733118617591833E-2</v>
      </c>
      <c r="T139" s="3">
        <f t="shared" si="120"/>
        <v>0.69838532899315819</v>
      </c>
      <c r="U139" s="3">
        <f t="shared" si="120"/>
        <v>-0.44249004410111581</v>
      </c>
      <c r="V139" s="3">
        <f t="shared" si="120"/>
        <v>0.70764123405668666</v>
      </c>
      <c r="W139" s="3">
        <f t="shared" si="120"/>
        <v>-0.48150468426818227</v>
      </c>
      <c r="X139" s="3">
        <f t="shared" si="120"/>
        <v>7.0697492730970035E-2</v>
      </c>
      <c r="Y139" s="3">
        <f t="shared" si="120"/>
        <v>-0.39874142756271569</v>
      </c>
      <c r="Z139" s="3">
        <f t="shared" si="120"/>
        <v>-0.42344945314521643</v>
      </c>
      <c r="AA139" s="3">
        <f t="shared" si="120"/>
        <v>0.45322403525707616</v>
      </c>
      <c r="AB139" s="25"/>
    </row>
    <row r="140" spans="1:28" x14ac:dyDescent="0.2">
      <c r="A140" s="21"/>
      <c r="B140" s="21"/>
      <c r="C140" s="22">
        <v>0</v>
      </c>
      <c r="D140" s="22">
        <f>C140+1</f>
        <v>1</v>
      </c>
      <c r="E140" s="22">
        <f t="shared" ref="E140:AA140" si="121">D140+1</f>
        <v>2</v>
      </c>
      <c r="F140" s="22">
        <f t="shared" si="121"/>
        <v>3</v>
      </c>
      <c r="G140" s="22">
        <f t="shared" si="121"/>
        <v>4</v>
      </c>
      <c r="H140" s="22">
        <f t="shared" si="121"/>
        <v>5</v>
      </c>
      <c r="I140" s="22">
        <f t="shared" si="121"/>
        <v>6</v>
      </c>
      <c r="J140" s="22">
        <f t="shared" si="121"/>
        <v>7</v>
      </c>
      <c r="K140" s="22">
        <f t="shared" si="121"/>
        <v>8</v>
      </c>
      <c r="L140" s="22">
        <f t="shared" si="121"/>
        <v>9</v>
      </c>
      <c r="M140" s="22">
        <f t="shared" si="121"/>
        <v>10</v>
      </c>
      <c r="N140" s="22">
        <f t="shared" si="121"/>
        <v>11</v>
      </c>
      <c r="O140" s="22">
        <f t="shared" si="121"/>
        <v>12</v>
      </c>
      <c r="P140" s="22">
        <f t="shared" si="121"/>
        <v>13</v>
      </c>
      <c r="Q140" s="22">
        <f t="shared" si="121"/>
        <v>14</v>
      </c>
      <c r="R140" s="22">
        <f t="shared" si="121"/>
        <v>15</v>
      </c>
      <c r="S140" s="22">
        <f t="shared" si="121"/>
        <v>16</v>
      </c>
      <c r="T140" s="22">
        <f t="shared" si="121"/>
        <v>17</v>
      </c>
      <c r="U140" s="22">
        <f t="shared" si="121"/>
        <v>18</v>
      </c>
      <c r="V140" s="22">
        <f t="shared" si="121"/>
        <v>19</v>
      </c>
      <c r="W140" s="22">
        <f t="shared" si="121"/>
        <v>20</v>
      </c>
      <c r="X140" s="22">
        <f t="shared" si="121"/>
        <v>21</v>
      </c>
      <c r="Y140" s="22">
        <f t="shared" si="121"/>
        <v>22</v>
      </c>
      <c r="Z140" s="22">
        <f t="shared" si="121"/>
        <v>23</v>
      </c>
      <c r="AA140" s="22">
        <f t="shared" si="121"/>
        <v>24</v>
      </c>
      <c r="AB140" s="21"/>
    </row>
    <row r="141" spans="1:28" x14ac:dyDescent="0.2">
      <c r="A141" s="75" t="s">
        <v>6</v>
      </c>
      <c r="B141" s="23">
        <v>1</v>
      </c>
      <c r="C141" s="21"/>
      <c r="D141" s="21">
        <f>(D116-D48*D$139)/SQRT(1-D$139^2)</f>
        <v>1.1050777119813839</v>
      </c>
      <c r="E141" s="21">
        <f t="shared" ref="E141:AA141" si="122">(E116-E48*E$139)/SQRT(1-E$139^2)</f>
        <v>1.0127100539947764</v>
      </c>
      <c r="F141" s="21">
        <f t="shared" si="122"/>
        <v>0.28140807754270925</v>
      </c>
      <c r="G141" s="21">
        <f t="shared" si="122"/>
        <v>-1.3201379816839283</v>
      </c>
      <c r="H141" s="21">
        <f t="shared" si="122"/>
        <v>-2.2499190388313554E-2</v>
      </c>
      <c r="I141" s="21">
        <f t="shared" si="122"/>
        <v>0.45751236805464651</v>
      </c>
      <c r="J141" s="21">
        <f t="shared" si="122"/>
        <v>0.4158988149734229</v>
      </c>
      <c r="K141" s="21">
        <f t="shared" si="122"/>
        <v>-2.0183302909836045</v>
      </c>
      <c r="L141" s="21">
        <f t="shared" si="122"/>
        <v>-0.73951228236732292</v>
      </c>
      <c r="M141" s="21">
        <f t="shared" si="122"/>
        <v>0.38251821980024436</v>
      </c>
      <c r="N141" s="21">
        <f t="shared" si="122"/>
        <v>-0.22710485382238013</v>
      </c>
      <c r="O141" s="21">
        <f t="shared" si="122"/>
        <v>0.36207561174246439</v>
      </c>
      <c r="P141" s="21">
        <f t="shared" si="122"/>
        <v>-0.85516772253638529</v>
      </c>
      <c r="Q141" s="21">
        <f t="shared" si="122"/>
        <v>0.82606506639037403</v>
      </c>
      <c r="R141" s="21">
        <f t="shared" si="122"/>
        <v>0.68573521351801725</v>
      </c>
      <c r="S141" s="21">
        <f t="shared" si="122"/>
        <v>-0.48385755296714317</v>
      </c>
      <c r="T141" s="21">
        <f t="shared" si="122"/>
        <v>-0.82369647240303057</v>
      </c>
      <c r="U141" s="21">
        <f t="shared" si="122"/>
        <v>0.37900194088309291</v>
      </c>
      <c r="V141" s="21">
        <f t="shared" si="122"/>
        <v>0.83813825261032193</v>
      </c>
      <c r="W141" s="21">
        <f t="shared" si="122"/>
        <v>0.20754280651196338</v>
      </c>
      <c r="X141" s="21">
        <f t="shared" si="122"/>
        <v>-0.15621246214458459</v>
      </c>
      <c r="Y141" s="21">
        <f t="shared" si="122"/>
        <v>0.52155280200513832</v>
      </c>
      <c r="Z141" s="21">
        <f t="shared" si="122"/>
        <v>-0.5520782267106783</v>
      </c>
      <c r="AA141" s="21">
        <f t="shared" si="122"/>
        <v>-0.63195071019659155</v>
      </c>
      <c r="AB141" s="21"/>
    </row>
    <row r="142" spans="1:28" x14ac:dyDescent="0.2">
      <c r="A142" s="76"/>
      <c r="B142" s="23">
        <f>B141+1</f>
        <v>2</v>
      </c>
      <c r="C142" s="21"/>
      <c r="D142" s="21">
        <f t="shared" ref="D142:AA142" si="123">(D117-D49*D$139)/SQRT(1-D$139^2)</f>
        <v>0.53313134122843753</v>
      </c>
      <c r="E142" s="21">
        <f t="shared" si="123"/>
        <v>-2.606936455592342E-2</v>
      </c>
      <c r="F142" s="21">
        <f t="shared" si="123"/>
        <v>-0.37755574620453236</v>
      </c>
      <c r="G142" s="21">
        <f t="shared" si="123"/>
        <v>0.3278040341081454</v>
      </c>
      <c r="H142" s="21">
        <f t="shared" si="123"/>
        <v>-0.932801656980353</v>
      </c>
      <c r="I142" s="21">
        <f t="shared" si="123"/>
        <v>4.3505127122296983E-2</v>
      </c>
      <c r="J142" s="21">
        <f t="shared" si="123"/>
        <v>0.1578604349034167</v>
      </c>
      <c r="K142" s="21">
        <f t="shared" si="123"/>
        <v>0.52783827035201991</v>
      </c>
      <c r="L142" s="21">
        <f t="shared" si="123"/>
        <v>1.1536874085470308</v>
      </c>
      <c r="M142" s="21">
        <f t="shared" si="123"/>
        <v>-1.2979672181413366</v>
      </c>
      <c r="N142" s="21">
        <f t="shared" si="123"/>
        <v>1.6563870111648429</v>
      </c>
      <c r="O142" s="21">
        <f t="shared" si="123"/>
        <v>0.94490890545419859</v>
      </c>
      <c r="P142" s="21">
        <f t="shared" si="123"/>
        <v>-1.3419058971008944</v>
      </c>
      <c r="Q142" s="21">
        <f t="shared" si="123"/>
        <v>-0.15986364796726285</v>
      </c>
      <c r="R142" s="21">
        <f t="shared" si="123"/>
        <v>0.58718284940081045</v>
      </c>
      <c r="S142" s="21">
        <f t="shared" si="123"/>
        <v>-0.19304324946486609</v>
      </c>
      <c r="T142" s="21">
        <f t="shared" si="123"/>
        <v>1.6698106023870312</v>
      </c>
      <c r="U142" s="21">
        <f t="shared" si="123"/>
        <v>0.15632615998760485</v>
      </c>
      <c r="V142" s="21">
        <f t="shared" si="123"/>
        <v>4.7287439211315015E-2</v>
      </c>
      <c r="W142" s="21">
        <f t="shared" si="123"/>
        <v>-1.3115817526157323</v>
      </c>
      <c r="X142" s="21">
        <f t="shared" si="123"/>
        <v>-0.67984623621633056</v>
      </c>
      <c r="Y142" s="21">
        <f t="shared" si="123"/>
        <v>0.92836581086814896</v>
      </c>
      <c r="Z142" s="21">
        <f t="shared" si="123"/>
        <v>0.25100649504639588</v>
      </c>
      <c r="AA142" s="21">
        <f t="shared" si="123"/>
        <v>0.26563898469489405</v>
      </c>
      <c r="AB142" s="21"/>
    </row>
    <row r="143" spans="1:28" x14ac:dyDescent="0.2">
      <c r="A143" s="76"/>
      <c r="B143" s="23">
        <f t="shared" ref="B143:B160" si="124">B142+1</f>
        <v>3</v>
      </c>
      <c r="C143" s="21"/>
      <c r="D143" s="21">
        <f t="shared" ref="D143:AA143" si="125">(D118-D50*D$139)/SQRT(1-D$139^2)</f>
        <v>-1.942518070467012</v>
      </c>
      <c r="E143" s="21">
        <f t="shared" si="125"/>
        <v>-0.32816397089477545</v>
      </c>
      <c r="F143" s="21">
        <f t="shared" si="125"/>
        <v>1.7745097800846799</v>
      </c>
      <c r="G143" s="21">
        <f t="shared" si="125"/>
        <v>0.15842925251699619</v>
      </c>
      <c r="H143" s="21">
        <f t="shared" si="125"/>
        <v>-1.4745522399014797</v>
      </c>
      <c r="I143" s="21">
        <f t="shared" si="125"/>
        <v>1.0835154156439435</v>
      </c>
      <c r="J143" s="21">
        <f t="shared" si="125"/>
        <v>-3.2637783689254025E-2</v>
      </c>
      <c r="K143" s="21">
        <f t="shared" si="125"/>
        <v>0.26225816251710538</v>
      </c>
      <c r="L143" s="21">
        <f t="shared" si="125"/>
        <v>0.20987842956450145</v>
      </c>
      <c r="M143" s="21">
        <f t="shared" si="125"/>
        <v>0.10966771991037404</v>
      </c>
      <c r="N143" s="21">
        <f t="shared" si="125"/>
        <v>-0.29333264899036415</v>
      </c>
      <c r="O143" s="21">
        <f t="shared" si="125"/>
        <v>-0.9306656107035286</v>
      </c>
      <c r="P143" s="21">
        <f t="shared" si="125"/>
        <v>0.53651286971568779</v>
      </c>
      <c r="Q143" s="21">
        <f t="shared" si="125"/>
        <v>-1.7939443426264596</v>
      </c>
      <c r="R143" s="21">
        <f t="shared" si="125"/>
        <v>1.0885658114808436</v>
      </c>
      <c r="S143" s="21">
        <f t="shared" si="125"/>
        <v>-0.33054672306099459</v>
      </c>
      <c r="T143" s="21">
        <f t="shared" si="125"/>
        <v>0.33719214125433428</v>
      </c>
      <c r="U143" s="21">
        <f t="shared" si="125"/>
        <v>1.4092398148077909</v>
      </c>
      <c r="V143" s="21">
        <f t="shared" si="125"/>
        <v>-1.4263177926138699</v>
      </c>
      <c r="W143" s="21">
        <f t="shared" si="125"/>
        <v>1.9074182556642101</v>
      </c>
      <c r="X143" s="21">
        <f t="shared" si="125"/>
        <v>-1.343276851473983</v>
      </c>
      <c r="Y143" s="21">
        <f t="shared" si="125"/>
        <v>1.3183407195661325</v>
      </c>
      <c r="Z143" s="21">
        <f t="shared" si="125"/>
        <v>1.0710629625981447</v>
      </c>
      <c r="AA143" s="21">
        <f t="shared" si="125"/>
        <v>-0.57045957453893315</v>
      </c>
      <c r="AB143" s="21"/>
    </row>
    <row r="144" spans="1:28" x14ac:dyDescent="0.2">
      <c r="A144" s="76"/>
      <c r="B144" s="23">
        <f t="shared" si="124"/>
        <v>4</v>
      </c>
      <c r="C144" s="21"/>
      <c r="D144" s="21">
        <f t="shared" ref="D144:AA144" si="126">(D119-D51*D$139)/SQRT(1-D$139^2)</f>
        <v>0.29858622277615587</v>
      </c>
      <c r="E144" s="21">
        <f t="shared" si="126"/>
        <v>-1.330823068199894</v>
      </c>
      <c r="F144" s="21">
        <f t="shared" si="126"/>
        <v>-1.1118683754996594</v>
      </c>
      <c r="G144" s="21">
        <f t="shared" si="126"/>
        <v>1.5929098867590223</v>
      </c>
      <c r="H144" s="21">
        <f t="shared" si="126"/>
        <v>1.5335186997646426</v>
      </c>
      <c r="I144" s="21">
        <f t="shared" si="126"/>
        <v>1.0149204527589217</v>
      </c>
      <c r="J144" s="21">
        <f t="shared" si="126"/>
        <v>0.47920500928039289</v>
      </c>
      <c r="K144" s="21">
        <f t="shared" si="126"/>
        <v>-0.43007404633477508</v>
      </c>
      <c r="L144" s="21">
        <f t="shared" si="126"/>
        <v>0.20316604687043707</v>
      </c>
      <c r="M144" s="21">
        <f t="shared" si="126"/>
        <v>0.85706116286052603</v>
      </c>
      <c r="N144" s="21">
        <f t="shared" si="126"/>
        <v>-1.9963619233746392</v>
      </c>
      <c r="O144" s="21">
        <f t="shared" si="126"/>
        <v>-0.16466419332525475</v>
      </c>
      <c r="P144" s="21">
        <f t="shared" si="126"/>
        <v>-0.73498751286848885</v>
      </c>
      <c r="Q144" s="21">
        <f t="shared" si="126"/>
        <v>-1.2437872974203359</v>
      </c>
      <c r="R144" s="21">
        <f t="shared" si="126"/>
        <v>-1.3169530057386851</v>
      </c>
      <c r="S144" s="21">
        <f t="shared" si="126"/>
        <v>0.3240164059561324</v>
      </c>
      <c r="T144" s="21">
        <f t="shared" si="126"/>
        <v>1.5532290634277679</v>
      </c>
      <c r="U144" s="21">
        <f t="shared" si="126"/>
        <v>1.2853923404359521E-2</v>
      </c>
      <c r="V144" s="21">
        <f t="shared" si="126"/>
        <v>0.92147099995678983</v>
      </c>
      <c r="W144" s="21">
        <f t="shared" si="126"/>
        <v>0.1217817573394611</v>
      </c>
      <c r="X144" s="21">
        <f t="shared" si="126"/>
        <v>1.7853180471921259</v>
      </c>
      <c r="Y144" s="21">
        <f t="shared" si="126"/>
        <v>0.32491389659719333</v>
      </c>
      <c r="Z144" s="21">
        <f t="shared" si="126"/>
        <v>-0.67620572290907821</v>
      </c>
      <c r="AA144" s="21">
        <f t="shared" si="126"/>
        <v>-1.8464244647714674</v>
      </c>
      <c r="AB144" s="21"/>
    </row>
    <row r="145" spans="1:28" x14ac:dyDescent="0.2">
      <c r="A145" s="76"/>
      <c r="B145" s="23">
        <f t="shared" si="124"/>
        <v>5</v>
      </c>
      <c r="C145" s="21"/>
      <c r="D145" s="21">
        <f t="shared" ref="D145:AA145" si="127">(D120-D52*D$139)/SQRT(1-D$139^2)</f>
        <v>0.20173443800058199</v>
      </c>
      <c r="E145" s="21">
        <f t="shared" si="127"/>
        <v>-1.055151827271354</v>
      </c>
      <c r="F145" s="21">
        <f t="shared" si="127"/>
        <v>0.26483832543165609</v>
      </c>
      <c r="G145" s="21">
        <f t="shared" si="127"/>
        <v>-1.5919176112566267</v>
      </c>
      <c r="H145" s="21">
        <f t="shared" si="127"/>
        <v>0.21643209141495912</v>
      </c>
      <c r="I145" s="21">
        <f t="shared" si="127"/>
        <v>0.45773510688950558</v>
      </c>
      <c r="J145" s="21">
        <f t="shared" si="127"/>
        <v>-0.82432415309431861</v>
      </c>
      <c r="K145" s="21">
        <f t="shared" si="127"/>
        <v>-1.2169681939653141</v>
      </c>
      <c r="L145" s="21">
        <f t="shared" si="127"/>
        <v>1.0721429584652646</v>
      </c>
      <c r="M145" s="21">
        <f t="shared" si="127"/>
        <v>2.161992333725574</v>
      </c>
      <c r="N145" s="21">
        <f t="shared" si="127"/>
        <v>0.32944397490476029</v>
      </c>
      <c r="O145" s="21">
        <f t="shared" si="127"/>
        <v>1.7970462369270161</v>
      </c>
      <c r="P145" s="21">
        <f t="shared" si="127"/>
        <v>-1.4101232733135718</v>
      </c>
      <c r="Q145" s="21">
        <f t="shared" si="127"/>
        <v>1.9543810283217902</v>
      </c>
      <c r="R145" s="21">
        <f t="shared" si="127"/>
        <v>1.7527156518464289</v>
      </c>
      <c r="S145" s="21">
        <f t="shared" si="127"/>
        <v>0.47238639378331154</v>
      </c>
      <c r="T145" s="21">
        <f t="shared" si="127"/>
        <v>1.0673995947721313</v>
      </c>
      <c r="U145" s="21">
        <f t="shared" si="127"/>
        <v>2.4667635746838807</v>
      </c>
      <c r="V145" s="21">
        <f t="shared" si="127"/>
        <v>-0.27812511589662803</v>
      </c>
      <c r="W145" s="21">
        <f t="shared" si="127"/>
        <v>-0.12529833637198851</v>
      </c>
      <c r="X145" s="21">
        <f t="shared" si="127"/>
        <v>0.27009272867380146</v>
      </c>
      <c r="Y145" s="21">
        <f t="shared" si="127"/>
        <v>-0.87928359940984169</v>
      </c>
      <c r="Z145" s="21">
        <f t="shared" si="127"/>
        <v>0.80867253874062761</v>
      </c>
      <c r="AA145" s="21">
        <f t="shared" si="127"/>
        <v>1.0497780173950098</v>
      </c>
      <c r="AB145" s="21"/>
    </row>
    <row r="146" spans="1:28" x14ac:dyDescent="0.2">
      <c r="A146" s="76"/>
      <c r="B146" s="23">
        <f t="shared" si="124"/>
        <v>6</v>
      </c>
      <c r="C146" s="21"/>
      <c r="D146" s="21">
        <f t="shared" ref="D146:AA146" si="128">(D121-D53*D$139)/SQRT(1-D$139^2)</f>
        <v>-0.39190898880782293</v>
      </c>
      <c r="E146" s="21">
        <f t="shared" si="128"/>
        <v>-0.17618275915631559</v>
      </c>
      <c r="F146" s="21">
        <f t="shared" si="128"/>
        <v>3.9674152908501922E-3</v>
      </c>
      <c r="G146" s="21">
        <f t="shared" si="128"/>
        <v>-0.34059026504417872</v>
      </c>
      <c r="H146" s="21">
        <f t="shared" si="128"/>
        <v>0.60639126285146572</v>
      </c>
      <c r="I146" s="21">
        <f t="shared" si="128"/>
        <v>0.43871398507538667</v>
      </c>
      <c r="J146" s="21">
        <f t="shared" si="128"/>
        <v>-1.0136597121103967</v>
      </c>
      <c r="K146" s="21">
        <f t="shared" si="128"/>
        <v>-0.58523713161129998</v>
      </c>
      <c r="L146" s="21">
        <f t="shared" si="128"/>
        <v>-0.27225956499309856</v>
      </c>
      <c r="M146" s="21">
        <f t="shared" si="128"/>
        <v>-0.81243611632918888</v>
      </c>
      <c r="N146" s="21">
        <f t="shared" si="128"/>
        <v>0.48254843297051503</v>
      </c>
      <c r="O146" s="21">
        <f t="shared" si="128"/>
        <v>0.67583753337767982</v>
      </c>
      <c r="P146" s="21">
        <f t="shared" si="128"/>
        <v>0.56499292572241455</v>
      </c>
      <c r="Q146" s="21">
        <f t="shared" si="128"/>
        <v>0.72836350409698669</v>
      </c>
      <c r="R146" s="21">
        <f t="shared" si="128"/>
        <v>-0.73535227408542336</v>
      </c>
      <c r="S146" s="21">
        <f t="shared" si="128"/>
        <v>3.2445756662911857E-2</v>
      </c>
      <c r="T146" s="21">
        <f t="shared" si="128"/>
        <v>0.15246058605885088</v>
      </c>
      <c r="U146" s="21">
        <f t="shared" si="128"/>
        <v>0.65969492791698281</v>
      </c>
      <c r="V146" s="21">
        <f t="shared" si="128"/>
        <v>0.56065169337546283</v>
      </c>
      <c r="W146" s="21">
        <f t="shared" si="128"/>
        <v>0.44354302552206792</v>
      </c>
      <c r="X146" s="21">
        <f t="shared" si="128"/>
        <v>-0.35758459535831716</v>
      </c>
      <c r="Y146" s="21">
        <f t="shared" si="128"/>
        <v>-0.95690606634827047</v>
      </c>
      <c r="Z146" s="21">
        <f t="shared" si="128"/>
        <v>-1.1540969980361089</v>
      </c>
      <c r="AA146" s="21">
        <f t="shared" si="128"/>
        <v>0.18327144055399311</v>
      </c>
      <c r="AB146" s="21"/>
    </row>
    <row r="147" spans="1:28" x14ac:dyDescent="0.2">
      <c r="A147" s="76"/>
      <c r="B147" s="23">
        <f t="shared" si="124"/>
        <v>7</v>
      </c>
      <c r="C147" s="21"/>
      <c r="D147" s="21">
        <f t="shared" ref="D147:AA147" si="129">(D122-D54*D$139)/SQRT(1-D$139^2)</f>
        <v>-1.0529074622522101</v>
      </c>
      <c r="E147" s="21">
        <f t="shared" si="129"/>
        <v>0.59176558024441372</v>
      </c>
      <c r="F147" s="21">
        <f t="shared" si="129"/>
        <v>1.3126802367643564</v>
      </c>
      <c r="G147" s="21">
        <f t="shared" si="129"/>
        <v>8.3436776593470402E-2</v>
      </c>
      <c r="H147" s="21">
        <f t="shared" si="129"/>
        <v>-1.0673908553500222</v>
      </c>
      <c r="I147" s="21">
        <f t="shared" si="129"/>
        <v>-1.8906624502882572</v>
      </c>
      <c r="J147" s="21">
        <f t="shared" si="129"/>
        <v>1.2470966386504185</v>
      </c>
      <c r="K147" s="21">
        <f t="shared" si="129"/>
        <v>-1.3317045314685307</v>
      </c>
      <c r="L147" s="21">
        <f t="shared" si="129"/>
        <v>-0.9426107979656857</v>
      </c>
      <c r="M147" s="21">
        <f t="shared" si="129"/>
        <v>-0.9512426353188097</v>
      </c>
      <c r="N147" s="21">
        <f t="shared" si="129"/>
        <v>0.89205225603277583</v>
      </c>
      <c r="O147" s="21">
        <f t="shared" si="129"/>
        <v>-1.7647595366564663</v>
      </c>
      <c r="P147" s="21">
        <f t="shared" si="129"/>
        <v>-1.8679117806065511</v>
      </c>
      <c r="Q147" s="21">
        <f t="shared" si="129"/>
        <v>-0.17903367130264081</v>
      </c>
      <c r="R147" s="21">
        <f t="shared" si="129"/>
        <v>0.79041130841126472</v>
      </c>
      <c r="S147" s="21">
        <f t="shared" si="129"/>
        <v>0.57165246354582833</v>
      </c>
      <c r="T147" s="21">
        <f t="shared" si="129"/>
        <v>-1.5570399765747076</v>
      </c>
      <c r="U147" s="21">
        <f t="shared" si="129"/>
        <v>0.26403030710921449</v>
      </c>
      <c r="V147" s="21">
        <f t="shared" si="129"/>
        <v>1.2665695438663043</v>
      </c>
      <c r="W147" s="21">
        <f t="shared" si="129"/>
        <v>-0.42766242120897574</v>
      </c>
      <c r="X147" s="21">
        <f t="shared" si="129"/>
        <v>-0.87218689833294549</v>
      </c>
      <c r="Y147" s="21">
        <f t="shared" si="129"/>
        <v>-1.5604370152426068</v>
      </c>
      <c r="Z147" s="21">
        <f t="shared" si="129"/>
        <v>2.1017185994589562</v>
      </c>
      <c r="AA147" s="21">
        <f t="shared" si="129"/>
        <v>-2.0575228160632593</v>
      </c>
      <c r="AB147" s="21"/>
    </row>
    <row r="148" spans="1:28" x14ac:dyDescent="0.2">
      <c r="A148" s="76"/>
      <c r="B148" s="23">
        <f t="shared" si="124"/>
        <v>8</v>
      </c>
      <c r="C148" s="21"/>
      <c r="D148" s="21">
        <f t="shared" ref="D148:AA148" si="130">(D123-D55*D$139)/SQRT(1-D$139^2)</f>
        <v>0.60589663274140804</v>
      </c>
      <c r="E148" s="21">
        <f t="shared" si="130"/>
        <v>0.29548842601393716</v>
      </c>
      <c r="F148" s="21">
        <f t="shared" si="130"/>
        <v>-1.653134358784897</v>
      </c>
      <c r="G148" s="21">
        <f t="shared" si="130"/>
        <v>-1.1408866782220988</v>
      </c>
      <c r="H148" s="21">
        <f t="shared" si="130"/>
        <v>0.19216796799723732</v>
      </c>
      <c r="I148" s="21">
        <f t="shared" si="130"/>
        <v>1.8168777079392551</v>
      </c>
      <c r="J148" s="21">
        <f t="shared" si="130"/>
        <v>0.35887547452009866</v>
      </c>
      <c r="K148" s="21">
        <f t="shared" si="130"/>
        <v>-0.96253390852220999</v>
      </c>
      <c r="L148" s="21">
        <f t="shared" si="130"/>
        <v>2.350346460675635</v>
      </c>
      <c r="M148" s="21">
        <f t="shared" si="130"/>
        <v>-0.5096360167209274</v>
      </c>
      <c r="N148" s="21">
        <f t="shared" si="130"/>
        <v>-5.026423331123455E-2</v>
      </c>
      <c r="O148" s="21">
        <f t="shared" si="130"/>
        <v>-0.7205771113977536</v>
      </c>
      <c r="P148" s="21">
        <f t="shared" si="130"/>
        <v>-0.67307920909355168</v>
      </c>
      <c r="Q148" s="21">
        <f t="shared" si="130"/>
        <v>-0.30913969109160899</v>
      </c>
      <c r="R148" s="21">
        <f t="shared" si="130"/>
        <v>0.86471241111778308</v>
      </c>
      <c r="S148" s="21">
        <f t="shared" si="130"/>
        <v>8.0611981597866963E-2</v>
      </c>
      <c r="T148" s="21">
        <f t="shared" si="130"/>
        <v>-0.23561076893589905</v>
      </c>
      <c r="U148" s="21">
        <f t="shared" si="130"/>
        <v>-0.83620904216064407</v>
      </c>
      <c r="V148" s="21">
        <f t="shared" si="130"/>
        <v>-0.50674662279513438</v>
      </c>
      <c r="W148" s="21">
        <f t="shared" si="130"/>
        <v>-0.52012183065475981</v>
      </c>
      <c r="X148" s="21">
        <f t="shared" si="130"/>
        <v>0.56824440560310474</v>
      </c>
      <c r="Y148" s="21">
        <f t="shared" si="130"/>
        <v>0.44925531214678366</v>
      </c>
      <c r="Z148" s="21">
        <f t="shared" si="130"/>
        <v>-0.28200370717762713</v>
      </c>
      <c r="AA148" s="21">
        <f t="shared" si="130"/>
        <v>0.13065589599754321</v>
      </c>
      <c r="AB148" s="21"/>
    </row>
    <row r="149" spans="1:28" x14ac:dyDescent="0.2">
      <c r="A149" s="76"/>
      <c r="B149" s="23">
        <f t="shared" si="124"/>
        <v>9</v>
      </c>
      <c r="C149" s="21"/>
      <c r="D149" s="21">
        <f t="shared" ref="D149:AA149" si="131">(D124-D56*D$139)/SQRT(1-D$139^2)</f>
        <v>-1.5570715685276657</v>
      </c>
      <c r="E149" s="21">
        <f t="shared" si="131"/>
        <v>-1.6145845181176037</v>
      </c>
      <c r="F149" s="21">
        <f t="shared" si="131"/>
        <v>-0.91664758324770157</v>
      </c>
      <c r="G149" s="21">
        <f t="shared" si="131"/>
        <v>1.2747662975559557</v>
      </c>
      <c r="H149" s="21">
        <f t="shared" si="131"/>
        <v>0.52798699797109783</v>
      </c>
      <c r="I149" s="21">
        <f t="shared" si="131"/>
        <v>0.25004718355665995</v>
      </c>
      <c r="J149" s="21">
        <f t="shared" si="131"/>
        <v>-2.2497793417734346</v>
      </c>
      <c r="K149" s="21">
        <f t="shared" si="131"/>
        <v>0.28206835102806582</v>
      </c>
      <c r="L149" s="21">
        <f t="shared" si="131"/>
        <v>0.63183756672978486</v>
      </c>
      <c r="M149" s="21">
        <f t="shared" si="131"/>
        <v>7.3456745696343778E-2</v>
      </c>
      <c r="N149" s="21">
        <f t="shared" si="131"/>
        <v>0.33391650550975627</v>
      </c>
      <c r="O149" s="21">
        <f t="shared" si="131"/>
        <v>0.19279582369426707</v>
      </c>
      <c r="P149" s="21">
        <f t="shared" si="131"/>
        <v>0.54643359732503749</v>
      </c>
      <c r="Q149" s="21">
        <f t="shared" si="131"/>
        <v>-0.20238960816788173</v>
      </c>
      <c r="R149" s="21">
        <f t="shared" si="131"/>
        <v>-0.58696074327399494</v>
      </c>
      <c r="S149" s="21">
        <f t="shared" si="131"/>
        <v>2.2240793109934356</v>
      </c>
      <c r="T149" s="21">
        <f t="shared" si="131"/>
        <v>-0.60362942750923476</v>
      </c>
      <c r="U149" s="21">
        <f t="shared" si="131"/>
        <v>0.18280118843771836</v>
      </c>
      <c r="V149" s="21">
        <f t="shared" si="131"/>
        <v>-1.5194309349583381</v>
      </c>
      <c r="W149" s="21">
        <f t="shared" si="131"/>
        <v>0.83282365704703198</v>
      </c>
      <c r="X149" s="21">
        <f t="shared" si="131"/>
        <v>1.1761859681489106</v>
      </c>
      <c r="Y149" s="21">
        <f t="shared" si="131"/>
        <v>4.277141800819137E-2</v>
      </c>
      <c r="Z149" s="21">
        <f t="shared" si="131"/>
        <v>0.81446711621755252</v>
      </c>
      <c r="AA149" s="21">
        <f t="shared" si="131"/>
        <v>-0.37400756264894475</v>
      </c>
      <c r="AB149" s="21"/>
    </row>
    <row r="150" spans="1:28" x14ac:dyDescent="0.2">
      <c r="A150" s="76"/>
      <c r="B150" s="23">
        <f t="shared" si="124"/>
        <v>10</v>
      </c>
      <c r="C150" s="21"/>
      <c r="D150" s="21">
        <f t="shared" ref="D150:AA150" si="132">(D125-D57*D$139)/SQRT(1-D$139^2)</f>
        <v>-0.73318338417109952</v>
      </c>
      <c r="E150" s="21">
        <f t="shared" si="132"/>
        <v>-1.7047546107548364</v>
      </c>
      <c r="F150" s="21">
        <f t="shared" si="132"/>
        <v>-0.16353722905491455</v>
      </c>
      <c r="G150" s="21">
        <f t="shared" si="132"/>
        <v>-5.9176497537661917E-2</v>
      </c>
      <c r="H150" s="21">
        <f t="shared" si="132"/>
        <v>1.6534254426939996</v>
      </c>
      <c r="I150" s="21">
        <f t="shared" si="132"/>
        <v>-0.4945265071799167</v>
      </c>
      <c r="J150" s="21">
        <f t="shared" si="132"/>
        <v>1.0577525951781612</v>
      </c>
      <c r="K150" s="21">
        <f t="shared" si="132"/>
        <v>-0.88938261931062945</v>
      </c>
      <c r="L150" s="21">
        <f t="shared" si="132"/>
        <v>3.6379160113981318E-2</v>
      </c>
      <c r="M150" s="21">
        <f t="shared" si="132"/>
        <v>0.95819072109740255</v>
      </c>
      <c r="N150" s="21">
        <f t="shared" si="132"/>
        <v>-1.3719075065368642</v>
      </c>
      <c r="O150" s="21">
        <f t="shared" si="132"/>
        <v>0.85198959017422149</v>
      </c>
      <c r="P150" s="21">
        <f t="shared" si="132"/>
        <v>-0.30255521153886916</v>
      </c>
      <c r="Q150" s="21">
        <f t="shared" si="132"/>
        <v>9.0091170239686338E-2</v>
      </c>
      <c r="R150" s="21">
        <f t="shared" si="132"/>
        <v>-0.96741260343324331</v>
      </c>
      <c r="S150" s="21">
        <f t="shared" si="132"/>
        <v>2.0025866174566302</v>
      </c>
      <c r="T150" s="21">
        <f t="shared" si="132"/>
        <v>1.4038370265431567E-2</v>
      </c>
      <c r="U150" s="21">
        <f t="shared" si="132"/>
        <v>-0.72339740838612099</v>
      </c>
      <c r="V150" s="21">
        <f t="shared" si="132"/>
        <v>-1.3603132365989328</v>
      </c>
      <c r="W150" s="21">
        <f t="shared" si="132"/>
        <v>-1.7955937440431122</v>
      </c>
      <c r="X150" s="21">
        <f t="shared" si="132"/>
        <v>-1.3615474966831527</v>
      </c>
      <c r="Y150" s="21">
        <f t="shared" si="132"/>
        <v>1.6416747627433874</v>
      </c>
      <c r="Z150" s="21">
        <f t="shared" si="132"/>
        <v>-0.93903158633214556</v>
      </c>
      <c r="AA150" s="21">
        <f t="shared" si="132"/>
        <v>-0.51902960799516062</v>
      </c>
      <c r="AB150" s="21"/>
    </row>
    <row r="151" spans="1:28" x14ac:dyDescent="0.2">
      <c r="A151" s="76"/>
      <c r="B151" s="23">
        <f t="shared" si="124"/>
        <v>11</v>
      </c>
      <c r="C151" s="21"/>
      <c r="D151" s="21">
        <f t="shared" ref="D151:AA151" si="133">(D126-D58*D$139)/SQRT(1-D$139^2)</f>
        <v>-1.1050777119813839</v>
      </c>
      <c r="E151" s="21">
        <f t="shared" si="133"/>
        <v>-1.0127100539947764</v>
      </c>
      <c r="F151" s="21">
        <f t="shared" si="133"/>
        <v>-0.28140807754270925</v>
      </c>
      <c r="G151" s="21">
        <f t="shared" si="133"/>
        <v>1.3201379816839283</v>
      </c>
      <c r="H151" s="21">
        <f t="shared" si="133"/>
        <v>2.2499190388313554E-2</v>
      </c>
      <c r="I151" s="21">
        <f t="shared" si="133"/>
        <v>-0.45751236805464651</v>
      </c>
      <c r="J151" s="21">
        <f t="shared" si="133"/>
        <v>-0.4158988149734229</v>
      </c>
      <c r="K151" s="21">
        <f t="shared" si="133"/>
        <v>2.0183302909836045</v>
      </c>
      <c r="L151" s="21">
        <f t="shared" si="133"/>
        <v>0.73951228236732292</v>
      </c>
      <c r="M151" s="21">
        <f t="shared" si="133"/>
        <v>-0.38251821980024436</v>
      </c>
      <c r="N151" s="21">
        <f t="shared" si="133"/>
        <v>0.22710485382238013</v>
      </c>
      <c r="O151" s="21">
        <f t="shared" si="133"/>
        <v>-0.36207561174246439</v>
      </c>
      <c r="P151" s="21">
        <f t="shared" si="133"/>
        <v>0.85516772253638529</v>
      </c>
      <c r="Q151" s="21">
        <f t="shared" si="133"/>
        <v>-0.82606506639037403</v>
      </c>
      <c r="R151" s="21">
        <f t="shared" si="133"/>
        <v>-0.68573521351801725</v>
      </c>
      <c r="S151" s="21">
        <f t="shared" si="133"/>
        <v>0.48385755296714317</v>
      </c>
      <c r="T151" s="21">
        <f t="shared" si="133"/>
        <v>0.82369647240303057</v>
      </c>
      <c r="U151" s="21">
        <f t="shared" si="133"/>
        <v>-0.37900194088309291</v>
      </c>
      <c r="V151" s="21">
        <f t="shared" si="133"/>
        <v>-0.83813825261032193</v>
      </c>
      <c r="W151" s="21">
        <f t="shared" si="133"/>
        <v>-0.20754280651196338</v>
      </c>
      <c r="X151" s="21">
        <f t="shared" si="133"/>
        <v>0.15621246214458459</v>
      </c>
      <c r="Y151" s="21">
        <f t="shared" si="133"/>
        <v>-0.52155280200513832</v>
      </c>
      <c r="Z151" s="21">
        <f t="shared" si="133"/>
        <v>0.55207822671067841</v>
      </c>
      <c r="AA151" s="21">
        <f t="shared" si="133"/>
        <v>0.63195071019659155</v>
      </c>
      <c r="AB151" s="21"/>
    </row>
    <row r="152" spans="1:28" x14ac:dyDescent="0.2">
      <c r="A152" s="76"/>
      <c r="B152" s="23">
        <f t="shared" si="124"/>
        <v>12</v>
      </c>
      <c r="C152" s="21"/>
      <c r="D152" s="21">
        <f t="shared" ref="D152:AA152" si="134">(D127-D59*D$139)/SQRT(1-D$139^2)</f>
        <v>-0.53313134122843753</v>
      </c>
      <c r="E152" s="21">
        <f t="shared" si="134"/>
        <v>2.606936455592342E-2</v>
      </c>
      <c r="F152" s="21">
        <f t="shared" si="134"/>
        <v>0.37755574620453236</v>
      </c>
      <c r="G152" s="21">
        <f t="shared" si="134"/>
        <v>-0.32780403410814535</v>
      </c>
      <c r="H152" s="21">
        <f t="shared" si="134"/>
        <v>0.932801656980353</v>
      </c>
      <c r="I152" s="21">
        <f t="shared" si="134"/>
        <v>-4.3505127122296983E-2</v>
      </c>
      <c r="J152" s="21">
        <f t="shared" si="134"/>
        <v>-0.1578604349034167</v>
      </c>
      <c r="K152" s="21">
        <f t="shared" si="134"/>
        <v>-0.5278382703520198</v>
      </c>
      <c r="L152" s="21">
        <f t="shared" si="134"/>
        <v>-1.1536874085470308</v>
      </c>
      <c r="M152" s="21">
        <f t="shared" si="134"/>
        <v>1.2979672181413366</v>
      </c>
      <c r="N152" s="21">
        <f t="shared" si="134"/>
        <v>-1.6563870111648429</v>
      </c>
      <c r="O152" s="21">
        <f t="shared" si="134"/>
        <v>-0.94490890545419859</v>
      </c>
      <c r="P152" s="21">
        <f t="shared" si="134"/>
        <v>1.3419058971008944</v>
      </c>
      <c r="Q152" s="21">
        <f t="shared" si="134"/>
        <v>0.15986364796726285</v>
      </c>
      <c r="R152" s="21">
        <f t="shared" si="134"/>
        <v>-0.58718284940081045</v>
      </c>
      <c r="S152" s="21">
        <f t="shared" si="134"/>
        <v>0.19304324946486609</v>
      </c>
      <c r="T152" s="21">
        <f t="shared" si="134"/>
        <v>-1.6698106023870312</v>
      </c>
      <c r="U152" s="21">
        <f t="shared" si="134"/>
        <v>-0.15632615998760485</v>
      </c>
      <c r="V152" s="21">
        <f t="shared" si="134"/>
        <v>-4.7287439211314959E-2</v>
      </c>
      <c r="W152" s="21">
        <f t="shared" si="134"/>
        <v>1.3115817526157323</v>
      </c>
      <c r="X152" s="21">
        <f t="shared" si="134"/>
        <v>0.67984623621633056</v>
      </c>
      <c r="Y152" s="21">
        <f t="shared" si="134"/>
        <v>-0.92836581086814896</v>
      </c>
      <c r="Z152" s="21">
        <f t="shared" si="134"/>
        <v>-0.25100649504639588</v>
      </c>
      <c r="AA152" s="21">
        <f t="shared" si="134"/>
        <v>-0.26563898469489405</v>
      </c>
      <c r="AB152" s="21"/>
    </row>
    <row r="153" spans="1:28" x14ac:dyDescent="0.2">
      <c r="A153" s="76"/>
      <c r="B153" s="23">
        <f t="shared" si="124"/>
        <v>13</v>
      </c>
      <c r="C153" s="21"/>
      <c r="D153" s="21">
        <f t="shared" ref="D153:AA153" si="135">(D128-D60*D$139)/SQRT(1-D$139^2)</f>
        <v>1.942518070467012</v>
      </c>
      <c r="E153" s="21">
        <f t="shared" si="135"/>
        <v>0.32816397089477545</v>
      </c>
      <c r="F153" s="21">
        <f t="shared" si="135"/>
        <v>-1.7745097800846799</v>
      </c>
      <c r="G153" s="21">
        <f t="shared" si="135"/>
        <v>-0.15842925251699619</v>
      </c>
      <c r="H153" s="21">
        <f t="shared" si="135"/>
        <v>1.4745522399014797</v>
      </c>
      <c r="I153" s="21">
        <f t="shared" si="135"/>
        <v>-1.0835154156439435</v>
      </c>
      <c r="J153" s="21">
        <f t="shared" si="135"/>
        <v>3.2637783689254025E-2</v>
      </c>
      <c r="K153" s="21">
        <f t="shared" si="135"/>
        <v>-0.26225816251710504</v>
      </c>
      <c r="L153" s="21">
        <f t="shared" si="135"/>
        <v>-0.20987842956450145</v>
      </c>
      <c r="M153" s="21">
        <f t="shared" si="135"/>
        <v>-0.10966771991037404</v>
      </c>
      <c r="N153" s="21">
        <f t="shared" si="135"/>
        <v>0.29333264899036415</v>
      </c>
      <c r="O153" s="21">
        <f t="shared" si="135"/>
        <v>0.9306656107035286</v>
      </c>
      <c r="P153" s="21">
        <f t="shared" si="135"/>
        <v>-0.53651286971568779</v>
      </c>
      <c r="Q153" s="21">
        <f t="shared" si="135"/>
        <v>1.7939443426264596</v>
      </c>
      <c r="R153" s="21">
        <f t="shared" si="135"/>
        <v>-1.0885658114808436</v>
      </c>
      <c r="S153" s="21">
        <f t="shared" si="135"/>
        <v>0.33054672306099459</v>
      </c>
      <c r="T153" s="21">
        <f t="shared" si="135"/>
        <v>-0.33719214125433428</v>
      </c>
      <c r="U153" s="21">
        <f t="shared" si="135"/>
        <v>-1.4092398148077909</v>
      </c>
      <c r="V153" s="21">
        <f t="shared" si="135"/>
        <v>1.4263177926138699</v>
      </c>
      <c r="W153" s="21">
        <f t="shared" si="135"/>
        <v>-1.9074182556642099</v>
      </c>
      <c r="X153" s="21">
        <f t="shared" si="135"/>
        <v>1.343276851473983</v>
      </c>
      <c r="Y153" s="21">
        <f t="shared" si="135"/>
        <v>-1.3183407195661325</v>
      </c>
      <c r="Z153" s="21">
        <f t="shared" si="135"/>
        <v>-1.0710629625981447</v>
      </c>
      <c r="AA153" s="21">
        <f t="shared" si="135"/>
        <v>0.57045957453893315</v>
      </c>
      <c r="AB153" s="21"/>
    </row>
    <row r="154" spans="1:28" x14ac:dyDescent="0.2">
      <c r="A154" s="76"/>
      <c r="B154" s="23">
        <f t="shared" si="124"/>
        <v>14</v>
      </c>
      <c r="C154" s="21"/>
      <c r="D154" s="21">
        <f t="shared" ref="D154:AA154" si="136">(D129-D61*D$139)/SQRT(1-D$139^2)</f>
        <v>-0.29858622277615587</v>
      </c>
      <c r="E154" s="21">
        <f t="shared" si="136"/>
        <v>1.330823068199894</v>
      </c>
      <c r="F154" s="21">
        <f t="shared" si="136"/>
        <v>1.1118683754996594</v>
      </c>
      <c r="G154" s="21">
        <f t="shared" si="136"/>
        <v>-1.5929098867590215</v>
      </c>
      <c r="H154" s="21">
        <f t="shared" si="136"/>
        <v>-1.5335186997646426</v>
      </c>
      <c r="I154" s="21">
        <f t="shared" si="136"/>
        <v>-1.0149204527589217</v>
      </c>
      <c r="J154" s="21">
        <f t="shared" si="136"/>
        <v>-0.47920500928039289</v>
      </c>
      <c r="K154" s="21">
        <f t="shared" si="136"/>
        <v>0.43007404633477536</v>
      </c>
      <c r="L154" s="21">
        <f t="shared" si="136"/>
        <v>-0.20316604687043707</v>
      </c>
      <c r="M154" s="21">
        <f t="shared" si="136"/>
        <v>-0.85706116286052603</v>
      </c>
      <c r="N154" s="21">
        <f t="shared" si="136"/>
        <v>1.9963619233746392</v>
      </c>
      <c r="O154" s="21">
        <f t="shared" si="136"/>
        <v>0.16466419332525475</v>
      </c>
      <c r="P154" s="21">
        <f t="shared" si="136"/>
        <v>0.73498751286848885</v>
      </c>
      <c r="Q154" s="21">
        <f t="shared" si="136"/>
        <v>1.2437872974203359</v>
      </c>
      <c r="R154" s="21">
        <f t="shared" si="136"/>
        <v>1.3169530057386851</v>
      </c>
      <c r="S154" s="21">
        <f t="shared" si="136"/>
        <v>-0.3240164059561324</v>
      </c>
      <c r="T154" s="21">
        <f t="shared" si="136"/>
        <v>-1.5532290634277679</v>
      </c>
      <c r="U154" s="21">
        <f t="shared" si="136"/>
        <v>-1.2853923404359521E-2</v>
      </c>
      <c r="V154" s="21">
        <f t="shared" si="136"/>
        <v>-0.92147099995678972</v>
      </c>
      <c r="W154" s="21">
        <f t="shared" si="136"/>
        <v>-0.1217817573394611</v>
      </c>
      <c r="X154" s="21">
        <f t="shared" si="136"/>
        <v>-1.7853180471921259</v>
      </c>
      <c r="Y154" s="21">
        <f t="shared" si="136"/>
        <v>-0.32491389659719333</v>
      </c>
      <c r="Z154" s="21">
        <f t="shared" si="136"/>
        <v>0.67620572290907821</v>
      </c>
      <c r="AA154" s="21">
        <f t="shared" si="136"/>
        <v>1.8464244647714674</v>
      </c>
      <c r="AB154" s="21"/>
    </row>
    <row r="155" spans="1:28" x14ac:dyDescent="0.2">
      <c r="A155" s="76"/>
      <c r="B155" s="23">
        <f t="shared" si="124"/>
        <v>15</v>
      </c>
      <c r="C155" s="21"/>
      <c r="D155" s="21">
        <f t="shared" ref="D155:AA155" si="137">(D130-D62*D$139)/SQRT(1-D$139^2)</f>
        <v>-0.20173443800058199</v>
      </c>
      <c r="E155" s="21">
        <f t="shared" si="137"/>
        <v>1.055151827271354</v>
      </c>
      <c r="F155" s="21">
        <f t="shared" si="137"/>
        <v>-0.26483832543165609</v>
      </c>
      <c r="G155" s="21">
        <f t="shared" si="137"/>
        <v>1.5919176112566269</v>
      </c>
      <c r="H155" s="21">
        <f t="shared" si="137"/>
        <v>-0.21643209141495912</v>
      </c>
      <c r="I155" s="21">
        <f t="shared" si="137"/>
        <v>-0.45773510688950558</v>
      </c>
      <c r="J155" s="21">
        <f t="shared" si="137"/>
        <v>0.82432415309431861</v>
      </c>
      <c r="K155" s="21">
        <f t="shared" si="137"/>
        <v>1.2169681939653141</v>
      </c>
      <c r="L155" s="21">
        <f t="shared" si="137"/>
        <v>-1.0721429584652649</v>
      </c>
      <c r="M155" s="21">
        <f t="shared" si="137"/>
        <v>-2.161992333725574</v>
      </c>
      <c r="N155" s="21">
        <f t="shared" si="137"/>
        <v>-0.32944397490476029</v>
      </c>
      <c r="O155" s="21">
        <f t="shared" si="137"/>
        <v>-1.7970462369270161</v>
      </c>
      <c r="P155" s="21">
        <f t="shared" si="137"/>
        <v>1.4101232733135718</v>
      </c>
      <c r="Q155" s="21">
        <f t="shared" si="137"/>
        <v>-1.9543810283217902</v>
      </c>
      <c r="R155" s="21">
        <f t="shared" si="137"/>
        <v>-1.7527156518464289</v>
      </c>
      <c r="S155" s="21">
        <f t="shared" si="137"/>
        <v>-0.47238639378331154</v>
      </c>
      <c r="T155" s="21">
        <f t="shared" si="137"/>
        <v>-1.0673995947721313</v>
      </c>
      <c r="U155" s="21">
        <f t="shared" si="137"/>
        <v>-2.4667635746838807</v>
      </c>
      <c r="V155" s="21">
        <f t="shared" si="137"/>
        <v>0.27812511589662803</v>
      </c>
      <c r="W155" s="21">
        <f t="shared" si="137"/>
        <v>0.12529833637198851</v>
      </c>
      <c r="X155" s="21">
        <f t="shared" si="137"/>
        <v>-0.27009272867380146</v>
      </c>
      <c r="Y155" s="21">
        <f t="shared" si="137"/>
        <v>0.87928359940984169</v>
      </c>
      <c r="Z155" s="21">
        <f t="shared" si="137"/>
        <v>-0.80867253874062761</v>
      </c>
      <c r="AA155" s="21">
        <f t="shared" si="137"/>
        <v>-1.0497780173950098</v>
      </c>
      <c r="AB155" s="21"/>
    </row>
    <row r="156" spans="1:28" x14ac:dyDescent="0.2">
      <c r="A156" s="76"/>
      <c r="B156" s="23">
        <f t="shared" si="124"/>
        <v>16</v>
      </c>
      <c r="C156" s="21"/>
      <c r="D156" s="21">
        <f t="shared" ref="D156:AA156" si="138">(D131-D63*D$139)/SQRT(1-D$139^2)</f>
        <v>0.39190898880782293</v>
      </c>
      <c r="E156" s="21">
        <f t="shared" si="138"/>
        <v>0.17618275915631559</v>
      </c>
      <c r="F156" s="21">
        <f t="shared" si="138"/>
        <v>-3.9674152908501922E-3</v>
      </c>
      <c r="G156" s="21">
        <f t="shared" si="138"/>
        <v>0.34059026504417872</v>
      </c>
      <c r="H156" s="21">
        <f t="shared" si="138"/>
        <v>-0.6063912628514655</v>
      </c>
      <c r="I156" s="21">
        <f t="shared" si="138"/>
        <v>-0.43871398507538667</v>
      </c>
      <c r="J156" s="21">
        <f t="shared" si="138"/>
        <v>1.0136597121103967</v>
      </c>
      <c r="K156" s="21">
        <f t="shared" si="138"/>
        <v>0.58523713161130009</v>
      </c>
      <c r="L156" s="21">
        <f t="shared" si="138"/>
        <v>0.27225956499309856</v>
      </c>
      <c r="M156" s="21">
        <f t="shared" si="138"/>
        <v>0.81243611632918888</v>
      </c>
      <c r="N156" s="21">
        <f t="shared" si="138"/>
        <v>-0.48254843297051503</v>
      </c>
      <c r="O156" s="21">
        <f t="shared" si="138"/>
        <v>-0.67583753337767982</v>
      </c>
      <c r="P156" s="21">
        <f t="shared" si="138"/>
        <v>-0.56499292572241455</v>
      </c>
      <c r="Q156" s="21">
        <f t="shared" si="138"/>
        <v>-0.72836350409698669</v>
      </c>
      <c r="R156" s="21">
        <f t="shared" si="138"/>
        <v>0.73535227408542336</v>
      </c>
      <c r="S156" s="21">
        <f t="shared" si="138"/>
        <v>-3.2445756662911857E-2</v>
      </c>
      <c r="T156" s="21">
        <f t="shared" si="138"/>
        <v>-0.15246058605885088</v>
      </c>
      <c r="U156" s="21">
        <f t="shared" si="138"/>
        <v>-0.65969492791698281</v>
      </c>
      <c r="V156" s="21">
        <f t="shared" si="138"/>
        <v>-0.56065169337546283</v>
      </c>
      <c r="W156" s="21">
        <f t="shared" si="138"/>
        <v>-0.44354302552206792</v>
      </c>
      <c r="X156" s="21">
        <f t="shared" si="138"/>
        <v>0.35758459535831716</v>
      </c>
      <c r="Y156" s="21">
        <f t="shared" si="138"/>
        <v>0.95690606634827047</v>
      </c>
      <c r="Z156" s="21">
        <f t="shared" si="138"/>
        <v>1.1540969980361089</v>
      </c>
      <c r="AA156" s="21">
        <f t="shared" si="138"/>
        <v>-0.18327144055399311</v>
      </c>
      <c r="AB156" s="21"/>
    </row>
    <row r="157" spans="1:28" x14ac:dyDescent="0.2">
      <c r="A157" s="76"/>
      <c r="B157" s="23">
        <f t="shared" si="124"/>
        <v>17</v>
      </c>
      <c r="C157" s="21"/>
      <c r="D157" s="21">
        <f t="shared" ref="D157:AA157" si="139">(D132-D64*D$139)/SQRT(1-D$139^2)</f>
        <v>1.0529074622522101</v>
      </c>
      <c r="E157" s="21">
        <f t="shared" si="139"/>
        <v>-0.59176558024441372</v>
      </c>
      <c r="F157" s="21">
        <f t="shared" si="139"/>
        <v>-1.3126802367643564</v>
      </c>
      <c r="G157" s="21">
        <f t="shared" si="139"/>
        <v>-8.3436776593470402E-2</v>
      </c>
      <c r="H157" s="21">
        <f t="shared" si="139"/>
        <v>1.0673908553500222</v>
      </c>
      <c r="I157" s="21">
        <f t="shared" si="139"/>
        <v>1.8906624502882572</v>
      </c>
      <c r="J157" s="21">
        <f t="shared" si="139"/>
        <v>-1.2470966386504185</v>
      </c>
      <c r="K157" s="21">
        <f t="shared" si="139"/>
        <v>1.3317045314685312</v>
      </c>
      <c r="L157" s="21">
        <f t="shared" si="139"/>
        <v>0.9426107979656857</v>
      </c>
      <c r="M157" s="21">
        <f t="shared" si="139"/>
        <v>0.9512426353188097</v>
      </c>
      <c r="N157" s="21">
        <f t="shared" si="139"/>
        <v>-0.89205225603277583</v>
      </c>
      <c r="O157" s="21">
        <f t="shared" si="139"/>
        <v>1.7647595366564663</v>
      </c>
      <c r="P157" s="21">
        <f t="shared" si="139"/>
        <v>1.8679117806065517</v>
      </c>
      <c r="Q157" s="21">
        <f t="shared" si="139"/>
        <v>0.17903367130264081</v>
      </c>
      <c r="R157" s="21">
        <f t="shared" si="139"/>
        <v>-0.79041130841126472</v>
      </c>
      <c r="S157" s="21">
        <f t="shared" si="139"/>
        <v>-0.57165246354582833</v>
      </c>
      <c r="T157" s="21">
        <f t="shared" si="139"/>
        <v>1.5570399765747076</v>
      </c>
      <c r="U157" s="21">
        <f t="shared" si="139"/>
        <v>-0.26403030710921455</v>
      </c>
      <c r="V157" s="21">
        <f t="shared" si="139"/>
        <v>-1.2665695438663043</v>
      </c>
      <c r="W157" s="21">
        <f t="shared" si="139"/>
        <v>0.42766242120897574</v>
      </c>
      <c r="X157" s="21">
        <f t="shared" si="139"/>
        <v>0.87218689833294549</v>
      </c>
      <c r="Y157" s="21">
        <f t="shared" si="139"/>
        <v>1.5604370152426068</v>
      </c>
      <c r="Z157" s="21">
        <f t="shared" si="139"/>
        <v>-2.1017185994589562</v>
      </c>
      <c r="AA157" s="21">
        <f t="shared" si="139"/>
        <v>2.0575228160632593</v>
      </c>
      <c r="AB157" s="21"/>
    </row>
    <row r="158" spans="1:28" x14ac:dyDescent="0.2">
      <c r="A158" s="76"/>
      <c r="B158" s="23">
        <f t="shared" si="124"/>
        <v>18</v>
      </c>
      <c r="C158" s="21"/>
      <c r="D158" s="21">
        <f t="shared" ref="D158:AA158" si="140">(D133-D65*D$139)/SQRT(1-D$139^2)</f>
        <v>-0.60589663274140804</v>
      </c>
      <c r="E158" s="21">
        <f t="shared" si="140"/>
        <v>-0.29548842601393699</v>
      </c>
      <c r="F158" s="21">
        <f t="shared" si="140"/>
        <v>1.653134358784897</v>
      </c>
      <c r="G158" s="21">
        <f t="shared" si="140"/>
        <v>1.140886678222099</v>
      </c>
      <c r="H158" s="21">
        <f t="shared" si="140"/>
        <v>-0.19216796799723732</v>
      </c>
      <c r="I158" s="21">
        <f t="shared" si="140"/>
        <v>-1.8168777079392551</v>
      </c>
      <c r="J158" s="21">
        <f t="shared" si="140"/>
        <v>-0.35887547452009866</v>
      </c>
      <c r="K158" s="21">
        <f t="shared" si="140"/>
        <v>0.96253390852221021</v>
      </c>
      <c r="L158" s="21">
        <f t="shared" si="140"/>
        <v>-2.350346460675635</v>
      </c>
      <c r="M158" s="21">
        <f t="shared" si="140"/>
        <v>0.5096360167209274</v>
      </c>
      <c r="N158" s="21">
        <f t="shared" si="140"/>
        <v>5.026423331123455E-2</v>
      </c>
      <c r="O158" s="21">
        <f t="shared" si="140"/>
        <v>0.72057711139775371</v>
      </c>
      <c r="P158" s="21">
        <f t="shared" si="140"/>
        <v>0.67307920909355157</v>
      </c>
      <c r="Q158" s="21">
        <f t="shared" si="140"/>
        <v>0.30913969109160899</v>
      </c>
      <c r="R158" s="21">
        <f t="shared" si="140"/>
        <v>-0.86471241111778308</v>
      </c>
      <c r="S158" s="21">
        <f t="shared" si="140"/>
        <v>-8.0611981597866963E-2</v>
      </c>
      <c r="T158" s="21">
        <f t="shared" si="140"/>
        <v>0.23561076893589905</v>
      </c>
      <c r="U158" s="21">
        <f t="shared" si="140"/>
        <v>0.83620904216064407</v>
      </c>
      <c r="V158" s="21">
        <f t="shared" si="140"/>
        <v>0.50674662279513438</v>
      </c>
      <c r="W158" s="21">
        <f t="shared" si="140"/>
        <v>0.52012183065475981</v>
      </c>
      <c r="X158" s="21">
        <f t="shared" si="140"/>
        <v>-0.56824440560310474</v>
      </c>
      <c r="Y158" s="21">
        <f t="shared" si="140"/>
        <v>-0.44925531214678366</v>
      </c>
      <c r="Z158" s="21">
        <f t="shared" si="140"/>
        <v>0.28200370717762713</v>
      </c>
      <c r="AA158" s="21">
        <f t="shared" si="140"/>
        <v>-0.13065589599754321</v>
      </c>
      <c r="AB158" s="21"/>
    </row>
    <row r="159" spans="1:28" x14ac:dyDescent="0.2">
      <c r="A159" s="76"/>
      <c r="B159" s="23">
        <f t="shared" si="124"/>
        <v>19</v>
      </c>
      <c r="C159" s="21"/>
      <c r="D159" s="21">
        <f t="shared" ref="D159:AA159" si="141">(D134-D66*D$139)/SQRT(1-D$139^2)</f>
        <v>1.5570715685276657</v>
      </c>
      <c r="E159" s="21">
        <f t="shared" si="141"/>
        <v>1.6145845181176037</v>
      </c>
      <c r="F159" s="21">
        <f t="shared" si="141"/>
        <v>0.91664758324770157</v>
      </c>
      <c r="G159" s="21">
        <f t="shared" si="141"/>
        <v>-1.2747662975559562</v>
      </c>
      <c r="H159" s="21">
        <f t="shared" si="141"/>
        <v>-0.52798699797109783</v>
      </c>
      <c r="I159" s="21">
        <f t="shared" si="141"/>
        <v>-0.25004718355665995</v>
      </c>
      <c r="J159" s="21">
        <f t="shared" si="141"/>
        <v>2.2497793417734346</v>
      </c>
      <c r="K159" s="21">
        <f t="shared" si="141"/>
        <v>-0.28206835102806566</v>
      </c>
      <c r="L159" s="21">
        <f t="shared" si="141"/>
        <v>-0.63183756672978497</v>
      </c>
      <c r="M159" s="21">
        <f t="shared" si="141"/>
        <v>-7.3456745696343778E-2</v>
      </c>
      <c r="N159" s="21">
        <f t="shared" si="141"/>
        <v>-0.33391650550975627</v>
      </c>
      <c r="O159" s="21">
        <f t="shared" si="141"/>
        <v>-0.19279582369426707</v>
      </c>
      <c r="P159" s="21">
        <f t="shared" si="141"/>
        <v>-0.5464335973250376</v>
      </c>
      <c r="Q159" s="21">
        <f t="shared" si="141"/>
        <v>0.20238960816788173</v>
      </c>
      <c r="R159" s="21">
        <f t="shared" si="141"/>
        <v>0.58696074327399494</v>
      </c>
      <c r="S159" s="21">
        <f t="shared" si="141"/>
        <v>-2.2240793109934356</v>
      </c>
      <c r="T159" s="21">
        <f t="shared" si="141"/>
        <v>0.60362942750923476</v>
      </c>
      <c r="U159" s="21">
        <f t="shared" si="141"/>
        <v>-0.18280118843771836</v>
      </c>
      <c r="V159" s="21">
        <f t="shared" si="141"/>
        <v>1.5194309349583381</v>
      </c>
      <c r="W159" s="21">
        <f t="shared" si="141"/>
        <v>-0.83282365704703198</v>
      </c>
      <c r="X159" s="21">
        <f t="shared" si="141"/>
        <v>-1.1761859681489106</v>
      </c>
      <c r="Y159" s="21">
        <f t="shared" si="141"/>
        <v>-4.277141800819137E-2</v>
      </c>
      <c r="Z159" s="21">
        <f t="shared" si="141"/>
        <v>-0.81446711621755252</v>
      </c>
      <c r="AA159" s="21">
        <f t="shared" si="141"/>
        <v>0.37400756264894475</v>
      </c>
      <c r="AB159" s="21"/>
    </row>
    <row r="160" spans="1:28" x14ac:dyDescent="0.2">
      <c r="A160" s="76"/>
      <c r="B160" s="23">
        <f t="shared" si="124"/>
        <v>20</v>
      </c>
      <c r="C160" s="21"/>
      <c r="D160" s="21">
        <f t="shared" ref="D160:AA160" si="142">(D135-D67*D$139)/SQRT(1-D$139^2)</f>
        <v>0.73318338417109952</v>
      </c>
      <c r="E160" s="21">
        <f t="shared" si="142"/>
        <v>1.7047546107548364</v>
      </c>
      <c r="F160" s="21">
        <f t="shared" si="142"/>
        <v>0.16353722905491455</v>
      </c>
      <c r="G160" s="21">
        <f t="shared" si="142"/>
        <v>5.9176497537661972E-2</v>
      </c>
      <c r="H160" s="21">
        <f t="shared" si="142"/>
        <v>-1.6534254426939996</v>
      </c>
      <c r="I160" s="21">
        <f t="shared" si="142"/>
        <v>0.49452650717991664</v>
      </c>
      <c r="J160" s="21">
        <f t="shared" si="142"/>
        <v>-1.0577525951781612</v>
      </c>
      <c r="K160" s="21">
        <f t="shared" si="142"/>
        <v>0.88938261931062967</v>
      </c>
      <c r="L160" s="21">
        <f t="shared" si="142"/>
        <v>-3.6379160113981318E-2</v>
      </c>
      <c r="M160" s="21">
        <f t="shared" si="142"/>
        <v>-0.95819072109740255</v>
      </c>
      <c r="N160" s="21">
        <f t="shared" si="142"/>
        <v>1.3719075065368642</v>
      </c>
      <c r="O160" s="21">
        <f t="shared" si="142"/>
        <v>-0.85198959017422149</v>
      </c>
      <c r="P160" s="21">
        <f t="shared" si="142"/>
        <v>0.302555211538869</v>
      </c>
      <c r="Q160" s="21">
        <f t="shared" si="142"/>
        <v>-9.0091170239686338E-2</v>
      </c>
      <c r="R160" s="21">
        <f t="shared" si="142"/>
        <v>0.96741260343324331</v>
      </c>
      <c r="S160" s="21">
        <f t="shared" si="142"/>
        <v>-2.0025866174566302</v>
      </c>
      <c r="T160" s="21">
        <f t="shared" si="142"/>
        <v>-1.4038370265431567E-2</v>
      </c>
      <c r="U160" s="21">
        <f t="shared" si="142"/>
        <v>0.72339740838612099</v>
      </c>
      <c r="V160" s="21">
        <f t="shared" si="142"/>
        <v>1.3603132365989328</v>
      </c>
      <c r="W160" s="21">
        <f t="shared" si="142"/>
        <v>1.7955937440431122</v>
      </c>
      <c r="X160" s="21">
        <f t="shared" si="142"/>
        <v>1.3615474966831527</v>
      </c>
      <c r="Y160" s="21">
        <f t="shared" si="142"/>
        <v>-1.6416747627433868</v>
      </c>
      <c r="Z160" s="21">
        <f t="shared" si="142"/>
        <v>0.93903158633214578</v>
      </c>
      <c r="AA160" s="21">
        <f t="shared" si="142"/>
        <v>0.51902960799516062</v>
      </c>
      <c r="AB160" s="21"/>
    </row>
    <row r="161" spans="1:28" x14ac:dyDescent="0.2">
      <c r="A161" s="21"/>
      <c r="B161" s="21"/>
      <c r="C161" s="22">
        <v>0</v>
      </c>
      <c r="D161" s="22">
        <f>C161+1</f>
        <v>1</v>
      </c>
      <c r="E161" s="22">
        <f t="shared" ref="E161:AA161" si="143">D161+1</f>
        <v>2</v>
      </c>
      <c r="F161" s="22">
        <f t="shared" si="143"/>
        <v>3</v>
      </c>
      <c r="G161" s="22">
        <f t="shared" si="143"/>
        <v>4</v>
      </c>
      <c r="H161" s="22">
        <f t="shared" si="143"/>
        <v>5</v>
      </c>
      <c r="I161" s="22">
        <f t="shared" si="143"/>
        <v>6</v>
      </c>
      <c r="J161" s="22">
        <f t="shared" si="143"/>
        <v>7</v>
      </c>
      <c r="K161" s="22">
        <f t="shared" si="143"/>
        <v>8</v>
      </c>
      <c r="L161" s="22">
        <f t="shared" si="143"/>
        <v>9</v>
      </c>
      <c r="M161" s="22">
        <f t="shared" si="143"/>
        <v>10</v>
      </c>
      <c r="N161" s="22">
        <f t="shared" si="143"/>
        <v>11</v>
      </c>
      <c r="O161" s="22">
        <f t="shared" si="143"/>
        <v>12</v>
      </c>
      <c r="P161" s="22">
        <f t="shared" si="143"/>
        <v>13</v>
      </c>
      <c r="Q161" s="22">
        <f t="shared" si="143"/>
        <v>14</v>
      </c>
      <c r="R161" s="22">
        <f t="shared" si="143"/>
        <v>15</v>
      </c>
      <c r="S161" s="22">
        <f t="shared" si="143"/>
        <v>16</v>
      </c>
      <c r="T161" s="22">
        <f t="shared" si="143"/>
        <v>17</v>
      </c>
      <c r="U161" s="22">
        <f t="shared" si="143"/>
        <v>18</v>
      </c>
      <c r="V161" s="22">
        <f t="shared" si="143"/>
        <v>19</v>
      </c>
      <c r="W161" s="22">
        <f t="shared" si="143"/>
        <v>20</v>
      </c>
      <c r="X161" s="22">
        <f t="shared" si="143"/>
        <v>21</v>
      </c>
      <c r="Y161" s="22">
        <f t="shared" si="143"/>
        <v>22</v>
      </c>
      <c r="Z161" s="22">
        <f t="shared" si="143"/>
        <v>23</v>
      </c>
      <c r="AA161" s="22">
        <f t="shared" si="143"/>
        <v>24</v>
      </c>
      <c r="AB161" s="21"/>
    </row>
    <row r="162" spans="1:28" ht="15" x14ac:dyDescent="0.25">
      <c r="A162" s="77" t="s">
        <v>7</v>
      </c>
      <c r="B162" s="78"/>
      <c r="C162" s="5"/>
      <c r="D162" s="6">
        <f>AVERAGE(D141:D160)</f>
        <v>0</v>
      </c>
      <c r="E162" s="6">
        <f t="shared" ref="E162:AA162" si="144">AVERAGE(E141:E160)</f>
        <v>0</v>
      </c>
      <c r="F162" s="6">
        <f t="shared" si="144"/>
        <v>-3.1918911957973248E-17</v>
      </c>
      <c r="G162" s="6">
        <f t="shared" si="144"/>
        <v>6.1409211049578969E-17</v>
      </c>
      <c r="H162" s="6">
        <f t="shared" si="144"/>
        <v>0</v>
      </c>
      <c r="I162" s="6">
        <f t="shared" si="144"/>
        <v>0</v>
      </c>
      <c r="J162" s="6">
        <f t="shared" si="144"/>
        <v>0</v>
      </c>
      <c r="K162" s="6">
        <f t="shared" si="144"/>
        <v>8.3266726846886741E-17</v>
      </c>
      <c r="L162" s="6">
        <f t="shared" si="144"/>
        <v>-4.1633363423443369E-18</v>
      </c>
      <c r="M162" s="6">
        <f t="shared" si="144"/>
        <v>0</v>
      </c>
      <c r="N162" s="6">
        <f t="shared" si="144"/>
        <v>0</v>
      </c>
      <c r="O162" s="6">
        <f t="shared" si="144"/>
        <v>0</v>
      </c>
      <c r="P162" s="6">
        <f t="shared" si="144"/>
        <v>2.2204460492503132E-17</v>
      </c>
      <c r="Q162" s="6">
        <f t="shared" si="144"/>
        <v>-2.1510571102112409E-17</v>
      </c>
      <c r="R162" s="6">
        <f t="shared" si="144"/>
        <v>0</v>
      </c>
      <c r="S162" s="6">
        <f t="shared" si="144"/>
        <v>0</v>
      </c>
      <c r="T162" s="6">
        <f t="shared" si="144"/>
        <v>-1.2836953722228373E-17</v>
      </c>
      <c r="U162" s="6">
        <f t="shared" si="144"/>
        <v>0</v>
      </c>
      <c r="V162" s="6">
        <f t="shared" si="144"/>
        <v>0</v>
      </c>
      <c r="W162" s="6">
        <f t="shared" si="144"/>
        <v>0</v>
      </c>
      <c r="X162" s="6">
        <f t="shared" si="144"/>
        <v>0</v>
      </c>
      <c r="Y162" s="6">
        <f t="shared" si="144"/>
        <v>0</v>
      </c>
      <c r="Z162" s="6">
        <f t="shared" si="144"/>
        <v>0</v>
      </c>
      <c r="AA162" s="7">
        <f t="shared" si="144"/>
        <v>0</v>
      </c>
      <c r="AB162" s="25"/>
    </row>
    <row r="163" spans="1:28" ht="15" x14ac:dyDescent="0.25">
      <c r="A163" s="83" t="s">
        <v>8</v>
      </c>
      <c r="B163" s="83"/>
      <c r="C163" s="2"/>
      <c r="D163" s="3">
        <f>STDEVP(D141:D160)</f>
        <v>0.99999999999999978</v>
      </c>
      <c r="E163" s="3">
        <f t="shared" ref="E163:AA163" si="145">STDEVP(E141:E160)</f>
        <v>1</v>
      </c>
      <c r="F163" s="3">
        <f t="shared" si="145"/>
        <v>1</v>
      </c>
      <c r="G163" s="3">
        <f t="shared" si="145"/>
        <v>1</v>
      </c>
      <c r="H163" s="3">
        <f t="shared" si="145"/>
        <v>1</v>
      </c>
      <c r="I163" s="3">
        <f t="shared" si="145"/>
        <v>0.99999999999999978</v>
      </c>
      <c r="J163" s="3">
        <f t="shared" si="145"/>
        <v>1</v>
      </c>
      <c r="K163" s="3">
        <f t="shared" si="145"/>
        <v>1</v>
      </c>
      <c r="L163" s="3">
        <f t="shared" si="145"/>
        <v>1</v>
      </c>
      <c r="M163" s="3">
        <f t="shared" si="145"/>
        <v>1</v>
      </c>
      <c r="N163" s="3">
        <f t="shared" si="145"/>
        <v>1</v>
      </c>
      <c r="O163" s="3">
        <f t="shared" si="145"/>
        <v>1</v>
      </c>
      <c r="P163" s="3">
        <f t="shared" si="145"/>
        <v>1</v>
      </c>
      <c r="Q163" s="3">
        <f t="shared" si="145"/>
        <v>1</v>
      </c>
      <c r="R163" s="3">
        <f t="shared" si="145"/>
        <v>1</v>
      </c>
      <c r="S163" s="3">
        <f t="shared" si="145"/>
        <v>1</v>
      </c>
      <c r="T163" s="3">
        <f t="shared" si="145"/>
        <v>1.0000000000000004</v>
      </c>
      <c r="U163" s="3">
        <f t="shared" si="145"/>
        <v>1</v>
      </c>
      <c r="V163" s="3">
        <f t="shared" si="145"/>
        <v>1.0000000000000004</v>
      </c>
      <c r="W163" s="3">
        <f t="shared" si="145"/>
        <v>1</v>
      </c>
      <c r="X163" s="3">
        <f t="shared" si="145"/>
        <v>1</v>
      </c>
      <c r="Y163" s="3">
        <f t="shared" si="145"/>
        <v>1</v>
      </c>
      <c r="Z163" s="3">
        <f t="shared" si="145"/>
        <v>1</v>
      </c>
      <c r="AA163" s="4">
        <f t="shared" si="145"/>
        <v>1</v>
      </c>
      <c r="AB163" s="25"/>
    </row>
    <row r="164" spans="1:28" ht="15" x14ac:dyDescent="0.25">
      <c r="A164" s="77" t="s">
        <v>9</v>
      </c>
      <c r="B164" s="82"/>
      <c r="C164" s="2"/>
      <c r="D164" s="3">
        <f t="shared" ref="D164:AA164" si="146">COVAR(D48:D67,D141:D160)</f>
        <v>-5.551115123125783E-18</v>
      </c>
      <c r="E164" s="3">
        <f t="shared" si="146"/>
        <v>8.0491169285323847E-17</v>
      </c>
      <c r="F164" s="3">
        <f t="shared" si="146"/>
        <v>3.4694469519536144E-19</v>
      </c>
      <c r="G164" s="3">
        <f t="shared" si="146"/>
        <v>-1.2771901591879242E-16</v>
      </c>
      <c r="H164" s="3">
        <f t="shared" si="146"/>
        <v>1.7763568394002506E-16</v>
      </c>
      <c r="I164" s="3">
        <f t="shared" si="146"/>
        <v>2.1926904736346843E-16</v>
      </c>
      <c r="J164" s="3">
        <f t="shared" si="146"/>
        <v>-2.2204460492503132E-17</v>
      </c>
      <c r="K164" s="3">
        <f t="shared" si="146"/>
        <v>-1.052977149917922E-16</v>
      </c>
      <c r="L164" s="3">
        <f t="shared" si="146"/>
        <v>7.945033519973776E-17</v>
      </c>
      <c r="M164" s="3">
        <f t="shared" si="146"/>
        <v>-2.2204460492503132E-17</v>
      </c>
      <c r="N164" s="3">
        <f t="shared" si="146"/>
        <v>-1.1102230246251566E-17</v>
      </c>
      <c r="O164" s="3">
        <f t="shared" si="146"/>
        <v>3.3306690738754695E-17</v>
      </c>
      <c r="P164" s="3">
        <f t="shared" si="146"/>
        <v>1.1934897514720432E-16</v>
      </c>
      <c r="Q164" s="3">
        <f t="shared" si="146"/>
        <v>-8.8470897274817156E-18</v>
      </c>
      <c r="R164" s="3">
        <f t="shared" si="146"/>
        <v>7.7715611723760953E-17</v>
      </c>
      <c r="S164" s="3">
        <f t="shared" si="146"/>
        <v>-2.7755575615628914E-17</v>
      </c>
      <c r="T164" s="3">
        <f t="shared" si="146"/>
        <v>-9.8575661522382068E-17</v>
      </c>
      <c r="U164" s="3">
        <f t="shared" si="146"/>
        <v>-1.7208456881689927E-16</v>
      </c>
      <c r="V164" s="3">
        <f t="shared" si="146"/>
        <v>-2.7755575615628914E-16</v>
      </c>
      <c r="W164" s="3">
        <f t="shared" si="146"/>
        <v>-1.7763568394002506E-16</v>
      </c>
      <c r="X164" s="3">
        <f t="shared" si="146"/>
        <v>-4.4408920985006264E-17</v>
      </c>
      <c r="Y164" s="3">
        <f t="shared" si="146"/>
        <v>6.661338147750939E-17</v>
      </c>
      <c r="Z164" s="3">
        <f t="shared" si="146"/>
        <v>1.5543122344752191E-16</v>
      </c>
      <c r="AA164" s="3">
        <f t="shared" si="146"/>
        <v>-1.4016565685892601E-16</v>
      </c>
      <c r="AB164" s="25"/>
    </row>
    <row r="165" spans="1:28" s="1" customFormat="1" x14ac:dyDescent="0.2">
      <c r="A165" s="25"/>
      <c r="B165" s="25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5"/>
    </row>
  </sheetData>
  <mergeCells count="19">
    <mergeCell ref="A163:B163"/>
    <mergeCell ref="A164:B164"/>
    <mergeCell ref="A24:A43"/>
    <mergeCell ref="A141:A160"/>
    <mergeCell ref="A137:B137"/>
    <mergeCell ref="A138:B138"/>
    <mergeCell ref="A95:A114"/>
    <mergeCell ref="A116:A135"/>
    <mergeCell ref="A69:B69"/>
    <mergeCell ref="A70:B70"/>
    <mergeCell ref="A3:A22"/>
    <mergeCell ref="A162:B162"/>
    <mergeCell ref="A1:AB1"/>
    <mergeCell ref="A72:AB72"/>
    <mergeCell ref="A139:B139"/>
    <mergeCell ref="A48:A67"/>
    <mergeCell ref="A74:A93"/>
    <mergeCell ref="A45:B45"/>
    <mergeCell ref="A46:B46"/>
  </mergeCells>
  <phoneticPr fontId="4" type="noConversion"/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A151"/>
  <sheetViews>
    <sheetView tabSelected="1" topLeftCell="A86" workbookViewId="0">
      <selection activeCell="E101" sqref="E101"/>
    </sheetView>
  </sheetViews>
  <sheetFormatPr defaultRowHeight="12.75" x14ac:dyDescent="0.2"/>
  <cols>
    <col min="1" max="1" width="23.5703125" customWidth="1"/>
    <col min="3" max="27" width="10.7109375" customWidth="1"/>
  </cols>
  <sheetData>
    <row r="2" spans="1:27" x14ac:dyDescent="0.2">
      <c r="A2" s="57" t="s">
        <v>23</v>
      </c>
      <c r="B2" s="37" t="s">
        <v>12</v>
      </c>
      <c r="C2" s="38" t="s">
        <v>13</v>
      </c>
      <c r="D2" s="38" t="s">
        <v>14</v>
      </c>
      <c r="E2" s="38" t="s">
        <v>15</v>
      </c>
      <c r="F2" s="39" t="s">
        <v>16</v>
      </c>
      <c r="G2" s="8"/>
      <c r="H2" s="37" t="s">
        <v>17</v>
      </c>
      <c r="I2" s="84" t="s">
        <v>18</v>
      </c>
      <c r="J2" s="85"/>
    </row>
    <row r="3" spans="1:27" x14ac:dyDescent="0.2">
      <c r="A3" s="58">
        <v>0.06</v>
      </c>
      <c r="B3" s="35">
        <v>0.05</v>
      </c>
      <c r="C3" s="36">
        <v>5.5E-2</v>
      </c>
      <c r="D3" s="36">
        <v>0.1</v>
      </c>
      <c r="E3" s="36">
        <v>0.4</v>
      </c>
      <c r="F3" s="31">
        <v>-0.95</v>
      </c>
      <c r="H3" s="35">
        <f>1/12</f>
        <v>8.3333333333333329E-2</v>
      </c>
      <c r="I3" s="86">
        <f>corRU*((1-EXP(-(revR+revU)*delta_t))/(revR+revU))/SQRT(((1-EXP(-2*revR*delta_t))/(2*revR))*((1-EXP(-2*revU*delta_t))/(2*revU)))</f>
        <v>-0.94997526301491808</v>
      </c>
      <c r="J3" s="87"/>
    </row>
    <row r="5" spans="1:27" ht="20.25" customHeight="1" x14ac:dyDescent="0.25">
      <c r="A5" s="95" t="s">
        <v>35</v>
      </c>
      <c r="B5" s="94"/>
      <c r="C5" s="94"/>
      <c r="D5" s="94"/>
      <c r="E5" s="94"/>
      <c r="F5" s="94"/>
      <c r="G5" s="94"/>
      <c r="H5" s="94"/>
      <c r="I5" s="94"/>
      <c r="J5" s="94"/>
      <c r="K5" s="94"/>
      <c r="L5" s="94"/>
      <c r="M5" s="94"/>
      <c r="N5" s="94"/>
      <c r="O5" s="94"/>
      <c r="P5" s="94"/>
      <c r="Q5" s="94"/>
      <c r="R5" s="94"/>
      <c r="S5" s="94"/>
      <c r="T5" s="94"/>
      <c r="U5" s="94"/>
      <c r="V5" s="94"/>
      <c r="W5" s="94"/>
      <c r="X5" s="94"/>
      <c r="Y5" s="94"/>
      <c r="Z5" s="94"/>
      <c r="AA5" s="94"/>
    </row>
    <row r="6" spans="1:27" x14ac:dyDescent="0.2">
      <c r="C6">
        <v>0</v>
      </c>
      <c r="D6">
        <v>1</v>
      </c>
      <c r="E6">
        <v>2</v>
      </c>
      <c r="F6">
        <v>3</v>
      </c>
      <c r="G6">
        <v>4</v>
      </c>
      <c r="H6">
        <v>5</v>
      </c>
      <c r="I6">
        <v>6</v>
      </c>
      <c r="J6">
        <v>7</v>
      </c>
      <c r="K6">
        <v>8</v>
      </c>
      <c r="L6">
        <v>9</v>
      </c>
      <c r="M6">
        <v>10</v>
      </c>
      <c r="N6">
        <v>11</v>
      </c>
      <c r="O6">
        <v>12</v>
      </c>
      <c r="P6">
        <v>13</v>
      </c>
      <c r="Q6">
        <v>14</v>
      </c>
      <c r="R6">
        <v>15</v>
      </c>
      <c r="S6">
        <v>16</v>
      </c>
      <c r="T6">
        <v>17</v>
      </c>
      <c r="U6">
        <v>18</v>
      </c>
      <c r="V6">
        <v>19</v>
      </c>
      <c r="W6">
        <v>20</v>
      </c>
      <c r="X6">
        <v>21</v>
      </c>
      <c r="Y6">
        <v>22</v>
      </c>
      <c r="Z6">
        <v>23</v>
      </c>
      <c r="AA6">
        <v>24</v>
      </c>
    </row>
    <row r="7" spans="1:27" x14ac:dyDescent="0.2">
      <c r="A7" s="75" t="s">
        <v>19</v>
      </c>
      <c r="B7">
        <v>1</v>
      </c>
      <c r="C7" s="13">
        <v>0</v>
      </c>
      <c r="D7" s="14">
        <f t="shared" ref="D7:AA7" si="0">C7*EXP(-revR*delta_t)+sigR*SQRT((1-EXP(-2*revR*delta_t))/(2*revR))*INDEX(_eps1,$B7,D$6)</f>
        <v>-4.1810666772270138E-3</v>
      </c>
      <c r="E7" s="14">
        <f t="shared" si="0"/>
        <v>-2.890510000399021E-2</v>
      </c>
      <c r="F7" s="14">
        <f t="shared" si="0"/>
        <v>-2.0056120240361873E-2</v>
      </c>
      <c r="G7" s="14">
        <f t="shared" si="0"/>
        <v>-3.0302308097599075E-2</v>
      </c>
      <c r="H7" s="14">
        <f t="shared" si="0"/>
        <v>-3.8546124192911674E-2</v>
      </c>
      <c r="I7" s="14">
        <f t="shared" si="0"/>
        <v>-6.5018851123687244E-2</v>
      </c>
      <c r="J7" s="14">
        <f t="shared" si="0"/>
        <v>-5.0209906936173221E-2</v>
      </c>
      <c r="K7" s="14">
        <f t="shared" si="0"/>
        <v>-4.3420688552076828E-2</v>
      </c>
      <c r="L7" s="14">
        <f t="shared" si="0"/>
        <v>-3.602705098529492E-2</v>
      </c>
      <c r="M7" s="14">
        <f t="shared" si="0"/>
        <v>-4.2723366899991927E-2</v>
      </c>
      <c r="N7" s="14">
        <f t="shared" si="0"/>
        <v>-3.6088770399623625E-2</v>
      </c>
      <c r="O7" s="14">
        <f t="shared" si="0"/>
        <v>-4.4833874559849905E-2</v>
      </c>
      <c r="P7" s="14">
        <f t="shared" si="0"/>
        <v>-5.6424466889746686E-2</v>
      </c>
      <c r="Q7" s="14">
        <f t="shared" si="0"/>
        <v>-7.7961428198056335E-2</v>
      </c>
      <c r="R7" s="14">
        <f t="shared" si="0"/>
        <v>-7.8031105950470206E-2</v>
      </c>
      <c r="S7" s="14">
        <f t="shared" si="0"/>
        <v>-7.0066736482574651E-2</v>
      </c>
      <c r="T7" s="14">
        <f t="shared" si="0"/>
        <v>-6.719973536820413E-2</v>
      </c>
      <c r="U7" s="14">
        <f t="shared" si="0"/>
        <v>-6.1285469850888966E-2</v>
      </c>
      <c r="V7" s="14">
        <f t="shared" si="0"/>
        <v>-6.6203388046570597E-2</v>
      </c>
      <c r="W7" s="14">
        <f t="shared" si="0"/>
        <v>-6.5982417786640546E-2</v>
      </c>
      <c r="X7" s="14">
        <f t="shared" si="0"/>
        <v>-7.6272816031750665E-2</v>
      </c>
      <c r="Y7" s="14">
        <f t="shared" si="0"/>
        <v>-6.2295059826062205E-2</v>
      </c>
      <c r="Z7" s="14">
        <f t="shared" si="0"/>
        <v>-7.6645326557049032E-2</v>
      </c>
      <c r="AA7" s="15">
        <f t="shared" si="0"/>
        <v>-9.3477258340507352E-2</v>
      </c>
    </row>
    <row r="8" spans="1:27" x14ac:dyDescent="0.2">
      <c r="A8" s="76"/>
      <c r="B8">
        <v>2</v>
      </c>
      <c r="C8" s="40">
        <v>0</v>
      </c>
      <c r="D8" s="41">
        <f t="shared" ref="D8:AA8" si="1">C8*EXP(-revR*delta_t)+sigR*SQRT((1-EXP(-2*revR*delta_t))/(2*revR))*INDEX(_eps1,$B8,D$6)</f>
        <v>1.2123149011776461E-2</v>
      </c>
      <c r="E8" s="41">
        <f t="shared" si="1"/>
        <v>1.3698030108809066E-3</v>
      </c>
      <c r="F8" s="41">
        <f t="shared" si="1"/>
        <v>-1.3623559350431984E-2</v>
      </c>
      <c r="G8" s="41">
        <f t="shared" si="1"/>
        <v>-1.88613210552874E-2</v>
      </c>
      <c r="H8" s="41">
        <f t="shared" si="1"/>
        <v>-1.8594652620978234E-2</v>
      </c>
      <c r="I8" s="41">
        <f t="shared" si="1"/>
        <v>-1.0531268785019867E-2</v>
      </c>
      <c r="J8" s="41">
        <f t="shared" si="1"/>
        <v>6.1667133363727672E-5</v>
      </c>
      <c r="K8" s="41">
        <f t="shared" si="1"/>
        <v>-1.1397595343423555E-2</v>
      </c>
      <c r="L8" s="41">
        <f t="shared" si="1"/>
        <v>-1.0299165402285775E-2</v>
      </c>
      <c r="M8" s="41">
        <f t="shared" si="1"/>
        <v>-1.0631419347069595E-3</v>
      </c>
      <c r="N8" s="41">
        <f t="shared" si="1"/>
        <v>1.3253478371399502E-3</v>
      </c>
      <c r="O8" s="41">
        <f t="shared" si="1"/>
        <v>-7.7320692831400507E-3</v>
      </c>
      <c r="P8" s="41">
        <f t="shared" si="1"/>
        <v>6.9572973285273584E-3</v>
      </c>
      <c r="Q8" s="41">
        <f t="shared" si="1"/>
        <v>-1.6424301107618383E-3</v>
      </c>
      <c r="R8" s="41">
        <f t="shared" si="1"/>
        <v>-7.3528262437876461E-3</v>
      </c>
      <c r="S8" s="41">
        <f t="shared" si="1"/>
        <v>1.3078122280856704E-2</v>
      </c>
      <c r="T8" s="41">
        <f t="shared" si="1"/>
        <v>1.6848075200357658E-2</v>
      </c>
      <c r="U8" s="41">
        <f t="shared" si="1"/>
        <v>3.3116233997628877E-2</v>
      </c>
      <c r="V8" s="41">
        <f t="shared" si="1"/>
        <v>3.3675372296610259E-2</v>
      </c>
      <c r="W8" s="41">
        <f t="shared" si="1"/>
        <v>4.3452557471805736E-2</v>
      </c>
      <c r="X8" s="41">
        <f t="shared" si="1"/>
        <v>7.4152372904234862E-2</v>
      </c>
      <c r="Y8" s="41">
        <f t="shared" si="1"/>
        <v>5.9773604834541569E-2</v>
      </c>
      <c r="Z8" s="41">
        <f t="shared" si="1"/>
        <v>6.2764790611878549E-2</v>
      </c>
      <c r="AA8" s="42">
        <f t="shared" si="1"/>
        <v>4.1867876257441906E-2</v>
      </c>
    </row>
    <row r="9" spans="1:27" x14ac:dyDescent="0.2">
      <c r="A9" s="76"/>
      <c r="B9">
        <v>3</v>
      </c>
      <c r="C9" s="40">
        <v>0</v>
      </c>
      <c r="D9" s="41">
        <f t="shared" ref="D9:AA9" si="2">C9*EXP(-revR*delta_t)+sigR*SQRT((1-EXP(-2*revR*delta_t))/(2*revR))*INDEX(_eps1,$B9,D$6)</f>
        <v>-1.4517403097416575E-2</v>
      </c>
      <c r="E9" s="41">
        <f t="shared" si="2"/>
        <v>-2.4467022317252805E-2</v>
      </c>
      <c r="F9" s="41">
        <f t="shared" si="2"/>
        <v>-1.3588729596173018E-2</v>
      </c>
      <c r="G9" s="41">
        <f t="shared" si="2"/>
        <v>-2.8622887346812318E-2</v>
      </c>
      <c r="H9" s="41">
        <f t="shared" si="2"/>
        <v>-2.5654787591977271E-2</v>
      </c>
      <c r="I9" s="41">
        <f t="shared" si="2"/>
        <v>-1.8104990715200438E-2</v>
      </c>
      <c r="J9" s="41">
        <f t="shared" si="2"/>
        <v>7.0028694909773162E-3</v>
      </c>
      <c r="K9" s="41">
        <f t="shared" si="2"/>
        <v>2.7021594677524456E-2</v>
      </c>
      <c r="L9" s="41">
        <f t="shared" si="2"/>
        <v>6.2765189141784528E-2</v>
      </c>
      <c r="M9" s="41">
        <f t="shared" si="2"/>
        <v>8.4076983480307066E-2</v>
      </c>
      <c r="N9" s="41">
        <f t="shared" si="2"/>
        <v>0.11030925387305619</v>
      </c>
      <c r="O9" s="41">
        <f t="shared" si="2"/>
        <v>0.1066814273304711</v>
      </c>
      <c r="P9" s="41">
        <f t="shared" si="2"/>
        <v>8.263801641452409E-2</v>
      </c>
      <c r="Q9" s="41">
        <f t="shared" si="2"/>
        <v>7.8979229370259418E-2</v>
      </c>
      <c r="R9" s="41">
        <f t="shared" si="2"/>
        <v>7.9516863594624121E-2</v>
      </c>
      <c r="S9" s="41">
        <f t="shared" si="2"/>
        <v>7.6047908775517176E-2</v>
      </c>
      <c r="T9" s="41">
        <f t="shared" si="2"/>
        <v>6.4105505487733402E-2</v>
      </c>
      <c r="U9" s="41">
        <f t="shared" si="2"/>
        <v>5.3416002651850661E-2</v>
      </c>
      <c r="V9" s="41">
        <f t="shared" si="2"/>
        <v>4.7949622782271197E-2</v>
      </c>
      <c r="W9" s="41">
        <f t="shared" si="2"/>
        <v>5.5782057224406392E-2</v>
      </c>
      <c r="X9" s="41">
        <f t="shared" si="2"/>
        <v>4.5754461203541402E-2</v>
      </c>
      <c r="Y9" s="41">
        <f t="shared" si="2"/>
        <v>5.2488878439155867E-2</v>
      </c>
      <c r="Z9" s="41">
        <f t="shared" si="2"/>
        <v>5.072752439504559E-2</v>
      </c>
      <c r="AA9" s="42">
        <f t="shared" si="2"/>
        <v>4.8848115452858838E-2</v>
      </c>
    </row>
    <row r="10" spans="1:27" x14ac:dyDescent="0.2">
      <c r="A10" s="76"/>
      <c r="B10">
        <v>4</v>
      </c>
      <c r="C10" s="40">
        <v>0</v>
      </c>
      <c r="D10" s="41">
        <f t="shared" ref="D10:AA10" si="3">C10*EXP(-revR*delta_t)+sigR*SQRT((1-EXP(-2*revR*delta_t))/(2*revR))*INDEX(_eps1,$B10,D$6)</f>
        <v>7.5647384240934545E-3</v>
      </c>
      <c r="E10" s="41">
        <f t="shared" si="3"/>
        <v>1.6818516555476837E-2</v>
      </c>
      <c r="F10" s="41">
        <f t="shared" si="3"/>
        <v>3.2407836668570882E-2</v>
      </c>
      <c r="G10" s="41">
        <f t="shared" si="3"/>
        <v>3.307878887064538E-2</v>
      </c>
      <c r="H10" s="41">
        <f t="shared" si="3"/>
        <v>3.8984753199759054E-2</v>
      </c>
      <c r="I10" s="41">
        <f t="shared" si="3"/>
        <v>2.8729124369929616E-2</v>
      </c>
      <c r="J10" s="41">
        <f t="shared" si="3"/>
        <v>1.9415209856462202E-2</v>
      </c>
      <c r="K10" s="41">
        <f t="shared" si="3"/>
        <v>4.2213070508483025E-2</v>
      </c>
      <c r="L10" s="41">
        <f t="shared" si="3"/>
        <v>3.4436968469979984E-2</v>
      </c>
      <c r="M10" s="41">
        <f t="shared" si="3"/>
        <v>6.1785602771532999E-2</v>
      </c>
      <c r="N10" s="41">
        <f t="shared" si="3"/>
        <v>6.2424177117152264E-2</v>
      </c>
      <c r="O10" s="41">
        <f t="shared" si="3"/>
        <v>8.0815010514052779E-2</v>
      </c>
      <c r="P10" s="41">
        <f t="shared" si="3"/>
        <v>8.6774986653182909E-2</v>
      </c>
      <c r="Q10" s="41">
        <f t="shared" si="3"/>
        <v>6.9930926179917516E-2</v>
      </c>
      <c r="R10" s="41">
        <f t="shared" si="3"/>
        <v>6.9036192888863479E-2</v>
      </c>
      <c r="S10" s="41">
        <f t="shared" si="3"/>
        <v>4.3944929293827664E-2</v>
      </c>
      <c r="T10" s="41">
        <f t="shared" si="3"/>
        <v>5.7358018719484587E-2</v>
      </c>
      <c r="U10" s="41">
        <f t="shared" si="3"/>
        <v>6.5370840441387967E-2</v>
      </c>
      <c r="V10" s="41">
        <f t="shared" si="3"/>
        <v>6.2010028434944235E-2</v>
      </c>
      <c r="W10" s="41">
        <f t="shared" si="3"/>
        <v>5.9373983101336514E-2</v>
      </c>
      <c r="X10" s="41">
        <f t="shared" si="3"/>
        <v>5.5898011348083199E-2</v>
      </c>
      <c r="Y10" s="41">
        <f t="shared" si="3"/>
        <v>4.5623584965099141E-2</v>
      </c>
      <c r="Z10" s="41">
        <f t="shared" si="3"/>
        <v>5.1254199163730821E-2</v>
      </c>
      <c r="AA10" s="42">
        <f t="shared" si="3"/>
        <v>7.6882154118278256E-2</v>
      </c>
    </row>
    <row r="11" spans="1:27" x14ac:dyDescent="0.2">
      <c r="A11" s="76"/>
      <c r="B11">
        <v>5</v>
      </c>
      <c r="C11" s="40">
        <v>0</v>
      </c>
      <c r="D11" s="41">
        <f t="shared" ref="D11:AA11" si="4">C11*EXP(-revR*delta_t)+sigR*SQRT((1-EXP(-2*revR*delta_t))/(2*revR))*INDEX(_eps1,$B11,D$6)</f>
        <v>-1.1533661603489476E-2</v>
      </c>
      <c r="E11" s="41">
        <f t="shared" si="4"/>
        <v>-3.946522063834447E-2</v>
      </c>
      <c r="F11" s="41">
        <f t="shared" si="4"/>
        <v>-3.7008895305405104E-2</v>
      </c>
      <c r="G11" s="41">
        <f t="shared" si="4"/>
        <v>-4.0485850832901682E-2</v>
      </c>
      <c r="H11" s="41">
        <f t="shared" si="4"/>
        <v>-1.2266053603347378E-2</v>
      </c>
      <c r="I11" s="41">
        <f t="shared" si="4"/>
        <v>-2.1817480165928702E-2</v>
      </c>
      <c r="J11" s="41">
        <f t="shared" si="4"/>
        <v>-4.5050893422585475E-2</v>
      </c>
      <c r="K11" s="41">
        <f t="shared" si="4"/>
        <v>-7.1444338333693208E-2</v>
      </c>
      <c r="L11" s="41">
        <f t="shared" si="4"/>
        <v>-5.6341945202695497E-2</v>
      </c>
      <c r="M11" s="41">
        <f t="shared" si="4"/>
        <v>-6.1001945640239384E-2</v>
      </c>
      <c r="N11" s="41">
        <f t="shared" si="4"/>
        <v>-7.576409250435108E-2</v>
      </c>
      <c r="O11" s="41">
        <f t="shared" si="4"/>
        <v>-6.7925374076375139E-2</v>
      </c>
      <c r="P11" s="41">
        <f t="shared" si="4"/>
        <v>-7.4645036237885085E-2</v>
      </c>
      <c r="Q11" s="41">
        <f t="shared" si="4"/>
        <v>-6.7374094513330846E-2</v>
      </c>
      <c r="R11" s="41">
        <f t="shared" si="4"/>
        <v>-3.8512879709836009E-2</v>
      </c>
      <c r="S11" s="41">
        <f t="shared" si="4"/>
        <v>-4.0440238621147789E-2</v>
      </c>
      <c r="T11" s="41">
        <f t="shared" si="4"/>
        <v>-6.5153957297817561E-2</v>
      </c>
      <c r="U11" s="41">
        <f t="shared" si="4"/>
        <v>-7.0221712393101932E-2</v>
      </c>
      <c r="V11" s="41">
        <f t="shared" si="4"/>
        <v>-6.3140890533165045E-2</v>
      </c>
      <c r="W11" s="41">
        <f t="shared" si="4"/>
        <v>-6.8957382860557817E-2</v>
      </c>
      <c r="X11" s="41">
        <f t="shared" si="4"/>
        <v>-4.3201227309055679E-2</v>
      </c>
      <c r="Y11" s="41">
        <f t="shared" si="4"/>
        <v>-3.3484341056525563E-2</v>
      </c>
      <c r="Z11" s="41">
        <f t="shared" si="4"/>
        <v>-1.1540846047136066E-2</v>
      </c>
      <c r="AA11" s="42">
        <f t="shared" si="4"/>
        <v>1.0084186815337556E-2</v>
      </c>
    </row>
    <row r="12" spans="1:27" x14ac:dyDescent="0.2">
      <c r="A12" s="76"/>
      <c r="B12">
        <v>6</v>
      </c>
      <c r="C12" s="40">
        <v>0</v>
      </c>
      <c r="D12" s="41">
        <f t="shared" ref="D12:AA12" si="5">C12*EXP(-revR*delta_t)+sigR*SQRT((1-EXP(-2*revR*delta_t))/(2*revR))*INDEX(_eps1,$B12,D$6)</f>
        <v>-4.8629115254545108E-3</v>
      </c>
      <c r="E12" s="41">
        <f t="shared" si="5"/>
        <v>-1.9379706589568699E-2</v>
      </c>
      <c r="F12" s="41">
        <f t="shared" si="5"/>
        <v>-2.3526213629871614E-2</v>
      </c>
      <c r="G12" s="41">
        <f t="shared" si="5"/>
        <v>-5.4097828561562838E-2</v>
      </c>
      <c r="H12" s="41">
        <f t="shared" si="5"/>
        <v>-2.8926173050472966E-2</v>
      </c>
      <c r="I12" s="41">
        <f t="shared" si="5"/>
        <v>-2.3728658510392488E-2</v>
      </c>
      <c r="J12" s="41">
        <f t="shared" si="5"/>
        <v>-7.266256468995768E-3</v>
      </c>
      <c r="K12" s="41">
        <f t="shared" si="5"/>
        <v>6.3070634960647447E-3</v>
      </c>
      <c r="L12" s="41">
        <f t="shared" si="5"/>
        <v>1.2394363074019751E-2</v>
      </c>
      <c r="M12" s="41">
        <f t="shared" si="5"/>
        <v>6.9453069531703552E-3</v>
      </c>
      <c r="N12" s="41">
        <f t="shared" si="5"/>
        <v>-1.8409791213525373E-2</v>
      </c>
      <c r="O12" s="41">
        <f t="shared" si="5"/>
        <v>-3.431772020778949E-2</v>
      </c>
      <c r="P12" s="41">
        <f t="shared" si="5"/>
        <v>-4.3950162246916488E-2</v>
      </c>
      <c r="Q12" s="41">
        <f t="shared" si="5"/>
        <v>-6.4204816424918557E-2</v>
      </c>
      <c r="R12" s="41">
        <f t="shared" si="5"/>
        <v>-5.4714392188504803E-2</v>
      </c>
      <c r="S12" s="41">
        <f t="shared" si="5"/>
        <v>-3.3963850550162884E-2</v>
      </c>
      <c r="T12" s="41">
        <f t="shared" si="5"/>
        <v>-3.5764097655595087E-2</v>
      </c>
      <c r="U12" s="41">
        <f t="shared" si="5"/>
        <v>-2.7786029606417358E-2</v>
      </c>
      <c r="V12" s="41">
        <f t="shared" si="5"/>
        <v>-1.5614440894116262E-2</v>
      </c>
      <c r="W12" s="41">
        <f t="shared" si="5"/>
        <v>-1.4130467880664917E-2</v>
      </c>
      <c r="X12" s="41">
        <f t="shared" si="5"/>
        <v>-2.4493819536020034E-3</v>
      </c>
      <c r="Y12" s="41">
        <f t="shared" si="5"/>
        <v>2.0436983165631722E-2</v>
      </c>
      <c r="Z12" s="41">
        <f t="shared" si="5"/>
        <v>2.7838164932755628E-2</v>
      </c>
      <c r="AA12" s="42">
        <f t="shared" si="5"/>
        <v>3.063146885331058E-2</v>
      </c>
    </row>
    <row r="13" spans="1:27" x14ac:dyDescent="0.2">
      <c r="A13" s="76"/>
      <c r="B13">
        <v>7</v>
      </c>
      <c r="C13" s="40">
        <v>0</v>
      </c>
      <c r="D13" s="41">
        <f t="shared" ref="D13:AA13" si="6">C13*EXP(-revR*delta_t)+sigR*SQRT((1-EXP(-2*revR*delta_t))/(2*revR))*INDEX(_eps1,$B13,D$6)</f>
        <v>3.2582659335103459E-2</v>
      </c>
      <c r="E13" s="41">
        <f t="shared" si="6"/>
        <v>4.0940052675652885E-2</v>
      </c>
      <c r="F13" s="41">
        <f t="shared" si="6"/>
        <v>8.0143029110049738E-3</v>
      </c>
      <c r="G13" s="41">
        <f t="shared" si="6"/>
        <v>-8.7795102792254595E-3</v>
      </c>
      <c r="H13" s="41">
        <f t="shared" si="6"/>
        <v>6.298068477559109E-3</v>
      </c>
      <c r="I13" s="41">
        <f t="shared" si="6"/>
        <v>1.9821809711216325E-2</v>
      </c>
      <c r="J13" s="41">
        <f t="shared" si="6"/>
        <v>2.654683155711381E-2</v>
      </c>
      <c r="K13" s="41">
        <f t="shared" si="6"/>
        <v>2.2008078142858149E-2</v>
      </c>
      <c r="L13" s="41">
        <f t="shared" si="6"/>
        <v>2.00511781883373E-2</v>
      </c>
      <c r="M13" s="41">
        <f t="shared" si="6"/>
        <v>3.1307924773076548E-2</v>
      </c>
      <c r="N13" s="41">
        <f t="shared" si="6"/>
        <v>3.5461269384606378E-2</v>
      </c>
      <c r="O13" s="41">
        <f t="shared" si="6"/>
        <v>2.5925174752916898E-2</v>
      </c>
      <c r="P13" s="41">
        <f t="shared" si="6"/>
        <v>2.8913005816774525E-2</v>
      </c>
      <c r="Q13" s="41">
        <f t="shared" si="6"/>
        <v>3.436466728879399E-2</v>
      </c>
      <c r="R13" s="41">
        <f t="shared" si="6"/>
        <v>3.1798462245345618E-2</v>
      </c>
      <c r="S13" s="41">
        <f t="shared" si="6"/>
        <v>5.315236292667614E-2</v>
      </c>
      <c r="T13" s="41">
        <f t="shared" si="6"/>
        <v>5.5885536181814105E-2</v>
      </c>
      <c r="U13" s="41">
        <f t="shared" si="6"/>
        <v>5.950816034803727E-2</v>
      </c>
      <c r="V13" s="41">
        <f t="shared" si="6"/>
        <v>2.4723309780435292E-2</v>
      </c>
      <c r="W13" s="41">
        <f t="shared" si="6"/>
        <v>-1.016160398576952E-2</v>
      </c>
      <c r="X13" s="41">
        <f t="shared" si="6"/>
        <v>-5.5320458888956855E-3</v>
      </c>
      <c r="Y13" s="41">
        <f t="shared" si="6"/>
        <v>-1.4796013977816175E-2</v>
      </c>
      <c r="Z13" s="41">
        <f t="shared" si="6"/>
        <v>-2.5293226671310065E-2</v>
      </c>
      <c r="AA13" s="42">
        <f t="shared" si="6"/>
        <v>-3.3262731940155832E-2</v>
      </c>
    </row>
    <row r="14" spans="1:27" x14ac:dyDescent="0.2">
      <c r="A14" s="76"/>
      <c r="B14">
        <v>8</v>
      </c>
      <c r="C14" s="40">
        <v>0</v>
      </c>
      <c r="D14" s="41">
        <f t="shared" ref="D14:AA14" si="7">C14*EXP(-revR*delta_t)+sigR*SQRT((1-EXP(-2*revR*delta_t))/(2*revR))*INDEX(_eps1,$B14,D$6)</f>
        <v>5.1061059944980808E-3</v>
      </c>
      <c r="E14" s="41">
        <f t="shared" si="7"/>
        <v>-2.4176899474214666E-3</v>
      </c>
      <c r="F14" s="41">
        <f t="shared" si="7"/>
        <v>-1.5864744689600623E-2</v>
      </c>
      <c r="G14" s="41">
        <f t="shared" si="7"/>
        <v>-1.6636401951043728E-2</v>
      </c>
      <c r="H14" s="41">
        <f t="shared" si="7"/>
        <v>-6.9648380107753538E-4</v>
      </c>
      <c r="I14" s="41">
        <f t="shared" si="7"/>
        <v>2.5211025868126551E-2</v>
      </c>
      <c r="J14" s="41">
        <f t="shared" si="7"/>
        <v>1.5363071523975078E-2</v>
      </c>
      <c r="K14" s="41">
        <f t="shared" si="7"/>
        <v>2.1043736828096259E-2</v>
      </c>
      <c r="L14" s="41">
        <f t="shared" si="7"/>
        <v>1.7495322894823272E-2</v>
      </c>
      <c r="M14" s="41">
        <f t="shared" si="7"/>
        <v>3.3154912324378116E-2</v>
      </c>
      <c r="N14" s="41">
        <f t="shared" si="7"/>
        <v>4.5503312438442509E-2</v>
      </c>
      <c r="O14" s="41">
        <f t="shared" si="7"/>
        <v>2.3052989022054406E-2</v>
      </c>
      <c r="P14" s="41">
        <f t="shared" si="7"/>
        <v>4.622953680482482E-3</v>
      </c>
      <c r="Q14" s="41">
        <f t="shared" si="7"/>
        <v>3.8506018533087318E-3</v>
      </c>
      <c r="R14" s="41">
        <f t="shared" si="7"/>
        <v>-1.0105214786450453E-2</v>
      </c>
      <c r="S14" s="41">
        <f t="shared" si="7"/>
        <v>-2.0108954266770732E-2</v>
      </c>
      <c r="T14" s="41">
        <f t="shared" si="7"/>
        <v>-5.2013866593473651E-2</v>
      </c>
      <c r="U14" s="41">
        <f t="shared" si="7"/>
        <v>-6.4139213095926503E-2</v>
      </c>
      <c r="V14" s="41">
        <f t="shared" si="7"/>
        <v>-6.8137865972710029E-2</v>
      </c>
      <c r="W14" s="41">
        <f t="shared" si="7"/>
        <v>-4.5058670501167061E-2</v>
      </c>
      <c r="X14" s="41">
        <f t="shared" si="7"/>
        <v>-4.7848673540224929E-2</v>
      </c>
      <c r="Y14" s="41">
        <f t="shared" si="7"/>
        <v>-3.8558453958386696E-2</v>
      </c>
      <c r="Z14" s="41">
        <f t="shared" si="7"/>
        <v>-2.689506007442178E-2</v>
      </c>
      <c r="AA14" s="42">
        <f t="shared" si="7"/>
        <v>-2.2842811278937072E-2</v>
      </c>
    </row>
    <row r="15" spans="1:27" x14ac:dyDescent="0.2">
      <c r="A15" s="76"/>
      <c r="B15">
        <v>9</v>
      </c>
      <c r="C15" s="40">
        <v>0</v>
      </c>
      <c r="D15" s="41">
        <f t="shared" ref="D15:AA15" si="8">C15*EXP(-revR*delta_t)+sigR*SQRT((1-EXP(-2*revR*delta_t))/(2*revR))*INDEX(_eps1,$B15,D$6)</f>
        <v>-8.0521233677417255E-3</v>
      </c>
      <c r="E15" s="41">
        <f t="shared" si="8"/>
        <v>-4.1458138508276426E-3</v>
      </c>
      <c r="F15" s="41">
        <f t="shared" si="8"/>
        <v>-1.5805068689124974E-2</v>
      </c>
      <c r="G15" s="41">
        <f t="shared" si="8"/>
        <v>-3.705143601078259E-2</v>
      </c>
      <c r="H15" s="41">
        <f t="shared" si="8"/>
        <v>-4.3732533092625425E-2</v>
      </c>
      <c r="I15" s="41">
        <f t="shared" si="8"/>
        <v>-3.9778032024950442E-2</v>
      </c>
      <c r="J15" s="41">
        <f t="shared" si="8"/>
        <v>-3.938621391993849E-2</v>
      </c>
      <c r="K15" s="41">
        <f t="shared" si="8"/>
        <v>-4.2575176078901038E-2</v>
      </c>
      <c r="L15" s="41">
        <f t="shared" si="8"/>
        <v>-5.6648886945255425E-2</v>
      </c>
      <c r="M15" s="41">
        <f t="shared" si="8"/>
        <v>-6.1477939045795689E-2</v>
      </c>
      <c r="N15" s="41">
        <f t="shared" si="8"/>
        <v>-5.4582439691976438E-2</v>
      </c>
      <c r="O15" s="41">
        <f t="shared" si="8"/>
        <v>-5.4674731015321998E-2</v>
      </c>
      <c r="P15" s="41">
        <f t="shared" si="8"/>
        <v>-3.2232920232874482E-2</v>
      </c>
      <c r="Q15" s="41">
        <f t="shared" si="8"/>
        <v>-5.0276965010751587E-3</v>
      </c>
      <c r="R15" s="41">
        <f t="shared" si="8"/>
        <v>2.4075455695786813E-2</v>
      </c>
      <c r="S15" s="41">
        <f t="shared" si="8"/>
        <v>2.3966615159572748E-2</v>
      </c>
      <c r="T15" s="41">
        <f t="shared" si="8"/>
        <v>1.9870066410805597E-2</v>
      </c>
      <c r="U15" s="41">
        <f t="shared" si="8"/>
        <v>-1.2272737019354801E-2</v>
      </c>
      <c r="V15" s="41">
        <f t="shared" si="8"/>
        <v>-3.7072134718056704E-2</v>
      </c>
      <c r="W15" s="41">
        <f t="shared" si="8"/>
        <v>-2.7863316153703174E-2</v>
      </c>
      <c r="X15" s="41">
        <f t="shared" si="8"/>
        <v>-2.5151321455898008E-2</v>
      </c>
      <c r="Y15" s="41">
        <f t="shared" si="8"/>
        <v>2.2238747831488589E-3</v>
      </c>
      <c r="Z15" s="41">
        <f t="shared" si="8"/>
        <v>-1.3723114585268287E-2</v>
      </c>
      <c r="AA15" s="42">
        <f t="shared" si="8"/>
        <v>-2.3076704064039038E-2</v>
      </c>
    </row>
    <row r="16" spans="1:27" x14ac:dyDescent="0.2">
      <c r="A16" s="76"/>
      <c r="B16">
        <v>10</v>
      </c>
      <c r="C16" s="40">
        <v>0</v>
      </c>
      <c r="D16" s="41">
        <f t="shared" ref="D16:AA16" si="9">C16*EXP(-revR*delta_t)+sigR*SQRT((1-EXP(-2*revR*delta_t))/(2*revR))*INDEX(_eps1,$B16,D$6)</f>
        <v>1.8011773779026598E-2</v>
      </c>
      <c r="E16" s="41">
        <f t="shared" si="9"/>
        <v>1.4896344490483455E-2</v>
      </c>
      <c r="F16" s="41">
        <f t="shared" si="9"/>
        <v>1.6532015989300146E-2</v>
      </c>
      <c r="G16" s="41">
        <f t="shared" si="9"/>
        <v>1.5988021165956205E-2</v>
      </c>
      <c r="H16" s="41">
        <f t="shared" si="9"/>
        <v>9.869387161274449E-3</v>
      </c>
      <c r="I16" s="41">
        <f t="shared" si="9"/>
        <v>2.1925278274287092E-2</v>
      </c>
      <c r="J16" s="41">
        <f t="shared" si="9"/>
        <v>1.2065416900024441E-2</v>
      </c>
      <c r="K16" s="41">
        <f t="shared" si="9"/>
        <v>1.2320911254843612E-2</v>
      </c>
      <c r="L16" s="41">
        <f t="shared" si="9"/>
        <v>-1.7768788411790647E-3</v>
      </c>
      <c r="M16" s="41">
        <f t="shared" si="9"/>
        <v>1.3398378575890159E-2</v>
      </c>
      <c r="N16" s="41">
        <f t="shared" si="9"/>
        <v>-9.1593966950156286E-4</v>
      </c>
      <c r="O16" s="41">
        <f t="shared" si="9"/>
        <v>-2.6495065041467935E-2</v>
      </c>
      <c r="P16" s="41">
        <f t="shared" si="9"/>
        <v>-3.8564184131730336E-2</v>
      </c>
      <c r="Q16" s="41">
        <f t="shared" si="9"/>
        <v>-4.1719413907442653E-2</v>
      </c>
      <c r="R16" s="41">
        <f t="shared" si="9"/>
        <v>-3.1059278265139371E-2</v>
      </c>
      <c r="S16" s="41">
        <f t="shared" si="9"/>
        <v>-2.9231395068552438E-2</v>
      </c>
      <c r="T16" s="41">
        <f t="shared" si="9"/>
        <v>-3.549712833411494E-2</v>
      </c>
      <c r="U16" s="41">
        <f t="shared" si="9"/>
        <v>-5.2681061396246995E-2</v>
      </c>
      <c r="V16" s="41">
        <f t="shared" si="9"/>
        <v>-5.1033806438371881E-2</v>
      </c>
      <c r="W16" s="41">
        <f t="shared" si="9"/>
        <v>-4.2751210050277141E-2</v>
      </c>
      <c r="X16" s="41">
        <f t="shared" si="9"/>
        <v>-5.1267735730348457E-2</v>
      </c>
      <c r="Y16" s="41">
        <f t="shared" si="9"/>
        <v>-4.471999275954907E-2</v>
      </c>
      <c r="Z16" s="41">
        <f t="shared" si="9"/>
        <v>-7.2153784759177789E-2</v>
      </c>
      <c r="AA16" s="42">
        <f t="shared" si="9"/>
        <v>-6.6972427309041765E-2</v>
      </c>
    </row>
    <row r="17" spans="1:27" x14ac:dyDescent="0.2">
      <c r="A17" s="76"/>
      <c r="B17">
        <v>11</v>
      </c>
      <c r="C17" s="40">
        <v>0</v>
      </c>
      <c r="D17" s="41">
        <f t="shared" ref="D17:AA17" si="10">C17*EXP(-revR*delta_t)+sigR*SQRT((1-EXP(-2*revR*delta_t))/(2*revR))*INDEX(_eps1,$B17,D$6)</f>
        <v>4.1810666772270138E-3</v>
      </c>
      <c r="E17" s="41">
        <f t="shared" si="10"/>
        <v>2.890510000399021E-2</v>
      </c>
      <c r="F17" s="41">
        <f t="shared" si="10"/>
        <v>2.0056120240361873E-2</v>
      </c>
      <c r="G17" s="41">
        <f t="shared" si="10"/>
        <v>3.0302308097599075E-2</v>
      </c>
      <c r="H17" s="41">
        <f t="shared" si="10"/>
        <v>3.8546124192911674E-2</v>
      </c>
      <c r="I17" s="41">
        <f t="shared" si="10"/>
        <v>6.5018851123687244E-2</v>
      </c>
      <c r="J17" s="41">
        <f t="shared" si="10"/>
        <v>5.0209906936173221E-2</v>
      </c>
      <c r="K17" s="41">
        <f t="shared" si="10"/>
        <v>4.3420688552076828E-2</v>
      </c>
      <c r="L17" s="41">
        <f t="shared" si="10"/>
        <v>3.602705098529492E-2</v>
      </c>
      <c r="M17" s="41">
        <f t="shared" si="10"/>
        <v>4.2723366899991927E-2</v>
      </c>
      <c r="N17" s="41">
        <f t="shared" si="10"/>
        <v>3.6088770399623625E-2</v>
      </c>
      <c r="O17" s="41">
        <f t="shared" si="10"/>
        <v>4.4833874559849905E-2</v>
      </c>
      <c r="P17" s="41">
        <f t="shared" si="10"/>
        <v>5.6424466889746686E-2</v>
      </c>
      <c r="Q17" s="41">
        <f t="shared" si="10"/>
        <v>7.7961428198056335E-2</v>
      </c>
      <c r="R17" s="41">
        <f t="shared" si="10"/>
        <v>7.8031105950470206E-2</v>
      </c>
      <c r="S17" s="41">
        <f t="shared" si="10"/>
        <v>7.0066736482574651E-2</v>
      </c>
      <c r="T17" s="41">
        <f t="shared" si="10"/>
        <v>6.719973536820413E-2</v>
      </c>
      <c r="U17" s="41">
        <f t="shared" si="10"/>
        <v>6.1285469850888966E-2</v>
      </c>
      <c r="V17" s="41">
        <f t="shared" si="10"/>
        <v>6.6203388046570597E-2</v>
      </c>
      <c r="W17" s="41">
        <f t="shared" si="10"/>
        <v>6.5982417786640546E-2</v>
      </c>
      <c r="X17" s="41">
        <f t="shared" si="10"/>
        <v>7.6272816031750665E-2</v>
      </c>
      <c r="Y17" s="41">
        <f t="shared" si="10"/>
        <v>6.2295059826062205E-2</v>
      </c>
      <c r="Z17" s="41">
        <f t="shared" si="10"/>
        <v>7.6645326557049032E-2</v>
      </c>
      <c r="AA17" s="42">
        <f t="shared" si="10"/>
        <v>9.3477258340507352E-2</v>
      </c>
    </row>
    <row r="18" spans="1:27" x14ac:dyDescent="0.2">
      <c r="A18" s="76"/>
      <c r="B18">
        <v>12</v>
      </c>
      <c r="C18" s="40">
        <v>0</v>
      </c>
      <c r="D18" s="41">
        <f t="shared" ref="D18:AA18" si="11">C18*EXP(-revR*delta_t)+sigR*SQRT((1-EXP(-2*revR*delta_t))/(2*revR))*INDEX(_eps1,$B18,D$6)</f>
        <v>-1.2123149011776461E-2</v>
      </c>
      <c r="E18" s="41">
        <f t="shared" si="11"/>
        <v>-1.3698030108809066E-3</v>
      </c>
      <c r="F18" s="41">
        <f t="shared" si="11"/>
        <v>1.3623559350431984E-2</v>
      </c>
      <c r="G18" s="41">
        <f t="shared" si="11"/>
        <v>1.8861321055287397E-2</v>
      </c>
      <c r="H18" s="41">
        <f t="shared" si="11"/>
        <v>1.859465262097823E-2</v>
      </c>
      <c r="I18" s="41">
        <f t="shared" si="11"/>
        <v>1.0531268785019863E-2</v>
      </c>
      <c r="J18" s="41">
        <f t="shared" si="11"/>
        <v>-6.1667133363731141E-5</v>
      </c>
      <c r="K18" s="41">
        <f t="shared" si="11"/>
        <v>1.1397595343423552E-2</v>
      </c>
      <c r="L18" s="41">
        <f t="shared" si="11"/>
        <v>1.0299165402285771E-2</v>
      </c>
      <c r="M18" s="41">
        <f t="shared" si="11"/>
        <v>1.063141934706956E-3</v>
      </c>
      <c r="N18" s="41">
        <f t="shared" si="11"/>
        <v>-1.3253478371399534E-3</v>
      </c>
      <c r="O18" s="41">
        <f t="shared" si="11"/>
        <v>7.7320692831400473E-3</v>
      </c>
      <c r="P18" s="41">
        <f t="shared" si="11"/>
        <v>-6.9572973285273619E-3</v>
      </c>
      <c r="Q18" s="41">
        <f t="shared" si="11"/>
        <v>1.6424301107618349E-3</v>
      </c>
      <c r="R18" s="41">
        <f t="shared" si="11"/>
        <v>7.3528262437876427E-3</v>
      </c>
      <c r="S18" s="41">
        <f t="shared" si="11"/>
        <v>-1.3078122280856707E-2</v>
      </c>
      <c r="T18" s="41">
        <f t="shared" si="11"/>
        <v>-1.6848075200357662E-2</v>
      </c>
      <c r="U18" s="41">
        <f t="shared" si="11"/>
        <v>-3.3116233997628877E-2</v>
      </c>
      <c r="V18" s="41">
        <f t="shared" si="11"/>
        <v>-3.3675372296610259E-2</v>
      </c>
      <c r="W18" s="41">
        <f t="shared" si="11"/>
        <v>-4.3452557471805736E-2</v>
      </c>
      <c r="X18" s="41">
        <f t="shared" si="11"/>
        <v>-7.4152372904234862E-2</v>
      </c>
      <c r="Y18" s="41">
        <f t="shared" si="11"/>
        <v>-5.9773604834541569E-2</v>
      </c>
      <c r="Z18" s="41">
        <f t="shared" si="11"/>
        <v>-6.2764790611878549E-2</v>
      </c>
      <c r="AA18" s="42">
        <f t="shared" si="11"/>
        <v>-4.1867876257441906E-2</v>
      </c>
    </row>
    <row r="19" spans="1:27" x14ac:dyDescent="0.2">
      <c r="A19" s="76"/>
      <c r="B19">
        <v>13</v>
      </c>
      <c r="C19" s="40">
        <v>0</v>
      </c>
      <c r="D19" s="41">
        <f t="shared" ref="D19:AA19" si="12">C19*EXP(-revR*delta_t)+sigR*SQRT((1-EXP(-2*revR*delta_t))/(2*revR))*INDEX(_eps1,$B19,D$6)</f>
        <v>1.4517403097416575E-2</v>
      </c>
      <c r="E19" s="41">
        <f t="shared" si="12"/>
        <v>2.4467022317252805E-2</v>
      </c>
      <c r="F19" s="41">
        <f t="shared" si="12"/>
        <v>1.3588729596173018E-2</v>
      </c>
      <c r="G19" s="41">
        <f t="shared" si="12"/>
        <v>2.8622887346812318E-2</v>
      </c>
      <c r="H19" s="41">
        <f t="shared" si="12"/>
        <v>2.5654787591977271E-2</v>
      </c>
      <c r="I19" s="41">
        <f t="shared" si="12"/>
        <v>1.8104990715200438E-2</v>
      </c>
      <c r="J19" s="41">
        <f t="shared" si="12"/>
        <v>-7.0028694909773162E-3</v>
      </c>
      <c r="K19" s="41">
        <f t="shared" si="12"/>
        <v>-2.7021594677524456E-2</v>
      </c>
      <c r="L19" s="41">
        <f t="shared" si="12"/>
        <v>-6.2765189141784528E-2</v>
      </c>
      <c r="M19" s="41">
        <f t="shared" si="12"/>
        <v>-8.4076983480307066E-2</v>
      </c>
      <c r="N19" s="41">
        <f t="shared" si="12"/>
        <v>-0.11030925387305619</v>
      </c>
      <c r="O19" s="41">
        <f t="shared" si="12"/>
        <v>-0.1066814273304711</v>
      </c>
      <c r="P19" s="41">
        <f t="shared" si="12"/>
        <v>-8.263801641452409E-2</v>
      </c>
      <c r="Q19" s="41">
        <f t="shared" si="12"/>
        <v>-7.8979229370259418E-2</v>
      </c>
      <c r="R19" s="41">
        <f t="shared" si="12"/>
        <v>-7.9516863594624121E-2</v>
      </c>
      <c r="S19" s="41">
        <f t="shared" si="12"/>
        <v>-7.6047908775517176E-2</v>
      </c>
      <c r="T19" s="41">
        <f t="shared" si="12"/>
        <v>-6.4105505487733402E-2</v>
      </c>
      <c r="U19" s="41">
        <f t="shared" si="12"/>
        <v>-5.3416002651850661E-2</v>
      </c>
      <c r="V19" s="41">
        <f t="shared" si="12"/>
        <v>-4.7949622782271197E-2</v>
      </c>
      <c r="W19" s="41">
        <f t="shared" si="12"/>
        <v>-5.5782057224406392E-2</v>
      </c>
      <c r="X19" s="41">
        <f t="shared" si="12"/>
        <v>-4.5754461203541402E-2</v>
      </c>
      <c r="Y19" s="41">
        <f t="shared" si="12"/>
        <v>-5.2488878439155867E-2</v>
      </c>
      <c r="Z19" s="41">
        <f t="shared" si="12"/>
        <v>-5.072752439504559E-2</v>
      </c>
      <c r="AA19" s="42">
        <f t="shared" si="12"/>
        <v>-4.8848115452858838E-2</v>
      </c>
    </row>
    <row r="20" spans="1:27" x14ac:dyDescent="0.2">
      <c r="A20" s="76"/>
      <c r="B20">
        <v>14</v>
      </c>
      <c r="C20" s="40">
        <v>0</v>
      </c>
      <c r="D20" s="41">
        <f t="shared" ref="D20:AA20" si="13">C20*EXP(-revR*delta_t)+sigR*SQRT((1-EXP(-2*revR*delta_t))/(2*revR))*INDEX(_eps1,$B20,D$6)</f>
        <v>-7.5647384240934545E-3</v>
      </c>
      <c r="E20" s="41">
        <f t="shared" si="13"/>
        <v>-1.6818516555476837E-2</v>
      </c>
      <c r="F20" s="41">
        <f t="shared" si="13"/>
        <v>-3.2407836668570882E-2</v>
      </c>
      <c r="G20" s="41">
        <f t="shared" si="13"/>
        <v>-3.307878887064538E-2</v>
      </c>
      <c r="H20" s="41">
        <f t="shared" si="13"/>
        <v>-3.8984753199759054E-2</v>
      </c>
      <c r="I20" s="41">
        <f t="shared" si="13"/>
        <v>-2.8729124369929616E-2</v>
      </c>
      <c r="J20" s="41">
        <f t="shared" si="13"/>
        <v>-1.9415209856462202E-2</v>
      </c>
      <c r="K20" s="41">
        <f t="shared" si="13"/>
        <v>-4.2213070508483025E-2</v>
      </c>
      <c r="L20" s="41">
        <f t="shared" si="13"/>
        <v>-3.4436968469979984E-2</v>
      </c>
      <c r="M20" s="41">
        <f t="shared" si="13"/>
        <v>-6.1785602771532999E-2</v>
      </c>
      <c r="N20" s="41">
        <f t="shared" si="13"/>
        <v>-6.2424177117152264E-2</v>
      </c>
      <c r="O20" s="41">
        <f t="shared" si="13"/>
        <v>-8.0815010514052779E-2</v>
      </c>
      <c r="P20" s="41">
        <f t="shared" si="13"/>
        <v>-8.6774986653182909E-2</v>
      </c>
      <c r="Q20" s="41">
        <f t="shared" si="13"/>
        <v>-6.9930926179917516E-2</v>
      </c>
      <c r="R20" s="41">
        <f t="shared" si="13"/>
        <v>-6.9036192888863479E-2</v>
      </c>
      <c r="S20" s="41">
        <f t="shared" si="13"/>
        <v>-4.3944929293827664E-2</v>
      </c>
      <c r="T20" s="41">
        <f t="shared" si="13"/>
        <v>-5.7358018719484587E-2</v>
      </c>
      <c r="U20" s="41">
        <f t="shared" si="13"/>
        <v>-6.5370840441387967E-2</v>
      </c>
      <c r="V20" s="41">
        <f t="shared" si="13"/>
        <v>-6.2010028434944235E-2</v>
      </c>
      <c r="W20" s="41">
        <f t="shared" si="13"/>
        <v>-5.9373983101336514E-2</v>
      </c>
      <c r="X20" s="41">
        <f t="shared" si="13"/>
        <v>-5.5898011348083199E-2</v>
      </c>
      <c r="Y20" s="41">
        <f t="shared" si="13"/>
        <v>-4.5623584965099141E-2</v>
      </c>
      <c r="Z20" s="41">
        <f t="shared" si="13"/>
        <v>-5.1254199163730821E-2</v>
      </c>
      <c r="AA20" s="42">
        <f t="shared" si="13"/>
        <v>-7.6882154118278256E-2</v>
      </c>
    </row>
    <row r="21" spans="1:27" x14ac:dyDescent="0.2">
      <c r="A21" s="76"/>
      <c r="B21">
        <v>15</v>
      </c>
      <c r="C21" s="40">
        <v>0</v>
      </c>
      <c r="D21" s="41">
        <f t="shared" ref="D21:AA21" si="14">C21*EXP(-revR*delta_t)+sigR*SQRT((1-EXP(-2*revR*delta_t))/(2*revR))*INDEX(_eps1,$B21,D$6)</f>
        <v>1.1533661603489476E-2</v>
      </c>
      <c r="E21" s="41">
        <f t="shared" si="14"/>
        <v>3.946522063834447E-2</v>
      </c>
      <c r="F21" s="41">
        <f t="shared" si="14"/>
        <v>3.7008895305405104E-2</v>
      </c>
      <c r="G21" s="41">
        <f t="shared" si="14"/>
        <v>4.0485850832901675E-2</v>
      </c>
      <c r="H21" s="41">
        <f t="shared" si="14"/>
        <v>1.2266053603347371E-2</v>
      </c>
      <c r="I21" s="41">
        <f t="shared" si="14"/>
        <v>2.1817480165928695E-2</v>
      </c>
      <c r="J21" s="41">
        <f t="shared" si="14"/>
        <v>4.5050893422585475E-2</v>
      </c>
      <c r="K21" s="41">
        <f t="shared" si="14"/>
        <v>7.1444338333693208E-2</v>
      </c>
      <c r="L21" s="41">
        <f t="shared" si="14"/>
        <v>5.6341945202695497E-2</v>
      </c>
      <c r="M21" s="41">
        <f t="shared" si="14"/>
        <v>6.1001945640239384E-2</v>
      </c>
      <c r="N21" s="41">
        <f t="shared" si="14"/>
        <v>7.576409250435108E-2</v>
      </c>
      <c r="O21" s="41">
        <f t="shared" si="14"/>
        <v>6.7925374076375139E-2</v>
      </c>
      <c r="P21" s="41">
        <f t="shared" si="14"/>
        <v>7.4645036237885085E-2</v>
      </c>
      <c r="Q21" s="41">
        <f t="shared" si="14"/>
        <v>6.7374094513330846E-2</v>
      </c>
      <c r="R21" s="41">
        <f t="shared" si="14"/>
        <v>3.8512879709836009E-2</v>
      </c>
      <c r="S21" s="41">
        <f t="shared" si="14"/>
        <v>4.0440238621147789E-2</v>
      </c>
      <c r="T21" s="41">
        <f t="shared" si="14"/>
        <v>6.5153957297817561E-2</v>
      </c>
      <c r="U21" s="41">
        <f t="shared" si="14"/>
        <v>7.0221712393101932E-2</v>
      </c>
      <c r="V21" s="41">
        <f t="shared" si="14"/>
        <v>6.3140890533165045E-2</v>
      </c>
      <c r="W21" s="41">
        <f t="shared" si="14"/>
        <v>6.8957382860557817E-2</v>
      </c>
      <c r="X21" s="41">
        <f t="shared" si="14"/>
        <v>4.3201227309055679E-2</v>
      </c>
      <c r="Y21" s="41">
        <f t="shared" si="14"/>
        <v>3.3484341056525563E-2</v>
      </c>
      <c r="Z21" s="41">
        <f t="shared" si="14"/>
        <v>1.1540846047136066E-2</v>
      </c>
      <c r="AA21" s="42">
        <f t="shared" si="14"/>
        <v>-1.0084186815337556E-2</v>
      </c>
    </row>
    <row r="22" spans="1:27" x14ac:dyDescent="0.2">
      <c r="A22" s="76"/>
      <c r="B22">
        <v>16</v>
      </c>
      <c r="C22" s="40">
        <v>0</v>
      </c>
      <c r="D22" s="41">
        <f t="shared" ref="D22:AA22" si="15">C22*EXP(-revR*delta_t)+sigR*SQRT((1-EXP(-2*revR*delta_t))/(2*revR))*INDEX(_eps1,$B22,D$6)</f>
        <v>4.8629115254545108E-3</v>
      </c>
      <c r="E22" s="41">
        <f t="shared" si="15"/>
        <v>1.9379706589568699E-2</v>
      </c>
      <c r="F22" s="41">
        <f t="shared" si="15"/>
        <v>2.3526213629871614E-2</v>
      </c>
      <c r="G22" s="41">
        <f t="shared" si="15"/>
        <v>5.4097828561562838E-2</v>
      </c>
      <c r="H22" s="41">
        <f t="shared" si="15"/>
        <v>2.8926173050472969E-2</v>
      </c>
      <c r="I22" s="41">
        <f t="shared" si="15"/>
        <v>2.3728658510392492E-2</v>
      </c>
      <c r="J22" s="41">
        <f t="shared" si="15"/>
        <v>7.2662564689957715E-3</v>
      </c>
      <c r="K22" s="41">
        <f t="shared" si="15"/>
        <v>-6.3070634960647413E-3</v>
      </c>
      <c r="L22" s="41">
        <f t="shared" si="15"/>
        <v>-1.2394363074019747E-2</v>
      </c>
      <c r="M22" s="41">
        <f t="shared" si="15"/>
        <v>-6.9453069531703517E-3</v>
      </c>
      <c r="N22" s="41">
        <f t="shared" si="15"/>
        <v>1.8409791213525373E-2</v>
      </c>
      <c r="O22" s="41">
        <f t="shared" si="15"/>
        <v>3.431772020778949E-2</v>
      </c>
      <c r="P22" s="41">
        <f t="shared" si="15"/>
        <v>4.3950162246916488E-2</v>
      </c>
      <c r="Q22" s="41">
        <f t="shared" si="15"/>
        <v>6.4204816424918557E-2</v>
      </c>
      <c r="R22" s="41">
        <f t="shared" si="15"/>
        <v>5.4714392188504803E-2</v>
      </c>
      <c r="S22" s="41">
        <f t="shared" si="15"/>
        <v>3.3963850550162884E-2</v>
      </c>
      <c r="T22" s="41">
        <f t="shared" si="15"/>
        <v>3.5764097655595087E-2</v>
      </c>
      <c r="U22" s="41">
        <f t="shared" si="15"/>
        <v>2.7786029606417358E-2</v>
      </c>
      <c r="V22" s="41">
        <f t="shared" si="15"/>
        <v>1.5614440894116262E-2</v>
      </c>
      <c r="W22" s="41">
        <f t="shared" si="15"/>
        <v>1.4130467880664917E-2</v>
      </c>
      <c r="X22" s="41">
        <f t="shared" si="15"/>
        <v>2.4493819536020034E-3</v>
      </c>
      <c r="Y22" s="41">
        <f t="shared" si="15"/>
        <v>-2.0436983165631722E-2</v>
      </c>
      <c r="Z22" s="41">
        <f t="shared" si="15"/>
        <v>-2.7838164932755628E-2</v>
      </c>
      <c r="AA22" s="42">
        <f t="shared" si="15"/>
        <v>-3.063146885331058E-2</v>
      </c>
    </row>
    <row r="23" spans="1:27" x14ac:dyDescent="0.2">
      <c r="A23" s="76"/>
      <c r="B23">
        <v>17</v>
      </c>
      <c r="C23" s="40">
        <v>0</v>
      </c>
      <c r="D23" s="41">
        <f t="shared" ref="D23:AA23" si="16">C23*EXP(-revR*delta_t)+sigR*SQRT((1-EXP(-2*revR*delta_t))/(2*revR))*INDEX(_eps1,$B23,D$6)</f>
        <v>-3.2582659335103459E-2</v>
      </c>
      <c r="E23" s="41">
        <f t="shared" si="16"/>
        <v>-4.0940052675652885E-2</v>
      </c>
      <c r="F23" s="41">
        <f t="shared" si="16"/>
        <v>-8.0143029110049738E-3</v>
      </c>
      <c r="G23" s="41">
        <f t="shared" si="16"/>
        <v>8.7795102792254595E-3</v>
      </c>
      <c r="H23" s="41">
        <f t="shared" si="16"/>
        <v>-6.298068477559109E-3</v>
      </c>
      <c r="I23" s="41">
        <f t="shared" si="16"/>
        <v>-1.9821809711216325E-2</v>
      </c>
      <c r="J23" s="41">
        <f t="shared" si="16"/>
        <v>-2.654683155711381E-2</v>
      </c>
      <c r="K23" s="41">
        <f t="shared" si="16"/>
        <v>-2.2008078142858149E-2</v>
      </c>
      <c r="L23" s="41">
        <f t="shared" si="16"/>
        <v>-2.00511781883373E-2</v>
      </c>
      <c r="M23" s="41">
        <f t="shared" si="16"/>
        <v>-3.1307924773076548E-2</v>
      </c>
      <c r="N23" s="41">
        <f t="shared" si="16"/>
        <v>-3.5461269384606378E-2</v>
      </c>
      <c r="O23" s="41">
        <f t="shared" si="16"/>
        <v>-2.5925174752916898E-2</v>
      </c>
      <c r="P23" s="41">
        <f t="shared" si="16"/>
        <v>-2.8913005816774525E-2</v>
      </c>
      <c r="Q23" s="41">
        <f t="shared" si="16"/>
        <v>-3.436466728879399E-2</v>
      </c>
      <c r="R23" s="41">
        <f t="shared" si="16"/>
        <v>-3.1798462245345618E-2</v>
      </c>
      <c r="S23" s="41">
        <f t="shared" si="16"/>
        <v>-5.315236292667614E-2</v>
      </c>
      <c r="T23" s="41">
        <f t="shared" si="16"/>
        <v>-5.5885536181814105E-2</v>
      </c>
      <c r="U23" s="41">
        <f t="shared" si="16"/>
        <v>-5.950816034803727E-2</v>
      </c>
      <c r="V23" s="41">
        <f t="shared" si="16"/>
        <v>-2.4723309780435292E-2</v>
      </c>
      <c r="W23" s="41">
        <f t="shared" si="16"/>
        <v>1.016160398576952E-2</v>
      </c>
      <c r="X23" s="41">
        <f t="shared" si="16"/>
        <v>5.5320458888956855E-3</v>
      </c>
      <c r="Y23" s="41">
        <f t="shared" si="16"/>
        <v>1.4796013977816175E-2</v>
      </c>
      <c r="Z23" s="41">
        <f t="shared" si="16"/>
        <v>2.5293226671310065E-2</v>
      </c>
      <c r="AA23" s="42">
        <f t="shared" si="16"/>
        <v>3.3262731940155832E-2</v>
      </c>
    </row>
    <row r="24" spans="1:27" x14ac:dyDescent="0.2">
      <c r="A24" s="76"/>
      <c r="B24">
        <v>18</v>
      </c>
      <c r="C24" s="40">
        <v>0</v>
      </c>
      <c r="D24" s="41">
        <f t="shared" ref="D24:AA24" si="17">C24*EXP(-revR*delta_t)+sigR*SQRT((1-EXP(-2*revR*delta_t))/(2*revR))*INDEX(_eps1,$B24,D$6)</f>
        <v>-5.1061059944980808E-3</v>
      </c>
      <c r="E24" s="41">
        <f t="shared" si="17"/>
        <v>2.417689947421464E-3</v>
      </c>
      <c r="F24" s="41">
        <f t="shared" si="17"/>
        <v>1.586474468960062E-2</v>
      </c>
      <c r="G24" s="41">
        <f t="shared" si="17"/>
        <v>1.6636401951043725E-2</v>
      </c>
      <c r="H24" s="41">
        <f t="shared" si="17"/>
        <v>6.9648380107753191E-4</v>
      </c>
      <c r="I24" s="41">
        <f t="shared" si="17"/>
        <v>-2.5211025868126555E-2</v>
      </c>
      <c r="J24" s="41">
        <f t="shared" si="17"/>
        <v>-1.5363071523975081E-2</v>
      </c>
      <c r="K24" s="41">
        <f t="shared" si="17"/>
        <v>-2.1043736828096262E-2</v>
      </c>
      <c r="L24" s="41">
        <f t="shared" si="17"/>
        <v>-1.7495322894823275E-2</v>
      </c>
      <c r="M24" s="41">
        <f t="shared" si="17"/>
        <v>-3.3154912324378116E-2</v>
      </c>
      <c r="N24" s="41">
        <f t="shared" si="17"/>
        <v>-4.5503312438442509E-2</v>
      </c>
      <c r="O24" s="41">
        <f t="shared" si="17"/>
        <v>-2.3052989022054392E-2</v>
      </c>
      <c r="P24" s="41">
        <f t="shared" si="17"/>
        <v>-4.6229536804824681E-3</v>
      </c>
      <c r="Q24" s="41">
        <f t="shared" si="17"/>
        <v>-3.8506018533087175E-3</v>
      </c>
      <c r="R24" s="41">
        <f t="shared" si="17"/>
        <v>1.0105214786450467E-2</v>
      </c>
      <c r="S24" s="41">
        <f t="shared" si="17"/>
        <v>2.0108954266770746E-2</v>
      </c>
      <c r="T24" s="41">
        <f t="shared" si="17"/>
        <v>5.2013866593473665E-2</v>
      </c>
      <c r="U24" s="41">
        <f t="shared" si="17"/>
        <v>6.4139213095926517E-2</v>
      </c>
      <c r="V24" s="41">
        <f t="shared" si="17"/>
        <v>6.8137865972710043E-2</v>
      </c>
      <c r="W24" s="41">
        <f t="shared" si="17"/>
        <v>4.5058670501167075E-2</v>
      </c>
      <c r="X24" s="41">
        <f t="shared" si="17"/>
        <v>4.7848673540224942E-2</v>
      </c>
      <c r="Y24" s="41">
        <f t="shared" si="17"/>
        <v>3.855845395838671E-2</v>
      </c>
      <c r="Z24" s="41">
        <f t="shared" si="17"/>
        <v>2.6895060074421794E-2</v>
      </c>
      <c r="AA24" s="42">
        <f t="shared" si="17"/>
        <v>2.2842811278937086E-2</v>
      </c>
    </row>
    <row r="25" spans="1:27" x14ac:dyDescent="0.2">
      <c r="A25" s="76"/>
      <c r="B25">
        <v>19</v>
      </c>
      <c r="C25" s="40">
        <v>0</v>
      </c>
      <c r="D25" s="41">
        <f t="shared" ref="D25:AA25" si="18">C25*EXP(-revR*delta_t)+sigR*SQRT((1-EXP(-2*revR*delta_t))/(2*revR))*INDEX(_eps1,$B25,D$6)</f>
        <v>8.0521233677417255E-3</v>
      </c>
      <c r="E25" s="41">
        <f t="shared" si="18"/>
        <v>4.1458138508276409E-3</v>
      </c>
      <c r="F25" s="41">
        <f t="shared" si="18"/>
        <v>1.5805068689124971E-2</v>
      </c>
      <c r="G25" s="41">
        <f t="shared" si="18"/>
        <v>3.705143601078259E-2</v>
      </c>
      <c r="H25" s="41">
        <f t="shared" si="18"/>
        <v>4.3732533092625425E-2</v>
      </c>
      <c r="I25" s="41">
        <f t="shared" si="18"/>
        <v>3.9778032024950442E-2</v>
      </c>
      <c r="J25" s="41">
        <f t="shared" si="18"/>
        <v>3.938621391993849E-2</v>
      </c>
      <c r="K25" s="41">
        <f t="shared" si="18"/>
        <v>4.2575176078901038E-2</v>
      </c>
      <c r="L25" s="41">
        <f t="shared" si="18"/>
        <v>5.6648886945255432E-2</v>
      </c>
      <c r="M25" s="41">
        <f t="shared" si="18"/>
        <v>6.1477939045795696E-2</v>
      </c>
      <c r="N25" s="41">
        <f t="shared" si="18"/>
        <v>5.4582439691976445E-2</v>
      </c>
      <c r="O25" s="41">
        <f t="shared" si="18"/>
        <v>5.4674731015322005E-2</v>
      </c>
      <c r="P25" s="41">
        <f t="shared" si="18"/>
        <v>3.2232920232874496E-2</v>
      </c>
      <c r="Q25" s="41">
        <f t="shared" si="18"/>
        <v>5.0276965010751726E-3</v>
      </c>
      <c r="R25" s="41">
        <f t="shared" si="18"/>
        <v>-2.4075455695786799E-2</v>
      </c>
      <c r="S25" s="41">
        <f t="shared" si="18"/>
        <v>-2.3966615159572734E-2</v>
      </c>
      <c r="T25" s="41">
        <f t="shared" si="18"/>
        <v>-1.9870066410805583E-2</v>
      </c>
      <c r="U25" s="41">
        <f t="shared" si="18"/>
        <v>1.2272737019354815E-2</v>
      </c>
      <c r="V25" s="41">
        <f t="shared" si="18"/>
        <v>3.7072134718056718E-2</v>
      </c>
      <c r="W25" s="41">
        <f t="shared" si="18"/>
        <v>2.7863316153703188E-2</v>
      </c>
      <c r="X25" s="41">
        <f t="shared" si="18"/>
        <v>2.5151321455898022E-2</v>
      </c>
      <c r="Y25" s="41">
        <f t="shared" si="18"/>
        <v>-2.2238747831488451E-3</v>
      </c>
      <c r="Z25" s="41">
        <f t="shared" si="18"/>
        <v>1.3723114585268301E-2</v>
      </c>
      <c r="AA25" s="42">
        <f t="shared" si="18"/>
        <v>2.3076704064039052E-2</v>
      </c>
    </row>
    <row r="26" spans="1:27" x14ac:dyDescent="0.2">
      <c r="A26" s="76"/>
      <c r="B26">
        <v>20</v>
      </c>
      <c r="C26" s="16">
        <v>0</v>
      </c>
      <c r="D26" s="17">
        <f t="shared" ref="D26:AA26" si="19">C26*EXP(-revR*delta_t)+sigR*SQRT((1-EXP(-2*revR*delta_t))/(2*revR))*INDEX(_eps1,$B26,D$6)</f>
        <v>-1.8011773779026598E-2</v>
      </c>
      <c r="E26" s="17">
        <f t="shared" si="19"/>
        <v>-1.4896344490483458E-2</v>
      </c>
      <c r="F26" s="17">
        <f t="shared" si="19"/>
        <v>-1.6532015989300149E-2</v>
      </c>
      <c r="G26" s="17">
        <f t="shared" si="19"/>
        <v>-1.5988021165956209E-2</v>
      </c>
      <c r="H26" s="17">
        <f t="shared" si="19"/>
        <v>-9.8693871612744524E-3</v>
      </c>
      <c r="I26" s="17">
        <f t="shared" si="19"/>
        <v>-2.1925278274287092E-2</v>
      </c>
      <c r="J26" s="17">
        <f t="shared" si="19"/>
        <v>-1.2065416900024441E-2</v>
      </c>
      <c r="K26" s="17">
        <f t="shared" si="19"/>
        <v>-1.2320911254843612E-2</v>
      </c>
      <c r="L26" s="17">
        <f t="shared" si="19"/>
        <v>1.7768788411790647E-3</v>
      </c>
      <c r="M26" s="17">
        <f t="shared" si="19"/>
        <v>-1.3398378575890159E-2</v>
      </c>
      <c r="N26" s="17">
        <f t="shared" si="19"/>
        <v>9.1593966950156286E-4</v>
      </c>
      <c r="O26" s="17">
        <f t="shared" si="19"/>
        <v>2.6495065041467935E-2</v>
      </c>
      <c r="P26" s="17">
        <f t="shared" si="19"/>
        <v>3.8564184131730336E-2</v>
      </c>
      <c r="Q26" s="17">
        <f t="shared" si="19"/>
        <v>4.1719413907442653E-2</v>
      </c>
      <c r="R26" s="17">
        <f t="shared" si="19"/>
        <v>3.1059278265139371E-2</v>
      </c>
      <c r="S26" s="17">
        <f t="shared" si="19"/>
        <v>2.9231395068552438E-2</v>
      </c>
      <c r="T26" s="17">
        <f t="shared" si="19"/>
        <v>3.549712833411494E-2</v>
      </c>
      <c r="U26" s="17">
        <f t="shared" si="19"/>
        <v>5.2681061396246995E-2</v>
      </c>
      <c r="V26" s="17">
        <f t="shared" si="19"/>
        <v>5.1033806438371881E-2</v>
      </c>
      <c r="W26" s="17">
        <f t="shared" si="19"/>
        <v>4.2751210050277141E-2</v>
      </c>
      <c r="X26" s="17">
        <f t="shared" si="19"/>
        <v>5.1267735730348457E-2</v>
      </c>
      <c r="Y26" s="17">
        <f t="shared" si="19"/>
        <v>4.471999275954907E-2</v>
      </c>
      <c r="Z26" s="17">
        <f t="shared" si="19"/>
        <v>7.2153784759177789E-2</v>
      </c>
      <c r="AA26" s="18">
        <f t="shared" si="19"/>
        <v>6.6972427309041765E-2</v>
      </c>
    </row>
    <row r="27" spans="1:27" ht="13.5" customHeight="1" x14ac:dyDescent="0.2">
      <c r="A27" s="74"/>
      <c r="C27" s="41">
        <f>i</f>
        <v>0</v>
      </c>
      <c r="D27" s="41">
        <f>i</f>
        <v>1</v>
      </c>
      <c r="E27" s="41">
        <f>i</f>
        <v>2</v>
      </c>
      <c r="F27" s="41">
        <f>i</f>
        <v>3</v>
      </c>
      <c r="G27" s="41">
        <f>i</f>
        <v>4</v>
      </c>
      <c r="H27" s="41">
        <f>i</f>
        <v>5</v>
      </c>
      <c r="I27" s="41">
        <f>i</f>
        <v>6</v>
      </c>
      <c r="J27" s="41">
        <f>i</f>
        <v>7</v>
      </c>
      <c r="K27" s="41">
        <f>i</f>
        <v>8</v>
      </c>
      <c r="L27" s="41">
        <f>i</f>
        <v>9</v>
      </c>
      <c r="M27" s="41">
        <f>i</f>
        <v>10</v>
      </c>
      <c r="N27" s="41">
        <f>i</f>
        <v>11</v>
      </c>
      <c r="O27" s="41">
        <f>i</f>
        <v>12</v>
      </c>
      <c r="P27" s="41">
        <f>i</f>
        <v>13</v>
      </c>
      <c r="Q27" s="41">
        <f>i</f>
        <v>14</v>
      </c>
      <c r="R27" s="41">
        <f>i</f>
        <v>15</v>
      </c>
      <c r="S27" s="41">
        <f>i</f>
        <v>16</v>
      </c>
      <c r="T27" s="41">
        <f>i</f>
        <v>17</v>
      </c>
      <c r="U27" s="41">
        <f>i</f>
        <v>18</v>
      </c>
      <c r="V27" s="41">
        <f>i</f>
        <v>19</v>
      </c>
      <c r="W27" s="41">
        <f>i</f>
        <v>20</v>
      </c>
      <c r="X27" s="41">
        <f>i</f>
        <v>21</v>
      </c>
      <c r="Y27" s="41">
        <f>i</f>
        <v>22</v>
      </c>
      <c r="Z27" s="41">
        <f>i</f>
        <v>23</v>
      </c>
      <c r="AA27" s="41">
        <f>i</f>
        <v>24</v>
      </c>
    </row>
    <row r="28" spans="1:27" ht="13.5" customHeight="1" x14ac:dyDescent="0.2">
      <c r="A28" s="59" t="s">
        <v>25</v>
      </c>
      <c r="B28" s="60"/>
      <c r="C28" s="61"/>
      <c r="D28" s="61">
        <f t="shared" ref="D28:AA28" si="20">AVERAGE(D7:D26)</f>
        <v>0</v>
      </c>
      <c r="E28" s="61">
        <f t="shared" si="20"/>
        <v>0</v>
      </c>
      <c r="F28" s="61">
        <f t="shared" si="20"/>
        <v>0</v>
      </c>
      <c r="G28" s="61">
        <f t="shared" si="20"/>
        <v>-2.2551405187698493E-18</v>
      </c>
      <c r="H28" s="61">
        <f t="shared" si="20"/>
        <v>-1.0408340855860842E-18</v>
      </c>
      <c r="I28" s="61">
        <f t="shared" si="20"/>
        <v>-1.3877787807814458E-18</v>
      </c>
      <c r="J28" s="61">
        <f t="shared" si="20"/>
        <v>-7.8062556418956321E-19</v>
      </c>
      <c r="K28" s="61">
        <f t="shared" si="20"/>
        <v>0</v>
      </c>
      <c r="L28" s="61">
        <f t="shared" si="20"/>
        <v>2.6020852139652105E-19</v>
      </c>
      <c r="M28" s="61">
        <f t="shared" si="20"/>
        <v>0</v>
      </c>
      <c r="N28" s="61">
        <f t="shared" si="20"/>
        <v>-3.4694469519536144E-19</v>
      </c>
      <c r="O28" s="61">
        <f t="shared" si="20"/>
        <v>0</v>
      </c>
      <c r="P28" s="61">
        <f t="shared" si="20"/>
        <v>0</v>
      </c>
      <c r="Q28" s="61">
        <f t="shared" si="20"/>
        <v>0</v>
      </c>
      <c r="R28" s="61">
        <f t="shared" si="20"/>
        <v>0</v>
      </c>
      <c r="S28" s="61">
        <f t="shared" si="20"/>
        <v>0</v>
      </c>
      <c r="T28" s="61">
        <f t="shared" si="20"/>
        <v>0</v>
      </c>
      <c r="U28" s="61">
        <f t="shared" si="20"/>
        <v>0</v>
      </c>
      <c r="V28" s="61">
        <f t="shared" si="20"/>
        <v>0</v>
      </c>
      <c r="W28" s="61">
        <f t="shared" si="20"/>
        <v>0</v>
      </c>
      <c r="X28" s="61">
        <f t="shared" si="20"/>
        <v>0</v>
      </c>
      <c r="Y28" s="61">
        <f t="shared" si="20"/>
        <v>0</v>
      </c>
      <c r="Z28" s="61">
        <f t="shared" si="20"/>
        <v>0</v>
      </c>
      <c r="AA28" s="62">
        <f t="shared" si="20"/>
        <v>0</v>
      </c>
    </row>
    <row r="29" spans="1:27" ht="13.5" customHeight="1" x14ac:dyDescent="0.2">
      <c r="A29" s="63" t="s">
        <v>26</v>
      </c>
      <c r="B29" s="64"/>
      <c r="C29" s="65"/>
      <c r="D29" s="65">
        <f t="shared" ref="D29:AA29" si="21">_xlfn.STDEV.P(D7:D26)</f>
        <v>1.4373824377311049E-2</v>
      </c>
      <c r="E29" s="65">
        <f t="shared" si="21"/>
        <v>2.3607154643649958E-2</v>
      </c>
      <c r="F29" s="65">
        <f t="shared" si="21"/>
        <v>2.1412470108990351E-2</v>
      </c>
      <c r="G29" s="65">
        <f t="shared" si="21"/>
        <v>3.1201618284687725E-2</v>
      </c>
      <c r="H29" s="65">
        <f t="shared" si="21"/>
        <v>2.654583483908881E-2</v>
      </c>
      <c r="I29" s="65">
        <f t="shared" si="21"/>
        <v>3.1019466790637065E-2</v>
      </c>
      <c r="J29" s="65">
        <f t="shared" si="21"/>
        <v>2.7689378753937614E-2</v>
      </c>
      <c r="K29" s="65">
        <f t="shared" si="21"/>
        <v>3.5444447576501406E-2</v>
      </c>
      <c r="L29" s="65">
        <f t="shared" si="21"/>
        <v>3.7118485639649104E-2</v>
      </c>
      <c r="M29" s="65">
        <f t="shared" si="21"/>
        <v>4.7456062599227397E-2</v>
      </c>
      <c r="N29" s="65">
        <f t="shared" si="21"/>
        <v>5.4549352092951697E-2</v>
      </c>
      <c r="O29" s="65">
        <f t="shared" si="21"/>
        <v>5.5378954577299466E-2</v>
      </c>
      <c r="P29" s="65">
        <f t="shared" si="21"/>
        <v>5.3364832767057287E-2</v>
      </c>
      <c r="Q29" s="65">
        <f t="shared" si="21"/>
        <v>5.3695257478374135E-2</v>
      </c>
      <c r="R29" s="65">
        <f t="shared" si="21"/>
        <v>4.9362248318529013E-2</v>
      </c>
      <c r="S29" s="65">
        <f t="shared" si="21"/>
        <v>4.4991331335783667E-2</v>
      </c>
      <c r="T29" s="65">
        <f t="shared" si="21"/>
        <v>5.0206304565195682E-2</v>
      </c>
      <c r="U29" s="65">
        <f t="shared" si="21"/>
        <v>5.3163273346745546E-2</v>
      </c>
      <c r="V29" s="65">
        <f t="shared" si="21"/>
        <v>5.0124560306639213E-2</v>
      </c>
      <c r="W29" s="65">
        <f t="shared" si="21"/>
        <v>4.7509025552583836E-2</v>
      </c>
      <c r="X29" s="65">
        <f t="shared" si="21"/>
        <v>4.8977126873238241E-2</v>
      </c>
      <c r="Y29" s="65">
        <f t="shared" si="21"/>
        <v>4.1880214097084964E-2</v>
      </c>
      <c r="Z29" s="65">
        <f t="shared" si="21"/>
        <v>4.7623458864208053E-2</v>
      </c>
      <c r="AA29" s="66">
        <f t="shared" si="21"/>
        <v>5.1452834961291313E-2</v>
      </c>
    </row>
    <row r="30" spans="1:27" ht="13.5" customHeight="1" x14ac:dyDescent="0.2">
      <c r="A30" s="67" t="s">
        <v>27</v>
      </c>
      <c r="B30" s="68"/>
      <c r="C30" s="69"/>
      <c r="D30" s="69">
        <f>sigR*SQRT((1-EXP(-2*revR*i*delta_t))/(2*revR))</f>
        <v>1.4373824377311049E-2</v>
      </c>
      <c r="E30" s="69">
        <f>sigR*SQRT((1-EXP(-2*revR*i*delta_t))/(2*revR))</f>
        <v>2.0243486457992513E-2</v>
      </c>
      <c r="F30" s="69">
        <f>sigR*SQRT((1-EXP(-2*revR*i*delta_t))/(2*revR))</f>
        <v>2.4690730927639119E-2</v>
      </c>
      <c r="G30" s="69">
        <f>sigR*SQRT((1-EXP(-2*revR*i*delta_t))/(2*revR))</f>
        <v>2.8393004193018708E-2</v>
      </c>
      <c r="H30" s="69">
        <f>sigR*SQRT((1-EXP(-2*revR*i*delta_t))/(2*revR))</f>
        <v>3.16139971710864E-2</v>
      </c>
      <c r="I30" s="69">
        <f>sigR*SQRT((1-EXP(-2*revR*i*delta_t))/(2*revR))</f>
        <v>3.4489596613334082E-2</v>
      </c>
      <c r="J30" s="69">
        <f>sigR*SQRT((1-EXP(-2*revR*i*delta_t))/(2*revR))</f>
        <v>3.7100914579693355E-2</v>
      </c>
      <c r="K30" s="69">
        <f>sigR*SQRT((1-EXP(-2*revR*i*delta_t))/(2*revR))</f>
        <v>3.9501057099312627E-2</v>
      </c>
      <c r="L30" s="69">
        <f>sigR*SQRT((1-EXP(-2*revR*i*delta_t))/(2*revR))</f>
        <v>4.1727093053396107E-2</v>
      </c>
      <c r="M30" s="69">
        <f>sigR*SQRT((1-EXP(-2*revR*i*delta_t))/(2*revR))</f>
        <v>4.3806146131191721E-2</v>
      </c>
      <c r="N30" s="69">
        <f>sigR*SQRT((1-EXP(-2*revR*i*delta_t))/(2*revR))</f>
        <v>4.5758795245886524E-2</v>
      </c>
      <c r="O30" s="69">
        <f>sigR*SQRT((1-EXP(-2*revR*i*delta_t))/(2*revR))</f>
        <v>4.7601109089234754E-2</v>
      </c>
      <c r="P30" s="69">
        <f>sigR*SQRT((1-EXP(-2*revR*i*delta_t))/(2*revR))</f>
        <v>4.9345931440941695E-2</v>
      </c>
      <c r="Q30" s="69">
        <f>sigR*SQRT((1-EXP(-2*revR*i*delta_t))/(2*revR))</f>
        <v>5.1003729479227593E-2</v>
      </c>
      <c r="R30" s="69">
        <f>sigR*SQRT((1-EXP(-2*revR*i*delta_t))/(2*revR))</f>
        <v>5.2583174225292253E-2</v>
      </c>
      <c r="S30" s="69">
        <f>sigR*SQRT((1-EXP(-2*revR*i*delta_t))/(2*revR))</f>
        <v>5.4091549898684657E-2</v>
      </c>
      <c r="T30" s="69">
        <f>sigR*SQRT((1-EXP(-2*revR*i*delta_t))/(2*revR))</f>
        <v>5.5535050142381165E-2</v>
      </c>
      <c r="U30" s="69">
        <f>sigR*SQRT((1-EXP(-2*revR*i*delta_t))/(2*revR))</f>
        <v>5.6918997193191372E-2</v>
      </c>
      <c r="V30" s="69">
        <f>sigR*SQRT((1-EXP(-2*revR*i*delta_t))/(2*revR))</f>
        <v>5.8248007207179091E-2</v>
      </c>
      <c r="W30" s="69">
        <f>sigR*SQRT((1-EXP(-2*revR*i*delta_t))/(2*revR))</f>
        <v>5.9526117106927394E-2</v>
      </c>
      <c r="X30" s="69">
        <f>sigR*SQRT((1-EXP(-2*revR*i*delta_t))/(2*revR))</f>
        <v>6.0756883383828057E-2</v>
      </c>
      <c r="Y30" s="69">
        <f>sigR*SQRT((1-EXP(-2*revR*i*delta_t))/(2*revR))</f>
        <v>6.1943460098056208E-2</v>
      </c>
      <c r="Z30" s="69">
        <f>sigR*SQRT((1-EXP(-2*revR*i*delta_t))/(2*revR))</f>
        <v>6.3088661204505694E-2</v>
      </c>
      <c r="AA30" s="70">
        <f>sigR*SQRT((1-EXP(-2*revR*i*delta_t))/(2*revR))</f>
        <v>6.4195010900805288E-2</v>
      </c>
    </row>
    <row r="31" spans="1:27" ht="13.5" customHeight="1" x14ac:dyDescent="0.2">
      <c r="C31">
        <v>0</v>
      </c>
      <c r="D31">
        <v>1</v>
      </c>
      <c r="E31">
        <v>2</v>
      </c>
      <c r="F31">
        <v>3</v>
      </c>
      <c r="G31">
        <v>4</v>
      </c>
      <c r="H31">
        <v>5</v>
      </c>
      <c r="I31">
        <v>6</v>
      </c>
      <c r="J31">
        <v>7</v>
      </c>
      <c r="K31">
        <v>8</v>
      </c>
      <c r="L31">
        <v>9</v>
      </c>
      <c r="M31">
        <v>10</v>
      </c>
      <c r="N31">
        <v>11</v>
      </c>
      <c r="O31">
        <v>12</v>
      </c>
      <c r="P31">
        <v>13</v>
      </c>
      <c r="Q31">
        <v>14</v>
      </c>
      <c r="R31">
        <v>15</v>
      </c>
      <c r="S31">
        <v>16</v>
      </c>
      <c r="T31">
        <v>17</v>
      </c>
      <c r="U31">
        <v>18</v>
      </c>
      <c r="V31">
        <v>19</v>
      </c>
      <c r="W31">
        <v>20</v>
      </c>
      <c r="X31">
        <v>21</v>
      </c>
      <c r="Y31">
        <v>22</v>
      </c>
      <c r="Z31">
        <v>23</v>
      </c>
      <c r="AA31">
        <v>24</v>
      </c>
    </row>
    <row r="32" spans="1:27" x14ac:dyDescent="0.2">
      <c r="A32" s="75" t="s">
        <v>33</v>
      </c>
      <c r="B32">
        <v>1</v>
      </c>
      <c r="C32" s="13">
        <v>0</v>
      </c>
      <c r="D32" s="14">
        <f>D7/D$29*D$30</f>
        <v>-4.1810666772270138E-3</v>
      </c>
      <c r="E32" s="14">
        <f t="shared" ref="E32:AA32" si="22">E7/E$29*E$30</f>
        <v>-2.4786553455102257E-2</v>
      </c>
      <c r="F32" s="14">
        <f t="shared" si="22"/>
        <v>-2.3126723156486017E-2</v>
      </c>
      <c r="G32" s="14">
        <f t="shared" si="22"/>
        <v>-2.757464542457741E-2</v>
      </c>
      <c r="H32" s="14">
        <f t="shared" si="22"/>
        <v>-4.5905396028331623E-2</v>
      </c>
      <c r="I32" s="14">
        <f t="shared" si="22"/>
        <v>-7.2292472422358534E-2</v>
      </c>
      <c r="J32" s="14">
        <f t="shared" si="22"/>
        <v>-6.7276101961240578E-2</v>
      </c>
      <c r="K32" s="14">
        <f t="shared" si="22"/>
        <v>-4.8390177166258277E-2</v>
      </c>
      <c r="L32" s="14">
        <f t="shared" si="22"/>
        <v>-4.0500146571094284E-2</v>
      </c>
      <c r="M32" s="14">
        <f t="shared" si="22"/>
        <v>-3.9437449108304982E-2</v>
      </c>
      <c r="N32" s="14">
        <f t="shared" si="22"/>
        <v>-3.0273112182492116E-2</v>
      </c>
      <c r="O32" s="14">
        <f t="shared" si="22"/>
        <v>-3.8537061056968636E-2</v>
      </c>
      <c r="P32" s="14">
        <f t="shared" si="22"/>
        <v>-5.2175144760350775E-2</v>
      </c>
      <c r="Q32" s="14">
        <f t="shared" si="22"/>
        <v>-7.4053534341079613E-2</v>
      </c>
      <c r="R32" s="14">
        <f t="shared" si="22"/>
        <v>-8.3122697586804045E-2</v>
      </c>
      <c r="S32" s="14">
        <f t="shared" si="22"/>
        <v>-8.4238858023541086E-2</v>
      </c>
      <c r="T32" s="14">
        <f t="shared" si="22"/>
        <v>-7.4332112382058085E-2</v>
      </c>
      <c r="U32" s="14">
        <f t="shared" si="22"/>
        <v>-6.5614986941726836E-2</v>
      </c>
      <c r="V32" s="14">
        <f t="shared" si="22"/>
        <v>-7.6932653383605762E-2</v>
      </c>
      <c r="W32" s="14">
        <f t="shared" si="22"/>
        <v>-8.2672230854715187E-2</v>
      </c>
      <c r="X32" s="14">
        <f t="shared" si="22"/>
        <v>-9.4617607949750507E-2</v>
      </c>
      <c r="Y32" s="14">
        <f t="shared" si="22"/>
        <v>-9.2138295752177038E-2</v>
      </c>
      <c r="Z32" s="14">
        <f t="shared" si="22"/>
        <v>-0.1015350660239529</v>
      </c>
      <c r="AA32" s="15">
        <f t="shared" si="22"/>
        <v>-0.11662668583102812</v>
      </c>
    </row>
    <row r="33" spans="1:27" x14ac:dyDescent="0.2">
      <c r="A33" s="76"/>
      <c r="B33">
        <v>2</v>
      </c>
      <c r="C33" s="40">
        <v>0</v>
      </c>
      <c r="D33" s="41">
        <f t="shared" ref="D33:AA33" si="23">D8/D$29*D$30</f>
        <v>1.2123149011776461E-2</v>
      </c>
      <c r="E33" s="41">
        <f t="shared" si="23"/>
        <v>1.1746264689439789E-3</v>
      </c>
      <c r="F33" s="41">
        <f t="shared" si="23"/>
        <v>-1.5709333696022565E-2</v>
      </c>
      <c r="G33" s="41">
        <f t="shared" si="23"/>
        <v>-1.7163518985534792E-2</v>
      </c>
      <c r="H33" s="41">
        <f t="shared" si="23"/>
        <v>-2.2144765795473406E-2</v>
      </c>
      <c r="I33" s="41">
        <f t="shared" si="23"/>
        <v>-1.1709395737632938E-2</v>
      </c>
      <c r="J33" s="41">
        <f t="shared" si="23"/>
        <v>8.2627604888999641E-5</v>
      </c>
      <c r="K33" s="41">
        <f t="shared" si="23"/>
        <v>-1.2702047718015891E-2</v>
      </c>
      <c r="L33" s="41">
        <f t="shared" si="23"/>
        <v>-1.1577903185103079E-2</v>
      </c>
      <c r="M33" s="41">
        <f t="shared" si="23"/>
        <v>-9.8137410478570043E-4</v>
      </c>
      <c r="N33" s="41">
        <f t="shared" si="23"/>
        <v>1.1117697641197398E-3</v>
      </c>
      <c r="O33" s="41">
        <f t="shared" si="23"/>
        <v>-6.6461181190867252E-3</v>
      </c>
      <c r="P33" s="41">
        <f t="shared" si="23"/>
        <v>6.433343818135033E-3</v>
      </c>
      <c r="Q33" s="41">
        <f t="shared" si="23"/>
        <v>-1.560101673626822E-3</v>
      </c>
      <c r="R33" s="41">
        <f t="shared" si="23"/>
        <v>-7.8326039958811315E-3</v>
      </c>
      <c r="S33" s="41">
        <f t="shared" si="23"/>
        <v>1.5723382325728594E-2</v>
      </c>
      <c r="T33" s="41">
        <f t="shared" si="23"/>
        <v>1.8636279032237201E-2</v>
      </c>
      <c r="U33" s="41">
        <f t="shared" si="23"/>
        <v>3.545573308975896E-2</v>
      </c>
      <c r="V33" s="41">
        <f t="shared" si="23"/>
        <v>3.9132978249339007E-2</v>
      </c>
      <c r="W33" s="41">
        <f t="shared" si="23"/>
        <v>5.444359244538384E-2</v>
      </c>
      <c r="X33" s="41">
        <f t="shared" si="23"/>
        <v>9.1987165454543371E-2</v>
      </c>
      <c r="Y33" s="41">
        <f t="shared" si="23"/>
        <v>8.8408905871451143E-2</v>
      </c>
      <c r="Z33" s="41">
        <f t="shared" si="23"/>
        <v>8.3146976404532807E-2</v>
      </c>
      <c r="AA33" s="42">
        <f t="shared" si="23"/>
        <v>5.2236359274703735E-2</v>
      </c>
    </row>
    <row r="34" spans="1:27" x14ac:dyDescent="0.2">
      <c r="A34" s="76"/>
      <c r="B34">
        <v>3</v>
      </c>
      <c r="C34" s="40">
        <v>0</v>
      </c>
      <c r="D34" s="41">
        <f t="shared" ref="D34:AA34" si="24">D9/D$29*D$30</f>
        <v>-1.4517403097416575E-2</v>
      </c>
      <c r="E34" s="41">
        <f t="shared" si="24"/>
        <v>-2.0980835785728076E-2</v>
      </c>
      <c r="F34" s="41">
        <f t="shared" si="24"/>
        <v>-1.566917148744473E-2</v>
      </c>
      <c r="G34" s="41">
        <f t="shared" si="24"/>
        <v>-2.604639775537456E-2</v>
      </c>
      <c r="H34" s="41">
        <f t="shared" si="24"/>
        <v>-3.0552830124721417E-2</v>
      </c>
      <c r="I34" s="41">
        <f t="shared" si="24"/>
        <v>-2.0130385563039449E-2</v>
      </c>
      <c r="J34" s="41">
        <f t="shared" si="24"/>
        <v>9.3831235834622318E-3</v>
      </c>
      <c r="K34" s="41">
        <f t="shared" si="24"/>
        <v>3.0114210468863881E-2</v>
      </c>
      <c r="L34" s="41">
        <f t="shared" si="24"/>
        <v>7.0558074843325116E-2</v>
      </c>
      <c r="M34" s="41">
        <f t="shared" si="24"/>
        <v>7.7610497434485545E-2</v>
      </c>
      <c r="N34" s="41">
        <f t="shared" si="24"/>
        <v>9.2533061677847028E-2</v>
      </c>
      <c r="O34" s="41">
        <f t="shared" si="24"/>
        <v>9.1698268754149159E-2</v>
      </c>
      <c r="P34" s="41">
        <f t="shared" si="24"/>
        <v>7.6414553948041655E-2</v>
      </c>
      <c r="Q34" s="41">
        <f t="shared" si="24"/>
        <v>7.5020317220770516E-2</v>
      </c>
      <c r="R34" s="41">
        <f t="shared" si="24"/>
        <v>8.4705402097242227E-2</v>
      </c>
      <c r="S34" s="41">
        <f t="shared" si="24"/>
        <v>9.142981836925132E-2</v>
      </c>
      <c r="T34" s="41">
        <f t="shared" si="24"/>
        <v>7.0909470284573006E-2</v>
      </c>
      <c r="U34" s="41">
        <f t="shared" si="24"/>
        <v>5.7189580580976611E-2</v>
      </c>
      <c r="V34" s="41">
        <f t="shared" si="24"/>
        <v>5.5720587997523253E-2</v>
      </c>
      <c r="W34" s="41">
        <f t="shared" si="24"/>
        <v>6.989175703320126E-2</v>
      </c>
      <c r="X34" s="41">
        <f t="shared" si="24"/>
        <v>5.6759116777681459E-2</v>
      </c>
      <c r="Y34" s="41">
        <f t="shared" si="24"/>
        <v>7.7634339204915415E-2</v>
      </c>
      <c r="Z34" s="41">
        <f t="shared" si="24"/>
        <v>6.7200738388777007E-2</v>
      </c>
      <c r="AA34" s="42">
        <f t="shared" si="24"/>
        <v>6.0945238612006097E-2</v>
      </c>
    </row>
    <row r="35" spans="1:27" x14ac:dyDescent="0.2">
      <c r="A35" s="76"/>
      <c r="B35">
        <v>4</v>
      </c>
      <c r="C35" s="40">
        <v>0</v>
      </c>
      <c r="D35" s="41">
        <f t="shared" ref="D35:AA35" si="25">D10/D$29*D$30</f>
        <v>7.5647384240934545E-3</v>
      </c>
      <c r="E35" s="41">
        <f t="shared" si="25"/>
        <v>1.4422128260421227E-2</v>
      </c>
      <c r="F35" s="41">
        <f t="shared" si="25"/>
        <v>3.7369494087213941E-2</v>
      </c>
      <c r="G35" s="41">
        <f t="shared" si="25"/>
        <v>3.0101201243306432E-2</v>
      </c>
      <c r="H35" s="41">
        <f t="shared" si="25"/>
        <v>4.6427768606390862E-2</v>
      </c>
      <c r="I35" s="41">
        <f t="shared" si="25"/>
        <v>3.1943034909686412E-2</v>
      </c>
      <c r="J35" s="41">
        <f t="shared" si="25"/>
        <v>2.6014380778730545E-2</v>
      </c>
      <c r="K35" s="41">
        <f t="shared" si="25"/>
        <v>4.7044347493184625E-2</v>
      </c>
      <c r="L35" s="41">
        <f t="shared" si="25"/>
        <v>3.8712640428649414E-2</v>
      </c>
      <c r="M35" s="41">
        <f t="shared" si="25"/>
        <v>5.7033580022662962E-2</v>
      </c>
      <c r="N35" s="41">
        <f t="shared" si="25"/>
        <v>5.2364602502140568E-2</v>
      </c>
      <c r="O35" s="41">
        <f t="shared" si="25"/>
        <v>6.9464730074625974E-2</v>
      </c>
      <c r="P35" s="41">
        <f t="shared" si="25"/>
        <v>8.0239969285913634E-2</v>
      </c>
      <c r="Q35" s="41">
        <f t="shared" si="25"/>
        <v>6.6425569195731254E-2</v>
      </c>
      <c r="R35" s="41">
        <f t="shared" si="25"/>
        <v>7.3540859304079775E-2</v>
      </c>
      <c r="S35" s="41">
        <f t="shared" si="25"/>
        <v>5.2833496256214849E-2</v>
      </c>
      <c r="T35" s="41">
        <f t="shared" si="25"/>
        <v>6.3445825643626497E-2</v>
      </c>
      <c r="U35" s="41">
        <f t="shared" si="25"/>
        <v>6.9988968875779323E-2</v>
      </c>
      <c r="V35" s="41">
        <f t="shared" si="25"/>
        <v>7.2059696107051791E-2</v>
      </c>
      <c r="W35" s="41">
        <f t="shared" si="25"/>
        <v>7.4392236634764408E-2</v>
      </c>
      <c r="X35" s="41">
        <f t="shared" si="25"/>
        <v>6.9342347615721639E-2</v>
      </c>
      <c r="Y35" s="41">
        <f t="shared" si="25"/>
        <v>6.7480140103023084E-2</v>
      </c>
      <c r="Z35" s="41">
        <f t="shared" si="25"/>
        <v>6.789844508289361E-2</v>
      </c>
      <c r="AA35" s="42">
        <f t="shared" si="25"/>
        <v>9.5921842312736968E-2</v>
      </c>
    </row>
    <row r="36" spans="1:27" x14ac:dyDescent="0.2">
      <c r="A36" s="76"/>
      <c r="B36">
        <v>5</v>
      </c>
      <c r="C36" s="40">
        <v>0</v>
      </c>
      <c r="D36" s="41">
        <f t="shared" ref="D36:AA36" si="26">D11/D$29*D$30</f>
        <v>-1.1533661603489476E-2</v>
      </c>
      <c r="E36" s="41">
        <f t="shared" si="26"/>
        <v>-3.384201406792204E-2</v>
      </c>
      <c r="F36" s="41">
        <f t="shared" si="26"/>
        <v>-4.2674977303588199E-2</v>
      </c>
      <c r="G36" s="41">
        <f t="shared" si="26"/>
        <v>-3.6841516422904091E-2</v>
      </c>
      <c r="H36" s="41">
        <f t="shared" si="26"/>
        <v>-1.4607903133097649E-2</v>
      </c>
      <c r="I36" s="41">
        <f t="shared" si="26"/>
        <v>-2.4258189063050752E-2</v>
      </c>
      <c r="J36" s="41">
        <f t="shared" si="26"/>
        <v>-6.0363555407414997E-2</v>
      </c>
      <c r="K36" s="41">
        <f t="shared" si="26"/>
        <v>-7.9621127733778246E-2</v>
      </c>
      <c r="L36" s="41">
        <f t="shared" si="26"/>
        <v>-6.333732504892256E-2</v>
      </c>
      <c r="M36" s="41">
        <f t="shared" si="26"/>
        <v>-5.6310195128721985E-2</v>
      </c>
      <c r="N36" s="41">
        <f t="shared" si="26"/>
        <v>-6.355480794692997E-2</v>
      </c>
      <c r="O36" s="41">
        <f t="shared" si="26"/>
        <v>-5.8385413123381559E-2</v>
      </c>
      <c r="P36" s="41">
        <f t="shared" si="26"/>
        <v>-6.9023524475000472E-2</v>
      </c>
      <c r="Q36" s="41">
        <f t="shared" si="26"/>
        <v>-6.3996901250540181E-2</v>
      </c>
      <c r="R36" s="41">
        <f t="shared" si="26"/>
        <v>-4.1025875698207627E-2</v>
      </c>
      <c r="S36" s="41">
        <f t="shared" si="26"/>
        <v>-4.8619925668897258E-2</v>
      </c>
      <c r="T36" s="41">
        <f t="shared" si="26"/>
        <v>-7.2069201604158264E-2</v>
      </c>
      <c r="U36" s="41">
        <f t="shared" si="26"/>
        <v>-7.5182531078078152E-2</v>
      </c>
      <c r="V36" s="41">
        <f t="shared" si="26"/>
        <v>-7.3373831597608227E-2</v>
      </c>
      <c r="W36" s="41">
        <f t="shared" si="26"/>
        <v>-8.6399693527739588E-2</v>
      </c>
      <c r="X36" s="41">
        <f t="shared" si="26"/>
        <v>-5.3591790642352984E-2</v>
      </c>
      <c r="Y36" s="41">
        <f t="shared" si="26"/>
        <v>-4.952543793917627E-2</v>
      </c>
      <c r="Z36" s="41">
        <f t="shared" si="26"/>
        <v>-1.5288610773887639E-2</v>
      </c>
      <c r="AA36" s="42">
        <f t="shared" si="26"/>
        <v>1.2581512428292148E-2</v>
      </c>
    </row>
    <row r="37" spans="1:27" x14ac:dyDescent="0.2">
      <c r="A37" s="76"/>
      <c r="B37">
        <v>6</v>
      </c>
      <c r="C37" s="40">
        <v>0</v>
      </c>
      <c r="D37" s="41">
        <f t="shared" ref="D37:AA37" si="27">D12/D$29*D$30</f>
        <v>-4.8629115254545108E-3</v>
      </c>
      <c r="E37" s="41">
        <f t="shared" si="27"/>
        <v>-1.6618386833473373E-2</v>
      </c>
      <c r="F37" s="41">
        <f t="shared" si="27"/>
        <v>-2.7128089731106038E-2</v>
      </c>
      <c r="G37" s="41">
        <f t="shared" si="27"/>
        <v>-4.9228211792317733E-2</v>
      </c>
      <c r="H37" s="41">
        <f t="shared" si="27"/>
        <v>-3.4448792382353176E-2</v>
      </c>
      <c r="I37" s="41">
        <f t="shared" si="27"/>
        <v>-2.6383169824376787E-2</v>
      </c>
      <c r="J37" s="41">
        <f t="shared" si="27"/>
        <v>-9.7360349961632658E-3</v>
      </c>
      <c r="K37" s="41">
        <f t="shared" si="27"/>
        <v>7.0289055782100322E-3</v>
      </c>
      <c r="L37" s="41">
        <f t="shared" si="27"/>
        <v>1.3933239258413018E-2</v>
      </c>
      <c r="M37" s="41">
        <f t="shared" si="27"/>
        <v>6.4111330492369117E-3</v>
      </c>
      <c r="N37" s="41">
        <f t="shared" si="27"/>
        <v>-1.5443077403078374E-2</v>
      </c>
      <c r="O37" s="41">
        <f t="shared" si="27"/>
        <v>-2.9497876147601403E-2</v>
      </c>
      <c r="P37" s="41">
        <f t="shared" si="27"/>
        <v>-4.0640279011487999E-2</v>
      </c>
      <c r="Q37" s="41">
        <f t="shared" si="27"/>
        <v>-6.0986486367420815E-2</v>
      </c>
      <c r="R37" s="41">
        <f t="shared" si="27"/>
        <v>-5.8284549733508842E-2</v>
      </c>
      <c r="S37" s="41">
        <f t="shared" si="27"/>
        <v>-4.0833584209241401E-2</v>
      </c>
      <c r="T37" s="41">
        <f t="shared" si="27"/>
        <v>-3.9559990997173458E-2</v>
      </c>
      <c r="U37" s="41">
        <f t="shared" si="27"/>
        <v>-2.9748975968095063E-2</v>
      </c>
      <c r="V37" s="41">
        <f t="shared" si="27"/>
        <v>-1.8144998383478838E-2</v>
      </c>
      <c r="W37" s="41">
        <f t="shared" si="27"/>
        <v>-1.7704675607567583E-2</v>
      </c>
      <c r="X37" s="41">
        <f t="shared" si="27"/>
        <v>-3.0384961964513555E-3</v>
      </c>
      <c r="Y37" s="41">
        <f t="shared" si="27"/>
        <v>3.0227578309659824E-2</v>
      </c>
      <c r="Z37" s="41">
        <f t="shared" si="27"/>
        <v>3.6878307411596201E-2</v>
      </c>
      <c r="AA37" s="42">
        <f t="shared" si="27"/>
        <v>3.8217281485564226E-2</v>
      </c>
    </row>
    <row r="38" spans="1:27" x14ac:dyDescent="0.2">
      <c r="A38" s="76"/>
      <c r="B38">
        <v>7</v>
      </c>
      <c r="C38" s="40">
        <v>0</v>
      </c>
      <c r="D38" s="41">
        <f t="shared" ref="D38:AA38" si="28">D13/D$29*D$30</f>
        <v>3.2582659335103459E-2</v>
      </c>
      <c r="E38" s="41">
        <f t="shared" si="28"/>
        <v>3.510670449020032E-2</v>
      </c>
      <c r="F38" s="41">
        <f t="shared" si="28"/>
        <v>9.2412970451800532E-3</v>
      </c>
      <c r="G38" s="41">
        <f t="shared" si="28"/>
        <v>-7.9892225427625491E-3</v>
      </c>
      <c r="H38" s="41">
        <f t="shared" si="28"/>
        <v>7.5005031953139538E-3</v>
      </c>
      <c r="I38" s="41">
        <f t="shared" si="28"/>
        <v>2.2039264107933387E-2</v>
      </c>
      <c r="J38" s="41">
        <f t="shared" si="28"/>
        <v>3.5570019057286593E-2</v>
      </c>
      <c r="K38" s="41">
        <f t="shared" si="28"/>
        <v>2.4526898027986802E-2</v>
      </c>
      <c r="L38" s="41">
        <f t="shared" si="28"/>
        <v>2.2540719635427624E-2</v>
      </c>
      <c r="M38" s="41">
        <f t="shared" si="28"/>
        <v>2.8899985640529667E-2</v>
      </c>
      <c r="N38" s="41">
        <f t="shared" si="28"/>
        <v>2.9746732136514076E-2</v>
      </c>
      <c r="O38" s="41">
        <f t="shared" si="28"/>
        <v>2.228404420037448E-2</v>
      </c>
      <c r="P38" s="41">
        <f t="shared" si="28"/>
        <v>2.6735569640290273E-2</v>
      </c>
      <c r="Q38" s="41">
        <f t="shared" si="28"/>
        <v>3.2642104281690502E-2</v>
      </c>
      <c r="R38" s="41">
        <f t="shared" si="28"/>
        <v>3.3873337161503377E-2</v>
      </c>
      <c r="S38" s="41">
        <f t="shared" si="28"/>
        <v>6.3903281057046762E-2</v>
      </c>
      <c r="T38" s="41">
        <f t="shared" si="28"/>
        <v>6.1817058255317275E-2</v>
      </c>
      <c r="U38" s="41">
        <f t="shared" si="28"/>
        <v>6.3712119261920191E-2</v>
      </c>
      <c r="V38" s="41">
        <f t="shared" si="28"/>
        <v>2.8730097929365195E-2</v>
      </c>
      <c r="W38" s="41">
        <f t="shared" si="28"/>
        <v>-1.2731914027191395E-2</v>
      </c>
      <c r="X38" s="41">
        <f t="shared" si="28"/>
        <v>-6.8625884857544707E-3</v>
      </c>
      <c r="Y38" s="41">
        <f t="shared" si="28"/>
        <v>-2.1884231520892142E-2</v>
      </c>
      <c r="Z38" s="41">
        <f t="shared" si="28"/>
        <v>-3.3506928020180536E-2</v>
      </c>
      <c r="AA38" s="42">
        <f t="shared" si="28"/>
        <v>-4.1500170808766612E-2</v>
      </c>
    </row>
    <row r="39" spans="1:27" x14ac:dyDescent="0.2">
      <c r="A39" s="76"/>
      <c r="B39">
        <v>8</v>
      </c>
      <c r="C39" s="40">
        <v>0</v>
      </c>
      <c r="D39" s="41">
        <f t="shared" ref="D39:AA39" si="29">D14/D$29*D$30</f>
        <v>5.1061059944980808E-3</v>
      </c>
      <c r="E39" s="41">
        <f t="shared" si="29"/>
        <v>-2.0732051129853562E-3</v>
      </c>
      <c r="F39" s="41">
        <f t="shared" si="29"/>
        <v>-1.8293645729464642E-2</v>
      </c>
      <c r="G39" s="41">
        <f t="shared" si="29"/>
        <v>-1.513887600453531E-2</v>
      </c>
      <c r="H39" s="41">
        <f t="shared" si="29"/>
        <v>-8.294573160136673E-4</v>
      </c>
      <c r="I39" s="41">
        <f t="shared" si="29"/>
        <v>2.8031368761711643E-2</v>
      </c>
      <c r="J39" s="41">
        <f t="shared" si="29"/>
        <v>2.0584932921677169E-2</v>
      </c>
      <c r="K39" s="41">
        <f t="shared" si="29"/>
        <v>2.3452188053866913E-2</v>
      </c>
      <c r="L39" s="41">
        <f t="shared" si="29"/>
        <v>1.9667530984930646E-2</v>
      </c>
      <c r="M39" s="41">
        <f t="shared" si="29"/>
        <v>3.0604918627872058E-2</v>
      </c>
      <c r="N39" s="41">
        <f t="shared" si="29"/>
        <v>3.8170513067364728E-2</v>
      </c>
      <c r="O39" s="41">
        <f t="shared" si="29"/>
        <v>1.9815250281404913E-2</v>
      </c>
      <c r="P39" s="41">
        <f t="shared" si="29"/>
        <v>4.2747994052098129E-3</v>
      </c>
      <c r="Q39" s="41">
        <f t="shared" si="29"/>
        <v>3.657586619031847E-3</v>
      </c>
      <c r="R39" s="41">
        <f t="shared" si="29"/>
        <v>-1.0764588076926521E-2</v>
      </c>
      <c r="S39" s="41">
        <f t="shared" si="29"/>
        <v>-2.4176312877104832E-2</v>
      </c>
      <c r="T39" s="41">
        <f t="shared" si="29"/>
        <v>-5.7534461346715637E-2</v>
      </c>
      <c r="U39" s="41">
        <f t="shared" si="29"/>
        <v>-6.8670333114543403E-2</v>
      </c>
      <c r="V39" s="41">
        <f t="shared" si="29"/>
        <v>-7.918064286210845E-2</v>
      </c>
      <c r="W39" s="41">
        <f t="shared" si="29"/>
        <v>-5.6455961067150374E-2</v>
      </c>
      <c r="X39" s="41">
        <f t="shared" si="29"/>
        <v>-5.9357019571166465E-2</v>
      </c>
      <c r="Y39" s="41">
        <f t="shared" si="29"/>
        <v>-5.703036877216703E-2</v>
      </c>
      <c r="Z39" s="41">
        <f t="shared" si="29"/>
        <v>-3.5628939467587738E-2</v>
      </c>
      <c r="AA39" s="42">
        <f t="shared" si="29"/>
        <v>-2.8499780821787418E-2</v>
      </c>
    </row>
    <row r="40" spans="1:27" x14ac:dyDescent="0.2">
      <c r="A40" s="76"/>
      <c r="B40">
        <v>9</v>
      </c>
      <c r="C40" s="40">
        <v>0</v>
      </c>
      <c r="D40" s="41">
        <f t="shared" ref="D40:AA40" si="30">D15/D$29*D$30</f>
        <v>-8.0521233677417255E-3</v>
      </c>
      <c r="E40" s="41">
        <f t="shared" si="30"/>
        <v>-3.5550970802473306E-3</v>
      </c>
      <c r="F40" s="41">
        <f t="shared" si="30"/>
        <v>-1.822483330086196E-2</v>
      </c>
      <c r="G40" s="41">
        <f t="shared" si="30"/>
        <v>-3.37162504974233E-2</v>
      </c>
      <c r="H40" s="41">
        <f t="shared" si="30"/>
        <v>-5.2082000278208584E-2</v>
      </c>
      <c r="I40" s="41">
        <f t="shared" si="30"/>
        <v>-4.4227977478546766E-2</v>
      </c>
      <c r="J40" s="41">
        <f t="shared" si="30"/>
        <v>-5.2773468529096763E-2</v>
      </c>
      <c r="K40" s="41">
        <f t="shared" si="30"/>
        <v>-4.7447895969492213E-2</v>
      </c>
      <c r="L40" s="41">
        <f t="shared" si="30"/>
        <v>-6.3682376481734485E-2</v>
      </c>
      <c r="M40" s="41">
        <f t="shared" si="30"/>
        <v>-5.6749579172387307E-2</v>
      </c>
      <c r="N40" s="41">
        <f t="shared" si="30"/>
        <v>-4.5786550821541601E-2</v>
      </c>
      <c r="O40" s="41">
        <f t="shared" si="30"/>
        <v>-4.6995792090155107E-2</v>
      </c>
      <c r="P40" s="41">
        <f t="shared" si="30"/>
        <v>-2.9805461564842369E-2</v>
      </c>
      <c r="Q40" s="41">
        <f t="shared" si="30"/>
        <v>-4.7756782309457159E-3</v>
      </c>
      <c r="R40" s="41">
        <f t="shared" si="30"/>
        <v>2.564639830089871E-2</v>
      </c>
      <c r="S40" s="41">
        <f t="shared" si="30"/>
        <v>2.8814247574299314E-2</v>
      </c>
      <c r="T40" s="41">
        <f t="shared" si="30"/>
        <v>2.1979015265375598E-2</v>
      </c>
      <c r="U40" s="41">
        <f t="shared" si="30"/>
        <v>-1.313974554202642E-2</v>
      </c>
      <c r="V40" s="41">
        <f t="shared" si="30"/>
        <v>-4.3080237652615622E-2</v>
      </c>
      <c r="W40" s="41">
        <f t="shared" si="30"/>
        <v>-3.4911156376316629E-2</v>
      </c>
      <c r="X40" s="41">
        <f t="shared" si="30"/>
        <v>-3.1200603265279549E-2</v>
      </c>
      <c r="Y40" s="41">
        <f t="shared" si="30"/>
        <v>3.2892501116092202E-3</v>
      </c>
      <c r="Z40" s="41">
        <f t="shared" si="30"/>
        <v>-1.8179547378304413E-2</v>
      </c>
      <c r="AA40" s="42">
        <f t="shared" si="30"/>
        <v>-2.8791596615815797E-2</v>
      </c>
    </row>
    <row r="41" spans="1:27" x14ac:dyDescent="0.2">
      <c r="A41" s="76"/>
      <c r="B41">
        <v>10</v>
      </c>
      <c r="C41" s="40">
        <v>0</v>
      </c>
      <c r="D41" s="41">
        <f t="shared" ref="D41:AA41" si="31">D16/D$29*D$30</f>
        <v>1.8011773779026598E-2</v>
      </c>
      <c r="E41" s="41">
        <f t="shared" si="31"/>
        <v>1.2773837106531922E-2</v>
      </c>
      <c r="F41" s="41">
        <f t="shared" si="31"/>
        <v>1.9063076628037127E-2</v>
      </c>
      <c r="G41" s="41">
        <f t="shared" si="31"/>
        <v>1.4548859224582033E-2</v>
      </c>
      <c r="H41" s="41">
        <f t="shared" si="31"/>
        <v>1.1753662285936104E-2</v>
      </c>
      <c r="I41" s="41">
        <f t="shared" si="31"/>
        <v>2.4378046483491119E-2</v>
      </c>
      <c r="J41" s="41">
        <f t="shared" si="31"/>
        <v>1.6166415496502908E-2</v>
      </c>
      <c r="K41" s="41">
        <f t="shared" si="31"/>
        <v>1.3731036940065083E-2</v>
      </c>
      <c r="L41" s="41">
        <f t="shared" si="31"/>
        <v>-1.9974949805411941E-3</v>
      </c>
      <c r="M41" s="41">
        <f t="shared" si="31"/>
        <v>1.2367889320552864E-2</v>
      </c>
      <c r="N41" s="41">
        <f t="shared" si="31"/>
        <v>-7.6833718799975369E-4</v>
      </c>
      <c r="O41" s="41">
        <f t="shared" si="31"/>
        <v>-2.2773894722134477E-2</v>
      </c>
      <c r="P41" s="41">
        <f t="shared" si="31"/>
        <v>-3.5659918481276517E-2</v>
      </c>
      <c r="Q41" s="41">
        <f t="shared" si="31"/>
        <v>-3.9628186936697798E-2</v>
      </c>
      <c r="R41" s="41">
        <f t="shared" si="31"/>
        <v>-3.3085920839521547E-2</v>
      </c>
      <c r="S41" s="41">
        <f t="shared" si="31"/>
        <v>-3.514391368323859E-2</v>
      </c>
      <c r="T41" s="41">
        <f t="shared" si="31"/>
        <v>-3.9264686357979695E-2</v>
      </c>
      <c r="U41" s="41">
        <f t="shared" si="31"/>
        <v>-5.640271933953226E-2</v>
      </c>
      <c r="V41" s="41">
        <f t="shared" si="31"/>
        <v>-5.9304610495273156E-2</v>
      </c>
      <c r="W41" s="41">
        <f t="shared" si="31"/>
        <v>-5.3564843865277843E-2</v>
      </c>
      <c r="X41" s="41">
        <f t="shared" si="31"/>
        <v>-6.3598419098440453E-2</v>
      </c>
      <c r="Y41" s="41">
        <f t="shared" si="31"/>
        <v>-6.614367062844842E-2</v>
      </c>
      <c r="Z41" s="41">
        <f t="shared" si="31"/>
        <v>-9.5584944686068693E-2</v>
      </c>
      <c r="AA41" s="42">
        <f t="shared" si="31"/>
        <v>-8.3557994508791325E-2</v>
      </c>
    </row>
    <row r="42" spans="1:27" x14ac:dyDescent="0.2">
      <c r="A42" s="76"/>
      <c r="B42">
        <v>11</v>
      </c>
      <c r="C42" s="40">
        <v>0</v>
      </c>
      <c r="D42" s="41">
        <f t="shared" ref="D42:AA42" si="32">D17/D$29*D$30</f>
        <v>4.1810666772270138E-3</v>
      </c>
      <c r="E42" s="41">
        <f t="shared" si="32"/>
        <v>2.4786553455102257E-2</v>
      </c>
      <c r="F42" s="41">
        <f t="shared" si="32"/>
        <v>2.3126723156486017E-2</v>
      </c>
      <c r="G42" s="41">
        <f t="shared" si="32"/>
        <v>2.757464542457741E-2</v>
      </c>
      <c r="H42" s="41">
        <f t="shared" si="32"/>
        <v>4.5905396028331623E-2</v>
      </c>
      <c r="I42" s="41">
        <f t="shared" si="32"/>
        <v>7.2292472422358534E-2</v>
      </c>
      <c r="J42" s="41">
        <f t="shared" si="32"/>
        <v>6.7276101961240578E-2</v>
      </c>
      <c r="K42" s="41">
        <f t="shared" si="32"/>
        <v>4.8390177166258277E-2</v>
      </c>
      <c r="L42" s="41">
        <f t="shared" si="32"/>
        <v>4.0500146571094284E-2</v>
      </c>
      <c r="M42" s="41">
        <f t="shared" si="32"/>
        <v>3.9437449108304982E-2</v>
      </c>
      <c r="N42" s="41">
        <f t="shared" si="32"/>
        <v>3.0273112182492116E-2</v>
      </c>
      <c r="O42" s="41">
        <f t="shared" si="32"/>
        <v>3.8537061056968636E-2</v>
      </c>
      <c r="P42" s="41">
        <f t="shared" si="32"/>
        <v>5.2175144760350775E-2</v>
      </c>
      <c r="Q42" s="41">
        <f t="shared" si="32"/>
        <v>7.4053534341079613E-2</v>
      </c>
      <c r="R42" s="41">
        <f t="shared" si="32"/>
        <v>8.3122697586804045E-2</v>
      </c>
      <c r="S42" s="41">
        <f t="shared" si="32"/>
        <v>8.4238858023541086E-2</v>
      </c>
      <c r="T42" s="41">
        <f t="shared" si="32"/>
        <v>7.4332112382058085E-2</v>
      </c>
      <c r="U42" s="41">
        <f t="shared" si="32"/>
        <v>6.5614986941726836E-2</v>
      </c>
      <c r="V42" s="41">
        <f t="shared" si="32"/>
        <v>7.6932653383605762E-2</v>
      </c>
      <c r="W42" s="41">
        <f t="shared" si="32"/>
        <v>8.2672230854715187E-2</v>
      </c>
      <c r="X42" s="41">
        <f t="shared" si="32"/>
        <v>9.4617607949750507E-2</v>
      </c>
      <c r="Y42" s="41">
        <f t="shared" si="32"/>
        <v>9.2138295752177038E-2</v>
      </c>
      <c r="Z42" s="41">
        <f t="shared" si="32"/>
        <v>0.1015350660239529</v>
      </c>
      <c r="AA42" s="42">
        <f t="shared" si="32"/>
        <v>0.11662668583102812</v>
      </c>
    </row>
    <row r="43" spans="1:27" x14ac:dyDescent="0.2">
      <c r="A43" s="76"/>
      <c r="B43">
        <v>12</v>
      </c>
      <c r="C43" s="40">
        <v>0</v>
      </c>
      <c r="D43" s="41">
        <f t="shared" ref="D43:AA43" si="33">D18/D$29*D$30</f>
        <v>-1.2123149011776461E-2</v>
      </c>
      <c r="E43" s="41">
        <f t="shared" si="33"/>
        <v>-1.1746264689439789E-3</v>
      </c>
      <c r="F43" s="41">
        <f t="shared" si="33"/>
        <v>1.5709333696022565E-2</v>
      </c>
      <c r="G43" s="41">
        <f t="shared" si="33"/>
        <v>1.7163518985534788E-2</v>
      </c>
      <c r="H43" s="41">
        <f t="shared" si="33"/>
        <v>2.2144765795473403E-2</v>
      </c>
      <c r="I43" s="41">
        <f t="shared" si="33"/>
        <v>1.1709395737632933E-2</v>
      </c>
      <c r="J43" s="41">
        <f t="shared" si="33"/>
        <v>-8.2627604889004289E-5</v>
      </c>
      <c r="K43" s="41">
        <f t="shared" si="33"/>
        <v>1.2702047718015886E-2</v>
      </c>
      <c r="L43" s="41">
        <f t="shared" si="33"/>
        <v>1.1577903185103076E-2</v>
      </c>
      <c r="M43" s="41">
        <f t="shared" si="33"/>
        <v>9.813741047856974E-4</v>
      </c>
      <c r="N43" s="41">
        <f t="shared" si="33"/>
        <v>-1.1117697641197424E-3</v>
      </c>
      <c r="O43" s="41">
        <f t="shared" si="33"/>
        <v>6.6461181190867217E-3</v>
      </c>
      <c r="P43" s="41">
        <f t="shared" si="33"/>
        <v>-6.4333438181350356E-3</v>
      </c>
      <c r="Q43" s="41">
        <f t="shared" si="33"/>
        <v>1.5601016736268188E-3</v>
      </c>
      <c r="R43" s="41">
        <f t="shared" si="33"/>
        <v>7.8326039958811263E-3</v>
      </c>
      <c r="S43" s="41">
        <f t="shared" si="33"/>
        <v>-1.5723382325728598E-2</v>
      </c>
      <c r="T43" s="41">
        <f t="shared" si="33"/>
        <v>-1.8636279032237205E-2</v>
      </c>
      <c r="U43" s="41">
        <f t="shared" si="33"/>
        <v>-3.545573308975896E-2</v>
      </c>
      <c r="V43" s="41">
        <f t="shared" si="33"/>
        <v>-3.9132978249339007E-2</v>
      </c>
      <c r="W43" s="41">
        <f t="shared" si="33"/>
        <v>-5.444359244538384E-2</v>
      </c>
      <c r="X43" s="41">
        <f t="shared" si="33"/>
        <v>-9.1987165454543371E-2</v>
      </c>
      <c r="Y43" s="41">
        <f t="shared" si="33"/>
        <v>-8.8408905871451143E-2</v>
      </c>
      <c r="Z43" s="41">
        <f t="shared" si="33"/>
        <v>-8.3146976404532807E-2</v>
      </c>
      <c r="AA43" s="42">
        <f t="shared" si="33"/>
        <v>-5.2236359274703735E-2</v>
      </c>
    </row>
    <row r="44" spans="1:27" x14ac:dyDescent="0.2">
      <c r="A44" s="76"/>
      <c r="B44">
        <v>13</v>
      </c>
      <c r="C44" s="40">
        <v>0</v>
      </c>
      <c r="D44" s="41">
        <f t="shared" ref="D44:AA44" si="34">D19/D$29*D$30</f>
        <v>1.4517403097416575E-2</v>
      </c>
      <c r="E44" s="41">
        <f t="shared" si="34"/>
        <v>2.0980835785728076E-2</v>
      </c>
      <c r="F44" s="41">
        <f t="shared" si="34"/>
        <v>1.566917148744473E-2</v>
      </c>
      <c r="G44" s="41">
        <f t="shared" si="34"/>
        <v>2.604639775537456E-2</v>
      </c>
      <c r="H44" s="41">
        <f t="shared" si="34"/>
        <v>3.0552830124721417E-2</v>
      </c>
      <c r="I44" s="41">
        <f t="shared" si="34"/>
        <v>2.0130385563039449E-2</v>
      </c>
      <c r="J44" s="41">
        <f t="shared" si="34"/>
        <v>-9.3831235834622318E-3</v>
      </c>
      <c r="K44" s="41">
        <f t="shared" si="34"/>
        <v>-3.0114210468863881E-2</v>
      </c>
      <c r="L44" s="41">
        <f t="shared" si="34"/>
        <v>-7.0558074843325116E-2</v>
      </c>
      <c r="M44" s="41">
        <f t="shared" si="34"/>
        <v>-7.7610497434485545E-2</v>
      </c>
      <c r="N44" s="41">
        <f t="shared" si="34"/>
        <v>-9.2533061677847028E-2</v>
      </c>
      <c r="O44" s="41">
        <f t="shared" si="34"/>
        <v>-9.1698268754149159E-2</v>
      </c>
      <c r="P44" s="41">
        <f t="shared" si="34"/>
        <v>-7.6414553948041655E-2</v>
      </c>
      <c r="Q44" s="41">
        <f t="shared" si="34"/>
        <v>-7.5020317220770516E-2</v>
      </c>
      <c r="R44" s="41">
        <f t="shared" si="34"/>
        <v>-8.4705402097242227E-2</v>
      </c>
      <c r="S44" s="41">
        <f t="shared" si="34"/>
        <v>-9.142981836925132E-2</v>
      </c>
      <c r="T44" s="41">
        <f t="shared" si="34"/>
        <v>-7.0909470284573006E-2</v>
      </c>
      <c r="U44" s="41">
        <f t="shared" si="34"/>
        <v>-5.7189580580976611E-2</v>
      </c>
      <c r="V44" s="41">
        <f t="shared" si="34"/>
        <v>-5.5720587997523253E-2</v>
      </c>
      <c r="W44" s="41">
        <f t="shared" si="34"/>
        <v>-6.989175703320126E-2</v>
      </c>
      <c r="X44" s="41">
        <f t="shared" si="34"/>
        <v>-5.6759116777681459E-2</v>
      </c>
      <c r="Y44" s="41">
        <f t="shared" si="34"/>
        <v>-7.7634339204915415E-2</v>
      </c>
      <c r="Z44" s="41">
        <f t="shared" si="34"/>
        <v>-6.7200738388777007E-2</v>
      </c>
      <c r="AA44" s="42">
        <f t="shared" si="34"/>
        <v>-6.0945238612006097E-2</v>
      </c>
    </row>
    <row r="45" spans="1:27" x14ac:dyDescent="0.2">
      <c r="A45" s="76"/>
      <c r="B45">
        <v>14</v>
      </c>
      <c r="C45" s="40">
        <v>0</v>
      </c>
      <c r="D45" s="41">
        <f t="shared" ref="D45:AA45" si="35">D20/D$29*D$30</f>
        <v>-7.5647384240934545E-3</v>
      </c>
      <c r="E45" s="41">
        <f t="shared" si="35"/>
        <v>-1.4422128260421227E-2</v>
      </c>
      <c r="F45" s="41">
        <f t="shared" si="35"/>
        <v>-3.7369494087213941E-2</v>
      </c>
      <c r="G45" s="41">
        <f t="shared" si="35"/>
        <v>-3.0101201243306432E-2</v>
      </c>
      <c r="H45" s="41">
        <f t="shared" si="35"/>
        <v>-4.6427768606390862E-2</v>
      </c>
      <c r="I45" s="41">
        <f t="shared" si="35"/>
        <v>-3.1943034909686412E-2</v>
      </c>
      <c r="J45" s="41">
        <f t="shared" si="35"/>
        <v>-2.6014380778730545E-2</v>
      </c>
      <c r="K45" s="41">
        <f t="shared" si="35"/>
        <v>-4.7044347493184625E-2</v>
      </c>
      <c r="L45" s="41">
        <f t="shared" si="35"/>
        <v>-3.8712640428649414E-2</v>
      </c>
      <c r="M45" s="41">
        <f t="shared" si="35"/>
        <v>-5.7033580022662962E-2</v>
      </c>
      <c r="N45" s="41">
        <f t="shared" si="35"/>
        <v>-5.2364602502140568E-2</v>
      </c>
      <c r="O45" s="41">
        <f t="shared" si="35"/>
        <v>-6.9464730074625974E-2</v>
      </c>
      <c r="P45" s="41">
        <f t="shared" si="35"/>
        <v>-8.0239969285913634E-2</v>
      </c>
      <c r="Q45" s="41">
        <f t="shared" si="35"/>
        <v>-6.6425569195731254E-2</v>
      </c>
      <c r="R45" s="41">
        <f t="shared" si="35"/>
        <v>-7.3540859304079775E-2</v>
      </c>
      <c r="S45" s="41">
        <f t="shared" si="35"/>
        <v>-5.2833496256214849E-2</v>
      </c>
      <c r="T45" s="41">
        <f t="shared" si="35"/>
        <v>-6.3445825643626497E-2</v>
      </c>
      <c r="U45" s="41">
        <f t="shared" si="35"/>
        <v>-6.9988968875779323E-2</v>
      </c>
      <c r="V45" s="41">
        <f t="shared" si="35"/>
        <v>-7.2059696107051791E-2</v>
      </c>
      <c r="W45" s="41">
        <f t="shared" si="35"/>
        <v>-7.4392236634764408E-2</v>
      </c>
      <c r="X45" s="41">
        <f t="shared" si="35"/>
        <v>-6.9342347615721639E-2</v>
      </c>
      <c r="Y45" s="41">
        <f t="shared" si="35"/>
        <v>-6.7480140103023084E-2</v>
      </c>
      <c r="Z45" s="41">
        <f t="shared" si="35"/>
        <v>-6.789844508289361E-2</v>
      </c>
      <c r="AA45" s="42">
        <f t="shared" si="35"/>
        <v>-9.5921842312736968E-2</v>
      </c>
    </row>
    <row r="46" spans="1:27" x14ac:dyDescent="0.2">
      <c r="A46" s="76"/>
      <c r="B46">
        <v>15</v>
      </c>
      <c r="C46" s="40">
        <v>0</v>
      </c>
      <c r="D46" s="41">
        <f t="shared" ref="D46:AA46" si="36">D21/D$29*D$30</f>
        <v>1.1533661603489476E-2</v>
      </c>
      <c r="E46" s="41">
        <f t="shared" si="36"/>
        <v>3.384201406792204E-2</v>
      </c>
      <c r="F46" s="41">
        <f t="shared" si="36"/>
        <v>4.2674977303588199E-2</v>
      </c>
      <c r="G46" s="41">
        <f t="shared" si="36"/>
        <v>3.6841516422904085E-2</v>
      </c>
      <c r="H46" s="41">
        <f t="shared" si="36"/>
        <v>1.4607903133097641E-2</v>
      </c>
      <c r="I46" s="41">
        <f t="shared" si="36"/>
        <v>2.4258189063050745E-2</v>
      </c>
      <c r="J46" s="41">
        <f t="shared" si="36"/>
        <v>6.0363555407414997E-2</v>
      </c>
      <c r="K46" s="41">
        <f t="shared" si="36"/>
        <v>7.9621127733778246E-2</v>
      </c>
      <c r="L46" s="41">
        <f t="shared" si="36"/>
        <v>6.333732504892256E-2</v>
      </c>
      <c r="M46" s="41">
        <f t="shared" si="36"/>
        <v>5.6310195128721985E-2</v>
      </c>
      <c r="N46" s="41">
        <f t="shared" si="36"/>
        <v>6.355480794692997E-2</v>
      </c>
      <c r="O46" s="41">
        <f t="shared" si="36"/>
        <v>5.8385413123381559E-2</v>
      </c>
      <c r="P46" s="41">
        <f t="shared" si="36"/>
        <v>6.9023524475000472E-2</v>
      </c>
      <c r="Q46" s="41">
        <f t="shared" si="36"/>
        <v>6.3996901250540181E-2</v>
      </c>
      <c r="R46" s="41">
        <f t="shared" si="36"/>
        <v>4.1025875698207627E-2</v>
      </c>
      <c r="S46" s="41">
        <f t="shared" si="36"/>
        <v>4.8619925668897258E-2</v>
      </c>
      <c r="T46" s="41">
        <f t="shared" si="36"/>
        <v>7.2069201604158264E-2</v>
      </c>
      <c r="U46" s="41">
        <f t="shared" si="36"/>
        <v>7.5182531078078152E-2</v>
      </c>
      <c r="V46" s="41">
        <f t="shared" si="36"/>
        <v>7.3373831597608227E-2</v>
      </c>
      <c r="W46" s="41">
        <f t="shared" si="36"/>
        <v>8.6399693527739588E-2</v>
      </c>
      <c r="X46" s="41">
        <f t="shared" si="36"/>
        <v>5.3591790642352984E-2</v>
      </c>
      <c r="Y46" s="41">
        <f t="shared" si="36"/>
        <v>4.952543793917627E-2</v>
      </c>
      <c r="Z46" s="41">
        <f t="shared" si="36"/>
        <v>1.5288610773887639E-2</v>
      </c>
      <c r="AA46" s="42">
        <f t="shared" si="36"/>
        <v>-1.2581512428292148E-2</v>
      </c>
    </row>
    <row r="47" spans="1:27" x14ac:dyDescent="0.2">
      <c r="A47" s="76"/>
      <c r="B47">
        <v>16</v>
      </c>
      <c r="C47" s="40">
        <v>0</v>
      </c>
      <c r="D47" s="41">
        <f t="shared" ref="D47:AA47" si="37">D22/D$29*D$30</f>
        <v>4.8629115254545108E-3</v>
      </c>
      <c r="E47" s="41">
        <f t="shared" si="37"/>
        <v>1.6618386833473373E-2</v>
      </c>
      <c r="F47" s="41">
        <f t="shared" si="37"/>
        <v>2.7128089731106038E-2</v>
      </c>
      <c r="G47" s="41">
        <f t="shared" si="37"/>
        <v>4.9228211792317733E-2</v>
      </c>
      <c r="H47" s="41">
        <f t="shared" si="37"/>
        <v>3.4448792382353176E-2</v>
      </c>
      <c r="I47" s="41">
        <f t="shared" si="37"/>
        <v>2.6383169824376791E-2</v>
      </c>
      <c r="J47" s="41">
        <f t="shared" si="37"/>
        <v>9.736034996163271E-3</v>
      </c>
      <c r="K47" s="41">
        <f t="shared" si="37"/>
        <v>-7.0289055782100287E-3</v>
      </c>
      <c r="L47" s="41">
        <f t="shared" si="37"/>
        <v>-1.3933239258413013E-2</v>
      </c>
      <c r="M47" s="41">
        <f t="shared" si="37"/>
        <v>-6.4111330492369082E-3</v>
      </c>
      <c r="N47" s="41">
        <f t="shared" si="37"/>
        <v>1.5443077403078374E-2</v>
      </c>
      <c r="O47" s="41">
        <f t="shared" si="37"/>
        <v>2.9497876147601403E-2</v>
      </c>
      <c r="P47" s="41">
        <f t="shared" si="37"/>
        <v>4.0640279011487999E-2</v>
      </c>
      <c r="Q47" s="41">
        <f t="shared" si="37"/>
        <v>6.0986486367420815E-2</v>
      </c>
      <c r="R47" s="41">
        <f t="shared" si="37"/>
        <v>5.8284549733508842E-2</v>
      </c>
      <c r="S47" s="41">
        <f t="shared" si="37"/>
        <v>4.0833584209241401E-2</v>
      </c>
      <c r="T47" s="41">
        <f t="shared" si="37"/>
        <v>3.9559990997173458E-2</v>
      </c>
      <c r="U47" s="41">
        <f t="shared" si="37"/>
        <v>2.9748975968095063E-2</v>
      </c>
      <c r="V47" s="41">
        <f t="shared" si="37"/>
        <v>1.8144998383478838E-2</v>
      </c>
      <c r="W47" s="41">
        <f t="shared" si="37"/>
        <v>1.7704675607567583E-2</v>
      </c>
      <c r="X47" s="41">
        <f t="shared" si="37"/>
        <v>3.0384961964513555E-3</v>
      </c>
      <c r="Y47" s="41">
        <f t="shared" si="37"/>
        <v>-3.0227578309659824E-2</v>
      </c>
      <c r="Z47" s="41">
        <f t="shared" si="37"/>
        <v>-3.6878307411596201E-2</v>
      </c>
      <c r="AA47" s="42">
        <f t="shared" si="37"/>
        <v>-3.8217281485564226E-2</v>
      </c>
    </row>
    <row r="48" spans="1:27" x14ac:dyDescent="0.2">
      <c r="A48" s="76"/>
      <c r="B48">
        <v>17</v>
      </c>
      <c r="C48" s="40">
        <v>0</v>
      </c>
      <c r="D48" s="41">
        <f t="shared" ref="D48:AA48" si="38">D23/D$29*D$30</f>
        <v>-3.2582659335103459E-2</v>
      </c>
      <c r="E48" s="41">
        <f t="shared" si="38"/>
        <v>-3.510670449020032E-2</v>
      </c>
      <c r="F48" s="41">
        <f t="shared" si="38"/>
        <v>-9.2412970451800532E-3</v>
      </c>
      <c r="G48" s="41">
        <f t="shared" si="38"/>
        <v>7.9892225427625491E-3</v>
      </c>
      <c r="H48" s="41">
        <f t="shared" si="38"/>
        <v>-7.5005031953139538E-3</v>
      </c>
      <c r="I48" s="41">
        <f t="shared" si="38"/>
        <v>-2.2039264107933387E-2</v>
      </c>
      <c r="J48" s="41">
        <f t="shared" si="38"/>
        <v>-3.5570019057286593E-2</v>
      </c>
      <c r="K48" s="41">
        <f t="shared" si="38"/>
        <v>-2.4526898027986802E-2</v>
      </c>
      <c r="L48" s="41">
        <f t="shared" si="38"/>
        <v>-2.2540719635427624E-2</v>
      </c>
      <c r="M48" s="41">
        <f t="shared" si="38"/>
        <v>-2.8899985640529667E-2</v>
      </c>
      <c r="N48" s="41">
        <f t="shared" si="38"/>
        <v>-2.9746732136514076E-2</v>
      </c>
      <c r="O48" s="41">
        <f t="shared" si="38"/>
        <v>-2.228404420037448E-2</v>
      </c>
      <c r="P48" s="41">
        <f t="shared" si="38"/>
        <v>-2.6735569640290273E-2</v>
      </c>
      <c r="Q48" s="41">
        <f t="shared" si="38"/>
        <v>-3.2642104281690502E-2</v>
      </c>
      <c r="R48" s="41">
        <f t="shared" si="38"/>
        <v>-3.3873337161503377E-2</v>
      </c>
      <c r="S48" s="41">
        <f t="shared" si="38"/>
        <v>-6.3903281057046762E-2</v>
      </c>
      <c r="T48" s="41">
        <f t="shared" si="38"/>
        <v>-6.1817058255317275E-2</v>
      </c>
      <c r="U48" s="41">
        <f t="shared" si="38"/>
        <v>-6.3712119261920191E-2</v>
      </c>
      <c r="V48" s="41">
        <f t="shared" si="38"/>
        <v>-2.8730097929365195E-2</v>
      </c>
      <c r="W48" s="41">
        <f t="shared" si="38"/>
        <v>1.2731914027191395E-2</v>
      </c>
      <c r="X48" s="41">
        <f t="shared" si="38"/>
        <v>6.8625884857544707E-3</v>
      </c>
      <c r="Y48" s="41">
        <f t="shared" si="38"/>
        <v>2.1884231520892142E-2</v>
      </c>
      <c r="Z48" s="41">
        <f t="shared" si="38"/>
        <v>3.3506928020180536E-2</v>
      </c>
      <c r="AA48" s="42">
        <f t="shared" si="38"/>
        <v>4.1500170808766612E-2</v>
      </c>
    </row>
    <row r="49" spans="1:27" x14ac:dyDescent="0.2">
      <c r="A49" s="76"/>
      <c r="B49">
        <v>18</v>
      </c>
      <c r="C49" s="40">
        <v>0</v>
      </c>
      <c r="D49" s="41">
        <f t="shared" ref="D49:AA49" si="39">D24/D$29*D$30</f>
        <v>-5.1061059944980808E-3</v>
      </c>
      <c r="E49" s="41">
        <f t="shared" si="39"/>
        <v>2.073205112985354E-3</v>
      </c>
      <c r="F49" s="41">
        <f t="shared" si="39"/>
        <v>1.8293645729464635E-2</v>
      </c>
      <c r="G49" s="41">
        <f t="shared" si="39"/>
        <v>1.5138876004535307E-2</v>
      </c>
      <c r="H49" s="41">
        <f t="shared" si="39"/>
        <v>8.2945731601366318E-4</v>
      </c>
      <c r="I49" s="41">
        <f t="shared" si="39"/>
        <v>-2.8031368761711646E-2</v>
      </c>
      <c r="J49" s="41">
        <f t="shared" si="39"/>
        <v>-2.0584932921677172E-2</v>
      </c>
      <c r="K49" s="41">
        <f t="shared" si="39"/>
        <v>-2.3452188053866913E-2</v>
      </c>
      <c r="L49" s="41">
        <f t="shared" si="39"/>
        <v>-1.966753098493065E-2</v>
      </c>
      <c r="M49" s="41">
        <f t="shared" si="39"/>
        <v>-3.0604918627872058E-2</v>
      </c>
      <c r="N49" s="41">
        <f t="shared" si="39"/>
        <v>-3.8170513067364728E-2</v>
      </c>
      <c r="O49" s="41">
        <f t="shared" si="39"/>
        <v>-1.9815250281404899E-2</v>
      </c>
      <c r="P49" s="41">
        <f t="shared" si="39"/>
        <v>-4.2747994052098007E-3</v>
      </c>
      <c r="Q49" s="41">
        <f t="shared" si="39"/>
        <v>-3.6575866190318336E-3</v>
      </c>
      <c r="R49" s="41">
        <f t="shared" si="39"/>
        <v>1.0764588076926537E-2</v>
      </c>
      <c r="S49" s="41">
        <f t="shared" si="39"/>
        <v>2.4176312877104849E-2</v>
      </c>
      <c r="T49" s="41">
        <f t="shared" si="39"/>
        <v>5.7534461346715651E-2</v>
      </c>
      <c r="U49" s="41">
        <f t="shared" si="39"/>
        <v>6.867033311454343E-2</v>
      </c>
      <c r="V49" s="41">
        <f t="shared" si="39"/>
        <v>7.9180642862108477E-2</v>
      </c>
      <c r="W49" s="41">
        <f t="shared" si="39"/>
        <v>5.6455961067150395E-2</v>
      </c>
      <c r="X49" s="41">
        <f t="shared" si="39"/>
        <v>5.9357019571166479E-2</v>
      </c>
      <c r="Y49" s="41">
        <f t="shared" si="39"/>
        <v>5.7030368772167044E-2</v>
      </c>
      <c r="Z49" s="41">
        <f t="shared" si="39"/>
        <v>3.5628939467587759E-2</v>
      </c>
      <c r="AA49" s="42">
        <f t="shared" si="39"/>
        <v>2.8499780821787439E-2</v>
      </c>
    </row>
    <row r="50" spans="1:27" x14ac:dyDescent="0.2">
      <c r="A50" s="76"/>
      <c r="B50">
        <v>19</v>
      </c>
      <c r="C50" s="40">
        <v>0</v>
      </c>
      <c r="D50" s="41">
        <f t="shared" ref="D50:AA50" si="40">D25/D$29*D$30</f>
        <v>8.0521233677417255E-3</v>
      </c>
      <c r="E50" s="41">
        <f t="shared" si="40"/>
        <v>3.5550970802473293E-3</v>
      </c>
      <c r="F50" s="41">
        <f t="shared" si="40"/>
        <v>1.8224833300861956E-2</v>
      </c>
      <c r="G50" s="41">
        <f t="shared" si="40"/>
        <v>3.37162504974233E-2</v>
      </c>
      <c r="H50" s="41">
        <f t="shared" si="40"/>
        <v>5.2082000278208584E-2</v>
      </c>
      <c r="I50" s="41">
        <f t="shared" si="40"/>
        <v>4.4227977478546766E-2</v>
      </c>
      <c r="J50" s="41">
        <f t="shared" si="40"/>
        <v>5.2773468529096763E-2</v>
      </c>
      <c r="K50" s="41">
        <f t="shared" si="40"/>
        <v>4.7447895969492213E-2</v>
      </c>
      <c r="L50" s="41">
        <f t="shared" si="40"/>
        <v>6.3682376481734485E-2</v>
      </c>
      <c r="M50" s="41">
        <f t="shared" si="40"/>
        <v>5.6749579172387314E-2</v>
      </c>
      <c r="N50" s="41">
        <f t="shared" si="40"/>
        <v>4.5786550821541601E-2</v>
      </c>
      <c r="O50" s="41">
        <f t="shared" si="40"/>
        <v>4.6995792090155114E-2</v>
      </c>
      <c r="P50" s="41">
        <f t="shared" si="40"/>
        <v>2.980546156484238E-2</v>
      </c>
      <c r="Q50" s="41">
        <f t="shared" si="40"/>
        <v>4.7756782309457289E-3</v>
      </c>
      <c r="R50" s="41">
        <f t="shared" si="40"/>
        <v>-2.5646398300898696E-2</v>
      </c>
      <c r="S50" s="41">
        <f t="shared" si="40"/>
        <v>-2.8814247574299304E-2</v>
      </c>
      <c r="T50" s="41">
        <f t="shared" si="40"/>
        <v>-2.1979015265375584E-2</v>
      </c>
      <c r="U50" s="41">
        <f t="shared" si="40"/>
        <v>1.3139745542026434E-2</v>
      </c>
      <c r="V50" s="41">
        <f t="shared" si="40"/>
        <v>4.3080237652615636E-2</v>
      </c>
      <c r="W50" s="41">
        <f t="shared" si="40"/>
        <v>3.491115637631665E-2</v>
      </c>
      <c r="X50" s="41">
        <f t="shared" si="40"/>
        <v>3.1200603265279563E-2</v>
      </c>
      <c r="Y50" s="41">
        <f t="shared" si="40"/>
        <v>-3.2892501116091994E-3</v>
      </c>
      <c r="Z50" s="41">
        <f t="shared" si="40"/>
        <v>1.817954737830443E-2</v>
      </c>
      <c r="AA50" s="42">
        <f t="shared" si="40"/>
        <v>2.8791596615815814E-2</v>
      </c>
    </row>
    <row r="51" spans="1:27" x14ac:dyDescent="0.2">
      <c r="A51" s="76"/>
      <c r="B51">
        <v>20</v>
      </c>
      <c r="C51" s="16">
        <v>0</v>
      </c>
      <c r="D51" s="17">
        <f t="shared" ref="D51:AA51" si="41">D26/D$29*D$30</f>
        <v>-1.8011773779026598E-2</v>
      </c>
      <c r="E51" s="17">
        <f t="shared" si="41"/>
        <v>-1.2773837106531925E-2</v>
      </c>
      <c r="F51" s="17">
        <f t="shared" si="41"/>
        <v>-1.9063076628037131E-2</v>
      </c>
      <c r="G51" s="17">
        <f t="shared" si="41"/>
        <v>-1.4548859224582036E-2</v>
      </c>
      <c r="H51" s="17">
        <f t="shared" si="41"/>
        <v>-1.1753662285936108E-2</v>
      </c>
      <c r="I51" s="17">
        <f t="shared" si="41"/>
        <v>-2.4378046483491119E-2</v>
      </c>
      <c r="J51" s="17">
        <f t="shared" si="41"/>
        <v>-1.6166415496502908E-2</v>
      </c>
      <c r="K51" s="17">
        <f t="shared" si="41"/>
        <v>-1.3731036940065083E-2</v>
      </c>
      <c r="L51" s="17">
        <f t="shared" si="41"/>
        <v>1.9974949805411941E-3</v>
      </c>
      <c r="M51" s="17">
        <f t="shared" si="41"/>
        <v>-1.2367889320552864E-2</v>
      </c>
      <c r="N51" s="17">
        <f t="shared" si="41"/>
        <v>7.6833718799975369E-4</v>
      </c>
      <c r="O51" s="17">
        <f t="shared" si="41"/>
        <v>2.2773894722134477E-2</v>
      </c>
      <c r="P51" s="17">
        <f t="shared" si="41"/>
        <v>3.5659918481276517E-2</v>
      </c>
      <c r="Q51" s="17">
        <f t="shared" si="41"/>
        <v>3.9628186936697798E-2</v>
      </c>
      <c r="R51" s="17">
        <f t="shared" si="41"/>
        <v>3.3085920839521547E-2</v>
      </c>
      <c r="S51" s="17">
        <f t="shared" si="41"/>
        <v>3.514391368323859E-2</v>
      </c>
      <c r="T51" s="17">
        <f t="shared" si="41"/>
        <v>3.9264686357979695E-2</v>
      </c>
      <c r="U51" s="17">
        <f t="shared" si="41"/>
        <v>5.640271933953226E-2</v>
      </c>
      <c r="V51" s="17">
        <f t="shared" si="41"/>
        <v>5.9304610495273156E-2</v>
      </c>
      <c r="W51" s="17">
        <f t="shared" si="41"/>
        <v>5.3564843865277843E-2</v>
      </c>
      <c r="X51" s="17">
        <f t="shared" si="41"/>
        <v>6.3598419098440453E-2</v>
      </c>
      <c r="Y51" s="17">
        <f t="shared" si="41"/>
        <v>6.614367062844842E-2</v>
      </c>
      <c r="Z51" s="17">
        <f t="shared" si="41"/>
        <v>9.5584944686068693E-2</v>
      </c>
      <c r="AA51" s="18">
        <f t="shared" si="41"/>
        <v>8.3557994508791325E-2</v>
      </c>
    </row>
    <row r="52" spans="1:27" x14ac:dyDescent="0.2">
      <c r="C52">
        <v>0</v>
      </c>
      <c r="D52">
        <v>1</v>
      </c>
      <c r="E52">
        <v>2</v>
      </c>
      <c r="F52">
        <v>3</v>
      </c>
      <c r="G52">
        <v>4</v>
      </c>
      <c r="H52">
        <v>5</v>
      </c>
      <c r="I52">
        <v>6</v>
      </c>
      <c r="J52">
        <v>7</v>
      </c>
      <c r="K52">
        <v>8</v>
      </c>
      <c r="L52">
        <v>9</v>
      </c>
      <c r="M52">
        <v>10</v>
      </c>
      <c r="N52">
        <v>11</v>
      </c>
      <c r="O52">
        <v>12</v>
      </c>
      <c r="P52">
        <v>13</v>
      </c>
      <c r="Q52">
        <v>14</v>
      </c>
      <c r="R52">
        <v>15</v>
      </c>
      <c r="S52">
        <v>16</v>
      </c>
      <c r="T52">
        <v>17</v>
      </c>
      <c r="U52">
        <v>18</v>
      </c>
      <c r="V52">
        <v>19</v>
      </c>
      <c r="W52">
        <v>20</v>
      </c>
      <c r="X52">
        <v>21</v>
      </c>
      <c r="Y52">
        <v>22</v>
      </c>
      <c r="Z52">
        <v>23</v>
      </c>
      <c r="AA52">
        <v>24</v>
      </c>
    </row>
    <row r="53" spans="1:27" ht="21" customHeight="1" x14ac:dyDescent="0.25">
      <c r="A53" s="95" t="s">
        <v>34</v>
      </c>
      <c r="B53" s="94"/>
      <c r="C53" s="94"/>
      <c r="D53" s="94"/>
      <c r="E53" s="94"/>
      <c r="F53" s="94"/>
      <c r="G53" s="94"/>
      <c r="H53" s="94"/>
      <c r="I53" s="94"/>
      <c r="J53" s="94"/>
      <c r="K53" s="94"/>
      <c r="L53" s="94"/>
      <c r="M53" s="94"/>
      <c r="N53" s="94"/>
      <c r="O53" s="94"/>
      <c r="P53" s="94"/>
      <c r="Q53" s="94"/>
      <c r="R53" s="94"/>
      <c r="S53" s="94"/>
      <c r="T53" s="94"/>
      <c r="U53" s="94"/>
      <c r="V53" s="94"/>
      <c r="W53" s="94"/>
      <c r="X53" s="94"/>
      <c r="Y53" s="94"/>
      <c r="Z53" s="94"/>
      <c r="AA53" s="94"/>
    </row>
    <row r="54" spans="1:27" x14ac:dyDescent="0.2">
      <c r="C54">
        <f>i</f>
        <v>0</v>
      </c>
      <c r="D54">
        <f>i</f>
        <v>1</v>
      </c>
      <c r="E54">
        <f>i</f>
        <v>2</v>
      </c>
      <c r="F54">
        <f>i</f>
        <v>3</v>
      </c>
      <c r="G54">
        <f>i</f>
        <v>4</v>
      </c>
      <c r="H54">
        <f>i</f>
        <v>5</v>
      </c>
      <c r="I54">
        <f>i</f>
        <v>6</v>
      </c>
      <c r="J54">
        <f>i</f>
        <v>7</v>
      </c>
      <c r="K54">
        <f>i</f>
        <v>8</v>
      </c>
      <c r="L54">
        <f>i</f>
        <v>9</v>
      </c>
      <c r="M54">
        <f>i</f>
        <v>10</v>
      </c>
      <c r="N54">
        <f>i</f>
        <v>11</v>
      </c>
      <c r="O54">
        <f>i</f>
        <v>12</v>
      </c>
      <c r="P54">
        <f>i</f>
        <v>13</v>
      </c>
      <c r="Q54">
        <f>i</f>
        <v>14</v>
      </c>
      <c r="R54">
        <f>i</f>
        <v>15</v>
      </c>
      <c r="S54">
        <f>i</f>
        <v>16</v>
      </c>
      <c r="T54">
        <f>i</f>
        <v>17</v>
      </c>
      <c r="U54">
        <f>i</f>
        <v>18</v>
      </c>
      <c r="V54">
        <f>i</f>
        <v>19</v>
      </c>
      <c r="W54">
        <f>i</f>
        <v>20</v>
      </c>
      <c r="X54">
        <f>i</f>
        <v>21</v>
      </c>
      <c r="Y54">
        <f>i</f>
        <v>22</v>
      </c>
      <c r="Z54">
        <f>i</f>
        <v>23</v>
      </c>
      <c r="AA54">
        <f>i</f>
        <v>24</v>
      </c>
    </row>
    <row r="55" spans="1:27" x14ac:dyDescent="0.2">
      <c r="A55" s="75" t="s">
        <v>20</v>
      </c>
      <c r="B55">
        <v>1</v>
      </c>
      <c r="C55" s="13">
        <v>0</v>
      </c>
      <c r="D55" s="14">
        <f t="shared" ref="D55:AA55" si="42">C55*EXP(-revU*delta_t)+sigU*SQRT((1-EXP(-2*revU*delta_t))/(2*revU))*(corDRDU*INDEX(_eps1,$B55,D$6)+SQRT(1-corDRDU^2)*INDEX(_eps2,$B55,D$6))</f>
        <v>9.7050160607947567E-3</v>
      </c>
      <c r="E55" s="14">
        <f t="shared" si="42"/>
        <v>3.987918416346669E-2</v>
      </c>
      <c r="F55" s="14">
        <f t="shared" si="42"/>
        <v>3.1059007536279055E-2</v>
      </c>
      <c r="G55" s="14">
        <f t="shared" si="42"/>
        <v>3.4348721145180519E-2</v>
      </c>
      <c r="H55" s="14">
        <f t="shared" si="42"/>
        <v>4.1880728139784863E-2</v>
      </c>
      <c r="I55" s="14">
        <f t="shared" si="42"/>
        <v>7.0391304830327212E-2</v>
      </c>
      <c r="J55" s="14">
        <f t="shared" si="42"/>
        <v>5.5384918987726205E-2</v>
      </c>
      <c r="K55" s="14">
        <f t="shared" si="42"/>
        <v>3.7148166675749536E-2</v>
      </c>
      <c r="L55" s="14">
        <f t="shared" si="42"/>
        <v>2.5064528057207623E-2</v>
      </c>
      <c r="M55" s="14">
        <f t="shared" si="42"/>
        <v>3.332819122099874E-2</v>
      </c>
      <c r="N55" s="14">
        <f t="shared" si="42"/>
        <v>2.4646379549084153E-2</v>
      </c>
      <c r="O55" s="14">
        <f t="shared" si="42"/>
        <v>3.4939091262420764E-2</v>
      </c>
      <c r="P55" s="14">
        <f t="shared" si="42"/>
        <v>4.1969163041698759E-2</v>
      </c>
      <c r="Q55" s="14">
        <f t="shared" si="42"/>
        <v>6.7333403406840214E-2</v>
      </c>
      <c r="R55" s="14">
        <f t="shared" si="42"/>
        <v>6.9210148237018765E-2</v>
      </c>
      <c r="S55" s="14">
        <f t="shared" si="42"/>
        <v>5.7029696414574116E-2</v>
      </c>
      <c r="T55" s="14">
        <f t="shared" si="42"/>
        <v>4.8783750391671002E-2</v>
      </c>
      <c r="U55" s="14">
        <f t="shared" si="42"/>
        <v>4.3504499244279432E-2</v>
      </c>
      <c r="V55" s="14">
        <f t="shared" si="42"/>
        <v>5.1766717128938523E-2</v>
      </c>
      <c r="W55" s="14">
        <f t="shared" si="42"/>
        <v>5.1420823247500372E-2</v>
      </c>
      <c r="X55" s="14">
        <f t="shared" si="42"/>
        <v>6.0158815817733614E-2</v>
      </c>
      <c r="Y55" s="14">
        <f t="shared" si="42"/>
        <v>4.6957442177038081E-2</v>
      </c>
      <c r="Z55" s="14">
        <f t="shared" si="42"/>
        <v>5.8069532109213097E-2</v>
      </c>
      <c r="AA55" s="15">
        <f t="shared" si="42"/>
        <v>7.1111950798295187E-2</v>
      </c>
    </row>
    <row r="56" spans="1:27" x14ac:dyDescent="0.2">
      <c r="A56" s="76"/>
      <c r="B56">
        <v>2</v>
      </c>
      <c r="C56" s="40">
        <v>0</v>
      </c>
      <c r="D56" s="41">
        <f t="shared" ref="D56:AA56" si="43">C56*EXP(-revU*delta_t)+sigU*SQRT((1-EXP(-2*revU*delta_t))/(2*revU))*(corDRDU*INDEX(_eps1,$B56,D$6)+SQRT(1-corDRDU^2)*INDEX(_eps2,$B56,D$6))</f>
        <v>-9.911827342677839E-3</v>
      </c>
      <c r="E56" s="41">
        <f t="shared" si="43"/>
        <v>1.280467975432114E-3</v>
      </c>
      <c r="F56" s="41">
        <f t="shared" si="43"/>
        <v>1.4859669946876783E-2</v>
      </c>
      <c r="G56" s="41">
        <f t="shared" si="43"/>
        <v>2.149379826867627E-2</v>
      </c>
      <c r="H56" s="41">
        <f t="shared" si="43"/>
        <v>1.612590082326899E-2</v>
      </c>
      <c r="I56" s="41">
        <f t="shared" si="43"/>
        <v>7.6466119617410525E-3</v>
      </c>
      <c r="J56" s="41">
        <f t="shared" si="43"/>
        <v>-2.6767120013200876E-3</v>
      </c>
      <c r="K56" s="41">
        <f t="shared" si="43"/>
        <v>1.1811840454703123E-2</v>
      </c>
      <c r="L56" s="41">
        <f t="shared" si="43"/>
        <v>1.6015452126565417E-2</v>
      </c>
      <c r="M56" s="41">
        <f t="shared" si="43"/>
        <v>-2.8431188576925545E-4</v>
      </c>
      <c r="N56" s="41">
        <f t="shared" si="43"/>
        <v>5.3477233079404132E-3</v>
      </c>
      <c r="O56" s="41">
        <f t="shared" si="43"/>
        <v>1.9117665692625879E-2</v>
      </c>
      <c r="P56" s="41">
        <f t="shared" si="43"/>
        <v>-3.1483855159124552E-3</v>
      </c>
      <c r="Q56" s="41">
        <f t="shared" si="43"/>
        <v>4.9911559772486715E-3</v>
      </c>
      <c r="R56" s="41">
        <f t="shared" si="43"/>
        <v>1.3599064978656563E-2</v>
      </c>
      <c r="S56" s="41">
        <f t="shared" si="43"/>
        <v>-8.8117262548235344E-3</v>
      </c>
      <c r="T56" s="41">
        <f t="shared" si="43"/>
        <v>-4.3815597420307044E-3</v>
      </c>
      <c r="U56" s="41">
        <f t="shared" si="43"/>
        <v>-2.0409831592051234E-2</v>
      </c>
      <c r="V56" s="41">
        <f t="shared" si="43"/>
        <v>-2.0370796826087726E-2</v>
      </c>
      <c r="W56" s="41">
        <f t="shared" si="43"/>
        <v>-3.647924248854266E-2</v>
      </c>
      <c r="X56" s="41">
        <f t="shared" si="43"/>
        <v>-7.0656016933541788E-2</v>
      </c>
      <c r="Y56" s="41">
        <f t="shared" si="43"/>
        <v>-4.9606752829050152E-2</v>
      </c>
      <c r="Z56" s="41">
        <f t="shared" si="43"/>
        <v>-5.035531677749823E-2</v>
      </c>
      <c r="AA56" s="42">
        <f t="shared" si="43"/>
        <v>-2.6379125423318796E-2</v>
      </c>
    </row>
    <row r="57" spans="1:27" x14ac:dyDescent="0.2">
      <c r="A57" s="76"/>
      <c r="B57">
        <v>3</v>
      </c>
      <c r="C57" s="40">
        <v>0</v>
      </c>
      <c r="D57" s="41">
        <f t="shared" ref="D57:AA57" si="44">C57*EXP(-revU*delta_t)+sigU*SQRT((1-EXP(-2*revU*delta_t))/(2*revU))*(corDRDU*INDEX(_eps1,$B57,D$6)+SQRT(1-corDRDU^2)*INDEX(_eps2,$B57,D$6))</f>
        <v>5.5088666960862133E-3</v>
      </c>
      <c r="E57" s="41">
        <f t="shared" si="44"/>
        <v>1.4120863579082609E-2</v>
      </c>
      <c r="F57" s="41">
        <f t="shared" si="44"/>
        <v>1.1295047376145607E-2</v>
      </c>
      <c r="G57" s="41">
        <f t="shared" si="44"/>
        <v>2.7330324330915805E-2</v>
      </c>
      <c r="H57" s="41">
        <f t="shared" si="44"/>
        <v>1.6424303340741096E-2</v>
      </c>
      <c r="I57" s="41">
        <f t="shared" si="44"/>
        <v>1.3598224921055266E-2</v>
      </c>
      <c r="J57" s="41">
        <f t="shared" si="44"/>
        <v>-1.2765052856954158E-2</v>
      </c>
      <c r="K57" s="41">
        <f t="shared" si="44"/>
        <v>-3.1788383750716263E-2</v>
      </c>
      <c r="L57" s="41">
        <f t="shared" si="44"/>
        <v>-6.6844334330863897E-2</v>
      </c>
      <c r="M57" s="41">
        <f t="shared" si="44"/>
        <v>-8.6651121296234812E-2</v>
      </c>
      <c r="N57" s="41">
        <f t="shared" si="44"/>
        <v>-0.11303499180335055</v>
      </c>
      <c r="O57" s="41">
        <f t="shared" si="44"/>
        <v>-0.11106899501321434</v>
      </c>
      <c r="P57" s="41">
        <f t="shared" si="44"/>
        <v>-8.0909937233067358E-2</v>
      </c>
      <c r="Q57" s="41">
        <f t="shared" si="44"/>
        <v>-8.3938652824958312E-2</v>
      </c>
      <c r="R57" s="41">
        <f t="shared" si="44"/>
        <v>-7.7108870693207376E-2</v>
      </c>
      <c r="S57" s="41">
        <f t="shared" si="44"/>
        <v>-7.3293935641201735E-2</v>
      </c>
      <c r="T57" s="41">
        <f t="shared" si="44"/>
        <v>-5.7572293937636312E-2</v>
      </c>
      <c r="U57" s="41">
        <f t="shared" si="44"/>
        <v>-3.8328161880232685E-2</v>
      </c>
      <c r="V57" s="41">
        <f t="shared" si="44"/>
        <v>-3.8843974848694098E-2</v>
      </c>
      <c r="W57" s="41">
        <f t="shared" si="44"/>
        <v>-3.6761830706857936E-2</v>
      </c>
      <c r="X57" s="41">
        <f t="shared" si="44"/>
        <v>-3.2236695375200741E-2</v>
      </c>
      <c r="Y57" s="41">
        <f t="shared" si="44"/>
        <v>-3.2092236880350705E-2</v>
      </c>
      <c r="Z57" s="41">
        <f t="shared" si="44"/>
        <v>-2.444791776502675E-2</v>
      </c>
      <c r="AA57" s="42">
        <f t="shared" si="44"/>
        <v>-2.4923507038810785E-2</v>
      </c>
    </row>
    <row r="58" spans="1:27" x14ac:dyDescent="0.2">
      <c r="A58" s="76"/>
      <c r="B58">
        <v>4</v>
      </c>
      <c r="C58" s="40">
        <v>0</v>
      </c>
      <c r="D58" s="41">
        <f t="shared" ref="D58:AA58" si="45">C58*EXP(-revU*delta_t)+sigU*SQRT((1-EXP(-2*revU*delta_t))/(2*revU))*(corDRDU*INDEX(_eps1,$B58,D$6)+SQRT(1-corDRDU^2)*INDEX(_eps2,$B58,D$6))</f>
        <v>-6.3511269733433386E-3</v>
      </c>
      <c r="E58" s="41">
        <f t="shared" si="45"/>
        <v>-2.2249203272165632E-2</v>
      </c>
      <c r="F58" s="41">
        <f t="shared" si="45"/>
        <v>-4.3176220987778166E-2</v>
      </c>
      <c r="G58" s="41">
        <f t="shared" si="45"/>
        <v>-3.4961658054992434E-2</v>
      </c>
      <c r="H58" s="41">
        <f t="shared" si="45"/>
        <v>-3.2714776078667282E-2</v>
      </c>
      <c r="I58" s="41">
        <f t="shared" si="45"/>
        <v>-1.6441426506968851E-2</v>
      </c>
      <c r="J58" s="41">
        <f t="shared" si="45"/>
        <v>-4.1985219610563337E-3</v>
      </c>
      <c r="K58" s="41">
        <f t="shared" si="45"/>
        <v>-2.985402619140003E-2</v>
      </c>
      <c r="L58" s="41">
        <f t="shared" si="45"/>
        <v>-2.0220370928903178E-2</v>
      </c>
      <c r="M58" s="41">
        <f t="shared" si="45"/>
        <v>-4.3898279727329834E-2</v>
      </c>
      <c r="N58" s="41">
        <f t="shared" si="45"/>
        <v>-5.3384264029465056E-2</v>
      </c>
      <c r="O58" s="41">
        <f t="shared" si="45"/>
        <v>-7.1952737791023444E-2</v>
      </c>
      <c r="P58" s="41">
        <f t="shared" si="45"/>
        <v>-8.0021970742188031E-2</v>
      </c>
      <c r="Q58" s="41">
        <f t="shared" si="45"/>
        <v>-6.6823662940367332E-2</v>
      </c>
      <c r="R58" s="41">
        <f t="shared" si="45"/>
        <v>-7.0731636799817574E-2</v>
      </c>
      <c r="S58" s="41">
        <f t="shared" si="45"/>
        <v>-4.1527508915424137E-2</v>
      </c>
      <c r="T58" s="41">
        <f t="shared" si="45"/>
        <v>-4.6810271936620559E-2</v>
      </c>
      <c r="U58" s="41">
        <f t="shared" si="45"/>
        <v>-5.3974109310030369E-2</v>
      </c>
      <c r="V58" s="41">
        <f t="shared" si="45"/>
        <v>-4.4801586799253945E-2</v>
      </c>
      <c r="W58" s="41">
        <f t="shared" si="45"/>
        <v>-4.0549346500444131E-2</v>
      </c>
      <c r="X58" s="41">
        <f t="shared" si="45"/>
        <v>-2.7433467088708922E-2</v>
      </c>
      <c r="Y58" s="41">
        <f t="shared" si="45"/>
        <v>-1.4824100684882258E-2</v>
      </c>
      <c r="Z58" s="41">
        <f t="shared" si="45"/>
        <v>-2.383819480033969E-2</v>
      </c>
      <c r="AA58" s="42">
        <f t="shared" si="45"/>
        <v>-5.8951411230504375E-2</v>
      </c>
    </row>
    <row r="59" spans="1:27" x14ac:dyDescent="0.2">
      <c r="A59" s="76"/>
      <c r="B59">
        <v>5</v>
      </c>
      <c r="C59" s="40">
        <v>0</v>
      </c>
      <c r="D59" s="41">
        <f t="shared" ref="D59:AA59" si="46">C59*EXP(-revU*delta_t)+sigU*SQRT((1-EXP(-2*revU*delta_t))/(2*revU))*(corDRDU*INDEX(_eps1,$B59,D$6)+SQRT(1-corDRDU^2)*INDEX(_eps2,$B59,D$6))</f>
        <v>1.2887601732963317E-2</v>
      </c>
      <c r="E59" s="41">
        <f t="shared" si="46"/>
        <v>3.6245216646129425E-2</v>
      </c>
      <c r="F59" s="41">
        <f t="shared" si="46"/>
        <v>3.4151546984153562E-2</v>
      </c>
      <c r="G59" s="41">
        <f t="shared" si="46"/>
        <v>2.9173119656109525E-2</v>
      </c>
      <c r="H59" s="41">
        <f t="shared" si="46"/>
        <v>4.9394697079898145E-4</v>
      </c>
      <c r="I59" s="41">
        <f t="shared" si="46"/>
        <v>1.2673181546197697E-2</v>
      </c>
      <c r="J59" s="41">
        <f t="shared" si="46"/>
        <v>3.2402856672643025E-2</v>
      </c>
      <c r="K59" s="41">
        <f t="shared" si="46"/>
        <v>5.303106970428563E-2</v>
      </c>
      <c r="L59" s="41">
        <f t="shared" si="46"/>
        <v>4.1546701560396138E-2</v>
      </c>
      <c r="M59" s="41">
        <f t="shared" si="46"/>
        <v>5.6021426707828531E-2</v>
      </c>
      <c r="N59" s="41">
        <f t="shared" si="46"/>
        <v>7.1549845629326939E-2</v>
      </c>
      <c r="O59" s="41">
        <f t="shared" si="46"/>
        <v>7.0527645781477383E-2</v>
      </c>
      <c r="P59" s="41">
        <f t="shared" si="46"/>
        <v>6.8854872148761889E-2</v>
      </c>
      <c r="Q59" s="41">
        <f t="shared" si="46"/>
        <v>6.9264802898273192E-2</v>
      </c>
      <c r="R59" s="41">
        <f t="shared" si="46"/>
        <v>4.6332511648307914E-2</v>
      </c>
      <c r="S59" s="41">
        <f t="shared" si="46"/>
        <v>4.9436581584561733E-2</v>
      </c>
      <c r="T59" s="41">
        <f t="shared" si="46"/>
        <v>7.8874844429866975E-2</v>
      </c>
      <c r="U59" s="41">
        <f t="shared" si="46"/>
        <v>9.4108583903439236E-2</v>
      </c>
      <c r="V59" s="41">
        <f t="shared" si="46"/>
        <v>8.2960292750090509E-2</v>
      </c>
      <c r="W59" s="41">
        <f t="shared" si="46"/>
        <v>8.6173303415401248E-2</v>
      </c>
      <c r="X59" s="41">
        <f t="shared" si="46"/>
        <v>5.8673698438697394E-2</v>
      </c>
      <c r="Y59" s="41">
        <f t="shared" si="46"/>
        <v>4.2802998223396227E-2</v>
      </c>
      <c r="Z59" s="41">
        <f t="shared" si="46"/>
        <v>2.2983217397473915E-2</v>
      </c>
      <c r="AA59" s="42">
        <f t="shared" si="46"/>
        <v>5.129888275728519E-3</v>
      </c>
    </row>
    <row r="60" spans="1:27" x14ac:dyDescent="0.2">
      <c r="A60" s="76"/>
      <c r="B60">
        <v>6</v>
      </c>
      <c r="C60" s="40">
        <v>0</v>
      </c>
      <c r="D60" s="41">
        <f t="shared" ref="D60:AA60" si="47">C60*EXP(-revU*delta_t)+sigU*SQRT((1-EXP(-2*revU*delta_t))/(2*revU))*(corDRDU*INDEX(_eps1,$B60,D$6)+SQRT(1-corDRDU^2)*INDEX(_eps2,$B60,D$6))</f>
        <v>3.1074566586130267E-3</v>
      </c>
      <c r="E60" s="41">
        <f t="shared" si="47"/>
        <v>1.7170449278516093E-2</v>
      </c>
      <c r="F60" s="41">
        <f t="shared" si="47"/>
        <v>2.1072404663677213E-2</v>
      </c>
      <c r="G60" s="41">
        <f t="shared" si="47"/>
        <v>5.0474301559814687E-2</v>
      </c>
      <c r="H60" s="41">
        <f t="shared" si="47"/>
        <v>2.6261264129103144E-2</v>
      </c>
      <c r="I60" s="41">
        <f t="shared" si="47"/>
        <v>2.2423557057630546E-2</v>
      </c>
      <c r="J60" s="41">
        <f t="shared" si="47"/>
        <v>-4.2820644555324749E-5</v>
      </c>
      <c r="K60" s="41">
        <f t="shared" si="47"/>
        <v>-1.6842341419924294E-2</v>
      </c>
      <c r="L60" s="41">
        <f t="shared" si="47"/>
        <v>-2.3954689015830585E-2</v>
      </c>
      <c r="M60" s="41">
        <f t="shared" si="47"/>
        <v>-2.1614156404099485E-2</v>
      </c>
      <c r="N60" s="41">
        <f t="shared" si="47"/>
        <v>7.5570235554896156E-3</v>
      </c>
      <c r="O60" s="41">
        <f t="shared" si="47"/>
        <v>2.7181507035176043E-2</v>
      </c>
      <c r="P60" s="41">
        <f t="shared" si="47"/>
        <v>3.9281435549758902E-2</v>
      </c>
      <c r="Q60" s="41">
        <f t="shared" si="47"/>
        <v>6.2826981417578531E-2</v>
      </c>
      <c r="R60" s="41">
        <f t="shared" si="47"/>
        <v>4.793574089929066E-2</v>
      </c>
      <c r="S60" s="41">
        <f t="shared" si="47"/>
        <v>2.5574843864783998E-2</v>
      </c>
      <c r="T60" s="41">
        <f t="shared" si="47"/>
        <v>2.7628899559082227E-2</v>
      </c>
      <c r="U60" s="41">
        <f t="shared" si="47"/>
        <v>2.2012958761998457E-2</v>
      </c>
      <c r="V60" s="41">
        <f t="shared" si="47"/>
        <v>1.1701678300699113E-2</v>
      </c>
      <c r="W60" s="41">
        <f t="shared" si="47"/>
        <v>1.2083507323102311E-2</v>
      </c>
      <c r="X60" s="41">
        <f t="shared" si="47"/>
        <v>-1.9914968150960641E-3</v>
      </c>
      <c r="Y60" s="41">
        <f t="shared" si="47"/>
        <v>-3.019295762057558E-2</v>
      </c>
      <c r="Z60" s="41">
        <f t="shared" si="47"/>
        <v>-4.2645676230413085E-2</v>
      </c>
      <c r="AA60" s="42">
        <f t="shared" si="47"/>
        <v>-4.3475061345042226E-2</v>
      </c>
    </row>
    <row r="61" spans="1:27" x14ac:dyDescent="0.2">
      <c r="A61" s="76"/>
      <c r="B61">
        <v>7</v>
      </c>
      <c r="C61" s="40">
        <v>0</v>
      </c>
      <c r="D61" s="41">
        <f t="shared" ref="D61:AA61" si="48">C61*EXP(-revU*delta_t)+sigU*SQRT((1-EXP(-2*revU*delta_t))/(2*revU))*(corDRDU*INDEX(_eps1,$B61,D$6)+SQRT(1-corDRDU^2)*INDEX(_eps2,$B61,D$6))</f>
        <v>-3.8763323897781463E-2</v>
      </c>
      <c r="E61" s="41">
        <f t="shared" si="48"/>
        <v>-4.3510862342384812E-2</v>
      </c>
      <c r="F61" s="41">
        <f t="shared" si="48"/>
        <v>-2.0506404106424223E-3</v>
      </c>
      <c r="G61" s="41">
        <f t="shared" si="48"/>
        <v>1.568747726131841E-2</v>
      </c>
      <c r="H61" s="41">
        <f t="shared" si="48"/>
        <v>-5.5189173873741414E-3</v>
      </c>
      <c r="I61" s="41">
        <f t="shared" si="48"/>
        <v>-2.8570891983214265E-2</v>
      </c>
      <c r="J61" s="41">
        <f t="shared" si="48"/>
        <v>-2.8662284318597676E-2</v>
      </c>
      <c r="K61" s="41">
        <f t="shared" si="48"/>
        <v>-2.97607767780525E-2</v>
      </c>
      <c r="L61" s="41">
        <f t="shared" si="48"/>
        <v>-3.1551331903789767E-2</v>
      </c>
      <c r="M61" s="41">
        <f t="shared" si="48"/>
        <v>-4.6946085420052491E-2</v>
      </c>
      <c r="N61" s="41">
        <f t="shared" si="48"/>
        <v>-4.561092869217219E-2</v>
      </c>
      <c r="O61" s="41">
        <f t="shared" si="48"/>
        <v>-4.318461325614914E-2</v>
      </c>
      <c r="P61" s="41">
        <f t="shared" si="48"/>
        <v>-5.4184984171422784E-2</v>
      </c>
      <c r="Q61" s="41">
        <f t="shared" si="48"/>
        <v>-5.9155990329725829E-2</v>
      </c>
      <c r="R61" s="41">
        <f t="shared" si="48"/>
        <v>-5.1007338296951546E-2</v>
      </c>
      <c r="S61" s="41">
        <f t="shared" si="48"/>
        <v>-6.8858306594242899E-2</v>
      </c>
      <c r="T61" s="41">
        <f t="shared" si="48"/>
        <v>-7.7471145038248507E-2</v>
      </c>
      <c r="U61" s="41">
        <f t="shared" si="48"/>
        <v>-7.7861079093666755E-2</v>
      </c>
      <c r="V61" s="41">
        <f t="shared" si="48"/>
        <v>-3.3739910785452153E-2</v>
      </c>
      <c r="W61" s="41">
        <f t="shared" si="48"/>
        <v>1.0726906262053942E-3</v>
      </c>
      <c r="X61" s="41">
        <f t="shared" si="48"/>
        <v>-7.9074562130297919E-3</v>
      </c>
      <c r="Y61" s="41">
        <f t="shared" si="48"/>
        <v>-5.6504132865217464E-3</v>
      </c>
      <c r="Z61" s="41">
        <f t="shared" si="48"/>
        <v>1.5746283556111528E-2</v>
      </c>
      <c r="AA61" s="42">
        <f t="shared" si="48"/>
        <v>1.3636681799985007E-2</v>
      </c>
    </row>
    <row r="62" spans="1:27" x14ac:dyDescent="0.2">
      <c r="A62" s="76"/>
      <c r="B62">
        <v>8</v>
      </c>
      <c r="C62" s="40">
        <v>0</v>
      </c>
      <c r="D62" s="41">
        <f t="shared" ref="D62:AA62" si="49">C62*EXP(-revU*delta_t)+sigU*SQRT((1-EXP(-2*revU*delta_t))/(2*revU))*(corDRDU*INDEX(_eps1,$B62,D$6)+SQRT(1-corDRDU^2)*INDEX(_eps2,$B62,D$6))</f>
        <v>-2.3147675746968683E-3</v>
      </c>
      <c r="E62" s="41">
        <f t="shared" si="49"/>
        <v>6.9237474784160716E-3</v>
      </c>
      <c r="F62" s="41">
        <f t="shared" si="49"/>
        <v>1.2533063490644567E-2</v>
      </c>
      <c r="G62" s="41">
        <f t="shared" si="49"/>
        <v>7.4900084870869917E-3</v>
      </c>
      <c r="H62" s="41">
        <f t="shared" si="49"/>
        <v>-8.1270840761231249E-3</v>
      </c>
      <c r="I62" s="41">
        <f t="shared" si="49"/>
        <v>-2.5731854222603854E-2</v>
      </c>
      <c r="J62" s="41">
        <f t="shared" si="49"/>
        <v>-1.3189953580893131E-2</v>
      </c>
      <c r="K62" s="41">
        <f t="shared" si="49"/>
        <v>-2.34466120372053E-2</v>
      </c>
      <c r="L62" s="41">
        <f t="shared" si="49"/>
        <v>-7.7325416115940956E-3</v>
      </c>
      <c r="M62" s="41">
        <f t="shared" si="49"/>
        <v>-2.6276514380517941E-2</v>
      </c>
      <c r="N62" s="41">
        <f t="shared" si="49"/>
        <v>-3.8688747753266368E-2</v>
      </c>
      <c r="O62" s="41">
        <f t="shared" si="49"/>
        <v>-1.8154032334915238E-2</v>
      </c>
      <c r="P62" s="41">
        <f t="shared" si="49"/>
        <v>-2.0178418978987426E-3</v>
      </c>
      <c r="Q62" s="41">
        <f t="shared" si="49"/>
        <v>-2.701926770377578E-3</v>
      </c>
      <c r="R62" s="41">
        <f t="shared" si="49"/>
        <v>1.5974689725239136E-2</v>
      </c>
      <c r="S62" s="41">
        <f t="shared" si="49"/>
        <v>2.6255372450305705E-2</v>
      </c>
      <c r="T62" s="41">
        <f t="shared" si="49"/>
        <v>5.7346172706362136E-2</v>
      </c>
      <c r="U62" s="41">
        <f t="shared" si="49"/>
        <v>6.434752658881919E-2</v>
      </c>
      <c r="V62" s="41">
        <f t="shared" si="49"/>
        <v>6.4442684138804981E-2</v>
      </c>
      <c r="W62" s="41">
        <f t="shared" si="49"/>
        <v>3.6557188493840945E-2</v>
      </c>
      <c r="X62" s="41">
        <f t="shared" si="49"/>
        <v>4.1395644941170276E-2</v>
      </c>
      <c r="Y62" s="41">
        <f t="shared" si="49"/>
        <v>3.3051252165356003E-2</v>
      </c>
      <c r="Z62" s="41">
        <f t="shared" si="49"/>
        <v>1.8884959472249125E-2</v>
      </c>
      <c r="AA62" s="42">
        <f t="shared" si="49"/>
        <v>1.4951190675103808E-2</v>
      </c>
    </row>
    <row r="63" spans="1:27" x14ac:dyDescent="0.2">
      <c r="A63" s="76"/>
      <c r="B63">
        <v>9</v>
      </c>
      <c r="C63" s="40">
        <v>0</v>
      </c>
      <c r="D63" s="41">
        <f t="shared" ref="D63:AA63" si="50">C63*EXP(-revU*delta_t)+sigU*SQRT((1-EXP(-2*revU*delta_t))/(2*revU))*(corDRDU*INDEX(_eps1,$B63,D$6)+SQRT(1-corDRDU^2)*INDEX(_eps2,$B63,D$6))</f>
        <v>7.1611584088896796E-4</v>
      </c>
      <c r="E63" s="41">
        <f t="shared" si="50"/>
        <v>-1.1144865799370181E-2</v>
      </c>
      <c r="F63" s="41">
        <f t="shared" si="50"/>
        <v>-3.1814645720373699E-3</v>
      </c>
      <c r="G63" s="41">
        <f t="shared" si="50"/>
        <v>2.5203628139842543E-2</v>
      </c>
      <c r="H63" s="41">
        <f t="shared" si="50"/>
        <v>3.4165295145440241E-2</v>
      </c>
      <c r="I63" s="41">
        <f t="shared" si="50"/>
        <v>3.0557982139686676E-2</v>
      </c>
      <c r="J63" s="41">
        <f t="shared" si="50"/>
        <v>1.8519593356641016E-2</v>
      </c>
      <c r="K63" s="41">
        <f t="shared" si="50"/>
        <v>2.2916795207743507E-2</v>
      </c>
      <c r="L63" s="41">
        <f t="shared" si="50"/>
        <v>4.0137036198254719E-2</v>
      </c>
      <c r="M63" s="41">
        <f t="shared" si="50"/>
        <v>4.4648629328593592E-2</v>
      </c>
      <c r="N63" s="41">
        <f t="shared" si="50"/>
        <v>3.8223327451220292E-2</v>
      </c>
      <c r="O63" s="41">
        <f t="shared" si="50"/>
        <v>3.8473291719065252E-2</v>
      </c>
      <c r="P63" s="41">
        <f t="shared" si="50"/>
        <v>1.7183625051495802E-2</v>
      </c>
      <c r="Q63" s="41">
        <f t="shared" si="50"/>
        <v>-1.2168774819082861E-2</v>
      </c>
      <c r="R63" s="41">
        <f t="shared" si="50"/>
        <v>-4.4626391997670156E-2</v>
      </c>
      <c r="S63" s="41">
        <f t="shared" si="50"/>
        <v>-3.2409697334176951E-2</v>
      </c>
      <c r="T63" s="41">
        <f t="shared" si="50"/>
        <v>-3.0268573667556847E-2</v>
      </c>
      <c r="U63" s="41">
        <f t="shared" si="50"/>
        <v>4.6191347600614691E-3</v>
      </c>
      <c r="V63" s="41">
        <f t="shared" si="50"/>
        <v>2.2757070154550169E-2</v>
      </c>
      <c r="W63" s="41">
        <f t="shared" si="50"/>
        <v>1.6886219047404092E-2</v>
      </c>
      <c r="X63" s="41">
        <f t="shared" si="50"/>
        <v>1.9508903008732151E-2</v>
      </c>
      <c r="Y63" s="41">
        <f t="shared" si="50"/>
        <v>-8.9600794388107648E-3</v>
      </c>
      <c r="Z63" s="41">
        <f t="shared" si="50"/>
        <v>1.174562685190427E-2</v>
      </c>
      <c r="AA63" s="42">
        <f t="shared" si="50"/>
        <v>1.9307610370085063E-2</v>
      </c>
    </row>
    <row r="64" spans="1:27" x14ac:dyDescent="0.2">
      <c r="A64" s="76"/>
      <c r="B64">
        <v>10</v>
      </c>
      <c r="C64" s="40">
        <v>0</v>
      </c>
      <c r="D64" s="41">
        <f t="shared" ref="D64:AA64" si="51">C64*EXP(-revU*delta_t)+sigU*SQRT((1-EXP(-2*revU*delta_t))/(2*revU))*(corDRDU*INDEX(_eps1,$B64,D$6)+SQRT(1-corDRDU^2)*INDEX(_eps2,$B64,D$6))</f>
        <v>-2.2165586584488164E-2</v>
      </c>
      <c r="E64" s="41">
        <f t="shared" si="51"/>
        <v>-2.669243390485275E-2</v>
      </c>
      <c r="F64" s="41">
        <f t="shared" si="51"/>
        <v>-2.8430707407333632E-2</v>
      </c>
      <c r="G64" s="41">
        <f t="shared" si="51"/>
        <v>-2.736740926264759E-2</v>
      </c>
      <c r="H64" s="41">
        <f t="shared" si="51"/>
        <v>-1.2227926096258826E-2</v>
      </c>
      <c r="I64" s="41">
        <f t="shared" si="51"/>
        <v>-2.6766202655010125E-2</v>
      </c>
      <c r="J64" s="41">
        <f t="shared" si="51"/>
        <v>-1.0741315428299422E-2</v>
      </c>
      <c r="K64" s="41">
        <f t="shared" si="51"/>
        <v>-1.5094004899138039E-2</v>
      </c>
      <c r="L64" s="41">
        <f t="shared" si="51"/>
        <v>2.2808761501085309E-5</v>
      </c>
      <c r="M64" s="41">
        <f t="shared" si="51"/>
        <v>-1.0951422743175355E-2</v>
      </c>
      <c r="N64" s="41">
        <f t="shared" si="51"/>
        <v>-2.6248334944573397E-3</v>
      </c>
      <c r="O64" s="41">
        <f t="shared" si="51"/>
        <v>2.8024229553300219E-2</v>
      </c>
      <c r="P64" s="41">
        <f t="shared" si="51"/>
        <v>3.8313071698936066E-2</v>
      </c>
      <c r="Q64" s="41">
        <f t="shared" si="51"/>
        <v>4.1083177347546039E-2</v>
      </c>
      <c r="R64" s="41">
        <f t="shared" si="51"/>
        <v>2.4373128005350721E-2</v>
      </c>
      <c r="S64" s="41">
        <f t="shared" si="51"/>
        <v>3.1720828296785464E-2</v>
      </c>
      <c r="T64" s="41">
        <f t="shared" si="51"/>
        <v>3.7466478110636428E-2</v>
      </c>
      <c r="U64" s="41">
        <f t="shared" si="51"/>
        <v>5.0749192767726978E-2</v>
      </c>
      <c r="V64" s="41">
        <f t="shared" si="51"/>
        <v>4.1201866165354199E-2</v>
      </c>
      <c r="W64" s="41">
        <f t="shared" si="51"/>
        <v>2.2982215229269302E-2</v>
      </c>
      <c r="X64" s="41">
        <f t="shared" si="51"/>
        <v>2.4743980032254122E-2</v>
      </c>
      <c r="Y64" s="41">
        <f t="shared" si="51"/>
        <v>2.5621045043863085E-2</v>
      </c>
      <c r="Z64" s="41">
        <f t="shared" si="51"/>
        <v>4.889806613197456E-2</v>
      </c>
      <c r="AA64" s="42">
        <f t="shared" si="51"/>
        <v>4.0033934635202273E-2</v>
      </c>
    </row>
    <row r="65" spans="1:27" x14ac:dyDescent="0.2">
      <c r="A65" s="76"/>
      <c r="B65">
        <v>11</v>
      </c>
      <c r="C65" s="40">
        <v>0</v>
      </c>
      <c r="D65" s="41">
        <f t="shared" ref="D65:AA65" si="52">C65*EXP(-revU*delta_t)+sigU*SQRT((1-EXP(-2*revU*delta_t))/(2*revU))*(corDRDU*INDEX(_eps1,$B65,D$6)+SQRT(1-corDRDU^2)*INDEX(_eps2,$B65,D$6))</f>
        <v>-9.7050160607947567E-3</v>
      </c>
      <c r="E65" s="41">
        <f t="shared" si="52"/>
        <v>-3.987918416346669E-2</v>
      </c>
      <c r="F65" s="41">
        <f t="shared" si="52"/>
        <v>-3.1059007536279055E-2</v>
      </c>
      <c r="G65" s="41">
        <f t="shared" si="52"/>
        <v>-3.4348721145180519E-2</v>
      </c>
      <c r="H65" s="41">
        <f t="shared" si="52"/>
        <v>-4.1880728139784863E-2</v>
      </c>
      <c r="I65" s="41">
        <f t="shared" si="52"/>
        <v>-7.0391304830327212E-2</v>
      </c>
      <c r="J65" s="41">
        <f t="shared" si="52"/>
        <v>-5.5384918987726205E-2</v>
      </c>
      <c r="K65" s="41">
        <f t="shared" si="52"/>
        <v>-3.7148166675749536E-2</v>
      </c>
      <c r="L65" s="41">
        <f t="shared" si="52"/>
        <v>-2.5064528057207623E-2</v>
      </c>
      <c r="M65" s="41">
        <f t="shared" si="52"/>
        <v>-3.332819122099874E-2</v>
      </c>
      <c r="N65" s="41">
        <f t="shared" si="52"/>
        <v>-2.4646379549084153E-2</v>
      </c>
      <c r="O65" s="41">
        <f t="shared" si="52"/>
        <v>-3.4939091262420764E-2</v>
      </c>
      <c r="P65" s="41">
        <f t="shared" si="52"/>
        <v>-4.1969163041698759E-2</v>
      </c>
      <c r="Q65" s="41">
        <f t="shared" si="52"/>
        <v>-6.7333403406840214E-2</v>
      </c>
      <c r="R65" s="41">
        <f t="shared" si="52"/>
        <v>-6.9210148237018765E-2</v>
      </c>
      <c r="S65" s="41">
        <f t="shared" si="52"/>
        <v>-5.7029696414574116E-2</v>
      </c>
      <c r="T65" s="41">
        <f t="shared" si="52"/>
        <v>-4.8783750391671002E-2</v>
      </c>
      <c r="U65" s="41">
        <f t="shared" si="52"/>
        <v>-4.3504499244279432E-2</v>
      </c>
      <c r="V65" s="41">
        <f t="shared" si="52"/>
        <v>-5.1766717128938523E-2</v>
      </c>
      <c r="W65" s="41">
        <f t="shared" si="52"/>
        <v>-5.1420823247500372E-2</v>
      </c>
      <c r="X65" s="41">
        <f t="shared" si="52"/>
        <v>-6.0158815817733614E-2</v>
      </c>
      <c r="Y65" s="41">
        <f t="shared" si="52"/>
        <v>-4.6957442177038081E-2</v>
      </c>
      <c r="Z65" s="41">
        <f t="shared" si="52"/>
        <v>-5.8069532109213097E-2</v>
      </c>
      <c r="AA65" s="42">
        <f t="shared" si="52"/>
        <v>-7.1111950798295187E-2</v>
      </c>
    </row>
    <row r="66" spans="1:27" x14ac:dyDescent="0.2">
      <c r="A66" s="76"/>
      <c r="B66">
        <v>12</v>
      </c>
      <c r="C66" s="40">
        <v>0</v>
      </c>
      <c r="D66" s="41">
        <f t="shared" ref="D66:AA66" si="53">C66*EXP(-revU*delta_t)+sigU*SQRT((1-EXP(-2*revU*delta_t))/(2*revU))*(corDRDU*INDEX(_eps1,$B66,D$6)+SQRT(1-corDRDU^2)*INDEX(_eps2,$B66,D$6))</f>
        <v>9.911827342677839E-3</v>
      </c>
      <c r="E66" s="41">
        <f t="shared" si="53"/>
        <v>-1.280467975432114E-3</v>
      </c>
      <c r="F66" s="41">
        <f t="shared" si="53"/>
        <v>-1.4859669946876783E-2</v>
      </c>
      <c r="G66" s="41">
        <f t="shared" si="53"/>
        <v>-2.149379826867627E-2</v>
      </c>
      <c r="H66" s="41">
        <f t="shared" si="53"/>
        <v>-1.612590082326899E-2</v>
      </c>
      <c r="I66" s="41">
        <f t="shared" si="53"/>
        <v>-7.6466119617410525E-3</v>
      </c>
      <c r="J66" s="41">
        <f t="shared" si="53"/>
        <v>2.6767120013200876E-3</v>
      </c>
      <c r="K66" s="41">
        <f t="shared" si="53"/>
        <v>-1.1811840454703119E-2</v>
      </c>
      <c r="L66" s="41">
        <f t="shared" si="53"/>
        <v>-1.6015452126565414E-2</v>
      </c>
      <c r="M66" s="41">
        <f t="shared" si="53"/>
        <v>2.8431188576925892E-4</v>
      </c>
      <c r="N66" s="41">
        <f t="shared" si="53"/>
        <v>-5.3477233079404097E-3</v>
      </c>
      <c r="O66" s="41">
        <f t="shared" si="53"/>
        <v>-1.9117665692625876E-2</v>
      </c>
      <c r="P66" s="41">
        <f t="shared" si="53"/>
        <v>3.1483855159124587E-3</v>
      </c>
      <c r="Q66" s="41">
        <f t="shared" si="53"/>
        <v>-4.991155977248668E-3</v>
      </c>
      <c r="R66" s="41">
        <f t="shared" si="53"/>
        <v>-1.359906497865656E-2</v>
      </c>
      <c r="S66" s="41">
        <f t="shared" si="53"/>
        <v>8.8117262548235379E-3</v>
      </c>
      <c r="T66" s="41">
        <f t="shared" si="53"/>
        <v>4.3815597420307079E-3</v>
      </c>
      <c r="U66" s="41">
        <f t="shared" si="53"/>
        <v>2.0409831592051238E-2</v>
      </c>
      <c r="V66" s="41">
        <f t="shared" si="53"/>
        <v>2.037079682608773E-2</v>
      </c>
      <c r="W66" s="41">
        <f t="shared" si="53"/>
        <v>3.6479242488542667E-2</v>
      </c>
      <c r="X66" s="41">
        <f t="shared" si="53"/>
        <v>7.0656016933541788E-2</v>
      </c>
      <c r="Y66" s="41">
        <f t="shared" si="53"/>
        <v>4.9606752829050152E-2</v>
      </c>
      <c r="Z66" s="41">
        <f t="shared" si="53"/>
        <v>5.035531677749823E-2</v>
      </c>
      <c r="AA66" s="42">
        <f t="shared" si="53"/>
        <v>2.6379125423318796E-2</v>
      </c>
    </row>
    <row r="67" spans="1:27" x14ac:dyDescent="0.2">
      <c r="A67" s="76"/>
      <c r="B67">
        <v>13</v>
      </c>
      <c r="C67" s="40">
        <v>0</v>
      </c>
      <c r="D67" s="41">
        <f t="shared" ref="D67:AA67" si="54">C67*EXP(-revU*delta_t)+sigU*SQRT((1-EXP(-2*revU*delta_t))/(2*revU))*(corDRDU*INDEX(_eps1,$B67,D$6)+SQRT(1-corDRDU^2)*INDEX(_eps2,$B67,D$6))</f>
        <v>-5.5088666960862133E-3</v>
      </c>
      <c r="E67" s="41">
        <f t="shared" si="54"/>
        <v>-1.4120863579082609E-2</v>
      </c>
      <c r="F67" s="41">
        <f t="shared" si="54"/>
        <v>-1.1295047376145607E-2</v>
      </c>
      <c r="G67" s="41">
        <f t="shared" si="54"/>
        <v>-2.7330324330915805E-2</v>
      </c>
      <c r="H67" s="41">
        <f t="shared" si="54"/>
        <v>-1.6424303340741096E-2</v>
      </c>
      <c r="I67" s="41">
        <f t="shared" si="54"/>
        <v>-1.3598224921055266E-2</v>
      </c>
      <c r="J67" s="41">
        <f t="shared" si="54"/>
        <v>1.2765052856954158E-2</v>
      </c>
      <c r="K67" s="41">
        <f t="shared" si="54"/>
        <v>3.1788383750716263E-2</v>
      </c>
      <c r="L67" s="41">
        <f t="shared" si="54"/>
        <v>6.6844334330863897E-2</v>
      </c>
      <c r="M67" s="41">
        <f t="shared" si="54"/>
        <v>8.6651121296234812E-2</v>
      </c>
      <c r="N67" s="41">
        <f t="shared" si="54"/>
        <v>0.11303499180335055</v>
      </c>
      <c r="O67" s="41">
        <f t="shared" si="54"/>
        <v>0.11106899501321434</v>
      </c>
      <c r="P67" s="41">
        <f t="shared" si="54"/>
        <v>8.0909937233067358E-2</v>
      </c>
      <c r="Q67" s="41">
        <f t="shared" si="54"/>
        <v>8.3938652824958312E-2</v>
      </c>
      <c r="R67" s="41">
        <f t="shared" si="54"/>
        <v>7.7108870693207376E-2</v>
      </c>
      <c r="S67" s="41">
        <f t="shared" si="54"/>
        <v>7.3293935641201735E-2</v>
      </c>
      <c r="T67" s="41">
        <f t="shared" si="54"/>
        <v>5.7572293937636312E-2</v>
      </c>
      <c r="U67" s="41">
        <f t="shared" si="54"/>
        <v>3.8328161880232685E-2</v>
      </c>
      <c r="V67" s="41">
        <f t="shared" si="54"/>
        <v>3.8843974848694098E-2</v>
      </c>
      <c r="W67" s="41">
        <f t="shared" si="54"/>
        <v>3.6761830706857936E-2</v>
      </c>
      <c r="X67" s="41">
        <f t="shared" si="54"/>
        <v>3.2236695375200741E-2</v>
      </c>
      <c r="Y67" s="41">
        <f t="shared" si="54"/>
        <v>3.2092236880350705E-2</v>
      </c>
      <c r="Z67" s="41">
        <f t="shared" si="54"/>
        <v>2.444791776502675E-2</v>
      </c>
      <c r="AA67" s="42">
        <f t="shared" si="54"/>
        <v>2.4923507038810785E-2</v>
      </c>
    </row>
    <row r="68" spans="1:27" x14ac:dyDescent="0.2">
      <c r="A68" s="76"/>
      <c r="B68">
        <v>14</v>
      </c>
      <c r="C68" s="40">
        <v>0</v>
      </c>
      <c r="D68" s="41">
        <f t="shared" ref="D68:AA68" si="55">C68*EXP(-revU*delta_t)+sigU*SQRT((1-EXP(-2*revU*delta_t))/(2*revU))*(corDRDU*INDEX(_eps1,$B68,D$6)+SQRT(1-corDRDU^2)*INDEX(_eps2,$B68,D$6))</f>
        <v>6.3511269733433386E-3</v>
      </c>
      <c r="E68" s="41">
        <f t="shared" si="55"/>
        <v>2.2249203272165632E-2</v>
      </c>
      <c r="F68" s="41">
        <f t="shared" si="55"/>
        <v>4.3176220987778166E-2</v>
      </c>
      <c r="G68" s="41">
        <f t="shared" si="55"/>
        <v>3.4961658054992434E-2</v>
      </c>
      <c r="H68" s="41">
        <f t="shared" si="55"/>
        <v>3.2714776078667282E-2</v>
      </c>
      <c r="I68" s="41">
        <f t="shared" si="55"/>
        <v>1.6441426506968851E-2</v>
      </c>
      <c r="J68" s="41">
        <f t="shared" si="55"/>
        <v>4.1985219610563337E-3</v>
      </c>
      <c r="K68" s="41">
        <f t="shared" si="55"/>
        <v>2.9854026191400033E-2</v>
      </c>
      <c r="L68" s="41">
        <f t="shared" si="55"/>
        <v>2.0220370928903181E-2</v>
      </c>
      <c r="M68" s="41">
        <f t="shared" si="55"/>
        <v>4.3898279727329834E-2</v>
      </c>
      <c r="N68" s="41">
        <f t="shared" si="55"/>
        <v>5.3384264029465056E-2</v>
      </c>
      <c r="O68" s="41">
        <f t="shared" si="55"/>
        <v>7.1952737791023444E-2</v>
      </c>
      <c r="P68" s="41">
        <f t="shared" si="55"/>
        <v>8.0021970742188031E-2</v>
      </c>
      <c r="Q68" s="41">
        <f t="shared" si="55"/>
        <v>6.6823662940367332E-2</v>
      </c>
      <c r="R68" s="41">
        <f t="shared" si="55"/>
        <v>7.0731636799817574E-2</v>
      </c>
      <c r="S68" s="41">
        <f t="shared" si="55"/>
        <v>4.1527508915424137E-2</v>
      </c>
      <c r="T68" s="41">
        <f t="shared" si="55"/>
        <v>4.6810271936620559E-2</v>
      </c>
      <c r="U68" s="41">
        <f t="shared" si="55"/>
        <v>5.3974109310030369E-2</v>
      </c>
      <c r="V68" s="41">
        <f t="shared" si="55"/>
        <v>4.4801586799253945E-2</v>
      </c>
      <c r="W68" s="41">
        <f t="shared" si="55"/>
        <v>4.0549346500444131E-2</v>
      </c>
      <c r="X68" s="41">
        <f t="shared" si="55"/>
        <v>2.7433467088708922E-2</v>
      </c>
      <c r="Y68" s="41">
        <f t="shared" si="55"/>
        <v>1.4824100684882258E-2</v>
      </c>
      <c r="Z68" s="41">
        <f t="shared" si="55"/>
        <v>2.383819480033969E-2</v>
      </c>
      <c r="AA68" s="42">
        <f t="shared" si="55"/>
        <v>5.8951411230504375E-2</v>
      </c>
    </row>
    <row r="69" spans="1:27" x14ac:dyDescent="0.2">
      <c r="A69" s="76"/>
      <c r="B69">
        <v>15</v>
      </c>
      <c r="C69" s="40">
        <v>0</v>
      </c>
      <c r="D69" s="41">
        <f t="shared" ref="D69:AA69" si="56">C69*EXP(-revU*delta_t)+sigU*SQRT((1-EXP(-2*revU*delta_t))/(2*revU))*(corDRDU*INDEX(_eps1,$B69,D$6)+SQRT(1-corDRDU^2)*INDEX(_eps2,$B69,D$6))</f>
        <v>-1.2887601732963317E-2</v>
      </c>
      <c r="E69" s="41">
        <f t="shared" si="56"/>
        <v>-3.6245216646129425E-2</v>
      </c>
      <c r="F69" s="41">
        <f t="shared" si="56"/>
        <v>-3.4151546984153562E-2</v>
      </c>
      <c r="G69" s="41">
        <f t="shared" si="56"/>
        <v>-2.9173119656109522E-2</v>
      </c>
      <c r="H69" s="41">
        <f t="shared" si="56"/>
        <v>-4.9394697079897798E-4</v>
      </c>
      <c r="I69" s="41">
        <f t="shared" si="56"/>
        <v>-1.2673181546197693E-2</v>
      </c>
      <c r="J69" s="41">
        <f t="shared" si="56"/>
        <v>-3.2402856672643018E-2</v>
      </c>
      <c r="K69" s="41">
        <f t="shared" si="56"/>
        <v>-5.303106970428563E-2</v>
      </c>
      <c r="L69" s="41">
        <f t="shared" si="56"/>
        <v>-4.1546701560396138E-2</v>
      </c>
      <c r="M69" s="41">
        <f t="shared" si="56"/>
        <v>-5.6021426707828531E-2</v>
      </c>
      <c r="N69" s="41">
        <f t="shared" si="56"/>
        <v>-7.1549845629326939E-2</v>
      </c>
      <c r="O69" s="41">
        <f t="shared" si="56"/>
        <v>-7.0527645781477383E-2</v>
      </c>
      <c r="P69" s="41">
        <f t="shared" si="56"/>
        <v>-6.8854872148761889E-2</v>
      </c>
      <c r="Q69" s="41">
        <f t="shared" si="56"/>
        <v>-6.9264802898273192E-2</v>
      </c>
      <c r="R69" s="41">
        <f t="shared" si="56"/>
        <v>-4.6332511648307914E-2</v>
      </c>
      <c r="S69" s="41">
        <f t="shared" si="56"/>
        <v>-4.9436581584561733E-2</v>
      </c>
      <c r="T69" s="41">
        <f t="shared" si="56"/>
        <v>-7.8874844429866975E-2</v>
      </c>
      <c r="U69" s="41">
        <f t="shared" si="56"/>
        <v>-9.4108583903439236E-2</v>
      </c>
      <c r="V69" s="41">
        <f t="shared" si="56"/>
        <v>-8.2960292750090509E-2</v>
      </c>
      <c r="W69" s="41">
        <f t="shared" si="56"/>
        <v>-8.6173303415401248E-2</v>
      </c>
      <c r="X69" s="41">
        <f t="shared" si="56"/>
        <v>-5.8673698438697394E-2</v>
      </c>
      <c r="Y69" s="41">
        <f t="shared" si="56"/>
        <v>-4.2802998223396227E-2</v>
      </c>
      <c r="Z69" s="41">
        <f t="shared" si="56"/>
        <v>-2.2983217397473915E-2</v>
      </c>
      <c r="AA69" s="42">
        <f t="shared" si="56"/>
        <v>-5.129888275728519E-3</v>
      </c>
    </row>
    <row r="70" spans="1:27" x14ac:dyDescent="0.2">
      <c r="A70" s="76"/>
      <c r="B70">
        <v>16</v>
      </c>
      <c r="C70" s="40">
        <v>0</v>
      </c>
      <c r="D70" s="41">
        <f t="shared" ref="D70:AA70" si="57">C70*EXP(-revU*delta_t)+sigU*SQRT((1-EXP(-2*revU*delta_t))/(2*revU))*(corDRDU*INDEX(_eps1,$B70,D$6)+SQRT(1-corDRDU^2)*INDEX(_eps2,$B70,D$6))</f>
        <v>-3.1074566586130267E-3</v>
      </c>
      <c r="E70" s="41">
        <f t="shared" si="57"/>
        <v>-1.7170449278516093E-2</v>
      </c>
      <c r="F70" s="41">
        <f t="shared" si="57"/>
        <v>-2.1072404663677213E-2</v>
      </c>
      <c r="G70" s="41">
        <f t="shared" si="57"/>
        <v>-5.0474301559814687E-2</v>
      </c>
      <c r="H70" s="41">
        <f t="shared" si="57"/>
        <v>-2.6261264129103148E-2</v>
      </c>
      <c r="I70" s="41">
        <f t="shared" si="57"/>
        <v>-2.242355705763055E-2</v>
      </c>
      <c r="J70" s="41">
        <f t="shared" si="57"/>
        <v>4.282064455532128E-5</v>
      </c>
      <c r="K70" s="41">
        <f t="shared" si="57"/>
        <v>1.684234141992429E-2</v>
      </c>
      <c r="L70" s="41">
        <f t="shared" si="57"/>
        <v>2.3954689015830585E-2</v>
      </c>
      <c r="M70" s="41">
        <f t="shared" si="57"/>
        <v>2.1614156404099485E-2</v>
      </c>
      <c r="N70" s="41">
        <f t="shared" si="57"/>
        <v>-7.5570235554896156E-3</v>
      </c>
      <c r="O70" s="41">
        <f t="shared" si="57"/>
        <v>-2.7181507035176043E-2</v>
      </c>
      <c r="P70" s="41">
        <f t="shared" si="57"/>
        <v>-3.9281435549758902E-2</v>
      </c>
      <c r="Q70" s="41">
        <f t="shared" si="57"/>
        <v>-6.2826981417578531E-2</v>
      </c>
      <c r="R70" s="41">
        <f t="shared" si="57"/>
        <v>-4.793574089929066E-2</v>
      </c>
      <c r="S70" s="41">
        <f t="shared" si="57"/>
        <v>-2.5574843864783998E-2</v>
      </c>
      <c r="T70" s="41">
        <f t="shared" si="57"/>
        <v>-2.7628899559082227E-2</v>
      </c>
      <c r="U70" s="41">
        <f t="shared" si="57"/>
        <v>-2.2012958761998457E-2</v>
      </c>
      <c r="V70" s="41">
        <f t="shared" si="57"/>
        <v>-1.1701678300699113E-2</v>
      </c>
      <c r="W70" s="41">
        <f t="shared" si="57"/>
        <v>-1.2083507323102311E-2</v>
      </c>
      <c r="X70" s="41">
        <f t="shared" si="57"/>
        <v>1.9914968150960641E-3</v>
      </c>
      <c r="Y70" s="41">
        <f t="shared" si="57"/>
        <v>3.019295762057558E-2</v>
      </c>
      <c r="Z70" s="41">
        <f t="shared" si="57"/>
        <v>4.2645676230413085E-2</v>
      </c>
      <c r="AA70" s="42">
        <f t="shared" si="57"/>
        <v>4.3475061345042226E-2</v>
      </c>
    </row>
    <row r="71" spans="1:27" x14ac:dyDescent="0.2">
      <c r="A71" s="76"/>
      <c r="B71">
        <v>17</v>
      </c>
      <c r="C71" s="40">
        <v>0</v>
      </c>
      <c r="D71" s="41">
        <f t="shared" ref="D71:AA71" si="58">C71*EXP(-revU*delta_t)+sigU*SQRT((1-EXP(-2*revU*delta_t))/(2*revU))*(corDRDU*INDEX(_eps1,$B71,D$6)+SQRT(1-corDRDU^2)*INDEX(_eps2,$B71,D$6))</f>
        <v>3.8763323897781463E-2</v>
      </c>
      <c r="E71" s="41">
        <f t="shared" si="58"/>
        <v>4.3510862342384812E-2</v>
      </c>
      <c r="F71" s="41">
        <f t="shared" si="58"/>
        <v>2.0506404106424223E-3</v>
      </c>
      <c r="G71" s="41">
        <f t="shared" si="58"/>
        <v>-1.568747726131841E-2</v>
      </c>
      <c r="H71" s="41">
        <f t="shared" si="58"/>
        <v>5.5189173873741414E-3</v>
      </c>
      <c r="I71" s="41">
        <f t="shared" si="58"/>
        <v>2.8570891983214265E-2</v>
      </c>
      <c r="J71" s="41">
        <f t="shared" si="58"/>
        <v>2.8662284318597676E-2</v>
      </c>
      <c r="K71" s="41">
        <f t="shared" si="58"/>
        <v>2.97607767780525E-2</v>
      </c>
      <c r="L71" s="41">
        <f t="shared" si="58"/>
        <v>3.1551331903789767E-2</v>
      </c>
      <c r="M71" s="41">
        <f t="shared" si="58"/>
        <v>4.6946085420052491E-2</v>
      </c>
      <c r="N71" s="41">
        <f t="shared" si="58"/>
        <v>4.561092869217219E-2</v>
      </c>
      <c r="O71" s="41">
        <f t="shared" si="58"/>
        <v>4.318461325614914E-2</v>
      </c>
      <c r="P71" s="41">
        <f t="shared" si="58"/>
        <v>5.4184984171422784E-2</v>
      </c>
      <c r="Q71" s="41">
        <f t="shared" si="58"/>
        <v>5.9155990329725829E-2</v>
      </c>
      <c r="R71" s="41">
        <f t="shared" si="58"/>
        <v>5.1007338296951546E-2</v>
      </c>
      <c r="S71" s="41">
        <f t="shared" si="58"/>
        <v>6.8858306594242899E-2</v>
      </c>
      <c r="T71" s="41">
        <f t="shared" si="58"/>
        <v>7.7471145038248507E-2</v>
      </c>
      <c r="U71" s="41">
        <f t="shared" si="58"/>
        <v>7.7861079093666755E-2</v>
      </c>
      <c r="V71" s="41">
        <f t="shared" si="58"/>
        <v>3.3739910785452153E-2</v>
      </c>
      <c r="W71" s="41">
        <f t="shared" si="58"/>
        <v>-1.0726906262053942E-3</v>
      </c>
      <c r="X71" s="41">
        <f t="shared" si="58"/>
        <v>7.9074562130297919E-3</v>
      </c>
      <c r="Y71" s="41">
        <f t="shared" si="58"/>
        <v>5.6504132865217464E-3</v>
      </c>
      <c r="Z71" s="41">
        <f t="shared" si="58"/>
        <v>-1.5746283556111528E-2</v>
      </c>
      <c r="AA71" s="42">
        <f t="shared" si="58"/>
        <v>-1.3636681799985007E-2</v>
      </c>
    </row>
    <row r="72" spans="1:27" x14ac:dyDescent="0.2">
      <c r="A72" s="76"/>
      <c r="B72">
        <v>18</v>
      </c>
      <c r="C72" s="40">
        <v>0</v>
      </c>
      <c r="D72" s="41">
        <f t="shared" ref="D72:AA72" si="59">C72*EXP(-revU*delta_t)+sigU*SQRT((1-EXP(-2*revU*delta_t))/(2*revU))*(corDRDU*INDEX(_eps1,$B72,D$6)+SQRT(1-corDRDU^2)*INDEX(_eps2,$B72,D$6))</f>
        <v>2.3147675746968683E-3</v>
      </c>
      <c r="E72" s="41">
        <f t="shared" si="59"/>
        <v>-6.9237474784160664E-3</v>
      </c>
      <c r="F72" s="41">
        <f t="shared" si="59"/>
        <v>-1.253306349064456E-2</v>
      </c>
      <c r="G72" s="41">
        <f t="shared" si="59"/>
        <v>-7.4900084870869821E-3</v>
      </c>
      <c r="H72" s="41">
        <f t="shared" si="59"/>
        <v>8.1270840761231353E-3</v>
      </c>
      <c r="I72" s="41">
        <f t="shared" si="59"/>
        <v>2.5731854222603864E-2</v>
      </c>
      <c r="J72" s="41">
        <f t="shared" si="59"/>
        <v>1.3189953580893142E-2</v>
      </c>
      <c r="K72" s="41">
        <f t="shared" si="59"/>
        <v>2.3446612037205307E-2</v>
      </c>
      <c r="L72" s="41">
        <f t="shared" si="59"/>
        <v>7.7325416115941025E-3</v>
      </c>
      <c r="M72" s="41">
        <f t="shared" si="59"/>
        <v>2.6276514380517948E-2</v>
      </c>
      <c r="N72" s="41">
        <f t="shared" si="59"/>
        <v>3.8688747753266368E-2</v>
      </c>
      <c r="O72" s="41">
        <f t="shared" si="59"/>
        <v>1.8154032334915225E-2</v>
      </c>
      <c r="P72" s="41">
        <f t="shared" si="59"/>
        <v>2.0178418978987287E-3</v>
      </c>
      <c r="Q72" s="41">
        <f t="shared" si="59"/>
        <v>2.7019267703775642E-3</v>
      </c>
      <c r="R72" s="41">
        <f t="shared" si="59"/>
        <v>-1.597468972523915E-2</v>
      </c>
      <c r="S72" s="41">
        <f t="shared" si="59"/>
        <v>-2.6255372450305719E-2</v>
      </c>
      <c r="T72" s="41">
        <f t="shared" si="59"/>
        <v>-5.734617270636215E-2</v>
      </c>
      <c r="U72" s="41">
        <f t="shared" si="59"/>
        <v>-6.4347526588819204E-2</v>
      </c>
      <c r="V72" s="41">
        <f t="shared" si="59"/>
        <v>-6.4442684138804995E-2</v>
      </c>
      <c r="W72" s="41">
        <f t="shared" si="59"/>
        <v>-3.6557188493840959E-2</v>
      </c>
      <c r="X72" s="41">
        <f t="shared" si="59"/>
        <v>-4.139564494117029E-2</v>
      </c>
      <c r="Y72" s="41">
        <f t="shared" si="59"/>
        <v>-3.3051252165356017E-2</v>
      </c>
      <c r="Z72" s="41">
        <f t="shared" si="59"/>
        <v>-1.8884959472249139E-2</v>
      </c>
      <c r="AA72" s="42">
        <f t="shared" si="59"/>
        <v>-1.4951190675103821E-2</v>
      </c>
    </row>
    <row r="73" spans="1:27" x14ac:dyDescent="0.2">
      <c r="A73" s="76"/>
      <c r="B73">
        <v>19</v>
      </c>
      <c r="C73" s="40">
        <v>0</v>
      </c>
      <c r="D73" s="41">
        <f t="shared" ref="D73:AA73" si="60">C73*EXP(-revU*delta_t)+sigU*SQRT((1-EXP(-2*revU*delta_t))/(2*revU))*(corDRDU*INDEX(_eps1,$B73,D$6)+SQRT(1-corDRDU^2)*INDEX(_eps2,$B73,D$6))</f>
        <v>-7.1611584088896796E-4</v>
      </c>
      <c r="E73" s="41">
        <f t="shared" si="60"/>
        <v>1.1144865799370181E-2</v>
      </c>
      <c r="F73" s="41">
        <f t="shared" si="60"/>
        <v>3.1814645720373699E-3</v>
      </c>
      <c r="G73" s="41">
        <f t="shared" si="60"/>
        <v>-2.5203628139842553E-2</v>
      </c>
      <c r="H73" s="41">
        <f t="shared" si="60"/>
        <v>-3.4165295145440255E-2</v>
      </c>
      <c r="I73" s="41">
        <f t="shared" si="60"/>
        <v>-3.055798213968669E-2</v>
      </c>
      <c r="J73" s="41">
        <f t="shared" si="60"/>
        <v>-1.8519593356641027E-2</v>
      </c>
      <c r="K73" s="41">
        <f t="shared" si="60"/>
        <v>-2.2916795207743517E-2</v>
      </c>
      <c r="L73" s="41">
        <f t="shared" si="60"/>
        <v>-4.0137036198254733E-2</v>
      </c>
      <c r="M73" s="41">
        <f t="shared" si="60"/>
        <v>-4.4648629328593606E-2</v>
      </c>
      <c r="N73" s="41">
        <f t="shared" si="60"/>
        <v>-3.8223327451220306E-2</v>
      </c>
      <c r="O73" s="41">
        <f t="shared" si="60"/>
        <v>-3.8473291719065265E-2</v>
      </c>
      <c r="P73" s="41">
        <f t="shared" si="60"/>
        <v>-1.7183625051495819E-2</v>
      </c>
      <c r="Q73" s="41">
        <f t="shared" si="60"/>
        <v>1.2168774819082843E-2</v>
      </c>
      <c r="R73" s="41">
        <f t="shared" si="60"/>
        <v>4.4626391997670135E-2</v>
      </c>
      <c r="S73" s="41">
        <f t="shared" si="60"/>
        <v>3.240969733417693E-2</v>
      </c>
      <c r="T73" s="41">
        <f t="shared" si="60"/>
        <v>3.0268573667556826E-2</v>
      </c>
      <c r="U73" s="41">
        <f t="shared" si="60"/>
        <v>-4.6191347600614864E-3</v>
      </c>
      <c r="V73" s="41">
        <f t="shared" si="60"/>
        <v>-2.2757070154550186E-2</v>
      </c>
      <c r="W73" s="41">
        <f t="shared" si="60"/>
        <v>-1.6886219047404109E-2</v>
      </c>
      <c r="X73" s="41">
        <f t="shared" si="60"/>
        <v>-1.9508903008732169E-2</v>
      </c>
      <c r="Y73" s="41">
        <f t="shared" si="60"/>
        <v>8.9600794388107474E-3</v>
      </c>
      <c r="Z73" s="41">
        <f t="shared" si="60"/>
        <v>-1.1745626851904287E-2</v>
      </c>
      <c r="AA73" s="42">
        <f t="shared" si="60"/>
        <v>-1.9307610370085077E-2</v>
      </c>
    </row>
    <row r="74" spans="1:27" x14ac:dyDescent="0.2">
      <c r="A74" s="76"/>
      <c r="B74">
        <v>20</v>
      </c>
      <c r="C74" s="16">
        <v>0</v>
      </c>
      <c r="D74" s="17">
        <f t="shared" ref="D74:AA74" si="61">C74*EXP(-revU*delta_t)+sigU*SQRT((1-EXP(-2*revU*delta_t))/(2*revU))*(corDRDU*INDEX(_eps1,$B74,D$6)+SQRT(1-corDRDU^2)*INDEX(_eps2,$B74,D$6))</f>
        <v>2.2165586584488164E-2</v>
      </c>
      <c r="E74" s="17">
        <f t="shared" si="61"/>
        <v>2.6692433904852753E-2</v>
      </c>
      <c r="F74" s="17">
        <f t="shared" si="61"/>
        <v>2.8430707407333635E-2</v>
      </c>
      <c r="G74" s="17">
        <f t="shared" si="61"/>
        <v>2.7367409262647593E-2</v>
      </c>
      <c r="H74" s="17">
        <f t="shared" si="61"/>
        <v>1.2227926096258829E-2</v>
      </c>
      <c r="I74" s="17">
        <f t="shared" si="61"/>
        <v>2.6766202655010125E-2</v>
      </c>
      <c r="J74" s="17">
        <f t="shared" si="61"/>
        <v>1.0741315428299422E-2</v>
      </c>
      <c r="K74" s="17">
        <f t="shared" si="61"/>
        <v>1.5094004899138041E-2</v>
      </c>
      <c r="L74" s="17">
        <f t="shared" si="61"/>
        <v>-2.2808761501083574E-5</v>
      </c>
      <c r="M74" s="17">
        <f t="shared" si="61"/>
        <v>1.0951422743175357E-2</v>
      </c>
      <c r="N74" s="17">
        <f t="shared" si="61"/>
        <v>2.6248334944573414E-3</v>
      </c>
      <c r="O74" s="17">
        <f t="shared" si="61"/>
        <v>-2.8024229553300216E-2</v>
      </c>
      <c r="P74" s="17">
        <f t="shared" si="61"/>
        <v>-3.8313071698936066E-2</v>
      </c>
      <c r="Q74" s="17">
        <f t="shared" si="61"/>
        <v>-4.1083177347546039E-2</v>
      </c>
      <c r="R74" s="17">
        <f t="shared" si="61"/>
        <v>-2.4373128005350721E-2</v>
      </c>
      <c r="S74" s="17">
        <f t="shared" si="61"/>
        <v>-3.1720828296785464E-2</v>
      </c>
      <c r="T74" s="17">
        <f t="shared" si="61"/>
        <v>-3.7466478110636428E-2</v>
      </c>
      <c r="U74" s="17">
        <f t="shared" si="61"/>
        <v>-5.0749192767726978E-2</v>
      </c>
      <c r="V74" s="17">
        <f t="shared" si="61"/>
        <v>-4.1201866165354199E-2</v>
      </c>
      <c r="W74" s="17">
        <f t="shared" si="61"/>
        <v>-2.2982215229269302E-2</v>
      </c>
      <c r="X74" s="17">
        <f t="shared" si="61"/>
        <v>-2.4743980032254122E-2</v>
      </c>
      <c r="Y74" s="17">
        <f t="shared" si="61"/>
        <v>-2.5621045043863082E-2</v>
      </c>
      <c r="Z74" s="17">
        <f t="shared" si="61"/>
        <v>-4.889806613197456E-2</v>
      </c>
      <c r="AA74" s="18">
        <f t="shared" si="61"/>
        <v>-4.0033934635202273E-2</v>
      </c>
    </row>
    <row r="75" spans="1:27" x14ac:dyDescent="0.2">
      <c r="C75">
        <v>0</v>
      </c>
      <c r="D75">
        <v>1</v>
      </c>
      <c r="E75">
        <v>2</v>
      </c>
      <c r="F75">
        <v>3</v>
      </c>
      <c r="G75">
        <v>4</v>
      </c>
      <c r="H75">
        <v>5</v>
      </c>
      <c r="I75">
        <v>6</v>
      </c>
      <c r="J75">
        <v>7</v>
      </c>
      <c r="K75">
        <v>8</v>
      </c>
      <c r="L75">
        <v>9</v>
      </c>
      <c r="M75">
        <v>10</v>
      </c>
      <c r="N75">
        <v>11</v>
      </c>
      <c r="O75">
        <v>12</v>
      </c>
      <c r="P75">
        <v>13</v>
      </c>
      <c r="Q75">
        <v>14</v>
      </c>
      <c r="R75">
        <v>15</v>
      </c>
      <c r="S75">
        <v>16</v>
      </c>
      <c r="T75">
        <v>17</v>
      </c>
      <c r="U75">
        <v>18</v>
      </c>
      <c r="V75">
        <v>19</v>
      </c>
      <c r="W75">
        <v>20</v>
      </c>
      <c r="X75">
        <v>21</v>
      </c>
      <c r="Y75">
        <v>22</v>
      </c>
      <c r="Z75">
        <v>23</v>
      </c>
      <c r="AA75">
        <v>24</v>
      </c>
    </row>
    <row r="76" spans="1:27" x14ac:dyDescent="0.2">
      <c r="A76" s="59" t="s">
        <v>25</v>
      </c>
      <c r="B76" s="60"/>
      <c r="C76" s="61"/>
      <c r="D76" s="61">
        <f t="shared" ref="D76:AA76" si="62">AVERAGE(D55:D74)</f>
        <v>0</v>
      </c>
      <c r="E76" s="61">
        <f t="shared" si="62"/>
        <v>0</v>
      </c>
      <c r="F76" s="61">
        <f t="shared" si="62"/>
        <v>0</v>
      </c>
      <c r="G76" s="61">
        <f t="shared" si="62"/>
        <v>1.3877787807814458E-18</v>
      </c>
      <c r="H76" s="61">
        <f t="shared" si="62"/>
        <v>0</v>
      </c>
      <c r="I76" s="61">
        <f t="shared" si="62"/>
        <v>0</v>
      </c>
      <c r="J76" s="61">
        <f t="shared" si="62"/>
        <v>0</v>
      </c>
      <c r="K76" s="61">
        <f t="shared" si="62"/>
        <v>0</v>
      </c>
      <c r="L76" s="61">
        <f t="shared" si="62"/>
        <v>0</v>
      </c>
      <c r="M76" s="61">
        <f t="shared" si="62"/>
        <v>-1.3877787807814458E-18</v>
      </c>
      <c r="N76" s="61">
        <f t="shared" si="62"/>
        <v>-1.1275702593849246E-18</v>
      </c>
      <c r="O76" s="61">
        <f t="shared" si="62"/>
        <v>0</v>
      </c>
      <c r="P76" s="61">
        <f t="shared" si="62"/>
        <v>0</v>
      </c>
      <c r="Q76" s="61">
        <f t="shared" si="62"/>
        <v>0</v>
      </c>
      <c r="R76" s="61">
        <f t="shared" si="62"/>
        <v>-2.2551405187698493E-18</v>
      </c>
      <c r="S76" s="61">
        <f t="shared" si="62"/>
        <v>0</v>
      </c>
      <c r="T76" s="61">
        <f t="shared" si="62"/>
        <v>0</v>
      </c>
      <c r="U76" s="61">
        <f t="shared" si="62"/>
        <v>0</v>
      </c>
      <c r="V76" s="61">
        <f t="shared" si="62"/>
        <v>0</v>
      </c>
      <c r="W76" s="61">
        <f t="shared" si="62"/>
        <v>-3.2959746043559333E-18</v>
      </c>
      <c r="X76" s="61">
        <f t="shared" si="62"/>
        <v>-1.3877787807814458E-18</v>
      </c>
      <c r="Y76" s="61">
        <f t="shared" si="62"/>
        <v>-1.3877787807814458E-18</v>
      </c>
      <c r="Z76" s="61">
        <f t="shared" si="62"/>
        <v>0</v>
      </c>
      <c r="AA76" s="62">
        <f t="shared" si="62"/>
        <v>0</v>
      </c>
    </row>
    <row r="77" spans="1:27" x14ac:dyDescent="0.2">
      <c r="A77" s="63" t="s">
        <v>26</v>
      </c>
      <c r="B77" s="64"/>
      <c r="C77" s="65"/>
      <c r="D77" s="65">
        <f t="shared" ref="D77:AA77" si="63">_xlfn.STDEV.P(D55:D74)</f>
        <v>1.5616152306160284E-2</v>
      </c>
      <c r="E77" s="65">
        <f t="shared" si="63"/>
        <v>2.5831729138347859E-2</v>
      </c>
      <c r="F77" s="65">
        <f t="shared" si="63"/>
        <v>2.4015245034900282E-2</v>
      </c>
      <c r="G77" s="65">
        <f t="shared" si="63"/>
        <v>2.9489325746537023E-2</v>
      </c>
      <c r="H77" s="65">
        <f t="shared" si="63"/>
        <v>2.3360757419130532E-2</v>
      </c>
      <c r="I77" s="65">
        <f t="shared" si="63"/>
        <v>3.0431411741628368E-2</v>
      </c>
      <c r="J77" s="65">
        <f t="shared" si="63"/>
        <v>2.3997974428523278E-2</v>
      </c>
      <c r="K77" s="65">
        <f t="shared" si="63"/>
        <v>2.9505397538497048E-2</v>
      </c>
      <c r="L77" s="65">
        <f t="shared" si="63"/>
        <v>3.2753580235264548E-2</v>
      </c>
      <c r="M77" s="65">
        <f t="shared" si="63"/>
        <v>4.3771818400593479E-2</v>
      </c>
      <c r="N77" s="65">
        <f t="shared" si="63"/>
        <v>5.1463004899831521E-2</v>
      </c>
      <c r="O77" s="65">
        <f t="shared" si="63"/>
        <v>5.4104304674106596E-2</v>
      </c>
      <c r="P77" s="65">
        <f t="shared" si="63"/>
        <v>5.0703583648764587E-2</v>
      </c>
      <c r="Q77" s="65">
        <f t="shared" si="63"/>
        <v>5.4915643377353017E-2</v>
      </c>
      <c r="R77" s="65">
        <f t="shared" si="63"/>
        <v>5.0804293092123323E-2</v>
      </c>
      <c r="S77" s="65">
        <f t="shared" si="63"/>
        <v>4.5838876979436276E-2</v>
      </c>
      <c r="T77" s="65">
        <f t="shared" si="63"/>
        <v>5.1477864662631205E-2</v>
      </c>
      <c r="U77" s="65">
        <f t="shared" si="63"/>
        <v>5.3695642146308752E-2</v>
      </c>
      <c r="V77" s="65">
        <f t="shared" si="63"/>
        <v>4.5974838240062418E-2</v>
      </c>
      <c r="W77" s="65">
        <f t="shared" si="63"/>
        <v>4.0857401497876422E-2</v>
      </c>
      <c r="X77" s="65">
        <f t="shared" si="63"/>
        <v>4.0766056433094645E-2</v>
      </c>
      <c r="Y77" s="65">
        <f t="shared" si="63"/>
        <v>3.2434922060393889E-2</v>
      </c>
      <c r="Z77" s="65">
        <f t="shared" si="63"/>
        <v>3.5431819662991401E-2</v>
      </c>
      <c r="AA77" s="66">
        <f t="shared" si="63"/>
        <v>3.7617298600501191E-2</v>
      </c>
    </row>
    <row r="78" spans="1:27" x14ac:dyDescent="0.2">
      <c r="A78" s="67" t="s">
        <v>27</v>
      </c>
      <c r="B78" s="68"/>
      <c r="C78" s="69"/>
      <c r="D78" s="69">
        <f>sigU*SQRT((1-EXP(-2*revU*i*delta_t))/(2*revU))</f>
        <v>1.5616152306160288E-2</v>
      </c>
      <c r="E78" s="69">
        <f>sigU*SQRT((1-EXP(-2*revU*i*delta_t))/(2*revU))</f>
        <v>2.1725581404621944E-2</v>
      </c>
      <c r="F78" s="69">
        <f>sigU*SQRT((1-EXP(-2*revU*i*delta_t))/(2*revU))</f>
        <v>2.6180609999079112E-2</v>
      </c>
      <c r="G78" s="69">
        <f>sigU*SQRT((1-EXP(-2*revU*i*delta_t))/(2*revU))</f>
        <v>2.9750352444276561E-2</v>
      </c>
      <c r="H78" s="69">
        <f>sigU*SQRT((1-EXP(-2*revU*i*delta_t))/(2*revU))</f>
        <v>3.2739364408810062E-2</v>
      </c>
      <c r="I78" s="69">
        <f>sigU*SQRT((1-EXP(-2*revU*i*delta_t))/(2*revU))</f>
        <v>3.5307255995442904E-2</v>
      </c>
      <c r="J78" s="69">
        <f>sigU*SQRT((1-EXP(-2*revU*i*delta_t))/(2*revU))</f>
        <v>3.7550890752567463E-2</v>
      </c>
      <c r="K78" s="69">
        <f>sigU*SQRT((1-EXP(-2*revU*i*delta_t))/(2*revU))</f>
        <v>3.9534718697338572E-2</v>
      </c>
      <c r="L78" s="69">
        <f>sigU*SQRT((1-EXP(-2*revU*i*delta_t))/(2*revU))</f>
        <v>4.1304430767406329E-2</v>
      </c>
      <c r="M78" s="69">
        <f>sigU*SQRT((1-EXP(-2*revU*i*delta_t))/(2*revU))</f>
        <v>4.2893956668253526E-2</v>
      </c>
      <c r="N78" s="69">
        <f>sigU*SQRT((1-EXP(-2*revU*i*delta_t))/(2*revU))</f>
        <v>4.4329398600186268E-2</v>
      </c>
      <c r="O78" s="69">
        <f>sigU*SQRT((1-EXP(-2*revU*i*delta_t))/(2*revU))</f>
        <v>4.5631402065154168E-2</v>
      </c>
      <c r="P78" s="69">
        <f>sigU*SQRT((1-EXP(-2*revU*i*delta_t))/(2*revU))</f>
        <v>4.6816664859604708E-2</v>
      </c>
      <c r="Q78" s="69">
        <f>sigU*SQRT((1-EXP(-2*revU*i*delta_t))/(2*revU))</f>
        <v>4.789894074210424E-2</v>
      </c>
      <c r="R78" s="69">
        <f>sigU*SQRT((1-EXP(-2*revU*i*delta_t))/(2*revU))</f>
        <v>4.8889731673128288E-2</v>
      </c>
      <c r="S78" s="69">
        <f>sigU*SQRT((1-EXP(-2*revU*i*delta_t))/(2*revU))</f>
        <v>4.9798780039426269E-2</v>
      </c>
      <c r="T78" s="69">
        <f>sigU*SQRT((1-EXP(-2*revU*i*delta_t))/(2*revU))</f>
        <v>5.0634427870256057E-2</v>
      </c>
      <c r="U78" s="69">
        <f>sigU*SQRT((1-EXP(-2*revU*i*delta_t))/(2*revU))</f>
        <v>5.1403884933018298E-2</v>
      </c>
      <c r="V78" s="69">
        <f>sigU*SQRT((1-EXP(-2*revU*i*delta_t))/(2*revU))</f>
        <v>5.2113432775146261E-2</v>
      </c>
      <c r="W78" s="69">
        <f>sigU*SQRT((1-EXP(-2*revU*i*delta_t))/(2*revU))</f>
        <v>5.2768582712632225E-2</v>
      </c>
      <c r="X78" s="69">
        <f>sigU*SQRT((1-EXP(-2*revU*i*delta_t))/(2*revU))</f>
        <v>5.3374200041741142E-2</v>
      </c>
      <c r="Y78" s="69">
        <f>sigU*SQRT((1-EXP(-2*revU*i*delta_t))/(2*revU))</f>
        <v>5.3934603035513493E-2</v>
      </c>
      <c r="Z78" s="69">
        <f>sigU*SQRT((1-EXP(-2*revU*i*delta_t))/(2*revU))</f>
        <v>5.445364281568961E-2</v>
      </c>
      <c r="AA78" s="70">
        <f>sigU*SQRT((1-EXP(-2*revU*i*delta_t))/(2*revU))</f>
        <v>5.4934768510777485E-2</v>
      </c>
    </row>
    <row r="79" spans="1:27" x14ac:dyDescent="0.2">
      <c r="C79">
        <v>0</v>
      </c>
      <c r="D79">
        <v>1</v>
      </c>
      <c r="E79">
        <v>2</v>
      </c>
      <c r="F79">
        <v>3</v>
      </c>
      <c r="G79">
        <v>4</v>
      </c>
      <c r="H79">
        <v>5</v>
      </c>
      <c r="I79">
        <v>6</v>
      </c>
      <c r="J79">
        <v>7</v>
      </c>
      <c r="K79">
        <v>8</v>
      </c>
      <c r="L79">
        <v>9</v>
      </c>
      <c r="M79">
        <v>10</v>
      </c>
      <c r="N79">
        <v>11</v>
      </c>
      <c r="O79">
        <v>12</v>
      </c>
      <c r="P79">
        <v>13</v>
      </c>
      <c r="Q79">
        <v>14</v>
      </c>
      <c r="R79">
        <v>15</v>
      </c>
      <c r="S79">
        <v>16</v>
      </c>
      <c r="T79">
        <v>17</v>
      </c>
      <c r="U79">
        <v>18</v>
      </c>
      <c r="V79">
        <v>19</v>
      </c>
      <c r="W79">
        <v>20</v>
      </c>
      <c r="X79">
        <v>21</v>
      </c>
      <c r="Y79">
        <v>22</v>
      </c>
      <c r="Z79">
        <v>23</v>
      </c>
      <c r="AA79">
        <v>24</v>
      </c>
    </row>
    <row r="80" spans="1:27" x14ac:dyDescent="0.2">
      <c r="A80" s="75" t="s">
        <v>36</v>
      </c>
      <c r="B80">
        <v>1</v>
      </c>
      <c r="C80" s="13">
        <v>0</v>
      </c>
      <c r="D80" s="14">
        <f>D55/D$77*D$78</f>
        <v>9.7050160607947602E-3</v>
      </c>
      <c r="E80" s="14">
        <f t="shared" ref="E80:AA80" si="64">E55/E$77*E$78</f>
        <v>3.3540087744537213E-2</v>
      </c>
      <c r="F80" s="14">
        <f t="shared" si="64"/>
        <v>3.385948226154159E-2</v>
      </c>
      <c r="G80" s="14">
        <f t="shared" si="64"/>
        <v>3.4652761099473323E-2</v>
      </c>
      <c r="H80" s="14">
        <f t="shared" si="64"/>
        <v>5.8694519003560444E-2</v>
      </c>
      <c r="I80" s="14">
        <f t="shared" si="64"/>
        <v>8.1669685277789589E-2</v>
      </c>
      <c r="J80" s="14">
        <f t="shared" si="64"/>
        <v>8.6663691072858789E-2</v>
      </c>
      <c r="K80" s="14">
        <f t="shared" si="64"/>
        <v>4.9775378139928453E-2</v>
      </c>
      <c r="L80" s="14">
        <f t="shared" si="64"/>
        <v>3.1608027471207653E-2</v>
      </c>
      <c r="M80" s="14">
        <f t="shared" si="64"/>
        <v>3.2659780705966847E-2</v>
      </c>
      <c r="N80" s="14">
        <f t="shared" si="64"/>
        <v>2.1229992014834859E-2</v>
      </c>
      <c r="O80" s="14">
        <f t="shared" si="64"/>
        <v>2.9467520759945211E-2</v>
      </c>
      <c r="P80" s="14">
        <f t="shared" si="64"/>
        <v>3.8751821846998644E-2</v>
      </c>
      <c r="Q80" s="14">
        <f t="shared" si="64"/>
        <v>5.8730053977269762E-2</v>
      </c>
      <c r="R80" s="14">
        <f t="shared" si="64"/>
        <v>6.660196157497332E-2</v>
      </c>
      <c r="S80" s="14">
        <f t="shared" si="64"/>
        <v>6.1956345674408358E-2</v>
      </c>
      <c r="T80" s="14">
        <f t="shared" si="64"/>
        <v>4.7984455195181436E-2</v>
      </c>
      <c r="U80" s="14">
        <f t="shared" si="64"/>
        <v>4.1647705173691707E-2</v>
      </c>
      <c r="V80" s="14">
        <f t="shared" si="64"/>
        <v>5.8678647633351365E-2</v>
      </c>
      <c r="W80" s="14">
        <f t="shared" si="64"/>
        <v>6.6411564740072745E-2</v>
      </c>
      <c r="X80" s="14">
        <f t="shared" si="64"/>
        <v>7.876476045701794E-2</v>
      </c>
      <c r="Y80" s="14">
        <f t="shared" si="64"/>
        <v>7.8083461975517118E-2</v>
      </c>
      <c r="Z80" s="14">
        <f t="shared" si="64"/>
        <v>8.9244571405744808E-2</v>
      </c>
      <c r="AA80" s="15">
        <f t="shared" si="64"/>
        <v>0.10384899237294239</v>
      </c>
    </row>
    <row r="81" spans="1:27" x14ac:dyDescent="0.2">
      <c r="A81" s="76"/>
      <c r="B81">
        <v>2</v>
      </c>
      <c r="C81" s="40">
        <v>0</v>
      </c>
      <c r="D81" s="41">
        <f t="shared" ref="D81:AA81" si="65">D56/D$77*D$78</f>
        <v>-9.9118273426778408E-3</v>
      </c>
      <c r="E81" s="41">
        <f t="shared" si="65"/>
        <v>1.0769279550459502E-3</v>
      </c>
      <c r="F81" s="41">
        <f t="shared" si="65"/>
        <v>1.6199510895218858E-2</v>
      </c>
      <c r="G81" s="41">
        <f t="shared" si="65"/>
        <v>2.1684052031416545E-2</v>
      </c>
      <c r="H81" s="41">
        <f t="shared" si="65"/>
        <v>2.2599941174894642E-2</v>
      </c>
      <c r="I81" s="41">
        <f t="shared" si="65"/>
        <v>8.8717831536448029E-3</v>
      </c>
      <c r="J81" s="41">
        <f t="shared" si="65"/>
        <v>-4.1883918260280399E-3</v>
      </c>
      <c r="K81" s="41">
        <f t="shared" si="65"/>
        <v>1.5826859782697194E-2</v>
      </c>
      <c r="L81" s="41">
        <f t="shared" si="65"/>
        <v>2.0196544280622175E-2</v>
      </c>
      <c r="M81" s="41">
        <f t="shared" si="65"/>
        <v>-2.7860989454097117E-4</v>
      </c>
      <c r="N81" s="41">
        <f t="shared" si="65"/>
        <v>4.6064422118882783E-3</v>
      </c>
      <c r="O81" s="41">
        <f t="shared" si="65"/>
        <v>1.6123779707031612E-2</v>
      </c>
      <c r="P81" s="41">
        <f t="shared" si="65"/>
        <v>-2.9070313958153224E-3</v>
      </c>
      <c r="Q81" s="41">
        <f t="shared" si="65"/>
        <v>4.3534240825707123E-3</v>
      </c>
      <c r="R81" s="41">
        <f t="shared" si="65"/>
        <v>1.3086583777602728E-2</v>
      </c>
      <c r="S81" s="41">
        <f t="shared" si="65"/>
        <v>-9.5729486943681025E-3</v>
      </c>
      <c r="T81" s="41">
        <f t="shared" si="65"/>
        <v>-4.3097702706018093E-3</v>
      </c>
      <c r="U81" s="41">
        <f t="shared" si="65"/>
        <v>-1.9538729638457368E-2</v>
      </c>
      <c r="V81" s="41">
        <f t="shared" si="65"/>
        <v>-2.3090720742273658E-2</v>
      </c>
      <c r="W81" s="41">
        <f t="shared" si="65"/>
        <v>-4.7114056547401369E-2</v>
      </c>
      <c r="X81" s="41">
        <f t="shared" si="65"/>
        <v>-9.2508540485215326E-2</v>
      </c>
      <c r="Y81" s="41">
        <f t="shared" si="65"/>
        <v>-8.2488883948413111E-2</v>
      </c>
      <c r="Z81" s="41">
        <f t="shared" si="65"/>
        <v>-7.7388924976293169E-2</v>
      </c>
      <c r="AA81" s="42">
        <f t="shared" si="65"/>
        <v>-3.852299879469484E-2</v>
      </c>
    </row>
    <row r="82" spans="1:27" x14ac:dyDescent="0.2">
      <c r="A82" s="76"/>
      <c r="B82">
        <v>3</v>
      </c>
      <c r="C82" s="40">
        <v>0</v>
      </c>
      <c r="D82" s="41">
        <f t="shared" ref="D82:AA82" si="66">D57/D$77*D$78</f>
        <v>5.5088666960862141E-3</v>
      </c>
      <c r="E82" s="41">
        <f t="shared" si="66"/>
        <v>1.1876246051817406E-2</v>
      </c>
      <c r="F82" s="41">
        <f t="shared" si="66"/>
        <v>1.231347961872744E-2</v>
      </c>
      <c r="G82" s="41">
        <f t="shared" si="66"/>
        <v>2.7572240486258462E-2</v>
      </c>
      <c r="H82" s="41">
        <f t="shared" si="66"/>
        <v>2.3018142887482319E-2</v>
      </c>
      <c r="I82" s="41">
        <f t="shared" si="66"/>
        <v>1.577698768784162E-2</v>
      </c>
      <c r="J82" s="41">
        <f t="shared" si="66"/>
        <v>-1.9974148514489063E-2</v>
      </c>
      <c r="K82" s="41">
        <f t="shared" si="66"/>
        <v>-4.2593725700115818E-2</v>
      </c>
      <c r="L82" s="41">
        <f t="shared" si="66"/>
        <v>-8.4295126203940918E-2</v>
      </c>
      <c r="M82" s="41">
        <f t="shared" si="66"/>
        <v>-8.4913297595282961E-2</v>
      </c>
      <c r="N82" s="41">
        <f t="shared" si="66"/>
        <v>-9.7366510509298274E-2</v>
      </c>
      <c r="O82" s="41">
        <f t="shared" si="66"/>
        <v>-9.3675244492073789E-2</v>
      </c>
      <c r="P82" s="41">
        <f t="shared" si="66"/>
        <v>-7.4707410061822355E-2</v>
      </c>
      <c r="Q82" s="41">
        <f t="shared" si="66"/>
        <v>-7.3213611101801385E-2</v>
      </c>
      <c r="R82" s="41">
        <f t="shared" si="66"/>
        <v>-7.4203020421384963E-2</v>
      </c>
      <c r="S82" s="41">
        <f t="shared" si="66"/>
        <v>-7.9625610829372404E-2</v>
      </c>
      <c r="T82" s="41">
        <f t="shared" si="66"/>
        <v>-5.6629003238873335E-2</v>
      </c>
      <c r="U82" s="41">
        <f t="shared" si="66"/>
        <v>-3.6692296511086971E-2</v>
      </c>
      <c r="V82" s="41">
        <f t="shared" si="66"/>
        <v>-4.4030451209568923E-2</v>
      </c>
      <c r="W82" s="41">
        <f t="shared" si="66"/>
        <v>-4.7479027867776705E-2</v>
      </c>
      <c r="X82" s="41">
        <f t="shared" si="66"/>
        <v>-4.2206874497770025E-2</v>
      </c>
      <c r="Y82" s="41">
        <f t="shared" si="66"/>
        <v>-5.3364766945962608E-2</v>
      </c>
      <c r="Z82" s="41">
        <f t="shared" si="66"/>
        <v>-3.7572955445882496E-2</v>
      </c>
      <c r="AA82" s="42">
        <f t="shared" si="66"/>
        <v>-3.6397273078922307E-2</v>
      </c>
    </row>
    <row r="83" spans="1:27" x14ac:dyDescent="0.2">
      <c r="A83" s="76"/>
      <c r="B83">
        <v>4</v>
      </c>
      <c r="C83" s="40">
        <v>0</v>
      </c>
      <c r="D83" s="41">
        <f t="shared" ref="D83:AA83" si="67">D58/D$77*D$78</f>
        <v>-6.3511269733433403E-3</v>
      </c>
      <c r="E83" s="41">
        <f t="shared" si="67"/>
        <v>-1.8712524983851356E-2</v>
      </c>
      <c r="F83" s="41">
        <f t="shared" si="67"/>
        <v>-4.7069259600405665E-2</v>
      </c>
      <c r="G83" s="41">
        <f t="shared" si="67"/>
        <v>-3.5271123460476152E-2</v>
      </c>
      <c r="H83" s="41">
        <f t="shared" si="67"/>
        <v>-4.5848726407946003E-2</v>
      </c>
      <c r="I83" s="41">
        <f t="shared" si="67"/>
        <v>-1.9075738567123982E-2</v>
      </c>
      <c r="J83" s="41">
        <f t="shared" si="67"/>
        <v>-6.5696477822100603E-3</v>
      </c>
      <c r="K83" s="41">
        <f t="shared" si="67"/>
        <v>-4.0001851387361419E-2</v>
      </c>
      <c r="L83" s="41">
        <f t="shared" si="67"/>
        <v>-2.5499224974036217E-2</v>
      </c>
      <c r="M83" s="41">
        <f t="shared" si="67"/>
        <v>-4.3017881761325864E-2</v>
      </c>
      <c r="N83" s="41">
        <f t="shared" si="67"/>
        <v>-4.5984340085580389E-2</v>
      </c>
      <c r="O83" s="41">
        <f t="shared" si="67"/>
        <v>-6.0684714970602648E-2</v>
      </c>
      <c r="P83" s="41">
        <f t="shared" si="67"/>
        <v>-7.3887514768068902E-2</v>
      </c>
      <c r="Q83" s="41">
        <f t="shared" si="67"/>
        <v>-5.8285444265066946E-2</v>
      </c>
      <c r="R83" s="41">
        <f t="shared" si="67"/>
        <v>-6.8066112792353417E-2</v>
      </c>
      <c r="S83" s="41">
        <f t="shared" si="67"/>
        <v>-4.5114963941901363E-2</v>
      </c>
      <c r="T83" s="41">
        <f t="shared" si="67"/>
        <v>-4.6043311110425061E-2</v>
      </c>
      <c r="U83" s="41">
        <f t="shared" si="67"/>
        <v>-5.167046697709865E-2</v>
      </c>
      <c r="V83" s="41">
        <f t="shared" si="67"/>
        <v>-5.0783527930899595E-2</v>
      </c>
      <c r="W83" s="41">
        <f t="shared" si="67"/>
        <v>-5.2370720268715164E-2</v>
      </c>
      <c r="X83" s="41">
        <f t="shared" si="67"/>
        <v>-3.5918101684286913E-2</v>
      </c>
      <c r="Y83" s="41">
        <f t="shared" si="67"/>
        <v>-2.4650343981369161E-2</v>
      </c>
      <c r="Z83" s="41">
        <f t="shared" si="67"/>
        <v>-3.6635898392324742E-2</v>
      </c>
      <c r="AA83" s="42">
        <f t="shared" si="67"/>
        <v>-8.6090236402256118E-2</v>
      </c>
    </row>
    <row r="84" spans="1:27" x14ac:dyDescent="0.2">
      <c r="A84" s="76"/>
      <c r="B84">
        <v>5</v>
      </c>
      <c r="C84" s="40">
        <v>0</v>
      </c>
      <c r="D84" s="41">
        <f t="shared" ref="D84:AA84" si="68">D59/D$77*D$78</f>
        <v>1.2887601732963319E-2</v>
      </c>
      <c r="E84" s="41">
        <f t="shared" si="68"/>
        <v>3.0483766710167923E-2</v>
      </c>
      <c r="F84" s="41">
        <f t="shared" si="68"/>
        <v>3.7230864442897964E-2</v>
      </c>
      <c r="G84" s="41">
        <f t="shared" si="68"/>
        <v>2.9431347434935185E-2</v>
      </c>
      <c r="H84" s="41">
        <f t="shared" si="68"/>
        <v>6.9225109380968036E-4</v>
      </c>
      <c r="I84" s="41">
        <f t="shared" si="68"/>
        <v>1.4703730110431674E-2</v>
      </c>
      <c r="J84" s="41">
        <f t="shared" si="68"/>
        <v>5.0702451351032352E-2</v>
      </c>
      <c r="K84" s="41">
        <f t="shared" si="68"/>
        <v>7.1057114897109822E-2</v>
      </c>
      <c r="L84" s="41">
        <f t="shared" si="68"/>
        <v>5.2393138273410932E-2</v>
      </c>
      <c r="M84" s="41">
        <f t="shared" si="68"/>
        <v>5.489789406753906E-2</v>
      </c>
      <c r="N84" s="41">
        <f t="shared" si="68"/>
        <v>6.1631877750974715E-2</v>
      </c>
      <c r="O84" s="41">
        <f t="shared" si="68"/>
        <v>5.9482796807914261E-2</v>
      </c>
      <c r="P84" s="41">
        <f t="shared" si="68"/>
        <v>6.3576482003122853E-2</v>
      </c>
      <c r="Q84" s="41">
        <f t="shared" si="68"/>
        <v>6.0414673952561351E-2</v>
      </c>
      <c r="R84" s="41">
        <f t="shared" si="68"/>
        <v>4.4586469456831354E-2</v>
      </c>
      <c r="S84" s="41">
        <f t="shared" si="68"/>
        <v>5.3707281121550231E-2</v>
      </c>
      <c r="T84" s="41">
        <f t="shared" si="68"/>
        <v>7.7582523036565126E-2</v>
      </c>
      <c r="U84" s="41">
        <f t="shared" si="68"/>
        <v>9.0091981859541648E-2</v>
      </c>
      <c r="V84" s="41">
        <f t="shared" si="68"/>
        <v>9.4037212630602302E-2</v>
      </c>
      <c r="W84" s="41">
        <f t="shared" si="68"/>
        <v>0.11129545497729948</v>
      </c>
      <c r="X84" s="41">
        <f t="shared" si="68"/>
        <v>7.6820325331088152E-2</v>
      </c>
      <c r="Y84" s="41">
        <f t="shared" si="68"/>
        <v>7.1175220141121862E-2</v>
      </c>
      <c r="Z84" s="41">
        <f t="shared" si="68"/>
        <v>3.5321920319678152E-2</v>
      </c>
      <c r="AA84" s="42">
        <f t="shared" si="68"/>
        <v>7.4914795957608448E-3</v>
      </c>
    </row>
    <row r="85" spans="1:27" x14ac:dyDescent="0.2">
      <c r="A85" s="76"/>
      <c r="B85">
        <v>6</v>
      </c>
      <c r="C85" s="40">
        <v>0</v>
      </c>
      <c r="D85" s="41">
        <f t="shared" ref="D85:AA85" si="69">D60/D$77*D$78</f>
        <v>3.1074566586130272E-3</v>
      </c>
      <c r="E85" s="41">
        <f t="shared" si="69"/>
        <v>1.4441077155789355E-2</v>
      </c>
      <c r="F85" s="41">
        <f t="shared" si="69"/>
        <v>2.297242470109153E-2</v>
      </c>
      <c r="G85" s="41">
        <f t="shared" si="69"/>
        <v>5.0921078145013995E-2</v>
      </c>
      <c r="H85" s="41">
        <f t="shared" si="69"/>
        <v>3.6804333041643308E-2</v>
      </c>
      <c r="I85" s="41">
        <f t="shared" si="69"/>
        <v>2.601635034496819E-2</v>
      </c>
      <c r="J85" s="41">
        <f t="shared" si="69"/>
        <v>-6.7003711102398586E-5</v>
      </c>
      <c r="K85" s="41">
        <f t="shared" si="69"/>
        <v>-2.2567302452795843E-2</v>
      </c>
      <c r="L85" s="41">
        <f t="shared" si="69"/>
        <v>-3.0208447043106327E-2</v>
      </c>
      <c r="M85" s="41">
        <f t="shared" si="69"/>
        <v>-2.1180675651476417E-2</v>
      </c>
      <c r="N85" s="41">
        <f t="shared" si="69"/>
        <v>6.5094976493180389E-3</v>
      </c>
      <c r="O85" s="41">
        <f t="shared" si="69"/>
        <v>2.2924798382124585E-2</v>
      </c>
      <c r="P85" s="41">
        <f t="shared" si="69"/>
        <v>3.6270134593968356E-2</v>
      </c>
      <c r="Q85" s="41">
        <f t="shared" si="69"/>
        <v>5.4799428265770257E-2</v>
      </c>
      <c r="R85" s="41">
        <f t="shared" si="69"/>
        <v>4.6129280961932473E-2</v>
      </c>
      <c r="S85" s="41">
        <f t="shared" si="69"/>
        <v>2.7784189057170734E-2</v>
      </c>
      <c r="T85" s="41">
        <f t="shared" si="69"/>
        <v>2.7176215078603305E-2</v>
      </c>
      <c r="U85" s="41">
        <f t="shared" si="69"/>
        <v>2.1073434528519425E-2</v>
      </c>
      <c r="V85" s="41">
        <f t="shared" si="69"/>
        <v>1.3264095075129144E-2</v>
      </c>
      <c r="W85" s="41">
        <f t="shared" si="69"/>
        <v>1.5606219002228092E-2</v>
      </c>
      <c r="X85" s="41">
        <f t="shared" si="69"/>
        <v>-2.6074278135261521E-3</v>
      </c>
      <c r="Y85" s="41">
        <f t="shared" si="69"/>
        <v>-5.0206539134012955E-2</v>
      </c>
      <c r="Z85" s="41">
        <f t="shared" si="69"/>
        <v>-6.5540309336977506E-2</v>
      </c>
      <c r="AA85" s="42">
        <f t="shared" si="69"/>
        <v>-6.3489206291648087E-2</v>
      </c>
    </row>
    <row r="86" spans="1:27" x14ac:dyDescent="0.2">
      <c r="A86" s="76"/>
      <c r="B86">
        <v>7</v>
      </c>
      <c r="C86" s="40">
        <v>0</v>
      </c>
      <c r="D86" s="41">
        <f t="shared" ref="D86:AA86" si="70">D61/D$77*D$78</f>
        <v>-3.8763323897781476E-2</v>
      </c>
      <c r="E86" s="41">
        <f t="shared" si="70"/>
        <v>-3.6594483348056664E-2</v>
      </c>
      <c r="F86" s="41">
        <f t="shared" si="70"/>
        <v>-2.2355389987218435E-3</v>
      </c>
      <c r="G86" s="41">
        <f t="shared" si="70"/>
        <v>1.5826335993477346E-2</v>
      </c>
      <c r="H86" s="41">
        <f t="shared" si="70"/>
        <v>-7.7345885771406197E-3</v>
      </c>
      <c r="I86" s="41">
        <f t="shared" si="70"/>
        <v>-3.3148636212942097E-2</v>
      </c>
      <c r="J86" s="41">
        <f t="shared" si="70"/>
        <v>-4.4849381366430553E-2</v>
      </c>
      <c r="K86" s="41">
        <f t="shared" si="70"/>
        <v>-3.9876905118782037E-2</v>
      </c>
      <c r="L86" s="41">
        <f t="shared" si="70"/>
        <v>-3.9788316113193209E-2</v>
      </c>
      <c r="M86" s="41">
        <f t="shared" si="70"/>
        <v>-4.6004562463517792E-2</v>
      </c>
      <c r="N86" s="41">
        <f t="shared" si="70"/>
        <v>-3.9288514972171645E-2</v>
      </c>
      <c r="O86" s="41">
        <f t="shared" si="70"/>
        <v>-3.6421768330434E-2</v>
      </c>
      <c r="P86" s="41">
        <f t="shared" si="70"/>
        <v>-5.0031182449532745E-2</v>
      </c>
      <c r="Q86" s="41">
        <f t="shared" si="70"/>
        <v>-5.1597488458317083E-2</v>
      </c>
      <c r="R86" s="41">
        <f t="shared" si="70"/>
        <v>-4.9085125112882821E-2</v>
      </c>
      <c r="S86" s="41">
        <f t="shared" si="70"/>
        <v>-7.4806799161165838E-2</v>
      </c>
      <c r="T86" s="41">
        <f t="shared" si="70"/>
        <v>-7.6201822495425106E-2</v>
      </c>
      <c r="U86" s="41">
        <f t="shared" si="70"/>
        <v>-7.4537928787329358E-2</v>
      </c>
      <c r="V86" s="41">
        <f t="shared" si="70"/>
        <v>-3.8244888723173588E-2</v>
      </c>
      <c r="W86" s="41">
        <f t="shared" si="70"/>
        <v>1.3854127271634403E-3</v>
      </c>
      <c r="X86" s="41">
        <f t="shared" si="70"/>
        <v>-1.0353077699046935E-2</v>
      </c>
      <c r="Y86" s="41">
        <f t="shared" si="70"/>
        <v>-9.3958233359615062E-3</v>
      </c>
      <c r="Z86" s="41">
        <f t="shared" si="70"/>
        <v>2.4199787326606433E-2</v>
      </c>
      <c r="AA86" s="42">
        <f t="shared" si="70"/>
        <v>1.9914453876476071E-2</v>
      </c>
    </row>
    <row r="87" spans="1:27" x14ac:dyDescent="0.2">
      <c r="A87" s="76"/>
      <c r="B87">
        <v>8</v>
      </c>
      <c r="C87" s="40">
        <v>0</v>
      </c>
      <c r="D87" s="41">
        <f t="shared" ref="D87:AA87" si="71">D62/D$77*D$78</f>
        <v>-2.3147675746968688E-3</v>
      </c>
      <c r="E87" s="41">
        <f t="shared" si="71"/>
        <v>5.8231657146043834E-3</v>
      </c>
      <c r="F87" s="41">
        <f t="shared" si="71"/>
        <v>1.3663123023122007E-2</v>
      </c>
      <c r="G87" s="41">
        <f t="shared" si="71"/>
        <v>7.5563067876391844E-3</v>
      </c>
      <c r="H87" s="41">
        <f t="shared" si="71"/>
        <v>-1.1389851894585341E-2</v>
      </c>
      <c r="I87" s="41">
        <f t="shared" si="71"/>
        <v>-2.9854716303946215E-2</v>
      </c>
      <c r="J87" s="41">
        <f t="shared" si="71"/>
        <v>-2.0639012989315534E-2</v>
      </c>
      <c r="K87" s="41">
        <f t="shared" si="71"/>
        <v>-3.1416462363779471E-2</v>
      </c>
      <c r="L87" s="41">
        <f t="shared" si="71"/>
        <v>-9.7512463479733913E-3</v>
      </c>
      <c r="M87" s="41">
        <f t="shared" si="71"/>
        <v>-2.5749528130533307E-2</v>
      </c>
      <c r="N87" s="41">
        <f t="shared" si="71"/>
        <v>-3.332586046685005E-2</v>
      </c>
      <c r="O87" s="41">
        <f t="shared" si="71"/>
        <v>-1.5311054334180957E-2</v>
      </c>
      <c r="P87" s="41">
        <f t="shared" si="71"/>
        <v>-1.8631548516964817E-3</v>
      </c>
      <c r="Q87" s="41">
        <f t="shared" si="71"/>
        <v>-2.3566951474011636E-3</v>
      </c>
      <c r="R87" s="41">
        <f t="shared" si="71"/>
        <v>1.5372683029212476E-2</v>
      </c>
      <c r="S87" s="41">
        <f t="shared" si="71"/>
        <v>2.8523506762448296E-2</v>
      </c>
      <c r="T87" s="41">
        <f t="shared" si="71"/>
        <v>5.6406586880892638E-2</v>
      </c>
      <c r="U87" s="41">
        <f t="shared" si="71"/>
        <v>6.1601141550429936E-2</v>
      </c>
      <c r="V87" s="41">
        <f t="shared" si="71"/>
        <v>7.3047119169440677E-2</v>
      </c>
      <c r="W87" s="41">
        <f t="shared" si="71"/>
        <v>4.7214726195418895E-2</v>
      </c>
      <c r="X87" s="41">
        <f t="shared" si="71"/>
        <v>5.4198507956566333E-2</v>
      </c>
      <c r="Y87" s="41">
        <f t="shared" si="71"/>
        <v>5.4959471215806084E-2</v>
      </c>
      <c r="Z87" s="41">
        <f t="shared" si="71"/>
        <v>2.9023483622116833E-2</v>
      </c>
      <c r="AA87" s="42">
        <f t="shared" si="71"/>
        <v>2.1834109020427626E-2</v>
      </c>
    </row>
    <row r="88" spans="1:27" x14ac:dyDescent="0.2">
      <c r="A88" s="76"/>
      <c r="B88">
        <v>9</v>
      </c>
      <c r="C88" s="40">
        <v>0</v>
      </c>
      <c r="D88" s="41">
        <f t="shared" ref="D88:AA88" si="72">D63/D$77*D$78</f>
        <v>7.1611584088896818E-4</v>
      </c>
      <c r="E88" s="41">
        <f t="shared" si="72"/>
        <v>-9.373305513968002E-3</v>
      </c>
      <c r="F88" s="41">
        <f t="shared" si="72"/>
        <v>-3.4683253518901012E-3</v>
      </c>
      <c r="G88" s="41">
        <f t="shared" si="72"/>
        <v>2.5426719704598678E-2</v>
      </c>
      <c r="H88" s="41">
        <f t="shared" si="72"/>
        <v>4.7881583111047475E-2</v>
      </c>
      <c r="I88" s="41">
        <f t="shared" si="72"/>
        <v>3.5454106016192241E-2</v>
      </c>
      <c r="J88" s="41">
        <f t="shared" si="72"/>
        <v>2.8978580212613146E-2</v>
      </c>
      <c r="K88" s="41">
        <f t="shared" si="72"/>
        <v>3.0706552955287063E-2</v>
      </c>
      <c r="L88" s="41">
        <f t="shared" si="72"/>
        <v>5.0615457026427987E-2</v>
      </c>
      <c r="M88" s="41">
        <f t="shared" si="72"/>
        <v>4.3753182794243714E-2</v>
      </c>
      <c r="N88" s="41">
        <f t="shared" si="72"/>
        <v>3.2924954959560347E-2</v>
      </c>
      <c r="O88" s="41">
        <f t="shared" si="72"/>
        <v>3.2448254418521873E-2</v>
      </c>
      <c r="P88" s="41">
        <f t="shared" si="72"/>
        <v>1.5866334432725802E-2</v>
      </c>
      <c r="Q88" s="41">
        <f t="shared" si="72"/>
        <v>-1.0613941458503133E-2</v>
      </c>
      <c r="R88" s="41">
        <f t="shared" si="72"/>
        <v>-4.2944644980095092E-2</v>
      </c>
      <c r="S88" s="41">
        <f t="shared" si="72"/>
        <v>-3.5209487994505101E-2</v>
      </c>
      <c r="T88" s="41">
        <f t="shared" si="72"/>
        <v>-2.9772639563622125E-2</v>
      </c>
      <c r="U88" s="41">
        <f t="shared" si="72"/>
        <v>4.421987748080735E-3</v>
      </c>
      <c r="V88" s="41">
        <f t="shared" si="72"/>
        <v>2.5795611057202218E-2</v>
      </c>
      <c r="W88" s="41">
        <f t="shared" si="72"/>
        <v>2.180906797396016E-2</v>
      </c>
      <c r="X88" s="41">
        <f t="shared" si="72"/>
        <v>2.5542624989786142E-2</v>
      </c>
      <c r="Y88" s="41">
        <f t="shared" si="72"/>
        <v>-1.4899321379564198E-2</v>
      </c>
      <c r="Z88" s="41">
        <f t="shared" si="72"/>
        <v>1.805134975633281E-2</v>
      </c>
      <c r="AA88" s="42">
        <f t="shared" si="72"/>
        <v>2.8196046649739438E-2</v>
      </c>
    </row>
    <row r="89" spans="1:27" x14ac:dyDescent="0.2">
      <c r="A89" s="76"/>
      <c r="B89">
        <v>10</v>
      </c>
      <c r="C89" s="40">
        <v>0</v>
      </c>
      <c r="D89" s="41">
        <f t="shared" ref="D89:AA89" si="73">D64/D$77*D$78</f>
        <v>-2.2165586584488171E-2</v>
      </c>
      <c r="E89" s="41">
        <f t="shared" si="73"/>
        <v>-2.2449470671573435E-2</v>
      </c>
      <c r="F89" s="41">
        <f t="shared" si="73"/>
        <v>-3.0994198124883809E-2</v>
      </c>
      <c r="G89" s="41">
        <f t="shared" si="73"/>
        <v>-2.760965367769171E-2</v>
      </c>
      <c r="H89" s="41">
        <f t="shared" si="73"/>
        <v>-1.7137052589809226E-2</v>
      </c>
      <c r="I89" s="41">
        <f t="shared" si="73"/>
        <v>-3.1054792238691502E-2</v>
      </c>
      <c r="J89" s="41">
        <f t="shared" si="73"/>
        <v>-1.6807500290838464E-2</v>
      </c>
      <c r="K89" s="41">
        <f t="shared" si="73"/>
        <v>-2.0224680481768877E-2</v>
      </c>
      <c r="L89" s="41">
        <f t="shared" si="73"/>
        <v>2.8763356663450617E-5</v>
      </c>
      <c r="M89" s="41">
        <f t="shared" si="73"/>
        <v>-1.0731787478016237E-2</v>
      </c>
      <c r="N89" s="41">
        <f t="shared" si="73"/>
        <v>-2.2609890437101186E-3</v>
      </c>
      <c r="O89" s="41">
        <f t="shared" si="73"/>
        <v>2.3635547929420537E-2</v>
      </c>
      <c r="P89" s="41">
        <f t="shared" si="73"/>
        <v>3.5376005173448917E-2</v>
      </c>
      <c r="Q89" s="41">
        <f t="shared" si="73"/>
        <v>3.5833881863960762E-2</v>
      </c>
      <c r="R89" s="41">
        <f t="shared" si="73"/>
        <v>2.3454625892652167E-2</v>
      </c>
      <c r="S89" s="41">
        <f t="shared" si="73"/>
        <v>3.4461109327104084E-2</v>
      </c>
      <c r="T89" s="41">
        <f t="shared" si="73"/>
        <v>3.6852610260321952E-2</v>
      </c>
      <c r="U89" s="41">
        <f t="shared" si="73"/>
        <v>4.858319150682016E-2</v>
      </c>
      <c r="V89" s="41">
        <f t="shared" si="73"/>
        <v>4.6703169925407531E-2</v>
      </c>
      <c r="W89" s="41">
        <f t="shared" si="73"/>
        <v>2.9682233347812038E-2</v>
      </c>
      <c r="X89" s="41">
        <f t="shared" si="73"/>
        <v>3.2396808904925592E-2</v>
      </c>
      <c r="Y89" s="41">
        <f t="shared" si="73"/>
        <v>4.2604107117098604E-2</v>
      </c>
      <c r="Z89" s="41">
        <f t="shared" si="73"/>
        <v>7.5149339008114324E-2</v>
      </c>
      <c r="AA89" s="42">
        <f t="shared" si="73"/>
        <v>5.8463925204111609E-2</v>
      </c>
    </row>
    <row r="90" spans="1:27" x14ac:dyDescent="0.2">
      <c r="A90" s="76"/>
      <c r="B90">
        <v>11</v>
      </c>
      <c r="C90" s="40">
        <v>0</v>
      </c>
      <c r="D90" s="41">
        <f t="shared" ref="D90:AA90" si="74">D65/D$77*D$78</f>
        <v>-9.7050160607947602E-3</v>
      </c>
      <c r="E90" s="41">
        <f t="shared" si="74"/>
        <v>-3.3540087744537213E-2</v>
      </c>
      <c r="F90" s="41">
        <f t="shared" si="74"/>
        <v>-3.385948226154159E-2</v>
      </c>
      <c r="G90" s="41">
        <f t="shared" si="74"/>
        <v>-3.4652761099473323E-2</v>
      </c>
      <c r="H90" s="41">
        <f t="shared" si="74"/>
        <v>-5.8694519003560444E-2</v>
      </c>
      <c r="I90" s="41">
        <f t="shared" si="74"/>
        <v>-8.1669685277789589E-2</v>
      </c>
      <c r="J90" s="41">
        <f t="shared" si="74"/>
        <v>-8.6663691072858789E-2</v>
      </c>
      <c r="K90" s="41">
        <f t="shared" si="74"/>
        <v>-4.9775378139928453E-2</v>
      </c>
      <c r="L90" s="41">
        <f t="shared" si="74"/>
        <v>-3.1608027471207653E-2</v>
      </c>
      <c r="M90" s="41">
        <f t="shared" si="74"/>
        <v>-3.2659780705966847E-2</v>
      </c>
      <c r="N90" s="41">
        <f t="shared" si="74"/>
        <v>-2.1229992014834859E-2</v>
      </c>
      <c r="O90" s="41">
        <f t="shared" si="74"/>
        <v>-2.9467520759945211E-2</v>
      </c>
      <c r="P90" s="41">
        <f t="shared" si="74"/>
        <v>-3.8751821846998644E-2</v>
      </c>
      <c r="Q90" s="41">
        <f t="shared" si="74"/>
        <v>-5.8730053977269762E-2</v>
      </c>
      <c r="R90" s="41">
        <f t="shared" si="74"/>
        <v>-6.660196157497332E-2</v>
      </c>
      <c r="S90" s="41">
        <f t="shared" si="74"/>
        <v>-6.1956345674408358E-2</v>
      </c>
      <c r="T90" s="41">
        <f t="shared" si="74"/>
        <v>-4.7984455195181436E-2</v>
      </c>
      <c r="U90" s="41">
        <f t="shared" si="74"/>
        <v>-4.1647705173691707E-2</v>
      </c>
      <c r="V90" s="41">
        <f t="shared" si="74"/>
        <v>-5.8678647633351365E-2</v>
      </c>
      <c r="W90" s="41">
        <f t="shared" si="74"/>
        <v>-6.6411564740072745E-2</v>
      </c>
      <c r="X90" s="41">
        <f t="shared" si="74"/>
        <v>-7.876476045701794E-2</v>
      </c>
      <c r="Y90" s="41">
        <f t="shared" si="74"/>
        <v>-7.8083461975517118E-2</v>
      </c>
      <c r="Z90" s="41">
        <f t="shared" si="74"/>
        <v>-8.9244571405744808E-2</v>
      </c>
      <c r="AA90" s="42">
        <f t="shared" si="74"/>
        <v>-0.10384899237294239</v>
      </c>
    </row>
    <row r="91" spans="1:27" x14ac:dyDescent="0.2">
      <c r="A91" s="76"/>
      <c r="B91">
        <v>12</v>
      </c>
      <c r="C91" s="40">
        <v>0</v>
      </c>
      <c r="D91" s="41">
        <f t="shared" ref="D91:AA91" si="75">D66/D$77*D$78</f>
        <v>9.9118273426778408E-3</v>
      </c>
      <c r="E91" s="41">
        <f t="shared" si="75"/>
        <v>-1.0769279550459502E-3</v>
      </c>
      <c r="F91" s="41">
        <f t="shared" si="75"/>
        <v>-1.6199510895218858E-2</v>
      </c>
      <c r="G91" s="41">
        <f t="shared" si="75"/>
        <v>-2.1684052031416545E-2</v>
      </c>
      <c r="H91" s="41">
        <f t="shared" si="75"/>
        <v>-2.2599941174894642E-2</v>
      </c>
      <c r="I91" s="41">
        <f t="shared" si="75"/>
        <v>-8.8717831536448029E-3</v>
      </c>
      <c r="J91" s="41">
        <f t="shared" si="75"/>
        <v>4.1883918260280399E-3</v>
      </c>
      <c r="K91" s="41">
        <f t="shared" si="75"/>
        <v>-1.582685978269719E-2</v>
      </c>
      <c r="L91" s="41">
        <f t="shared" si="75"/>
        <v>-2.0196544280622172E-2</v>
      </c>
      <c r="M91" s="41">
        <f t="shared" si="75"/>
        <v>2.7860989454097453E-4</v>
      </c>
      <c r="N91" s="41">
        <f t="shared" si="75"/>
        <v>-4.6064422118882757E-3</v>
      </c>
      <c r="O91" s="41">
        <f t="shared" si="75"/>
        <v>-1.6123779707031608E-2</v>
      </c>
      <c r="P91" s="41">
        <f t="shared" si="75"/>
        <v>2.9070313958153259E-3</v>
      </c>
      <c r="Q91" s="41">
        <f t="shared" si="75"/>
        <v>-4.3534240825707097E-3</v>
      </c>
      <c r="R91" s="41">
        <f t="shared" si="75"/>
        <v>-1.3086583777602724E-2</v>
      </c>
      <c r="S91" s="41">
        <f t="shared" si="75"/>
        <v>9.5729486943681077E-3</v>
      </c>
      <c r="T91" s="41">
        <f t="shared" si="75"/>
        <v>4.3097702706018128E-3</v>
      </c>
      <c r="U91" s="41">
        <f t="shared" si="75"/>
        <v>1.9538729638457372E-2</v>
      </c>
      <c r="V91" s="41">
        <f t="shared" si="75"/>
        <v>2.3090720742273665E-2</v>
      </c>
      <c r="W91" s="41">
        <f t="shared" si="75"/>
        <v>4.7114056547401376E-2</v>
      </c>
      <c r="X91" s="41">
        <f t="shared" si="75"/>
        <v>9.2508540485215326E-2</v>
      </c>
      <c r="Y91" s="41">
        <f t="shared" si="75"/>
        <v>8.2488883948413111E-2</v>
      </c>
      <c r="Z91" s="41">
        <f t="shared" si="75"/>
        <v>7.7388924976293169E-2</v>
      </c>
      <c r="AA91" s="42">
        <f t="shared" si="75"/>
        <v>3.852299879469484E-2</v>
      </c>
    </row>
    <row r="92" spans="1:27" x14ac:dyDescent="0.2">
      <c r="A92" s="76"/>
      <c r="B92">
        <v>13</v>
      </c>
      <c r="C92" s="40">
        <v>0</v>
      </c>
      <c r="D92" s="41">
        <f t="shared" ref="D92:AA92" si="76">D67/D$77*D$78</f>
        <v>-5.5088666960862141E-3</v>
      </c>
      <c r="E92" s="41">
        <f t="shared" si="76"/>
        <v>-1.1876246051817406E-2</v>
      </c>
      <c r="F92" s="41">
        <f t="shared" si="76"/>
        <v>-1.231347961872744E-2</v>
      </c>
      <c r="G92" s="41">
        <f t="shared" si="76"/>
        <v>-2.7572240486258462E-2</v>
      </c>
      <c r="H92" s="41">
        <f t="shared" si="76"/>
        <v>-2.3018142887482319E-2</v>
      </c>
      <c r="I92" s="41">
        <f t="shared" si="76"/>
        <v>-1.577698768784162E-2</v>
      </c>
      <c r="J92" s="41">
        <f t="shared" si="76"/>
        <v>1.9974148514489063E-2</v>
      </c>
      <c r="K92" s="41">
        <f t="shared" si="76"/>
        <v>4.2593725700115818E-2</v>
      </c>
      <c r="L92" s="41">
        <f t="shared" si="76"/>
        <v>8.4295126203940918E-2</v>
      </c>
      <c r="M92" s="41">
        <f t="shared" si="76"/>
        <v>8.4913297595282961E-2</v>
      </c>
      <c r="N92" s="41">
        <f t="shared" si="76"/>
        <v>9.7366510509298274E-2</v>
      </c>
      <c r="O92" s="41">
        <f t="shared" si="76"/>
        <v>9.3675244492073789E-2</v>
      </c>
      <c r="P92" s="41">
        <f t="shared" si="76"/>
        <v>7.4707410061822355E-2</v>
      </c>
      <c r="Q92" s="41">
        <f t="shared" si="76"/>
        <v>7.3213611101801385E-2</v>
      </c>
      <c r="R92" s="41">
        <f t="shared" si="76"/>
        <v>7.4203020421384963E-2</v>
      </c>
      <c r="S92" s="41">
        <f t="shared" si="76"/>
        <v>7.9625610829372404E-2</v>
      </c>
      <c r="T92" s="41">
        <f t="shared" si="76"/>
        <v>5.6629003238873335E-2</v>
      </c>
      <c r="U92" s="41">
        <f t="shared" si="76"/>
        <v>3.6692296511086971E-2</v>
      </c>
      <c r="V92" s="41">
        <f t="shared" si="76"/>
        <v>4.4030451209568923E-2</v>
      </c>
      <c r="W92" s="41">
        <f t="shared" si="76"/>
        <v>4.7479027867776705E-2</v>
      </c>
      <c r="X92" s="41">
        <f t="shared" si="76"/>
        <v>4.2206874497770025E-2</v>
      </c>
      <c r="Y92" s="41">
        <f t="shared" si="76"/>
        <v>5.3364766945962608E-2</v>
      </c>
      <c r="Z92" s="41">
        <f t="shared" si="76"/>
        <v>3.7572955445882496E-2</v>
      </c>
      <c r="AA92" s="42">
        <f t="shared" si="76"/>
        <v>3.6397273078922307E-2</v>
      </c>
    </row>
    <row r="93" spans="1:27" x14ac:dyDescent="0.2">
      <c r="A93" s="76"/>
      <c r="B93">
        <v>14</v>
      </c>
      <c r="C93" s="40">
        <v>0</v>
      </c>
      <c r="D93" s="41">
        <f t="shared" ref="D93:AA93" si="77">D68/D$77*D$78</f>
        <v>6.3511269733433403E-3</v>
      </c>
      <c r="E93" s="41">
        <f t="shared" si="77"/>
        <v>1.8712524983851356E-2</v>
      </c>
      <c r="F93" s="41">
        <f t="shared" si="77"/>
        <v>4.7069259600405665E-2</v>
      </c>
      <c r="G93" s="41">
        <f t="shared" si="77"/>
        <v>3.5271123460476152E-2</v>
      </c>
      <c r="H93" s="41">
        <f t="shared" si="77"/>
        <v>4.5848726407946003E-2</v>
      </c>
      <c r="I93" s="41">
        <f t="shared" si="77"/>
        <v>1.9075738567123982E-2</v>
      </c>
      <c r="J93" s="41">
        <f t="shared" si="77"/>
        <v>6.5696477822100603E-3</v>
      </c>
      <c r="K93" s="41">
        <f t="shared" si="77"/>
        <v>4.0001851387361419E-2</v>
      </c>
      <c r="L93" s="41">
        <f t="shared" si="77"/>
        <v>2.5499224974036224E-2</v>
      </c>
      <c r="M93" s="41">
        <f t="shared" si="77"/>
        <v>4.3017881761325864E-2</v>
      </c>
      <c r="N93" s="41">
        <f t="shared" si="77"/>
        <v>4.5984340085580389E-2</v>
      </c>
      <c r="O93" s="41">
        <f t="shared" si="77"/>
        <v>6.0684714970602648E-2</v>
      </c>
      <c r="P93" s="41">
        <f t="shared" si="77"/>
        <v>7.3887514768068902E-2</v>
      </c>
      <c r="Q93" s="41">
        <f t="shared" si="77"/>
        <v>5.8285444265066946E-2</v>
      </c>
      <c r="R93" s="41">
        <f t="shared" si="77"/>
        <v>6.8066112792353417E-2</v>
      </c>
      <c r="S93" s="41">
        <f t="shared" si="77"/>
        <v>4.5114963941901363E-2</v>
      </c>
      <c r="T93" s="41">
        <f t="shared" si="77"/>
        <v>4.6043311110425061E-2</v>
      </c>
      <c r="U93" s="41">
        <f t="shared" si="77"/>
        <v>5.167046697709865E-2</v>
      </c>
      <c r="V93" s="41">
        <f t="shared" si="77"/>
        <v>5.0783527930899595E-2</v>
      </c>
      <c r="W93" s="41">
        <f t="shared" si="77"/>
        <v>5.2370720268715164E-2</v>
      </c>
      <c r="X93" s="41">
        <f t="shared" si="77"/>
        <v>3.5918101684286913E-2</v>
      </c>
      <c r="Y93" s="41">
        <f t="shared" si="77"/>
        <v>2.4650343981369161E-2</v>
      </c>
      <c r="Z93" s="41">
        <f t="shared" si="77"/>
        <v>3.6635898392324742E-2</v>
      </c>
      <c r="AA93" s="42">
        <f t="shared" si="77"/>
        <v>8.6090236402256118E-2</v>
      </c>
    </row>
    <row r="94" spans="1:27" x14ac:dyDescent="0.2">
      <c r="A94" s="76"/>
      <c r="B94">
        <v>15</v>
      </c>
      <c r="C94" s="40">
        <v>0</v>
      </c>
      <c r="D94" s="41">
        <f t="shared" ref="D94:AA94" si="78">D69/D$77*D$78</f>
        <v>-1.2887601732963319E-2</v>
      </c>
      <c r="E94" s="41">
        <f t="shared" si="78"/>
        <v>-3.0483766710167923E-2</v>
      </c>
      <c r="F94" s="41">
        <f t="shared" si="78"/>
        <v>-3.7230864442897964E-2</v>
      </c>
      <c r="G94" s="41">
        <f t="shared" si="78"/>
        <v>-2.9431347434935182E-2</v>
      </c>
      <c r="H94" s="41">
        <f t="shared" si="78"/>
        <v>-6.9225109380967548E-4</v>
      </c>
      <c r="I94" s="41">
        <f t="shared" si="78"/>
        <v>-1.4703730110431671E-2</v>
      </c>
      <c r="J94" s="41">
        <f t="shared" si="78"/>
        <v>-5.0702451351032345E-2</v>
      </c>
      <c r="K94" s="41">
        <f t="shared" si="78"/>
        <v>-7.1057114897109822E-2</v>
      </c>
      <c r="L94" s="41">
        <f t="shared" si="78"/>
        <v>-5.2393138273410932E-2</v>
      </c>
      <c r="M94" s="41">
        <f t="shared" si="78"/>
        <v>-5.489789406753906E-2</v>
      </c>
      <c r="N94" s="41">
        <f t="shared" si="78"/>
        <v>-6.1631877750974715E-2</v>
      </c>
      <c r="O94" s="41">
        <f t="shared" si="78"/>
        <v>-5.9482796807914261E-2</v>
      </c>
      <c r="P94" s="41">
        <f t="shared" si="78"/>
        <v>-6.3576482003122853E-2</v>
      </c>
      <c r="Q94" s="41">
        <f t="shared" si="78"/>
        <v>-6.0414673952561351E-2</v>
      </c>
      <c r="R94" s="41">
        <f t="shared" si="78"/>
        <v>-4.4586469456831354E-2</v>
      </c>
      <c r="S94" s="41">
        <f t="shared" si="78"/>
        <v>-5.3707281121550231E-2</v>
      </c>
      <c r="T94" s="41">
        <f t="shared" si="78"/>
        <v>-7.7582523036565126E-2</v>
      </c>
      <c r="U94" s="41">
        <f t="shared" si="78"/>
        <v>-9.0091981859541648E-2</v>
      </c>
      <c r="V94" s="41">
        <f t="shared" si="78"/>
        <v>-9.4037212630602302E-2</v>
      </c>
      <c r="W94" s="41">
        <f t="shared" si="78"/>
        <v>-0.11129545497729948</v>
      </c>
      <c r="X94" s="41">
        <f t="shared" si="78"/>
        <v>-7.6820325331088152E-2</v>
      </c>
      <c r="Y94" s="41">
        <f t="shared" si="78"/>
        <v>-7.1175220141121862E-2</v>
      </c>
      <c r="Z94" s="41">
        <f t="shared" si="78"/>
        <v>-3.5321920319678152E-2</v>
      </c>
      <c r="AA94" s="42">
        <f t="shared" si="78"/>
        <v>-7.4914795957608448E-3</v>
      </c>
    </row>
    <row r="95" spans="1:27" x14ac:dyDescent="0.2">
      <c r="A95" s="76"/>
      <c r="B95">
        <v>16</v>
      </c>
      <c r="C95" s="40">
        <v>0</v>
      </c>
      <c r="D95" s="41">
        <f t="shared" ref="D95:AA95" si="79">D70/D$77*D$78</f>
        <v>-3.1074566586130272E-3</v>
      </c>
      <c r="E95" s="41">
        <f t="shared" si="79"/>
        <v>-1.4441077155789355E-2</v>
      </c>
      <c r="F95" s="41">
        <f t="shared" si="79"/>
        <v>-2.297242470109153E-2</v>
      </c>
      <c r="G95" s="41">
        <f t="shared" si="79"/>
        <v>-5.0921078145013995E-2</v>
      </c>
      <c r="H95" s="41">
        <f t="shared" si="79"/>
        <v>-3.6804333041643315E-2</v>
      </c>
      <c r="I95" s="41">
        <f t="shared" si="79"/>
        <v>-2.6016350344968193E-2</v>
      </c>
      <c r="J95" s="41">
        <f t="shared" si="79"/>
        <v>6.7003711102393151E-5</v>
      </c>
      <c r="K95" s="41">
        <f t="shared" si="79"/>
        <v>2.2567302452795836E-2</v>
      </c>
      <c r="L95" s="41">
        <f t="shared" si="79"/>
        <v>3.0208447043106327E-2</v>
      </c>
      <c r="M95" s="41">
        <f t="shared" si="79"/>
        <v>2.1180675651476417E-2</v>
      </c>
      <c r="N95" s="41">
        <f t="shared" si="79"/>
        <v>-6.5094976493180389E-3</v>
      </c>
      <c r="O95" s="41">
        <f t="shared" si="79"/>
        <v>-2.2924798382124585E-2</v>
      </c>
      <c r="P95" s="41">
        <f t="shared" si="79"/>
        <v>-3.6270134593968356E-2</v>
      </c>
      <c r="Q95" s="41">
        <f t="shared" si="79"/>
        <v>-5.4799428265770257E-2</v>
      </c>
      <c r="R95" s="41">
        <f t="shared" si="79"/>
        <v>-4.6129280961932473E-2</v>
      </c>
      <c r="S95" s="41">
        <f t="shared" si="79"/>
        <v>-2.7784189057170734E-2</v>
      </c>
      <c r="T95" s="41">
        <f t="shared" si="79"/>
        <v>-2.7176215078603305E-2</v>
      </c>
      <c r="U95" s="41">
        <f t="shared" si="79"/>
        <v>-2.1073434528519425E-2</v>
      </c>
      <c r="V95" s="41">
        <f t="shared" si="79"/>
        <v>-1.3264095075129144E-2</v>
      </c>
      <c r="W95" s="41">
        <f t="shared" si="79"/>
        <v>-1.5606219002228092E-2</v>
      </c>
      <c r="X95" s="41">
        <f t="shared" si="79"/>
        <v>2.6074278135261521E-3</v>
      </c>
      <c r="Y95" s="41">
        <f t="shared" si="79"/>
        <v>5.0206539134012955E-2</v>
      </c>
      <c r="Z95" s="41">
        <f t="shared" si="79"/>
        <v>6.5540309336977506E-2</v>
      </c>
      <c r="AA95" s="42">
        <f t="shared" si="79"/>
        <v>6.3489206291648087E-2</v>
      </c>
    </row>
    <row r="96" spans="1:27" x14ac:dyDescent="0.2">
      <c r="A96" s="76"/>
      <c r="B96">
        <v>17</v>
      </c>
      <c r="C96" s="40">
        <v>0</v>
      </c>
      <c r="D96" s="41">
        <f t="shared" ref="D96:AA96" si="80">D71/D$77*D$78</f>
        <v>3.8763323897781476E-2</v>
      </c>
      <c r="E96" s="41">
        <f t="shared" si="80"/>
        <v>3.6594483348056664E-2</v>
      </c>
      <c r="F96" s="41">
        <f t="shared" si="80"/>
        <v>2.2355389987218435E-3</v>
      </c>
      <c r="G96" s="41">
        <f t="shared" si="80"/>
        <v>-1.5826335993477346E-2</v>
      </c>
      <c r="H96" s="41">
        <f t="shared" si="80"/>
        <v>7.7345885771406197E-3</v>
      </c>
      <c r="I96" s="41">
        <f t="shared" si="80"/>
        <v>3.3148636212942097E-2</v>
      </c>
      <c r="J96" s="41">
        <f t="shared" si="80"/>
        <v>4.4849381366430553E-2</v>
      </c>
      <c r="K96" s="41">
        <f t="shared" si="80"/>
        <v>3.9876905118782037E-2</v>
      </c>
      <c r="L96" s="41">
        <f t="shared" si="80"/>
        <v>3.9788316113193209E-2</v>
      </c>
      <c r="M96" s="41">
        <f t="shared" si="80"/>
        <v>4.6004562463517792E-2</v>
      </c>
      <c r="N96" s="41">
        <f t="shared" si="80"/>
        <v>3.9288514972171645E-2</v>
      </c>
      <c r="O96" s="41">
        <f t="shared" si="80"/>
        <v>3.6421768330434E-2</v>
      </c>
      <c r="P96" s="41">
        <f t="shared" si="80"/>
        <v>5.0031182449532745E-2</v>
      </c>
      <c r="Q96" s="41">
        <f t="shared" si="80"/>
        <v>5.1597488458317083E-2</v>
      </c>
      <c r="R96" s="41">
        <f t="shared" si="80"/>
        <v>4.9085125112882821E-2</v>
      </c>
      <c r="S96" s="41">
        <f t="shared" si="80"/>
        <v>7.4806799161165838E-2</v>
      </c>
      <c r="T96" s="41">
        <f t="shared" si="80"/>
        <v>7.6201822495425106E-2</v>
      </c>
      <c r="U96" s="41">
        <f t="shared" si="80"/>
        <v>7.4537928787329358E-2</v>
      </c>
      <c r="V96" s="41">
        <f t="shared" si="80"/>
        <v>3.8244888723173588E-2</v>
      </c>
      <c r="W96" s="41">
        <f t="shared" si="80"/>
        <v>-1.3854127271634403E-3</v>
      </c>
      <c r="X96" s="41">
        <f t="shared" si="80"/>
        <v>1.0353077699046935E-2</v>
      </c>
      <c r="Y96" s="41">
        <f t="shared" si="80"/>
        <v>9.3958233359615062E-3</v>
      </c>
      <c r="Z96" s="41">
        <f t="shared" si="80"/>
        <v>-2.4199787326606433E-2</v>
      </c>
      <c r="AA96" s="42">
        <f t="shared" si="80"/>
        <v>-1.9914453876476071E-2</v>
      </c>
    </row>
    <row r="97" spans="1:27" x14ac:dyDescent="0.2">
      <c r="A97" s="76"/>
      <c r="B97">
        <v>18</v>
      </c>
      <c r="C97" s="40">
        <v>0</v>
      </c>
      <c r="D97" s="41">
        <f t="shared" ref="D97:AA97" si="81">D72/D$77*D$78</f>
        <v>2.3147675746968688E-3</v>
      </c>
      <c r="E97" s="41">
        <f t="shared" si="81"/>
        <v>-5.8231657146043791E-3</v>
      </c>
      <c r="F97" s="41">
        <f t="shared" si="81"/>
        <v>-1.3663123023121998E-2</v>
      </c>
      <c r="G97" s="41">
        <f t="shared" si="81"/>
        <v>-7.556306787639174E-3</v>
      </c>
      <c r="H97" s="41">
        <f t="shared" si="81"/>
        <v>1.1389851894585355E-2</v>
      </c>
      <c r="I97" s="41">
        <f t="shared" si="81"/>
        <v>2.9854716303946229E-2</v>
      </c>
      <c r="J97" s="41">
        <f t="shared" si="81"/>
        <v>2.0639012989315551E-2</v>
      </c>
      <c r="K97" s="41">
        <f t="shared" si="81"/>
        <v>3.1416462363779485E-2</v>
      </c>
      <c r="L97" s="41">
        <f t="shared" si="81"/>
        <v>9.7512463479734E-3</v>
      </c>
      <c r="M97" s="41">
        <f t="shared" si="81"/>
        <v>2.5749528130533311E-2</v>
      </c>
      <c r="N97" s="41">
        <f t="shared" si="81"/>
        <v>3.332586046685005E-2</v>
      </c>
      <c r="O97" s="41">
        <f t="shared" si="81"/>
        <v>1.5311054334180944E-2</v>
      </c>
      <c r="P97" s="41">
        <f t="shared" si="81"/>
        <v>1.8631548516964687E-3</v>
      </c>
      <c r="Q97" s="41">
        <f t="shared" si="81"/>
        <v>2.3566951474011514E-3</v>
      </c>
      <c r="R97" s="41">
        <f t="shared" si="81"/>
        <v>-1.537268302921249E-2</v>
      </c>
      <c r="S97" s="41">
        <f t="shared" si="81"/>
        <v>-2.8523506762448313E-2</v>
      </c>
      <c r="T97" s="41">
        <f t="shared" si="81"/>
        <v>-5.6406586880892659E-2</v>
      </c>
      <c r="U97" s="41">
        <f t="shared" si="81"/>
        <v>-6.160114155042995E-2</v>
      </c>
      <c r="V97" s="41">
        <f t="shared" si="81"/>
        <v>-7.3047119169440691E-2</v>
      </c>
      <c r="W97" s="41">
        <f t="shared" si="81"/>
        <v>-4.7214726195418909E-2</v>
      </c>
      <c r="X97" s="41">
        <f t="shared" si="81"/>
        <v>-5.419850795656634E-2</v>
      </c>
      <c r="Y97" s="41">
        <f t="shared" si="81"/>
        <v>-5.4959471215806105E-2</v>
      </c>
      <c r="Z97" s="41">
        <f t="shared" si="81"/>
        <v>-2.902348362211685E-2</v>
      </c>
      <c r="AA97" s="42">
        <f t="shared" si="81"/>
        <v>-2.183410902042765E-2</v>
      </c>
    </row>
    <row r="98" spans="1:27" x14ac:dyDescent="0.2">
      <c r="A98" s="76"/>
      <c r="B98">
        <v>19</v>
      </c>
      <c r="C98" s="40">
        <v>0</v>
      </c>
      <c r="D98" s="41">
        <f t="shared" ref="D98:AA98" si="82">D73/D$77*D$78</f>
        <v>-7.1611584088896818E-4</v>
      </c>
      <c r="E98" s="41">
        <f t="shared" si="82"/>
        <v>9.373305513968002E-3</v>
      </c>
      <c r="F98" s="41">
        <f t="shared" si="82"/>
        <v>3.4683253518901012E-3</v>
      </c>
      <c r="G98" s="41">
        <f t="shared" si="82"/>
        <v>-2.5426719704598689E-2</v>
      </c>
      <c r="H98" s="41">
        <f t="shared" si="82"/>
        <v>-4.7881583111047496E-2</v>
      </c>
      <c r="I98" s="41">
        <f t="shared" si="82"/>
        <v>-3.5454106016192255E-2</v>
      </c>
      <c r="J98" s="41">
        <f t="shared" si="82"/>
        <v>-2.8978580212613163E-2</v>
      </c>
      <c r="K98" s="41">
        <f t="shared" si="82"/>
        <v>-3.070655295528708E-2</v>
      </c>
      <c r="L98" s="41">
        <f t="shared" si="82"/>
        <v>-5.0615457026428001E-2</v>
      </c>
      <c r="M98" s="41">
        <f t="shared" si="82"/>
        <v>-4.3753182794243735E-2</v>
      </c>
      <c r="N98" s="41">
        <f t="shared" si="82"/>
        <v>-3.2924954959560354E-2</v>
      </c>
      <c r="O98" s="41">
        <f t="shared" si="82"/>
        <v>-3.244825441852188E-2</v>
      </c>
      <c r="P98" s="41">
        <f t="shared" si="82"/>
        <v>-1.586633443272582E-2</v>
      </c>
      <c r="Q98" s="41">
        <f t="shared" si="82"/>
        <v>1.0613941458503117E-2</v>
      </c>
      <c r="R98" s="41">
        <f t="shared" si="82"/>
        <v>4.2944644980095072E-2</v>
      </c>
      <c r="S98" s="41">
        <f t="shared" si="82"/>
        <v>3.520948799450508E-2</v>
      </c>
      <c r="T98" s="41">
        <f t="shared" si="82"/>
        <v>2.97726395636221E-2</v>
      </c>
      <c r="U98" s="41">
        <f t="shared" si="82"/>
        <v>-4.4219877480807515E-3</v>
      </c>
      <c r="V98" s="41">
        <f t="shared" si="82"/>
        <v>-2.5795611057202239E-2</v>
      </c>
      <c r="W98" s="41">
        <f t="shared" si="82"/>
        <v>-2.1809067973960185E-2</v>
      </c>
      <c r="X98" s="41">
        <f t="shared" si="82"/>
        <v>-2.5542624989786166E-2</v>
      </c>
      <c r="Y98" s="41">
        <f t="shared" si="82"/>
        <v>1.4899321379564167E-2</v>
      </c>
      <c r="Z98" s="41">
        <f t="shared" si="82"/>
        <v>-1.8051349756332838E-2</v>
      </c>
      <c r="AA98" s="42">
        <f t="shared" si="82"/>
        <v>-2.8196046649739463E-2</v>
      </c>
    </row>
    <row r="99" spans="1:27" x14ac:dyDescent="0.2">
      <c r="A99" s="76"/>
      <c r="B99">
        <v>20</v>
      </c>
      <c r="C99" s="16">
        <v>0</v>
      </c>
      <c r="D99" s="17">
        <f t="shared" ref="D99:AA99" si="83">D74/D$77*D$78</f>
        <v>2.2165586584488171E-2</v>
      </c>
      <c r="E99" s="17">
        <f t="shared" si="83"/>
        <v>2.2449470671573438E-2</v>
      </c>
      <c r="F99" s="17">
        <f t="shared" si="83"/>
        <v>3.0994198124883809E-2</v>
      </c>
      <c r="G99" s="17">
        <f t="shared" si="83"/>
        <v>2.7609653677691713E-2</v>
      </c>
      <c r="H99" s="17">
        <f t="shared" si="83"/>
        <v>1.7137052589809229E-2</v>
      </c>
      <c r="I99" s="17">
        <f t="shared" si="83"/>
        <v>3.1054792238691502E-2</v>
      </c>
      <c r="J99" s="17">
        <f t="shared" si="83"/>
        <v>1.6807500290838464E-2</v>
      </c>
      <c r="K99" s="17">
        <f t="shared" si="83"/>
        <v>2.022468048176888E-2</v>
      </c>
      <c r="L99" s="17">
        <f t="shared" si="83"/>
        <v>-2.8763356663448432E-5</v>
      </c>
      <c r="M99" s="17">
        <f t="shared" si="83"/>
        <v>1.0731787478016239E-2</v>
      </c>
      <c r="N99" s="17">
        <f t="shared" si="83"/>
        <v>2.2609890437101203E-3</v>
      </c>
      <c r="O99" s="17">
        <f t="shared" si="83"/>
        <v>-2.3635547929420533E-2</v>
      </c>
      <c r="P99" s="17">
        <f t="shared" si="83"/>
        <v>-3.5376005173448917E-2</v>
      </c>
      <c r="Q99" s="17">
        <f t="shared" si="83"/>
        <v>-3.5833881863960762E-2</v>
      </c>
      <c r="R99" s="17">
        <f t="shared" si="83"/>
        <v>-2.3454625892652167E-2</v>
      </c>
      <c r="S99" s="17">
        <f t="shared" si="83"/>
        <v>-3.4461109327104084E-2</v>
      </c>
      <c r="T99" s="17">
        <f t="shared" si="83"/>
        <v>-3.6852610260321952E-2</v>
      </c>
      <c r="U99" s="17">
        <f t="shared" si="83"/>
        <v>-4.858319150682016E-2</v>
      </c>
      <c r="V99" s="17">
        <f t="shared" si="83"/>
        <v>-4.6703169925407531E-2</v>
      </c>
      <c r="W99" s="17">
        <f t="shared" si="83"/>
        <v>-2.9682233347812038E-2</v>
      </c>
      <c r="X99" s="17">
        <f t="shared" si="83"/>
        <v>-3.2396808904925592E-2</v>
      </c>
      <c r="Y99" s="17">
        <f t="shared" si="83"/>
        <v>-4.2604107117098597E-2</v>
      </c>
      <c r="Z99" s="17">
        <f t="shared" si="83"/>
        <v>-7.5149339008114324E-2</v>
      </c>
      <c r="AA99" s="18">
        <f t="shared" si="83"/>
        <v>-5.8463925204111609E-2</v>
      </c>
    </row>
    <row r="100" spans="1:27" x14ac:dyDescent="0.2">
      <c r="C100">
        <v>0</v>
      </c>
      <c r="D100">
        <v>1</v>
      </c>
      <c r="E100">
        <v>2</v>
      </c>
      <c r="F100">
        <v>3</v>
      </c>
      <c r="G100">
        <v>4</v>
      </c>
      <c r="H100">
        <v>5</v>
      </c>
      <c r="I100">
        <v>6</v>
      </c>
      <c r="J100">
        <v>7</v>
      </c>
      <c r="K100">
        <v>8</v>
      </c>
      <c r="L100">
        <v>9</v>
      </c>
      <c r="M100">
        <v>10</v>
      </c>
      <c r="N100">
        <v>11</v>
      </c>
      <c r="O100">
        <v>12</v>
      </c>
      <c r="P100">
        <v>13</v>
      </c>
      <c r="Q100">
        <v>14</v>
      </c>
      <c r="R100">
        <v>15</v>
      </c>
      <c r="S100">
        <v>16</v>
      </c>
      <c r="T100">
        <v>17</v>
      </c>
      <c r="U100">
        <v>18</v>
      </c>
      <c r="V100">
        <v>19</v>
      </c>
      <c r="W100">
        <v>20</v>
      </c>
      <c r="X100">
        <v>21</v>
      </c>
      <c r="Y100">
        <v>22</v>
      </c>
      <c r="Z100">
        <v>23</v>
      </c>
      <c r="AA100">
        <v>24</v>
      </c>
    </row>
    <row r="101" spans="1:27" ht="23.25" customHeight="1" x14ac:dyDescent="0.25">
      <c r="A101" s="95" t="s">
        <v>37</v>
      </c>
      <c r="B101" s="94"/>
      <c r="C101" s="94"/>
      <c r="D101" s="94"/>
      <c r="E101" s="94"/>
      <c r="F101" s="94"/>
      <c r="G101" s="94"/>
      <c r="H101" s="94"/>
      <c r="I101" s="94"/>
      <c r="J101" s="94"/>
      <c r="K101" s="94"/>
      <c r="L101" s="94"/>
      <c r="M101" s="94"/>
      <c r="N101" s="94"/>
      <c r="O101" s="94"/>
      <c r="P101" s="94"/>
      <c r="Q101" s="94"/>
      <c r="R101" s="94"/>
      <c r="S101" s="94"/>
      <c r="T101" s="94"/>
      <c r="U101" s="94"/>
      <c r="V101" s="94"/>
      <c r="W101" s="94"/>
      <c r="X101" s="94"/>
      <c r="Y101" s="94"/>
      <c r="Z101" s="94"/>
      <c r="AA101" s="94"/>
    </row>
    <row r="102" spans="1:27" ht="15.75" customHeight="1" x14ac:dyDescent="0.2">
      <c r="C102">
        <v>0</v>
      </c>
      <c r="D102">
        <v>1</v>
      </c>
      <c r="E102">
        <v>2</v>
      </c>
      <c r="F102">
        <v>3</v>
      </c>
      <c r="G102">
        <v>4</v>
      </c>
      <c r="H102">
        <v>5</v>
      </c>
      <c r="I102">
        <v>6</v>
      </c>
      <c r="J102">
        <v>7</v>
      </c>
      <c r="K102">
        <v>8</v>
      </c>
      <c r="L102">
        <v>9</v>
      </c>
      <c r="M102">
        <v>10</v>
      </c>
      <c r="N102">
        <v>11</v>
      </c>
      <c r="O102">
        <v>12</v>
      </c>
      <c r="P102">
        <v>13</v>
      </c>
      <c r="Q102">
        <v>14</v>
      </c>
      <c r="R102">
        <v>15</v>
      </c>
      <c r="S102">
        <v>16</v>
      </c>
      <c r="T102">
        <v>17</v>
      </c>
      <c r="U102">
        <v>18</v>
      </c>
      <c r="V102">
        <v>19</v>
      </c>
      <c r="W102">
        <v>20</v>
      </c>
      <c r="X102">
        <v>21</v>
      </c>
      <c r="Y102">
        <v>22</v>
      </c>
      <c r="Z102">
        <v>23</v>
      </c>
      <c r="AA102">
        <v>24</v>
      </c>
    </row>
    <row r="103" spans="1:27" s="20" customFormat="1" ht="18.75" customHeight="1" x14ac:dyDescent="0.2">
      <c r="A103" s="96" t="s">
        <v>38</v>
      </c>
      <c r="B103" s="32" t="s">
        <v>22</v>
      </c>
      <c r="C103" s="33">
        <v>0.06</v>
      </c>
      <c r="D103" s="33">
        <v>6.0001000036108143E-2</v>
      </c>
      <c r="E103" s="33">
        <v>6.000568169636334E-2</v>
      </c>
      <c r="F103" s="33">
        <v>6.0010322057784261E-2</v>
      </c>
      <c r="G103" s="33">
        <v>6.0010833745574012E-2</v>
      </c>
      <c r="H103" s="33">
        <v>6.0010746494342009E-2</v>
      </c>
      <c r="I103" s="33">
        <v>6.0013531931593735E-2</v>
      </c>
      <c r="J103" s="33">
        <v>6.0036827074788926E-2</v>
      </c>
      <c r="K103" s="33">
        <v>6.0031796159683522E-2</v>
      </c>
      <c r="L103" s="33">
        <v>6.0031722287808446E-2</v>
      </c>
      <c r="M103" s="33">
        <v>6.0034007702900578E-2</v>
      </c>
      <c r="N103" s="33">
        <v>6.0029656123949574E-2</v>
      </c>
      <c r="O103" s="33">
        <v>6.0034441132659426E-2</v>
      </c>
      <c r="P103" s="33">
        <v>6.0043875216369537E-2</v>
      </c>
      <c r="Q103" s="33">
        <v>6.0052499783061458E-2</v>
      </c>
      <c r="R103" s="33">
        <v>6.0056570414838167E-2</v>
      </c>
      <c r="S103" s="33">
        <v>6.0038238575948762E-2</v>
      </c>
      <c r="T103" s="33">
        <v>6.006768146882345E-2</v>
      </c>
      <c r="U103" s="33">
        <v>6.0073779753192474E-2</v>
      </c>
      <c r="V103" s="33">
        <v>6.0104352992835772E-2</v>
      </c>
      <c r="W103" s="33">
        <v>6.0116791114655566E-2</v>
      </c>
      <c r="X103" s="33">
        <v>6.0156883094481875E-2</v>
      </c>
      <c r="Y103" s="33">
        <v>6.0260176005121367E-2</v>
      </c>
      <c r="Z103" s="33">
        <v>6.0209619221570199E-2</v>
      </c>
      <c r="AA103" s="34">
        <f>Z103</f>
        <v>6.0209619221570199E-2</v>
      </c>
    </row>
    <row r="104" spans="1:27" s="20" customFormat="1" ht="18.75" customHeight="1" x14ac:dyDescent="0.2">
      <c r="A104" s="96" t="s">
        <v>24</v>
      </c>
      <c r="B104" s="32"/>
      <c r="C104" s="33">
        <f t="shared" ref="C104:AA104" si="84">flat_rate+sigR^2*(1-EXP(-revR*C105*delta_t))^2/(2*revR^2)+sigU^2*(1-EXP(-revU*C105*delta_t))^2/(2*revU^2)+corRU*sigR*sigU*(1-EXP(-revR*C105*delta_t))*(1-EXP(-revU*C105*delta_t))/(revR*revU)</f>
        <v>0.06</v>
      </c>
      <c r="D104" s="33">
        <f t="shared" si="84"/>
        <v>6.000099945688929E-2</v>
      </c>
      <c r="E104" s="33">
        <f t="shared" si="84"/>
        <v>6.0003846407794451E-2</v>
      </c>
      <c r="F104" s="33">
        <f t="shared" si="84"/>
        <v>6.0008350315721722E-2</v>
      </c>
      <c r="G104" s="33">
        <f t="shared" si="84"/>
        <v>6.0014365074703611E-2</v>
      </c>
      <c r="H104" s="33">
        <f t="shared" si="84"/>
        <v>6.0021783951831005E-2</v>
      </c>
      <c r="I104" s="33">
        <f t="shared" si="84"/>
        <v>6.0030534967873944E-2</v>
      </c>
      <c r="J104" s="33">
        <f t="shared" si="84"/>
        <v>6.0040576683005401E-2</v>
      </c>
      <c r="K104" s="33">
        <f t="shared" si="84"/>
        <v>6.0051894356531167E-2</v>
      </c>
      <c r="L104" s="33">
        <f t="shared" si="84"/>
        <v>6.0064496451754559E-2</v>
      </c>
      <c r="M104" s="33">
        <f t="shared" si="84"/>
        <v>6.0078411459177014E-2</v>
      </c>
      <c r="N104" s="33">
        <f t="shared" si="84"/>
        <v>6.0093685013165275E-2</v>
      </c>
      <c r="O104" s="33">
        <f t="shared" si="84"/>
        <v>6.011037727901207E-2</v>
      </c>
      <c r="P104" s="33">
        <f t="shared" si="84"/>
        <v>6.012856058899007E-2</v>
      </c>
      <c r="Q104" s="33">
        <f t="shared" si="84"/>
        <v>6.0148317307554593E-2</v>
      </c>
      <c r="R104" s="33">
        <f t="shared" si="84"/>
        <v>6.0169737907299778E-2</v>
      </c>
      <c r="S104" s="33">
        <f t="shared" si="84"/>
        <v>6.0192919238620073E-2</v>
      </c>
      <c r="T104" s="33">
        <f t="shared" si="84"/>
        <v>6.0217962977282977E-2</v>
      </c>
      <c r="U104" s="33">
        <f t="shared" si="84"/>
        <v>6.0244974235285291E-2</v>
      </c>
      <c r="V104" s="33">
        <f t="shared" si="84"/>
        <v>6.0274060321449587E-2</v>
      </c>
      <c r="W104" s="33">
        <f t="shared" si="84"/>
        <v>6.0305329639226281E-2</v>
      </c>
      <c r="X104" s="33">
        <f t="shared" si="84"/>
        <v>6.0338890710104211E-2</v>
      </c>
      <c r="Y104" s="33">
        <f t="shared" si="84"/>
        <v>6.0374851311904419E-2</v>
      </c>
      <c r="Z104" s="33">
        <f t="shared" si="84"/>
        <v>6.041331772204131E-2</v>
      </c>
      <c r="AA104" s="34">
        <f t="shared" si="84"/>
        <v>6.045439405658834E-2</v>
      </c>
    </row>
    <row r="105" spans="1:27" x14ac:dyDescent="0.2">
      <c r="C105">
        <v>0</v>
      </c>
      <c r="D105">
        <v>1</v>
      </c>
      <c r="E105">
        <v>2</v>
      </c>
      <c r="F105">
        <v>3</v>
      </c>
      <c r="G105">
        <v>4</v>
      </c>
      <c r="H105">
        <v>5</v>
      </c>
      <c r="I105">
        <v>6</v>
      </c>
      <c r="J105">
        <v>7</v>
      </c>
      <c r="K105">
        <v>8</v>
      </c>
      <c r="L105">
        <v>9</v>
      </c>
      <c r="M105">
        <v>10</v>
      </c>
      <c r="N105">
        <v>11</v>
      </c>
      <c r="O105">
        <v>12</v>
      </c>
      <c r="P105">
        <v>13</v>
      </c>
      <c r="Q105">
        <v>14</v>
      </c>
      <c r="R105">
        <v>15</v>
      </c>
      <c r="S105">
        <v>16</v>
      </c>
      <c r="T105">
        <v>17</v>
      </c>
      <c r="U105">
        <v>18</v>
      </c>
      <c r="V105">
        <v>19</v>
      </c>
      <c r="W105">
        <v>20</v>
      </c>
      <c r="X105">
        <v>21</v>
      </c>
      <c r="Y105">
        <v>22</v>
      </c>
      <c r="Z105">
        <v>23</v>
      </c>
      <c r="AA105">
        <v>24</v>
      </c>
    </row>
    <row r="106" spans="1:27" x14ac:dyDescent="0.2">
      <c r="A106" s="75" t="s">
        <v>21</v>
      </c>
      <c r="B106">
        <v>1</v>
      </c>
      <c r="C106" s="43">
        <f>MAX(r0+C32+C80,0)</f>
        <v>0.06</v>
      </c>
      <c r="D106" s="9">
        <f>MAX(r0+D32+D80,0)</f>
        <v>6.552494941967589E-2</v>
      </c>
      <c r="E106" s="9">
        <f>MAX(r0+E32+E80,0)</f>
        <v>6.8759215985798289E-2</v>
      </c>
      <c r="F106" s="9">
        <f>MAX(r0+F32+F80,0)</f>
        <v>7.0743081162839838E-2</v>
      </c>
      <c r="G106" s="9">
        <f>MAX(r0+G32+G80,0)</f>
        <v>6.7088949420469918E-2</v>
      </c>
      <c r="H106" s="9">
        <f>MAX(r0+H32+H80,0)</f>
        <v>7.279986946957083E-2</v>
      </c>
      <c r="I106" s="9">
        <f>MAX(r0+I32+I80,0)</f>
        <v>6.9390744787024783E-2</v>
      </c>
      <c r="J106" s="9">
        <f>MAX(r0+J32+J80,0)</f>
        <v>7.9424416186407137E-2</v>
      </c>
      <c r="K106" s="9">
        <f>MAX(r0+K32+K80,0)</f>
        <v>6.1416997133353697E-2</v>
      </c>
      <c r="L106" s="9">
        <f>MAX(r0+L32+L80,0)</f>
        <v>5.1139603187921816E-2</v>
      </c>
      <c r="M106" s="9">
        <f>MAX(r0+M32+M80,0)</f>
        <v>5.3256339300562443E-2</v>
      </c>
      <c r="N106" s="9">
        <f>MAX(r0+N32+N80,0)</f>
        <v>5.0986535956292316E-2</v>
      </c>
      <c r="O106" s="9">
        <f>MAX(r0+O32+O80,0)</f>
        <v>5.0964900835635998E-2</v>
      </c>
      <c r="P106" s="9">
        <f>MAX(r0+P32+P80,0)</f>
        <v>4.6620552303017405E-2</v>
      </c>
      <c r="Q106" s="9">
        <f>MAX(r0+Q32+Q80,0)</f>
        <v>4.4729019419251607E-2</v>
      </c>
      <c r="R106" s="9">
        <f>MAX(r0+R32+R80,0)</f>
        <v>4.3535834403007442E-2</v>
      </c>
      <c r="S106" s="9">
        <f>MAX(r0+S32+S80,0)</f>
        <v>3.7755726226816035E-2</v>
      </c>
      <c r="T106" s="9">
        <f>MAX(r0+T32+T80,0)</f>
        <v>3.37200242819468E-2</v>
      </c>
      <c r="U106" s="9">
        <f>MAX(r0+U32+U80,0)</f>
        <v>3.6106497985157346E-2</v>
      </c>
      <c r="V106" s="9">
        <f>MAX(r0+V32+V80,0)</f>
        <v>4.1850347242581375E-2</v>
      </c>
      <c r="W106" s="9">
        <f>MAX(r0+W32+W80,0)</f>
        <v>4.3856125000013124E-2</v>
      </c>
      <c r="X106" s="9">
        <f>MAX(r0+X32+X80,0)</f>
        <v>4.4304035601749309E-2</v>
      </c>
      <c r="Y106" s="9">
        <f>MAX(r0+Y32+Y80,0)</f>
        <v>4.6205342228461448E-2</v>
      </c>
      <c r="Z106" s="9">
        <f>MAX(r0+Z32+Z80,0)</f>
        <v>4.7919124603362104E-2</v>
      </c>
      <c r="AA106" s="10">
        <f>MAX(r0+AA32+AA80,0)</f>
        <v>4.743192576348447E-2</v>
      </c>
    </row>
    <row r="107" spans="1:27" x14ac:dyDescent="0.2">
      <c r="A107" s="76"/>
      <c r="B107">
        <v>2</v>
      </c>
      <c r="C107" s="44">
        <f>MAX(r0+C33+C81,0)</f>
        <v>0.06</v>
      </c>
      <c r="D107" s="11">
        <f>MAX(r0+D33+D81,0)</f>
        <v>6.2212321705206769E-2</v>
      </c>
      <c r="E107" s="11">
        <f>MAX(r0+E33+E81,0)</f>
        <v>6.225723612035327E-2</v>
      </c>
      <c r="F107" s="11">
        <f>MAX(r0+F33+F81,0)</f>
        <v>6.0500499256980554E-2</v>
      </c>
      <c r="G107" s="11">
        <f>MAX(r0+G33+G81,0)</f>
        <v>6.4531366791455769E-2</v>
      </c>
      <c r="H107" s="11">
        <f>MAX(r0+H33+H81,0)</f>
        <v>6.0465921873763248E-2</v>
      </c>
      <c r="I107" s="11">
        <f>MAX(r0+I33+I81,0)</f>
        <v>5.7175919347605603E-2</v>
      </c>
      <c r="J107" s="11">
        <f>MAX(r0+J33+J81,0)</f>
        <v>5.593106285364989E-2</v>
      </c>
      <c r="K107" s="11">
        <f>MAX(r0+K33+K81,0)</f>
        <v>6.3156608224364821E-2</v>
      </c>
      <c r="L107" s="11">
        <f>MAX(r0+L33+L81,0)</f>
        <v>6.8650363383327542E-2</v>
      </c>
      <c r="M107" s="11">
        <f>MAX(r0+M33+M81,0)</f>
        <v>5.8774023703573909E-2</v>
      </c>
      <c r="N107" s="11">
        <f>MAX(r0+N33+N81,0)</f>
        <v>6.5747868099957585E-2</v>
      </c>
      <c r="O107" s="11">
        <f>MAX(r0+O33+O81,0)</f>
        <v>6.9512102720604318E-2</v>
      </c>
      <c r="P107" s="11">
        <f>MAX(r0+P33+P81,0)</f>
        <v>6.3570187638689241E-2</v>
      </c>
      <c r="Q107" s="11">
        <f>MAX(r0+Q33+Q81,0)</f>
        <v>6.2845822192005352E-2</v>
      </c>
      <c r="R107" s="11">
        <f>MAX(r0+R33+R81,0)</f>
        <v>6.5310550196559763E-2</v>
      </c>
      <c r="S107" s="11">
        <f>MAX(r0+S33+S81,0)</f>
        <v>6.6188672207309257E-2</v>
      </c>
      <c r="T107" s="11">
        <f>MAX(r0+T33+T81,0)</f>
        <v>7.4394190230458845E-2</v>
      </c>
      <c r="U107" s="11">
        <f>MAX(r0+U33+U81,0)</f>
        <v>7.5990783204494067E-2</v>
      </c>
      <c r="V107" s="11">
        <f>MAX(r0+V33+V81,0)</f>
        <v>7.6146610499901124E-2</v>
      </c>
      <c r="W107" s="11">
        <f>MAX(r0+W33+W81,0)</f>
        <v>6.744632701263803E-2</v>
      </c>
      <c r="X107" s="11">
        <f>MAX(r0+X33+X81,0)</f>
        <v>5.9635508063809919E-2</v>
      </c>
      <c r="Y107" s="11">
        <f>MAX(r0+Y33+Y81,0)</f>
        <v>6.6180197928159407E-2</v>
      </c>
      <c r="Z107" s="11">
        <f>MAX(r0+Z33+Z81,0)</f>
        <v>6.5967670649809837E-2</v>
      </c>
      <c r="AA107" s="12">
        <f>MAX(r0+AA33+AA81,0)</f>
        <v>7.39229797015791E-2</v>
      </c>
    </row>
    <row r="108" spans="1:27" x14ac:dyDescent="0.2">
      <c r="A108" s="76"/>
      <c r="B108">
        <v>3</v>
      </c>
      <c r="C108" s="44">
        <f>MAX(r0+C34+C82,0)</f>
        <v>0.06</v>
      </c>
      <c r="D108" s="11">
        <f>MAX(r0+D34+D82,0)</f>
        <v>5.0992463634777788E-2</v>
      </c>
      <c r="E108" s="11">
        <f>MAX(r0+E34+E82,0)</f>
        <v>5.0901091962452669E-2</v>
      </c>
      <c r="F108" s="11">
        <f>MAX(r0+F34+F82,0)</f>
        <v>5.6654630189066975E-2</v>
      </c>
      <c r="G108" s="11">
        <f>MAX(r0+G34+G82,0)</f>
        <v>6.1536676476457913E-2</v>
      </c>
      <c r="H108" s="11">
        <f>MAX(r0+H34+H82,0)</f>
        <v>5.2476059257102914E-2</v>
      </c>
      <c r="I108" s="11">
        <f>MAX(r0+I34+I82,0)</f>
        <v>5.5660134056395902E-2</v>
      </c>
      <c r="J108" s="11">
        <f>MAX(r0+J34+J82,0)</f>
        <v>4.9445802143762096E-2</v>
      </c>
      <c r="K108" s="11">
        <f>MAX(r0+K34+K82,0)</f>
        <v>4.7552280928431591E-2</v>
      </c>
      <c r="L108" s="11">
        <f>MAX(r0+L34+L82,0)</f>
        <v>4.6294670927192638E-2</v>
      </c>
      <c r="M108" s="11">
        <f>MAX(r0+M34+M82,0)</f>
        <v>5.273120754210317E-2</v>
      </c>
      <c r="N108" s="11">
        <f>MAX(r0+N34+N82,0)</f>
        <v>5.5196207292498314E-2</v>
      </c>
      <c r="O108" s="11">
        <f>MAX(r0+O34+O82,0)</f>
        <v>5.8057465394734803E-2</v>
      </c>
      <c r="P108" s="11">
        <f>MAX(r0+P34+P82,0)</f>
        <v>6.1751019102588844E-2</v>
      </c>
      <c r="Q108" s="11">
        <f>MAX(r0+Q34+Q82,0)</f>
        <v>6.185920590203059E-2</v>
      </c>
      <c r="R108" s="11">
        <f>MAX(r0+R34+R82,0)</f>
        <v>7.0558952090695432E-2</v>
      </c>
      <c r="S108" s="11">
        <f>MAX(r0+S34+S82,0)</f>
        <v>7.1842446115827671E-2</v>
      </c>
      <c r="T108" s="11">
        <f>MAX(r0+T34+T82,0)</f>
        <v>7.4348148514523135E-2</v>
      </c>
      <c r="U108" s="11">
        <f>MAX(r0+U34+U82,0)</f>
        <v>8.0571063823082129E-2</v>
      </c>
      <c r="V108" s="11">
        <f>MAX(r0+V34+V82,0)</f>
        <v>7.1794489780790116E-2</v>
      </c>
      <c r="W108" s="11">
        <f>MAX(r0+W34+W82,0)</f>
        <v>8.2529520280080135E-2</v>
      </c>
      <c r="X108" s="11">
        <f>MAX(r0+X34+X82,0)</f>
        <v>7.4709125374393309E-2</v>
      </c>
      <c r="Y108" s="11">
        <f>MAX(r0+Y34+Y82,0)</f>
        <v>8.4529748264074181E-2</v>
      </c>
      <c r="Z108" s="11">
        <f>MAX(r0+Z34+Z82,0)</f>
        <v>8.9837402164464703E-2</v>
      </c>
      <c r="AA108" s="12">
        <f>MAX(r0+AA34+AA82,0)</f>
        <v>8.4757584754653989E-2</v>
      </c>
    </row>
    <row r="109" spans="1:27" x14ac:dyDescent="0.2">
      <c r="A109" s="76"/>
      <c r="B109">
        <v>4</v>
      </c>
      <c r="C109" s="44">
        <f>MAX(r0+C35+C83,0)</f>
        <v>0.06</v>
      </c>
      <c r="D109" s="11">
        <f>MAX(r0+D35+D83,0)</f>
        <v>6.1214611486858257E-2</v>
      </c>
      <c r="E109" s="11">
        <f>MAX(r0+E35+E83,0)</f>
        <v>5.571528497293321E-2</v>
      </c>
      <c r="F109" s="11">
        <f>MAX(r0+F35+F83,0)</f>
        <v>5.0310556544592537E-2</v>
      </c>
      <c r="G109" s="11">
        <f>MAX(r0+G35+G83,0)</f>
        <v>5.4840911528404292E-2</v>
      </c>
      <c r="H109" s="11">
        <f>MAX(r0+H35+H83,0)</f>
        <v>6.0589788692786875E-2</v>
      </c>
      <c r="I109" s="11">
        <f>MAX(r0+I35+I83,0)</f>
        <v>7.2880828274156165E-2</v>
      </c>
      <c r="J109" s="11">
        <f>MAX(r0+J35+J83,0)</f>
        <v>7.9481560071309409E-2</v>
      </c>
      <c r="K109" s="11">
        <f>MAX(r0+K35+K83,0)</f>
        <v>6.7074292265506735E-2</v>
      </c>
      <c r="L109" s="11">
        <f>MAX(r0+L35+L83,0)</f>
        <v>7.3245137742421654E-2</v>
      </c>
      <c r="M109" s="11">
        <f>MAX(r0+M35+M83,0)</f>
        <v>7.4049705964237683E-2</v>
      </c>
      <c r="N109" s="11">
        <f>MAX(r0+N35+N83,0)</f>
        <v>6.640991854050976E-2</v>
      </c>
      <c r="O109" s="11">
        <f>MAX(r0+O35+O83,0)</f>
        <v>6.8814456236682753E-2</v>
      </c>
      <c r="P109" s="11">
        <f>MAX(r0+P35+P83,0)</f>
        <v>6.6396329734214277E-2</v>
      </c>
      <c r="Q109" s="11">
        <f>MAX(r0+Q35+Q83,0)</f>
        <v>6.8192624713725766E-2</v>
      </c>
      <c r="R109" s="11">
        <f>MAX(r0+R35+R83,0)</f>
        <v>6.5531316926564526E-2</v>
      </c>
      <c r="S109" s="11">
        <f>MAX(r0+S35+S83,0)</f>
        <v>6.7756770890262247E-2</v>
      </c>
      <c r="T109" s="11">
        <f>MAX(r0+T35+T83,0)</f>
        <v>7.7470196002024885E-2</v>
      </c>
      <c r="U109" s="11">
        <f>MAX(r0+U35+U83,0)</f>
        <v>7.8392281651873147E-2</v>
      </c>
      <c r="V109" s="11">
        <f>MAX(r0+V35+V83,0)</f>
        <v>8.1380521168987946E-2</v>
      </c>
      <c r="W109" s="11">
        <f>MAX(r0+W35+W83,0)</f>
        <v>8.2138307480704803E-2</v>
      </c>
      <c r="X109" s="11">
        <f>MAX(r0+X35+X83,0)</f>
        <v>9.3581129025916615E-2</v>
      </c>
      <c r="Y109" s="11">
        <f>MAX(r0+Y35+Y83,0)</f>
        <v>0.1030899721267753</v>
      </c>
      <c r="Z109" s="11">
        <f>MAX(r0+Z35+Z83,0)</f>
        <v>9.1472165912139067E-2</v>
      </c>
      <c r="AA109" s="12">
        <f>MAX(r0+AA35+AA83,0)</f>
        <v>7.0041225132051063E-2</v>
      </c>
    </row>
    <row r="110" spans="1:27" x14ac:dyDescent="0.2">
      <c r="A110" s="76"/>
      <c r="B110">
        <v>5</v>
      </c>
      <c r="C110" s="44">
        <f>MAX(r0+C36+C84,0)</f>
        <v>0.06</v>
      </c>
      <c r="D110" s="11">
        <f>MAX(r0+D36+D84,0)</f>
        <v>6.1354940165581989E-2</v>
      </c>
      <c r="E110" s="11">
        <f>MAX(r0+E36+E84,0)</f>
        <v>5.6647434338609221E-2</v>
      </c>
      <c r="F110" s="11">
        <f>MAX(r0+F36+F84,0)</f>
        <v>5.4566209197094026E-2</v>
      </c>
      <c r="G110" s="11">
        <f>MAX(r0+G36+G84,0)</f>
        <v>5.2600664757605109E-2</v>
      </c>
      <c r="H110" s="11">
        <f>MAX(r0+H36+H84,0)</f>
        <v>4.6095094455054039E-2</v>
      </c>
      <c r="I110" s="11">
        <f>MAX(r0+I36+I84,0)</f>
        <v>5.0459072978974659E-2</v>
      </c>
      <c r="J110" s="11">
        <f>MAX(r0+J36+J84,0)</f>
        <v>5.0375723018406281E-2</v>
      </c>
      <c r="K110" s="11">
        <f>MAX(r0+K36+K84,0)</f>
        <v>5.1467783323015097E-2</v>
      </c>
      <c r="L110" s="11">
        <f>MAX(r0+L36+L84,0)</f>
        <v>4.9087535512296818E-2</v>
      </c>
      <c r="M110" s="11">
        <f>MAX(r0+M36+M84,0)</f>
        <v>5.8621706641717654E-2</v>
      </c>
      <c r="N110" s="11">
        <f>MAX(r0+N36+N84,0)</f>
        <v>5.8106725927994318E-2</v>
      </c>
      <c r="O110" s="11">
        <f>MAX(r0+O36+O84,0)</f>
        <v>6.1131824817192128E-2</v>
      </c>
      <c r="P110" s="11">
        <f>MAX(r0+P36+P84,0)</f>
        <v>5.4596832744491917E-2</v>
      </c>
      <c r="Q110" s="11">
        <f>MAX(r0+Q36+Q84,0)</f>
        <v>5.6470272485082629E-2</v>
      </c>
      <c r="R110" s="11">
        <f>MAX(r0+R36+R84,0)</f>
        <v>6.3617164173461888E-2</v>
      </c>
      <c r="S110" s="11">
        <f>MAX(r0+S36+S84,0)</f>
        <v>6.5125594028601741E-2</v>
      </c>
      <c r="T110" s="11">
        <f>MAX(r0+T36+T84,0)</f>
        <v>6.5581002901230312E-2</v>
      </c>
      <c r="U110" s="11">
        <f>MAX(r0+U36+U84,0)</f>
        <v>7.498323053465597E-2</v>
      </c>
      <c r="V110" s="11">
        <f>MAX(r0+V36+V84,0)</f>
        <v>8.0767734025829846E-2</v>
      </c>
      <c r="W110" s="11">
        <f>MAX(r0+W36+W84,0)</f>
        <v>8.5012552564215457E-2</v>
      </c>
      <c r="X110" s="11">
        <f>MAX(r0+X36+X84,0)</f>
        <v>8.3385417783217036E-2</v>
      </c>
      <c r="Y110" s="11">
        <f>MAX(r0+Y36+Y84,0)</f>
        <v>8.1909958207066952E-2</v>
      </c>
      <c r="Z110" s="11">
        <f>MAX(r0+Z36+Z84,0)</f>
        <v>8.0242928767360708E-2</v>
      </c>
      <c r="AA110" s="12">
        <f>MAX(r0+AA36+AA84,0)</f>
        <v>8.0282611245623178E-2</v>
      </c>
    </row>
    <row r="111" spans="1:27" x14ac:dyDescent="0.2">
      <c r="A111" s="76"/>
      <c r="B111">
        <v>6</v>
      </c>
      <c r="C111" s="44">
        <f>MAX(r0+C37+C85,0)</f>
        <v>0.06</v>
      </c>
      <c r="D111" s="11">
        <f>MAX(r0+D37+D85,0)</f>
        <v>5.8245545169266659E-2</v>
      </c>
      <c r="E111" s="11">
        <f>MAX(r0+E37+E85,0)</f>
        <v>5.7828372018679325E-2</v>
      </c>
      <c r="F111" s="11">
        <f>MAX(r0+F37+F85,0)</f>
        <v>5.5854657027769754E-2</v>
      </c>
      <c r="G111" s="11">
        <f>MAX(r0+G37+G85,0)</f>
        <v>6.1703700098270274E-2</v>
      </c>
      <c r="H111" s="11">
        <f>MAX(r0+H37+H85,0)</f>
        <v>6.2366287153632141E-2</v>
      </c>
      <c r="I111" s="11">
        <f>MAX(r0+I37+I85,0)</f>
        <v>5.9646712452185141E-2</v>
      </c>
      <c r="J111" s="11">
        <f>MAX(r0+J37+J85,0)</f>
        <v>5.0233788367523263E-2</v>
      </c>
      <c r="K111" s="11">
        <f>MAX(r0+K37+K85,0)</f>
        <v>4.4493399285097712E-2</v>
      </c>
      <c r="L111" s="11">
        <f>MAX(r0+L37+L85,0)</f>
        <v>4.3756514503115143E-2</v>
      </c>
      <c r="M111" s="11">
        <f>MAX(r0+M37+M85,0)</f>
        <v>4.5264465100661073E-2</v>
      </c>
      <c r="N111" s="11">
        <f>MAX(r0+N37+N85,0)</f>
        <v>5.1096076370189238E-2</v>
      </c>
      <c r="O111" s="11">
        <f>MAX(r0+O37+O85,0)</f>
        <v>5.3461363367182609E-2</v>
      </c>
      <c r="P111" s="11">
        <f>MAX(r0+P37+P85,0)</f>
        <v>5.5673730798849894E-2</v>
      </c>
      <c r="Q111" s="11">
        <f>MAX(r0+Q37+Q85,0)</f>
        <v>5.38654416814109E-2</v>
      </c>
      <c r="R111" s="11">
        <f>MAX(r0+R37+R85,0)</f>
        <v>4.7901301643261798E-2</v>
      </c>
      <c r="S111" s="11">
        <f>MAX(r0+S37+S85,0)</f>
        <v>4.6988843423878095E-2</v>
      </c>
      <c r="T111" s="11">
        <f>MAX(r0+T37+T85,0)</f>
        <v>4.76839055502533E-2</v>
      </c>
      <c r="U111" s="11">
        <f>MAX(r0+U37+U85,0)</f>
        <v>5.139823831361684E-2</v>
      </c>
      <c r="V111" s="11">
        <f>MAX(r0+V37+V85,0)</f>
        <v>5.5223449684486073E-2</v>
      </c>
      <c r="W111" s="11">
        <f>MAX(r0+W37+W85,0)</f>
        <v>5.8018334509316073E-2</v>
      </c>
      <c r="X111" s="11">
        <f>MAX(r0+X37+X85,0)</f>
        <v>5.4510959084504367E-2</v>
      </c>
      <c r="Y111" s="11">
        <f>MAX(r0+Y37+Y85,0)</f>
        <v>4.0281215180768236E-2</v>
      </c>
      <c r="Z111" s="11">
        <f>MAX(r0+Z37+Z85,0)</f>
        <v>3.1547617296188893E-2</v>
      </c>
      <c r="AA111" s="12">
        <f>MAX(r0+AA37+AA85,0)</f>
        <v>3.4937694415486331E-2</v>
      </c>
    </row>
    <row r="112" spans="1:27" x14ac:dyDescent="0.2">
      <c r="A112" s="76"/>
      <c r="B112">
        <v>7</v>
      </c>
      <c r="C112" s="44">
        <f>MAX(r0+C38+C86,0)</f>
        <v>0.06</v>
      </c>
      <c r="D112" s="11">
        <f>MAX(r0+D38+D86,0)</f>
        <v>5.3820335473430125E-2</v>
      </c>
      <c r="E112" s="11">
        <f>MAX(r0+E38+E86,0)</f>
        <v>5.8517902838506997E-2</v>
      </c>
      <c r="F112" s="11">
        <f>MAX(r0+F38+F86,0)</f>
        <v>6.7016080104242481E-2</v>
      </c>
      <c r="G112" s="11">
        <f>MAX(r0+G38+G86,0)</f>
        <v>6.784794719628881E-2</v>
      </c>
      <c r="H112" s="11">
        <f>MAX(r0+H38+H86,0)</f>
        <v>5.9776661112515346E-2</v>
      </c>
      <c r="I112" s="11">
        <f>MAX(r0+I38+I86,0)</f>
        <v>4.8904159826585018E-2</v>
      </c>
      <c r="J112" s="11">
        <f>MAX(r0+J38+J86,0)</f>
        <v>5.0757464765644959E-2</v>
      </c>
      <c r="K112" s="11">
        <f>MAX(r0+K38+K86,0)</f>
        <v>4.468178906888829E-2</v>
      </c>
      <c r="L112" s="11">
        <f>MAX(r0+L38+L86,0)</f>
        <v>4.2784125810042858E-2</v>
      </c>
      <c r="M112" s="11">
        <f>MAX(r0+M38+M86,0)</f>
        <v>4.2929430879912453E-2</v>
      </c>
      <c r="N112" s="11">
        <f>MAX(r0+N38+N86,0)</f>
        <v>5.0487873288292004E-2</v>
      </c>
      <c r="O112" s="11">
        <f>MAX(r0+O38+O86,0)</f>
        <v>4.5896717002599903E-2</v>
      </c>
      <c r="P112" s="11">
        <f>MAX(r0+P38+P86,0)</f>
        <v>3.6748262407127065E-2</v>
      </c>
      <c r="Q112" s="11">
        <f>MAX(r0+Q38+Q86,0)</f>
        <v>4.1097115606434885E-2</v>
      </c>
      <c r="R112" s="11">
        <f>MAX(r0+R38+R86,0)</f>
        <v>4.4844782463458716E-2</v>
      </c>
      <c r="S112" s="11">
        <f>MAX(r0+S38+S86,0)</f>
        <v>4.9134720471829679E-2</v>
      </c>
      <c r="T112" s="11">
        <f>MAX(r0+T38+T86,0)</f>
        <v>4.5682917228715619E-2</v>
      </c>
      <c r="U112" s="11">
        <f>MAX(r0+U38+U86,0)</f>
        <v>4.9247970227783308E-2</v>
      </c>
      <c r="V112" s="11">
        <f>MAX(r0+V38+V86,0)</f>
        <v>5.0589562199027376E-2</v>
      </c>
      <c r="W112" s="11">
        <f>MAX(r0+W38+W86,0)</f>
        <v>4.877028981462761E-2</v>
      </c>
      <c r="X112" s="11">
        <f>MAX(r0+X38+X86,0)</f>
        <v>4.2941216909680474E-2</v>
      </c>
      <c r="Y112" s="11">
        <f>MAX(r0+Y38+Y86,0)</f>
        <v>2.8980121148267715E-2</v>
      </c>
      <c r="Z112" s="11">
        <f>MAX(r0+Z38+Z86,0)</f>
        <v>5.0902478527996092E-2</v>
      </c>
      <c r="AA112" s="12">
        <f>MAX(r0+AA38+AA86,0)</f>
        <v>3.8623902289279657E-2</v>
      </c>
    </row>
    <row r="113" spans="1:27" x14ac:dyDescent="0.2">
      <c r="A113" s="76"/>
      <c r="B113">
        <v>8</v>
      </c>
      <c r="C113" s="44">
        <f>MAX(r0+C39+C87,0)</f>
        <v>0.06</v>
      </c>
      <c r="D113" s="11">
        <f>MAX(r0+D39+D87,0)</f>
        <v>6.2792338455909355E-2</v>
      </c>
      <c r="E113" s="11">
        <f>MAX(r0+E39+E87,0)</f>
        <v>6.3755642297982362E-2</v>
      </c>
      <c r="F113" s="11">
        <f>MAX(r0+F39+F87,0)</f>
        <v>5.5379799351441619E-2</v>
      </c>
      <c r="G113" s="11">
        <f>MAX(r0+G39+G87,0)</f>
        <v>5.2428264528677881E-2</v>
      </c>
      <c r="H113" s="11">
        <f>MAX(r0+H39+H87,0)</f>
        <v>4.7791437283743E-2</v>
      </c>
      <c r="I113" s="11">
        <f>MAX(r0+I39+I87,0)</f>
        <v>5.8190184389359162E-2</v>
      </c>
      <c r="J113" s="11">
        <f>MAX(r0+J39+J87,0)</f>
        <v>5.9982747007150561E-2</v>
      </c>
      <c r="K113" s="11">
        <f>MAX(r0+K39+K87,0)</f>
        <v>5.2067521849770967E-2</v>
      </c>
      <c r="L113" s="11">
        <f>MAX(r0+L39+L87,0)</f>
        <v>6.9948006924765702E-2</v>
      </c>
      <c r="M113" s="11">
        <f>MAX(r0+M39+M87,0)</f>
        <v>6.488939820023934E-2</v>
      </c>
      <c r="N113" s="11">
        <f>MAX(r0+N39+N87,0)</f>
        <v>6.4874308724464258E-2</v>
      </c>
      <c r="O113" s="11">
        <f>MAX(r0+O39+O87,0)</f>
        <v>6.4538637079883387E-2</v>
      </c>
      <c r="P113" s="11">
        <f>MAX(r0+P39+P87,0)</f>
        <v>6.2455519769882867E-2</v>
      </c>
      <c r="Q113" s="11">
        <f>MAX(r0+Q39+Q87,0)</f>
        <v>6.1353391254692136E-2</v>
      </c>
      <c r="R113" s="11">
        <f>MAX(r0+R39+R87,0)</f>
        <v>6.4664665367124119E-2</v>
      </c>
      <c r="S113" s="11">
        <f>MAX(r0+S39+S87,0)</f>
        <v>6.4385432461292219E-2</v>
      </c>
      <c r="T113" s="11">
        <f>MAX(r0+T39+T87,0)</f>
        <v>5.8939807003000451E-2</v>
      </c>
      <c r="U113" s="11">
        <f>MAX(r0+U39+U87,0)</f>
        <v>5.3004588189079008E-2</v>
      </c>
      <c r="V113" s="11">
        <f>MAX(r0+V39+V87,0)</f>
        <v>5.3970829300168E-2</v>
      </c>
      <c r="W113" s="11">
        <f>MAX(r0+W39+W87,0)</f>
        <v>5.0875556242924086E-2</v>
      </c>
      <c r="X113" s="11">
        <f>MAX(r0+X39+X87,0)</f>
        <v>5.4998371479881743E-2</v>
      </c>
      <c r="Y113" s="11">
        <f>MAX(r0+Y39+Y87,0)</f>
        <v>5.8189278448760422E-2</v>
      </c>
      <c r="Z113" s="11">
        <f>MAX(r0+Z39+Z87,0)</f>
        <v>5.3604163376099294E-2</v>
      </c>
      <c r="AA113" s="12">
        <f>MAX(r0+AA39+AA87,0)</f>
        <v>5.3543947420210403E-2</v>
      </c>
    </row>
    <row r="114" spans="1:27" x14ac:dyDescent="0.2">
      <c r="A114" s="76"/>
      <c r="B114">
        <v>9</v>
      </c>
      <c r="C114" s="44">
        <f>MAX(r0+C40+C88,0)</f>
        <v>0.06</v>
      </c>
      <c r="D114" s="11">
        <f>MAX(r0+D40+D88,0)</f>
        <v>5.2664992509255382E-2</v>
      </c>
      <c r="E114" s="11">
        <f>MAX(r0+E40+E88,0)</f>
        <v>4.7077279102148012E-2</v>
      </c>
      <c r="F114" s="11">
        <f>MAX(r0+F40+F88,0)</f>
        <v>3.8317163405032197E-2</v>
      </c>
      <c r="G114" s="11">
        <f>MAX(r0+G40+G88,0)</f>
        <v>5.172130295274939E-2</v>
      </c>
      <c r="H114" s="11">
        <f>MAX(r0+H40+H88,0)</f>
        <v>5.5810329327180899E-2</v>
      </c>
      <c r="I114" s="11">
        <f>MAX(r0+I40+I88,0)</f>
        <v>5.1239660469239209E-2</v>
      </c>
      <c r="J114" s="11">
        <f>MAX(r0+J40+J88,0)</f>
        <v>3.6241938758305309E-2</v>
      </c>
      <c r="K114" s="11">
        <f>MAX(r0+K40+K88,0)</f>
        <v>4.3290453145478372E-2</v>
      </c>
      <c r="L114" s="11">
        <f>MAX(r0+L40+L88,0)</f>
        <v>4.6964802832501949E-2</v>
      </c>
      <c r="M114" s="11">
        <f>MAX(r0+M40+M88,0)</f>
        <v>4.7037611324756985E-2</v>
      </c>
      <c r="N114" s="11">
        <f>MAX(r0+N40+N88,0)</f>
        <v>4.716806026196832E-2</v>
      </c>
      <c r="O114" s="11">
        <f>MAX(r0+O40+O88,0)</f>
        <v>4.5486903461026192E-2</v>
      </c>
      <c r="P114" s="11">
        <f>MAX(r0+P40+P88,0)</f>
        <v>4.6104748084252967E-2</v>
      </c>
      <c r="Q114" s="11">
        <f>MAX(r0+Q40+Q88,0)</f>
        <v>4.4662880093612613E-2</v>
      </c>
      <c r="R114" s="11">
        <f>MAX(r0+R40+R88,0)</f>
        <v>4.2758323735641784E-2</v>
      </c>
      <c r="S114" s="11">
        <f>MAX(r0+S40+S88,0)</f>
        <v>5.3642998155742971E-2</v>
      </c>
      <c r="T114" s="11">
        <f>MAX(r0+T40+T88,0)</f>
        <v>5.2274057170576926E-2</v>
      </c>
      <c r="U114" s="11">
        <f>MAX(r0+U40+U88,0)</f>
        <v>5.1356021959246795E-2</v>
      </c>
      <c r="V114" s="11">
        <f>MAX(r0+V40+V88,0)</f>
        <v>4.2819726397422368E-2</v>
      </c>
      <c r="W114" s="11">
        <f>MAX(r0+W40+W88,0)</f>
        <v>4.70147027122991E-2</v>
      </c>
      <c r="X114" s="11">
        <f>MAX(r0+X40+X88,0)</f>
        <v>5.4498904818988468E-2</v>
      </c>
      <c r="Y114" s="11">
        <f>MAX(r0+Y40+Y88,0)</f>
        <v>4.865010473716639E-2</v>
      </c>
      <c r="Z114" s="11">
        <f>MAX(r0+Z40+Z88,0)</f>
        <v>6.0081421599598596E-2</v>
      </c>
      <c r="AA114" s="12">
        <f>MAX(r0+AA40+AA88,0)</f>
        <v>5.961406925549384E-2</v>
      </c>
    </row>
    <row r="115" spans="1:27" x14ac:dyDescent="0.2">
      <c r="A115" s="76"/>
      <c r="B115">
        <v>10</v>
      </c>
      <c r="C115" s="44">
        <f>MAX(r0+C41+C89,0)</f>
        <v>0.06</v>
      </c>
      <c r="D115" s="11">
        <f>MAX(r0+D41+D89,0)</f>
        <v>5.5847187230646578E-2</v>
      </c>
      <c r="E115" s="11">
        <f>MAX(r0+E41+E89,0)</f>
        <v>5.0330048131321831E-2</v>
      </c>
      <c r="F115" s="11">
        <f>MAX(r0+F41+F89,0)</f>
        <v>4.8079200560937577E-2</v>
      </c>
      <c r="G115" s="11">
        <f>MAX(r0+G41+G89,0)</f>
        <v>4.6950039292464343E-2</v>
      </c>
      <c r="H115" s="11">
        <f>MAX(r0+H41+H89,0)</f>
        <v>5.4627356190468879E-2</v>
      </c>
      <c r="I115" s="11">
        <f>MAX(r0+I41+I89,0)</f>
        <v>5.3336786176393348E-2</v>
      </c>
      <c r="J115" s="11">
        <f>MAX(r0+J41+J89,0)</f>
        <v>5.939574228045337E-2</v>
      </c>
      <c r="K115" s="11">
        <f>MAX(r0+K41+K89,0)</f>
        <v>5.3538152617979722E-2</v>
      </c>
      <c r="L115" s="11">
        <f>MAX(r0+L41+L89,0)</f>
        <v>5.8062990663930704E-2</v>
      </c>
      <c r="M115" s="11">
        <f>MAX(r0+M41+M89,0)</f>
        <v>6.1670109545437203E-2</v>
      </c>
      <c r="N115" s="11">
        <f>MAX(r0+N41+N89,0)</f>
        <v>5.7000329892239701E-2</v>
      </c>
      <c r="O115" s="11">
        <f>MAX(r0+O41+O89,0)</f>
        <v>6.0896094339945486E-2</v>
      </c>
      <c r="P115" s="11">
        <f>MAX(r0+P41+P89,0)</f>
        <v>5.9759961908541936E-2</v>
      </c>
      <c r="Q115" s="11">
        <f>MAX(r0+Q41+Q89,0)</f>
        <v>5.6258194710324422E-2</v>
      </c>
      <c r="R115" s="11">
        <f>MAX(r0+R41+R89,0)</f>
        <v>5.0425275467968787E-2</v>
      </c>
      <c r="S115" s="11">
        <f>MAX(r0+S41+S89,0)</f>
        <v>5.9355434219814256E-2</v>
      </c>
      <c r="T115" s="11">
        <f>MAX(r0+T41+T89,0)</f>
        <v>5.7655605371165708E-2</v>
      </c>
      <c r="U115" s="11">
        <f>MAX(r0+U41+U89,0)</f>
        <v>5.2254251920480374E-2</v>
      </c>
      <c r="V115" s="11">
        <f>MAX(r0+V41+V89,0)</f>
        <v>4.7502912422970146E-2</v>
      </c>
      <c r="W115" s="11">
        <f>MAX(r0+W41+W89,0)</f>
        <v>3.6234180597189761E-2</v>
      </c>
      <c r="X115" s="11">
        <f>MAX(r0+X41+X89,0)</f>
        <v>2.8955272900967013E-2</v>
      </c>
      <c r="Y115" s="11">
        <f>MAX(r0+Y41+Y89,0)</f>
        <v>3.6720612493771551E-2</v>
      </c>
      <c r="Z115" s="11">
        <f>MAX(r0+Z41+Z89,0)</f>
        <v>3.977401354361583E-2</v>
      </c>
      <c r="AA115" s="12">
        <f>MAX(r0+AA41+AA89,0)</f>
        <v>3.5115549916890483E-2</v>
      </c>
    </row>
    <row r="116" spans="1:27" x14ac:dyDescent="0.2">
      <c r="A116" s="76"/>
      <c r="B116">
        <v>11</v>
      </c>
      <c r="C116" s="44">
        <f>MAX(r0+C42+C90,0)</f>
        <v>0.06</v>
      </c>
      <c r="D116" s="11">
        <f>MAX(r0+D42+D90,0)</f>
        <v>5.4477050652540389E-2</v>
      </c>
      <c r="E116" s="11">
        <f>MAX(r0+E42+E90,0)</f>
        <v>5.1252147406928385E-2</v>
      </c>
      <c r="F116" s="11">
        <f>MAX(r0+F42+F90,0)</f>
        <v>4.9277562952728685E-2</v>
      </c>
      <c r="G116" s="11">
        <f>MAX(r0+G42+G90,0)</f>
        <v>5.2932718070678092E-2</v>
      </c>
      <c r="H116" s="11">
        <f>MAX(r0+H42+H90,0)</f>
        <v>4.7221623519113187E-2</v>
      </c>
      <c r="I116" s="11">
        <f>MAX(r0+I42+I90,0)</f>
        <v>5.0636319076162672E-2</v>
      </c>
      <c r="J116" s="11">
        <f>MAX(r0+J42+J90,0)</f>
        <v>4.0649237963170715E-2</v>
      </c>
      <c r="K116" s="11">
        <f>MAX(r0+K42+K90,0)</f>
        <v>5.8646595186013353E-2</v>
      </c>
      <c r="L116" s="11">
        <f>MAX(r0+L42+L90,0)</f>
        <v>6.892384138769507E-2</v>
      </c>
      <c r="M116" s="11">
        <f>MAX(r0+M42+M90,0)</f>
        <v>6.6811676105238721E-2</v>
      </c>
      <c r="N116" s="11">
        <f>MAX(r0+N42+N90,0)</f>
        <v>6.9072776291606824E-2</v>
      </c>
      <c r="O116" s="11">
        <f>MAX(r0+O42+O90,0)</f>
        <v>6.9103981429682854E-2</v>
      </c>
      <c r="P116" s="11">
        <f>MAX(r0+P42+P90,0)</f>
        <v>7.3467198129721675E-2</v>
      </c>
      <c r="Q116" s="11">
        <f>MAX(r0+Q42+Q90,0)</f>
        <v>7.5375980146871302E-2</v>
      </c>
      <c r="R116" s="11">
        <f>MAX(r0+R42+R90,0)</f>
        <v>7.6577306426668892E-2</v>
      </c>
      <c r="S116" s="11">
        <f>MAX(r0+S42+S90,0)</f>
        <v>8.2320750925081482E-2</v>
      </c>
      <c r="T116" s="11">
        <f>MAX(r0+T42+T90,0)</f>
        <v>8.6415338655700086E-2</v>
      </c>
      <c r="U116" s="11">
        <f>MAX(r0+U42+U90,0)</f>
        <v>8.4041061521227589E-2</v>
      </c>
      <c r="V116" s="11">
        <f>MAX(r0+V42+V90,0)</f>
        <v>7.8358358743090162E-2</v>
      </c>
      <c r="W116" s="11">
        <f>MAX(r0+W42+W90,0)</f>
        <v>7.6377457229298021E-2</v>
      </c>
      <c r="X116" s="11">
        <f>MAX(r0+X42+X90,0)</f>
        <v>7.6009730587214441E-2</v>
      </c>
      <c r="Y116" s="11">
        <f>MAX(r0+Y42+Y90,0)</f>
        <v>7.431500978178128E-2</v>
      </c>
      <c r="Z116" s="11">
        <f>MAX(r0+Z42+Z90,0)</f>
        <v>7.2500113839778293E-2</v>
      </c>
      <c r="AA116" s="12">
        <f>MAX(r0+AA42+AA90,0)</f>
        <v>7.2987312679655927E-2</v>
      </c>
    </row>
    <row r="117" spans="1:27" x14ac:dyDescent="0.2">
      <c r="A117" s="76"/>
      <c r="B117">
        <v>12</v>
      </c>
      <c r="C117" s="44">
        <f>MAX(r0+C43+C91,0)</f>
        <v>0.06</v>
      </c>
      <c r="D117" s="11">
        <f>MAX(r0+D43+D91,0)</f>
        <v>5.7789678367009524E-2</v>
      </c>
      <c r="E117" s="11">
        <f>MAX(r0+E43+E91,0)</f>
        <v>5.7754127272373411E-2</v>
      </c>
      <c r="F117" s="11">
        <f>MAX(r0+F43+F91,0)</f>
        <v>5.9520144858587962E-2</v>
      </c>
      <c r="G117" s="11">
        <f>MAX(r0+G43+G91,0)</f>
        <v>5.5490300699692255E-2</v>
      </c>
      <c r="H117" s="11">
        <f>MAX(r0+H43+H91,0)</f>
        <v>5.9555571114920769E-2</v>
      </c>
      <c r="I117" s="11">
        <f>MAX(r0+I43+I91,0)</f>
        <v>6.2851144515581867E-2</v>
      </c>
      <c r="J117" s="11">
        <f>MAX(r0+J43+J91,0)</f>
        <v>6.4142591295927961E-2</v>
      </c>
      <c r="K117" s="11">
        <f>MAX(r0+K43+K91,0)</f>
        <v>5.6906984095002215E-2</v>
      </c>
      <c r="L117" s="11">
        <f>MAX(r0+L43+L91,0)</f>
        <v>5.141308119228935E-2</v>
      </c>
      <c r="M117" s="11">
        <f>MAX(r0+M43+M91,0)</f>
        <v>6.1293991702227248E-2</v>
      </c>
      <c r="N117" s="11">
        <f>MAX(r0+N43+N91,0)</f>
        <v>5.4311444147941555E-2</v>
      </c>
      <c r="O117" s="11">
        <f>MAX(r0+O43+O91,0)</f>
        <v>5.0556779544714547E-2</v>
      </c>
      <c r="P117" s="11">
        <f>MAX(r0+P43+P91,0)</f>
        <v>5.6517562794049833E-2</v>
      </c>
      <c r="Q117" s="11">
        <f>MAX(r0+Q43+Q91,0)</f>
        <v>5.7259177374117565E-2</v>
      </c>
      <c r="R117" s="11">
        <f>MAX(r0+R43+R91,0)</f>
        <v>5.4802590633116564E-2</v>
      </c>
      <c r="S117" s="11">
        <f>MAX(r0+S43+S91,0)</f>
        <v>5.3887804944588273E-2</v>
      </c>
      <c r="T117" s="11">
        <f>MAX(r0+T43+T91,0)</f>
        <v>4.5741172707188055E-2</v>
      </c>
      <c r="U117" s="11">
        <f>MAX(r0+U43+U91,0)</f>
        <v>4.4156776301890882E-2</v>
      </c>
      <c r="V117" s="11">
        <f>MAX(r0+V43+V91,0)</f>
        <v>4.4062095485770433E-2</v>
      </c>
      <c r="W117" s="11">
        <f>MAX(r0+W43+W91,0)</f>
        <v>5.2787255216673101E-2</v>
      </c>
      <c r="X117" s="11">
        <f>MAX(r0+X43+X91,0)</f>
        <v>6.0678258125153831E-2</v>
      </c>
      <c r="Y117" s="11">
        <f>MAX(r0+Y43+Y91,0)</f>
        <v>5.4340154082083335E-2</v>
      </c>
      <c r="Z117" s="11">
        <f>MAX(r0+Z43+Z91,0)</f>
        <v>5.445156779333056E-2</v>
      </c>
      <c r="AA117" s="12">
        <f>MAX(r0+AA43+AA91,0)</f>
        <v>4.6496258741561304E-2</v>
      </c>
    </row>
    <row r="118" spans="1:27" x14ac:dyDescent="0.2">
      <c r="A118" s="76"/>
      <c r="B118">
        <v>13</v>
      </c>
      <c r="C118" s="44">
        <f>MAX(r0+C44+C92,0)</f>
        <v>0.06</v>
      </c>
      <c r="D118" s="11">
        <f>MAX(r0+D44+D92,0)</f>
        <v>6.9009536437438498E-2</v>
      </c>
      <c r="E118" s="11">
        <f>MAX(r0+E44+E92,0)</f>
        <v>6.9110271430274012E-2</v>
      </c>
      <c r="F118" s="11">
        <f>MAX(r0+F44+F92,0)</f>
        <v>6.3366013926501541E-2</v>
      </c>
      <c r="G118" s="11">
        <f>MAX(r0+G44+G92,0)</f>
        <v>5.848499101469011E-2</v>
      </c>
      <c r="H118" s="11">
        <f>MAX(r0+H44+H92,0)</f>
        <v>6.7545433731581103E-2</v>
      </c>
      <c r="I118" s="11">
        <f>MAX(r0+I44+I92,0)</f>
        <v>6.4366929806791554E-2</v>
      </c>
      <c r="J118" s="11">
        <f>MAX(r0+J44+J92,0)</f>
        <v>7.0627852005815756E-2</v>
      </c>
      <c r="K118" s="11">
        <f>MAX(r0+K44+K92,0)</f>
        <v>7.251131139093546E-2</v>
      </c>
      <c r="L118" s="11">
        <f>MAX(r0+L44+L92,0)</f>
        <v>7.3768773648424241E-2</v>
      </c>
      <c r="M118" s="11">
        <f>MAX(r0+M44+M92,0)</f>
        <v>6.7336807863698001E-2</v>
      </c>
      <c r="N118" s="11">
        <f>MAX(r0+N44+N92,0)</f>
        <v>6.4863104955400819E-2</v>
      </c>
      <c r="O118" s="11">
        <f>MAX(r0+O44+O92,0)</f>
        <v>6.2011416870584056E-2</v>
      </c>
      <c r="P118" s="11">
        <f>MAX(r0+P44+P92,0)</f>
        <v>5.8336731330150236E-2</v>
      </c>
      <c r="Q118" s="11">
        <f>MAX(r0+Q44+Q92,0)</f>
        <v>5.8245793664092327E-2</v>
      </c>
      <c r="R118" s="11">
        <f>MAX(r0+R44+R92,0)</f>
        <v>4.9554188738980903E-2</v>
      </c>
      <c r="S118" s="11">
        <f>MAX(r0+S44+S92,0)</f>
        <v>4.8234031036069845E-2</v>
      </c>
      <c r="T118" s="11">
        <f>MAX(r0+T44+T92,0)</f>
        <v>4.5787214423123779E-2</v>
      </c>
      <c r="U118" s="11">
        <f>MAX(r0+U44+U92,0)</f>
        <v>3.9576495683302834E-2</v>
      </c>
      <c r="V118" s="11">
        <f>MAX(r0+V44+V92,0)</f>
        <v>4.8414216204881441E-2</v>
      </c>
      <c r="W118" s="11">
        <f>MAX(r0+W44+W92,0)</f>
        <v>3.770406194923101E-2</v>
      </c>
      <c r="X118" s="11">
        <f>MAX(r0+X44+X92,0)</f>
        <v>4.5604640814570441E-2</v>
      </c>
      <c r="Y118" s="11">
        <f>MAX(r0+Y44+Y92,0)</f>
        <v>3.599060374616856E-2</v>
      </c>
      <c r="Z118" s="11">
        <f>MAX(r0+Z44+Z92,0)</f>
        <v>3.0581836278675688E-2</v>
      </c>
      <c r="AA118" s="12">
        <f>MAX(r0+AA44+AA92,0)</f>
        <v>3.5661653688486408E-2</v>
      </c>
    </row>
    <row r="119" spans="1:27" x14ac:dyDescent="0.2">
      <c r="A119" s="76"/>
      <c r="B119">
        <v>14</v>
      </c>
      <c r="C119" s="44">
        <f>MAX(r0+C45+C93,0)</f>
        <v>0.06</v>
      </c>
      <c r="D119" s="11">
        <f>MAX(r0+D45+D93,0)</f>
        <v>5.8787388585358029E-2</v>
      </c>
      <c r="E119" s="11">
        <f>MAX(r0+E45+E93,0)</f>
        <v>6.429607841979347E-2</v>
      </c>
      <c r="F119" s="11">
        <f>MAX(r0+F45+F93,0)</f>
        <v>6.9710087570975993E-2</v>
      </c>
      <c r="G119" s="11">
        <f>MAX(r0+G45+G93,0)</f>
        <v>6.5180755962743725E-2</v>
      </c>
      <c r="H119" s="11">
        <f>MAX(r0+H45+H93,0)</f>
        <v>5.9431704295897149E-2</v>
      </c>
      <c r="I119" s="11">
        <f>MAX(r0+I45+I93,0)</f>
        <v>4.7146235589031305E-2</v>
      </c>
      <c r="J119" s="11">
        <f>MAX(r0+J45+J93,0)</f>
        <v>4.0592094078268443E-2</v>
      </c>
      <c r="K119" s="11">
        <f>MAX(r0+K45+K93,0)</f>
        <v>5.2989300053860315E-2</v>
      </c>
      <c r="L119" s="11">
        <f>MAX(r0+L45+L93,0)</f>
        <v>4.6818306833195253E-2</v>
      </c>
      <c r="M119" s="11">
        <f>MAX(r0+M45+M93,0)</f>
        <v>4.6018309441563481E-2</v>
      </c>
      <c r="N119" s="11">
        <f>MAX(r0+N45+N93,0)</f>
        <v>5.3649393707389394E-2</v>
      </c>
      <c r="O119" s="11">
        <f>MAX(r0+O45+O93,0)</f>
        <v>5.1254426028636099E-2</v>
      </c>
      <c r="P119" s="11">
        <f>MAX(r0+P45+P93,0)</f>
        <v>5.3691420698524804E-2</v>
      </c>
      <c r="Q119" s="11">
        <f>MAX(r0+Q45+Q93,0)</f>
        <v>5.191237485239715E-2</v>
      </c>
      <c r="R119" s="11">
        <f>MAX(r0+R45+R93,0)</f>
        <v>5.4581823903111809E-2</v>
      </c>
      <c r="S119" s="11">
        <f>MAX(r0+S45+S93,0)</f>
        <v>5.2319706261635276E-2</v>
      </c>
      <c r="T119" s="11">
        <f>MAX(r0+T45+T93,0)</f>
        <v>4.2665166935622015E-2</v>
      </c>
      <c r="U119" s="11">
        <f>MAX(r0+U45+U93,0)</f>
        <v>4.1755277854511802E-2</v>
      </c>
      <c r="V119" s="11">
        <f>MAX(r0+V45+V93,0)</f>
        <v>3.8828184816683577E-2</v>
      </c>
      <c r="W119" s="11">
        <f>MAX(r0+W45+W93,0)</f>
        <v>3.8095274748606321E-2</v>
      </c>
      <c r="X119" s="11">
        <f>MAX(r0+X45+X93,0)</f>
        <v>2.6732637163047149E-2</v>
      </c>
      <c r="Y119" s="11">
        <f>MAX(r0+Y45+Y93,0)</f>
        <v>1.7430379883467444E-2</v>
      </c>
      <c r="Z119" s="11">
        <f>MAX(r0+Z45+Z93,0)</f>
        <v>2.894707253100133E-2</v>
      </c>
      <c r="AA119" s="12">
        <f>MAX(r0+AA45+AA93,0)</f>
        <v>5.0378013311089348E-2</v>
      </c>
    </row>
    <row r="120" spans="1:27" x14ac:dyDescent="0.2">
      <c r="A120" s="76"/>
      <c r="B120">
        <v>15</v>
      </c>
      <c r="C120" s="44">
        <f>MAX(r0+C46+C94,0)</f>
        <v>0.06</v>
      </c>
      <c r="D120" s="11">
        <f>MAX(r0+D46+D94,0)</f>
        <v>5.8647059906634304E-2</v>
      </c>
      <c r="E120" s="11">
        <f>MAX(r0+E46+E94,0)</f>
        <v>6.336392905411746E-2</v>
      </c>
      <c r="F120" s="11">
        <f>MAX(r0+F46+F94,0)</f>
        <v>6.5454434918474497E-2</v>
      </c>
      <c r="G120" s="11">
        <f>MAX(r0+G46+G94,0)</f>
        <v>6.7421002733542915E-2</v>
      </c>
      <c r="H120" s="11">
        <f>MAX(r0+H46+H94,0)</f>
        <v>7.3926398533629978E-2</v>
      </c>
      <c r="I120" s="11">
        <f>MAX(r0+I46+I94,0)</f>
        <v>6.9567990884212796E-2</v>
      </c>
      <c r="J120" s="11">
        <f>MAX(r0+J46+J94,0)</f>
        <v>6.9697931131171564E-2</v>
      </c>
      <c r="K120" s="11">
        <f>MAX(r0+K46+K94,0)</f>
        <v>6.859580899635194E-2</v>
      </c>
      <c r="L120" s="11">
        <f>MAX(r0+L46+L94,0)</f>
        <v>7.0975909063320075E-2</v>
      </c>
      <c r="M120" s="11">
        <f>MAX(r0+M46+M94,0)</f>
        <v>6.1446308764083496E-2</v>
      </c>
      <c r="N120" s="11">
        <f>MAX(r0+N46+N94,0)</f>
        <v>6.1952586319904829E-2</v>
      </c>
      <c r="O120" s="11">
        <f>MAX(r0+O46+O94,0)</f>
        <v>5.8937057448126724E-2</v>
      </c>
      <c r="P120" s="11">
        <f>MAX(r0+P46+P94,0)</f>
        <v>6.5490917688247163E-2</v>
      </c>
      <c r="Q120" s="11">
        <f>MAX(r0+Q46+Q94,0)</f>
        <v>6.3634727081040288E-2</v>
      </c>
      <c r="R120" s="11">
        <f>MAX(r0+R46+R94,0)</f>
        <v>5.6495976656214433E-2</v>
      </c>
      <c r="S120" s="11">
        <f>MAX(r0+S46+S94,0)</f>
        <v>5.4950883123295789E-2</v>
      </c>
      <c r="T120" s="11">
        <f>MAX(r0+T46+T94,0)</f>
        <v>5.4554360036416588E-2</v>
      </c>
      <c r="U120" s="11">
        <f>MAX(r0+U46+U94,0)</f>
        <v>4.5164328971728979E-2</v>
      </c>
      <c r="V120" s="11">
        <f>MAX(r0+V46+V94,0)</f>
        <v>3.9440971959841697E-2</v>
      </c>
      <c r="W120" s="11">
        <f>MAX(r0+W46+W94,0)</f>
        <v>3.522102966509566E-2</v>
      </c>
      <c r="X120" s="11">
        <f>MAX(r0+X46+X94,0)</f>
        <v>3.6928348405746714E-2</v>
      </c>
      <c r="Y120" s="11">
        <f>MAX(r0+Y46+Y94,0)</f>
        <v>3.8610393803175783E-2</v>
      </c>
      <c r="Z120" s="11">
        <f>MAX(r0+Z46+Z94,0)</f>
        <v>4.0176309675779689E-2</v>
      </c>
      <c r="AA120" s="12">
        <f>MAX(r0+AA46+AA94,0)</f>
        <v>4.0136627197517205E-2</v>
      </c>
    </row>
    <row r="121" spans="1:27" x14ac:dyDescent="0.2">
      <c r="A121" s="76"/>
      <c r="B121">
        <v>16</v>
      </c>
      <c r="C121" s="44">
        <f>MAX(r0+C47+C95,0)</f>
        <v>0.06</v>
      </c>
      <c r="D121" s="11">
        <f>MAX(r0+D47+D95,0)</f>
        <v>6.1756454902949627E-2</v>
      </c>
      <c r="E121" s="11">
        <f>MAX(r0+E47+E95,0)</f>
        <v>6.2182991374047362E-2</v>
      </c>
      <c r="F121" s="11">
        <f>MAX(r0+F47+F95,0)</f>
        <v>6.4165987087798776E-2</v>
      </c>
      <c r="G121" s="11">
        <f>MAX(r0+G47+G95,0)</f>
        <v>5.8317967392877743E-2</v>
      </c>
      <c r="H121" s="11">
        <f>MAX(r0+H47+H95,0)</f>
        <v>5.7655205835051869E-2</v>
      </c>
      <c r="I121" s="11">
        <f>MAX(r0+I47+I95,0)</f>
        <v>6.0380351411002335E-2</v>
      </c>
      <c r="J121" s="11">
        <f>MAX(r0+J47+J95,0)</f>
        <v>6.9839865782054589E-2</v>
      </c>
      <c r="K121" s="11">
        <f>MAX(r0+K47+K95,0)</f>
        <v>7.5570193034269331E-2</v>
      </c>
      <c r="L121" s="11">
        <f>MAX(r0+L47+L95,0)</f>
        <v>7.6306930072501764E-2</v>
      </c>
      <c r="M121" s="11">
        <f>MAX(r0+M47+M95,0)</f>
        <v>7.480355030514009E-2</v>
      </c>
      <c r="N121" s="11">
        <f>MAX(r0+N47+N95,0)</f>
        <v>6.8963235877709916E-2</v>
      </c>
      <c r="O121" s="11">
        <f>MAX(r0+O47+O95,0)</f>
        <v>6.6607518898136236E-2</v>
      </c>
      <c r="P121" s="11">
        <f>MAX(r0+P47+P95,0)</f>
        <v>6.441401963388918E-2</v>
      </c>
      <c r="Q121" s="11">
        <f>MAX(r0+Q47+Q95,0)</f>
        <v>6.623955788471203E-2</v>
      </c>
      <c r="R121" s="11">
        <f>MAX(r0+R47+R95,0)</f>
        <v>7.2211839186414536E-2</v>
      </c>
      <c r="S121" s="11">
        <f>MAX(r0+S47+S95,0)</f>
        <v>7.3087633728019435E-2</v>
      </c>
      <c r="T121" s="11">
        <f>MAX(r0+T47+T95,0)</f>
        <v>7.24514573873936E-2</v>
      </c>
      <c r="U121" s="11">
        <f>MAX(r0+U47+U95,0)</f>
        <v>6.8749321192768109E-2</v>
      </c>
      <c r="V121" s="11">
        <f>MAX(r0+V47+V95,0)</f>
        <v>6.4985256301185471E-2</v>
      </c>
      <c r="W121" s="11">
        <f>MAX(r0+W47+W95,0)</f>
        <v>6.2215247719995058E-2</v>
      </c>
      <c r="X121" s="11">
        <f>MAX(r0+X47+X95,0)</f>
        <v>6.580280710445939E-2</v>
      </c>
      <c r="Y121" s="11">
        <f>MAX(r0+Y47+Y95,0)</f>
        <v>8.0239136829474506E-2</v>
      </c>
      <c r="Z121" s="11">
        <f>MAX(r0+Z47+Z95,0)</f>
        <v>8.8871621146951504E-2</v>
      </c>
      <c r="AA121" s="12">
        <f>MAX(r0+AA47+AA95,0)</f>
        <v>8.5481544027654066E-2</v>
      </c>
    </row>
    <row r="122" spans="1:27" x14ac:dyDescent="0.2">
      <c r="A122" s="76"/>
      <c r="B122">
        <v>17</v>
      </c>
      <c r="C122" s="44">
        <f>MAX(r0+C48+C96,0)</f>
        <v>0.06</v>
      </c>
      <c r="D122" s="11">
        <f>MAX(r0+D48+D96,0)</f>
        <v>6.6181664598786161E-2</v>
      </c>
      <c r="E122" s="11">
        <f>MAX(r0+E48+E96,0)</f>
        <v>6.1493460554219684E-2</v>
      </c>
      <c r="F122" s="11">
        <f>MAX(r0+F48+F96,0)</f>
        <v>5.3004564011326048E-2</v>
      </c>
      <c r="G122" s="11">
        <f>MAX(r0+G48+G96,0)</f>
        <v>5.217372029485922E-2</v>
      </c>
      <c r="H122" s="11">
        <f>MAX(r0+H48+H96,0)</f>
        <v>6.0244831876168678E-2</v>
      </c>
      <c r="I122" s="11">
        <f>MAX(r0+I48+I96,0)</f>
        <v>7.1122904036602444E-2</v>
      </c>
      <c r="J122" s="11">
        <f>MAX(r0+J48+J96,0)</f>
        <v>6.9316189383932886E-2</v>
      </c>
      <c r="K122" s="11">
        <f>MAX(r0+K48+K96,0)</f>
        <v>7.5381803250478746E-2</v>
      </c>
      <c r="L122" s="11">
        <f>MAX(r0+L48+L96,0)</f>
        <v>7.7279318765574034E-2</v>
      </c>
      <c r="M122" s="11">
        <f>MAX(r0+M48+M96,0)</f>
        <v>7.7138584525888704E-2</v>
      </c>
      <c r="N122" s="11">
        <f>MAX(r0+N48+N96,0)</f>
        <v>6.9571438959607143E-2</v>
      </c>
      <c r="O122" s="11">
        <f>MAX(r0+O48+O96,0)</f>
        <v>7.4172165262718942E-2</v>
      </c>
      <c r="P122" s="11">
        <f>MAX(r0+P48+P96,0)</f>
        <v>8.3339488025612002E-2</v>
      </c>
      <c r="Q122" s="11">
        <f>MAX(r0+Q48+Q96,0)</f>
        <v>7.9007883959688038E-2</v>
      </c>
      <c r="R122" s="11">
        <f>MAX(r0+R48+R96,0)</f>
        <v>7.5268358366217619E-2</v>
      </c>
      <c r="S122" s="11">
        <f>MAX(r0+S48+S96,0)</f>
        <v>7.094175668006783E-2</v>
      </c>
      <c r="T122" s="11">
        <f>MAX(r0+T48+T96,0)</f>
        <v>7.4452445708931281E-2</v>
      </c>
      <c r="U122" s="11">
        <f>MAX(r0+U48+U96,0)</f>
        <v>7.0899589278601641E-2</v>
      </c>
      <c r="V122" s="11">
        <f>MAX(r0+V48+V96,0)</f>
        <v>6.9619143786644161E-2</v>
      </c>
      <c r="W122" s="11">
        <f>MAX(r0+W48+W96,0)</f>
        <v>7.1463292414683521E-2</v>
      </c>
      <c r="X122" s="11">
        <f>MAX(r0+X48+X96,0)</f>
        <v>7.7372549279283276E-2</v>
      </c>
      <c r="Y122" s="11">
        <f>MAX(r0+Y48+Y96,0)</f>
        <v>9.1540230861975019E-2</v>
      </c>
      <c r="Z122" s="11">
        <f>MAX(r0+Z48+Z96,0)</f>
        <v>6.9516759915144305E-2</v>
      </c>
      <c r="AA122" s="12">
        <f>MAX(r0+AA48+AA96,0)</f>
        <v>8.179533615386074E-2</v>
      </c>
    </row>
    <row r="123" spans="1:27" x14ac:dyDescent="0.2">
      <c r="A123" s="76"/>
      <c r="B123">
        <v>18</v>
      </c>
      <c r="C123" s="44">
        <f>MAX(r0+C49+C97,0)</f>
        <v>0.06</v>
      </c>
      <c r="D123" s="11">
        <f>MAX(r0+D49+D97,0)</f>
        <v>5.7209661616306931E-2</v>
      </c>
      <c r="E123" s="11">
        <f>MAX(r0+E49+E97,0)</f>
        <v>5.6255721094744311E-2</v>
      </c>
      <c r="F123" s="11">
        <f>MAX(r0+F49+F97,0)</f>
        <v>6.464084476412689E-2</v>
      </c>
      <c r="G123" s="11">
        <f>MAX(r0+G49+G97,0)</f>
        <v>6.7593402962470142E-2</v>
      </c>
      <c r="H123" s="11">
        <f>MAX(r0+H49+H97,0)</f>
        <v>7.2230055704941024E-2</v>
      </c>
      <c r="I123" s="11">
        <f>MAX(r0+I49+I97,0)</f>
        <v>6.1836879473828321E-2</v>
      </c>
      <c r="J123" s="11">
        <f>MAX(r0+J49+J97,0)</f>
        <v>6.0090907142427305E-2</v>
      </c>
      <c r="K123" s="11">
        <f>MAX(r0+K49+K97,0)</f>
        <v>6.799607046959609E-2</v>
      </c>
      <c r="L123" s="11">
        <f>MAX(r0+L49+L97,0)</f>
        <v>5.0115437650851198E-2</v>
      </c>
      <c r="M123" s="11">
        <f>MAX(r0+M49+M97,0)</f>
        <v>5.5178617205561831E-2</v>
      </c>
      <c r="N123" s="11">
        <f>MAX(r0+N49+N97,0)</f>
        <v>5.5185003523434896E-2</v>
      </c>
      <c r="O123" s="11">
        <f>MAX(r0+O49+O97,0)</f>
        <v>5.5530245185435471E-2</v>
      </c>
      <c r="P123" s="11">
        <f>MAX(r0+P49+P97,0)</f>
        <v>5.7632230662856207E-2</v>
      </c>
      <c r="Q123" s="11">
        <f>MAX(r0+Q49+Q97,0)</f>
        <v>5.8751608311430781E-2</v>
      </c>
      <c r="R123" s="11">
        <f>MAX(r0+R49+R97,0)</f>
        <v>5.5448475462552216E-2</v>
      </c>
      <c r="S123" s="11">
        <f>MAX(r0+S49+S97,0)</f>
        <v>5.569104469060529E-2</v>
      </c>
      <c r="T123" s="11">
        <f>MAX(r0+T49+T97,0)</f>
        <v>6.1195555934646442E-2</v>
      </c>
      <c r="U123" s="11">
        <f>MAX(r0+U49+U97,0)</f>
        <v>6.7142971317305955E-2</v>
      </c>
      <c r="V123" s="11">
        <f>MAX(r0+V49+V97,0)</f>
        <v>6.6237876685503558E-2</v>
      </c>
      <c r="W123" s="11">
        <f>MAX(r0+W49+W97,0)</f>
        <v>6.9358025986387045E-2</v>
      </c>
      <c r="X123" s="11">
        <f>MAX(r0+X49+X97,0)</f>
        <v>6.5315394709082014E-2</v>
      </c>
      <c r="Y123" s="11">
        <f>MAX(r0+Y49+Y97,0)</f>
        <v>6.2331073561482306E-2</v>
      </c>
      <c r="Z123" s="11">
        <f>MAX(r0+Z49+Z97,0)</f>
        <v>6.681507506704111E-2</v>
      </c>
      <c r="AA123" s="12">
        <f>MAX(r0+AA49+AA97,0)</f>
        <v>6.6875291022929995E-2</v>
      </c>
    </row>
    <row r="124" spans="1:27" x14ac:dyDescent="0.2">
      <c r="A124" s="76"/>
      <c r="B124">
        <v>19</v>
      </c>
      <c r="C124" s="44">
        <f>MAX(r0+C50+C98,0)</f>
        <v>0.06</v>
      </c>
      <c r="D124" s="11">
        <f>MAX(r0+D50+D98,0)</f>
        <v>6.7337007562960891E-2</v>
      </c>
      <c r="E124" s="11">
        <f>MAX(r0+E50+E98,0)</f>
        <v>7.2934084290578668E-2</v>
      </c>
      <c r="F124" s="11">
        <f>MAX(r0+F50+F98,0)</f>
        <v>8.1703480710536319E-2</v>
      </c>
      <c r="G124" s="11">
        <f>MAX(r0+G50+G98,0)</f>
        <v>6.830036453839862E-2</v>
      </c>
      <c r="H124" s="11">
        <f>MAX(r0+H50+H98,0)</f>
        <v>6.4211163661503104E-2</v>
      </c>
      <c r="I124" s="11">
        <f>MAX(r0+I50+I98,0)</f>
        <v>6.8787403393948246E-2</v>
      </c>
      <c r="J124" s="11">
        <f>MAX(r0+J50+J98,0)</f>
        <v>8.3831715391272529E-2</v>
      </c>
      <c r="K124" s="11">
        <f>MAX(r0+K50+K98,0)</f>
        <v>7.6773139173888658E-2</v>
      </c>
      <c r="L124" s="11">
        <f>MAX(r0+L50+L98,0)</f>
        <v>7.3098641743114923E-2</v>
      </c>
      <c r="M124" s="11">
        <f>MAX(r0+M50+M98,0)</f>
        <v>7.3030404081044165E-2</v>
      </c>
      <c r="N124" s="11">
        <f>MAX(r0+N50+N98,0)</f>
        <v>7.2891251985930827E-2</v>
      </c>
      <c r="O124" s="11">
        <f>MAX(r0+O50+O98,0)</f>
        <v>7.4581978804292667E-2</v>
      </c>
      <c r="P124" s="11">
        <f>MAX(r0+P50+P98,0)</f>
        <v>7.3983002348486093E-2</v>
      </c>
      <c r="Q124" s="11">
        <f>MAX(r0+Q50+Q98,0)</f>
        <v>7.5442119472510297E-2</v>
      </c>
      <c r="R124" s="11">
        <f>MAX(r0+R50+R98,0)</f>
        <v>7.735481709403455E-2</v>
      </c>
      <c r="S124" s="11">
        <f>MAX(r0+S50+S98,0)</f>
        <v>6.6433478996154538E-2</v>
      </c>
      <c r="T124" s="11">
        <f>MAX(r0+T50+T98,0)</f>
        <v>6.786130576706996E-2</v>
      </c>
      <c r="U124" s="11">
        <f>MAX(r0+U50+U98,0)</f>
        <v>6.8791537547138154E-2</v>
      </c>
      <c r="V124" s="11">
        <f>MAX(r0+V50+V98,0)</f>
        <v>7.7388979588249168E-2</v>
      </c>
      <c r="W124" s="11">
        <f>MAX(r0+W50+W98,0)</f>
        <v>7.3218879517012031E-2</v>
      </c>
      <c r="X124" s="11">
        <f>MAX(r0+X50+X98,0)</f>
        <v>6.5814861369975261E-2</v>
      </c>
      <c r="Y124" s="11">
        <f>MAX(r0+Y50+Y98,0)</f>
        <v>7.1870247273076338E-2</v>
      </c>
      <c r="Z124" s="11">
        <f>MAX(r0+Z50+Z98,0)</f>
        <v>6.0337816843541794E-2</v>
      </c>
      <c r="AA124" s="12">
        <f>MAX(r0+AA50+AA98,0)</f>
        <v>6.0805169187646557E-2</v>
      </c>
    </row>
    <row r="125" spans="1:27" x14ac:dyDescent="0.2">
      <c r="A125" s="76"/>
      <c r="B125">
        <v>20</v>
      </c>
      <c r="C125" s="45">
        <f>MAX(r0+C51+C99,0)</f>
        <v>0.06</v>
      </c>
      <c r="D125" s="46">
        <f>MAX(r0+D51+D99,0)</f>
        <v>6.4154812841569708E-2</v>
      </c>
      <c r="E125" s="46">
        <f>MAX(r0+E51+E99,0)</f>
        <v>6.968131526140485E-2</v>
      </c>
      <c r="F125" s="46">
        <f>MAX(r0+F51+F99,0)</f>
        <v>7.1941443554630946E-2</v>
      </c>
      <c r="G125" s="46">
        <f>MAX(r0+G51+G99,0)</f>
        <v>7.307162819868368E-2</v>
      </c>
      <c r="H125" s="46">
        <f>MAX(r0+H51+H99,0)</f>
        <v>6.5394136798215124E-2</v>
      </c>
      <c r="I125" s="46">
        <f>MAX(r0+I51+I99,0)</f>
        <v>6.6690277686794114E-2</v>
      </c>
      <c r="J125" s="46">
        <f>MAX(r0+J51+J99,0)</f>
        <v>6.0677911869124482E-2</v>
      </c>
      <c r="K125" s="46">
        <f>MAX(r0+K51+K99,0)</f>
        <v>6.6525439701387315E-2</v>
      </c>
      <c r="L125" s="46">
        <f>MAX(r0+L51+L99,0)</f>
        <v>6.2000453911686189E-2</v>
      </c>
      <c r="M125" s="46">
        <f>MAX(r0+M51+M99,0)</f>
        <v>5.8397905860363954E-2</v>
      </c>
      <c r="N125" s="46">
        <f>MAX(r0+N51+N99,0)</f>
        <v>6.3058982355659446E-2</v>
      </c>
      <c r="O125" s="46">
        <f>MAX(r0+O51+O99,0)</f>
        <v>5.9172787925373366E-2</v>
      </c>
      <c r="P125" s="46">
        <f>MAX(r0+P51+P99,0)</f>
        <v>6.0327788524197144E-2</v>
      </c>
      <c r="Q125" s="46">
        <f>MAX(r0+Q51+Q99,0)</f>
        <v>6.3846804855798495E-2</v>
      </c>
      <c r="R125" s="46">
        <f>MAX(r0+R51+R99,0)</f>
        <v>6.9687865361707554E-2</v>
      </c>
      <c r="S125" s="46">
        <f>MAX(r0+S51+S99,0)</f>
        <v>6.0721042932083275E-2</v>
      </c>
      <c r="T125" s="46">
        <f>MAX(r0+T51+T99,0)</f>
        <v>6.2479757566481192E-2</v>
      </c>
      <c r="U125" s="46">
        <f>MAX(r0+U51+U99,0)</f>
        <v>6.7893307585904561E-2</v>
      </c>
      <c r="V125" s="46">
        <f>MAX(r0+V51+V99,0)</f>
        <v>7.270579356270139E-2</v>
      </c>
      <c r="W125" s="46">
        <f>MAX(r0+W51+W99,0)</f>
        <v>8.3999401632121384E-2</v>
      </c>
      <c r="X125" s="46">
        <f>MAX(r0+X51+X99,0)</f>
        <v>9.1358493287996737E-2</v>
      </c>
      <c r="Y125" s="46">
        <f>MAX(r0+Y51+Y99,0)</f>
        <v>8.3799739516471197E-2</v>
      </c>
      <c r="Z125" s="46">
        <f>MAX(r0+Z51+Z99,0)</f>
        <v>8.0645224899524581E-2</v>
      </c>
      <c r="AA125" s="47">
        <f>MAX(r0+AA51+AA99,0)</f>
        <v>8.5303688526249893E-2</v>
      </c>
    </row>
    <row r="126" spans="1:27" x14ac:dyDescent="0.2">
      <c r="C126">
        <v>0</v>
      </c>
      <c r="D126">
        <v>1</v>
      </c>
      <c r="E126">
        <v>2</v>
      </c>
      <c r="F126">
        <v>3</v>
      </c>
      <c r="G126">
        <v>4</v>
      </c>
      <c r="H126">
        <v>5</v>
      </c>
      <c r="I126">
        <v>6</v>
      </c>
      <c r="J126">
        <v>7</v>
      </c>
      <c r="K126">
        <v>8</v>
      </c>
      <c r="L126">
        <v>9</v>
      </c>
      <c r="M126">
        <v>10</v>
      </c>
      <c r="N126">
        <v>11</v>
      </c>
      <c r="O126">
        <v>12</v>
      </c>
      <c r="P126">
        <v>13</v>
      </c>
      <c r="Q126">
        <v>14</v>
      </c>
      <c r="R126">
        <v>15</v>
      </c>
      <c r="S126">
        <v>16</v>
      </c>
      <c r="T126">
        <v>17</v>
      </c>
      <c r="U126">
        <v>18</v>
      </c>
      <c r="V126">
        <v>19</v>
      </c>
      <c r="W126">
        <v>20</v>
      </c>
      <c r="X126">
        <v>21</v>
      </c>
      <c r="Y126">
        <v>22</v>
      </c>
      <c r="Z126">
        <v>23</v>
      </c>
      <c r="AA126">
        <v>24</v>
      </c>
    </row>
    <row r="127" spans="1:27" x14ac:dyDescent="0.2">
      <c r="A127" s="75" t="s">
        <v>28</v>
      </c>
      <c r="B127">
        <v>1</v>
      </c>
      <c r="C127" s="48">
        <v>1</v>
      </c>
      <c r="D127" s="49">
        <f t="shared" ref="D127:AA127" si="85">C127*EXP(-C106*delta_t)</f>
        <v>0.99501247919268232</v>
      </c>
      <c r="E127" s="49">
        <f t="shared" si="85"/>
        <v>0.98959410739706011</v>
      </c>
      <c r="F127" s="49">
        <f t="shared" si="85"/>
        <v>0.98394001208436255</v>
      </c>
      <c r="G127" s="49">
        <f t="shared" si="85"/>
        <v>0.97815649747502176</v>
      </c>
      <c r="H127" s="49">
        <f t="shared" si="85"/>
        <v>0.97270313155531185</v>
      </c>
      <c r="I127" s="49">
        <f t="shared" si="85"/>
        <v>0.96681994016360373</v>
      </c>
      <c r="J127" s="49">
        <f t="shared" si="85"/>
        <v>0.96124537701558077</v>
      </c>
      <c r="K127" s="49">
        <f t="shared" si="85"/>
        <v>0.95490418930508869</v>
      </c>
      <c r="L127" s="49">
        <f t="shared" si="85"/>
        <v>0.9500293957573851</v>
      </c>
      <c r="M127" s="49">
        <f t="shared" si="85"/>
        <v>0.94598933331179536</v>
      </c>
      <c r="N127" s="49">
        <f t="shared" si="85"/>
        <v>0.94180030828404127</v>
      </c>
      <c r="O127" s="49">
        <f t="shared" si="85"/>
        <v>0.93780720279351892</v>
      </c>
      <c r="P127" s="49">
        <f t="shared" si="85"/>
        <v>0.93383271115878197</v>
      </c>
      <c r="Q127" s="49">
        <f t="shared" si="85"/>
        <v>0.93021176641894732</v>
      </c>
      <c r="R127" s="49">
        <f t="shared" si="85"/>
        <v>0.92675093206752124</v>
      </c>
      <c r="S127" s="49">
        <f t="shared" si="85"/>
        <v>0.9233947841852258</v>
      </c>
      <c r="T127" s="49">
        <f t="shared" si="85"/>
        <v>0.92049406314013149</v>
      </c>
      <c r="U127" s="49">
        <f t="shared" si="85"/>
        <v>0.91791110372030127</v>
      </c>
      <c r="V127" s="49">
        <f t="shared" si="85"/>
        <v>0.91515337501301741</v>
      </c>
      <c r="W127" s="49">
        <f t="shared" si="85"/>
        <v>0.9119673101120469</v>
      </c>
      <c r="X127" s="49">
        <f t="shared" si="85"/>
        <v>0.90864044709103342</v>
      </c>
      <c r="Y127" s="49">
        <f t="shared" si="85"/>
        <v>0.90529192903750633</v>
      </c>
      <c r="Z127" s="49">
        <f t="shared" si="85"/>
        <v>0.90181285437919545</v>
      </c>
      <c r="AA127" s="50">
        <f t="shared" si="85"/>
        <v>0.89821886148494623</v>
      </c>
    </row>
    <row r="128" spans="1:27" x14ac:dyDescent="0.2">
      <c r="A128" s="76"/>
      <c r="B128">
        <v>2</v>
      </c>
      <c r="C128" s="51">
        <v>1</v>
      </c>
      <c r="D128" s="52">
        <f t="shared" ref="D128:AA128" si="86">C128*EXP(-C107*delta_t)</f>
        <v>0.99501247919268232</v>
      </c>
      <c r="E128" s="52">
        <f t="shared" si="86"/>
        <v>0.98986732484533202</v>
      </c>
      <c r="F128" s="52">
        <f t="shared" si="86"/>
        <v>0.98474509002805277</v>
      </c>
      <c r="G128" s="52">
        <f t="shared" si="86"/>
        <v>0.97979278708591389</v>
      </c>
      <c r="H128" s="52">
        <f t="shared" si="86"/>
        <v>0.97453798159669658</v>
      </c>
      <c r="I128" s="52">
        <f t="shared" si="86"/>
        <v>0.9696398043721981</v>
      </c>
      <c r="J128" s="52">
        <f t="shared" si="86"/>
        <v>0.96503078934872821</v>
      </c>
      <c r="K128" s="52">
        <f t="shared" si="86"/>
        <v>0.9605433221950207</v>
      </c>
      <c r="L128" s="52">
        <f t="shared" si="86"/>
        <v>0.95550121407884481</v>
      </c>
      <c r="M128" s="52">
        <f t="shared" si="86"/>
        <v>0.95005052813028534</v>
      </c>
      <c r="N128" s="52">
        <f t="shared" si="86"/>
        <v>0.94540871380895364</v>
      </c>
      <c r="O128" s="52">
        <f t="shared" si="86"/>
        <v>0.94024299424059232</v>
      </c>
      <c r="P128" s="52">
        <f t="shared" si="86"/>
        <v>0.93481221649246515</v>
      </c>
      <c r="Q128" s="52">
        <f t="shared" si="86"/>
        <v>0.92987312815793355</v>
      </c>
      <c r="R128" s="52">
        <f t="shared" si="86"/>
        <v>0.92501597132085034</v>
      </c>
      <c r="S128" s="52">
        <f t="shared" si="86"/>
        <v>0.91999520475480323</v>
      </c>
      <c r="T128" s="52">
        <f t="shared" si="86"/>
        <v>0.91493473523770408</v>
      </c>
      <c r="U128" s="52">
        <f t="shared" si="86"/>
        <v>0.90928012886423482</v>
      </c>
      <c r="V128" s="52">
        <f t="shared" si="86"/>
        <v>0.90354024637384878</v>
      </c>
      <c r="W128" s="52">
        <f t="shared" si="86"/>
        <v>0.89782493833954069</v>
      </c>
      <c r="X128" s="52">
        <f t="shared" si="86"/>
        <v>0.89279284356694721</v>
      </c>
      <c r="Y128" s="52">
        <f t="shared" si="86"/>
        <v>0.88836700382400591</v>
      </c>
      <c r="Z128" s="52">
        <f t="shared" si="86"/>
        <v>0.88348113036534826</v>
      </c>
      <c r="AA128" s="53">
        <f t="shared" si="86"/>
        <v>0.87863768948149557</v>
      </c>
    </row>
    <row r="129" spans="1:27" x14ac:dyDescent="0.2">
      <c r="A129" s="76"/>
      <c r="B129">
        <v>3</v>
      </c>
      <c r="C129" s="51">
        <v>1</v>
      </c>
      <c r="D129" s="52">
        <f t="shared" ref="D129:AA129" si="87">C129*EXP(-C108*delta_t)</f>
        <v>0.99501247919268232</v>
      </c>
      <c r="E129" s="52">
        <f t="shared" si="87"/>
        <v>0.99079327189375599</v>
      </c>
      <c r="F129" s="52">
        <f t="shared" si="87"/>
        <v>0.98659946777817842</v>
      </c>
      <c r="G129" s="52">
        <f t="shared" si="87"/>
        <v>0.98195249376866978</v>
      </c>
      <c r="H129" s="52">
        <f t="shared" si="87"/>
        <v>0.97692987516727214</v>
      </c>
      <c r="I129" s="52">
        <f t="shared" si="87"/>
        <v>0.9726670833969</v>
      </c>
      <c r="J129" s="52">
        <f t="shared" si="87"/>
        <v>0.96816596531372834</v>
      </c>
      <c r="K129" s="52">
        <f t="shared" si="87"/>
        <v>0.96418486108668111</v>
      </c>
      <c r="L129" s="52">
        <f t="shared" si="87"/>
        <v>0.96037165557060211</v>
      </c>
      <c r="M129" s="52">
        <f t="shared" si="87"/>
        <v>0.95667378566304673</v>
      </c>
      <c r="N129" s="52">
        <f t="shared" si="87"/>
        <v>0.95247912830712844</v>
      </c>
      <c r="O129" s="52">
        <f t="shared" si="87"/>
        <v>0.94810808577010164</v>
      </c>
      <c r="P129" s="52">
        <f t="shared" si="87"/>
        <v>0.9435321015829099</v>
      </c>
      <c r="Q129" s="52">
        <f t="shared" si="87"/>
        <v>0.93868923370175594</v>
      </c>
      <c r="R129" s="52">
        <f t="shared" si="87"/>
        <v>0.93386280347170914</v>
      </c>
      <c r="S129" s="52">
        <f t="shared" si="87"/>
        <v>0.92838788353700774</v>
      </c>
      <c r="T129" s="52">
        <f t="shared" si="87"/>
        <v>0.92284635026850526</v>
      </c>
      <c r="U129" s="52">
        <f t="shared" si="87"/>
        <v>0.91714636634531543</v>
      </c>
      <c r="V129" s="52">
        <f t="shared" si="87"/>
        <v>0.91100903832730373</v>
      </c>
      <c r="W129" s="52">
        <f t="shared" si="87"/>
        <v>0.90557485812067418</v>
      </c>
      <c r="X129" s="52">
        <f t="shared" si="87"/>
        <v>0.89936817082208609</v>
      </c>
      <c r="Y129" s="52">
        <f t="shared" si="87"/>
        <v>0.89378631371813411</v>
      </c>
      <c r="Z129" s="52">
        <f t="shared" si="87"/>
        <v>0.88751247556703672</v>
      </c>
      <c r="AA129" s="53">
        <f t="shared" si="87"/>
        <v>0.88089296686221696</v>
      </c>
    </row>
    <row r="130" spans="1:27" x14ac:dyDescent="0.2">
      <c r="A130" s="76"/>
      <c r="B130">
        <v>4</v>
      </c>
      <c r="C130" s="51">
        <v>1</v>
      </c>
      <c r="D130" s="52">
        <f t="shared" ref="D130:AA130" si="88">C130*EXP(-C109*delta_t)</f>
        <v>0.99501247919268232</v>
      </c>
      <c r="E130" s="52">
        <f t="shared" si="88"/>
        <v>0.98994962832881139</v>
      </c>
      <c r="F130" s="52">
        <f t="shared" si="88"/>
        <v>0.98536400481722353</v>
      </c>
      <c r="G130" s="52">
        <f t="shared" si="88"/>
        <v>0.98124146852804128</v>
      </c>
      <c r="H130" s="52">
        <f t="shared" si="88"/>
        <v>0.97676735179478924</v>
      </c>
      <c r="I130" s="52">
        <f t="shared" si="88"/>
        <v>0.97184793771957445</v>
      </c>
      <c r="J130" s="52">
        <f t="shared" si="88"/>
        <v>0.96596340183002571</v>
      </c>
      <c r="K130" s="52">
        <f t="shared" si="88"/>
        <v>0.95958652048377036</v>
      </c>
      <c r="L130" s="52">
        <f t="shared" si="88"/>
        <v>0.95423785044269227</v>
      </c>
      <c r="M130" s="52">
        <f t="shared" si="88"/>
        <v>0.94843114959608543</v>
      </c>
      <c r="N130" s="52">
        <f t="shared" si="88"/>
        <v>0.94259658279581193</v>
      </c>
      <c r="O130" s="52">
        <f t="shared" si="88"/>
        <v>0.93739451043283717</v>
      </c>
      <c r="P130" s="52">
        <f t="shared" si="88"/>
        <v>0.93203436962787667</v>
      </c>
      <c r="Q130" s="52">
        <f t="shared" si="88"/>
        <v>0.92689163840712796</v>
      </c>
      <c r="R130" s="52">
        <f t="shared" si="88"/>
        <v>0.92163931181834535</v>
      </c>
      <c r="S130" s="52">
        <f t="shared" si="88"/>
        <v>0.9166200095345669</v>
      </c>
      <c r="T130" s="52">
        <f t="shared" si="88"/>
        <v>0.91145899282426524</v>
      </c>
      <c r="U130" s="52">
        <f t="shared" si="88"/>
        <v>0.90559370367272418</v>
      </c>
      <c r="V130" s="52">
        <f t="shared" si="88"/>
        <v>0.89969702218309389</v>
      </c>
      <c r="W130" s="52">
        <f t="shared" si="88"/>
        <v>0.89361618036194468</v>
      </c>
      <c r="X130" s="52">
        <f t="shared" si="88"/>
        <v>0.88752038985905779</v>
      </c>
      <c r="Y130" s="52">
        <f t="shared" si="88"/>
        <v>0.88062604398417133</v>
      </c>
      <c r="Z130" s="52">
        <f t="shared" si="88"/>
        <v>0.87309313774785735</v>
      </c>
      <c r="AA130" s="53">
        <f t="shared" si="88"/>
        <v>0.86646312904064093</v>
      </c>
    </row>
    <row r="131" spans="1:27" x14ac:dyDescent="0.2">
      <c r="A131" s="76"/>
      <c r="B131">
        <v>5</v>
      </c>
      <c r="C131" s="51">
        <v>1</v>
      </c>
      <c r="D131" s="52">
        <f t="shared" ref="D131:AA131" si="89">C131*EXP(-C110*delta_t)</f>
        <v>0.99501247919268232</v>
      </c>
      <c r="E131" s="52">
        <f t="shared" si="89"/>
        <v>0.98993805186955386</v>
      </c>
      <c r="F131" s="52">
        <f t="shared" si="89"/>
        <v>0.98527594364735949</v>
      </c>
      <c r="G131" s="52">
        <f t="shared" si="89"/>
        <v>0.98080588333835361</v>
      </c>
      <c r="H131" s="52">
        <f t="shared" si="89"/>
        <v>0.97651603878013937</v>
      </c>
      <c r="I131" s="52">
        <f t="shared" si="89"/>
        <v>0.972772184019016</v>
      </c>
      <c r="J131" s="52">
        <f t="shared" si="89"/>
        <v>0.96869034006719845</v>
      </c>
      <c r="K131" s="52">
        <f t="shared" si="89"/>
        <v>0.96463232406700017</v>
      </c>
      <c r="L131" s="52">
        <f t="shared" si="89"/>
        <v>0.96050389315835449</v>
      </c>
      <c r="M131" s="52">
        <f t="shared" si="89"/>
        <v>0.95658285430115597</v>
      </c>
      <c r="N131" s="52">
        <f t="shared" si="89"/>
        <v>0.95192120668902525</v>
      </c>
      <c r="O131" s="52">
        <f t="shared" si="89"/>
        <v>0.94732292990226497</v>
      </c>
      <c r="P131" s="52">
        <f t="shared" si="89"/>
        <v>0.94250923660700214</v>
      </c>
      <c r="Q131" s="52">
        <f t="shared" si="89"/>
        <v>0.93823080858385832</v>
      </c>
      <c r="R131" s="52">
        <f t="shared" si="89"/>
        <v>0.93382600178803665</v>
      </c>
      <c r="S131" s="52">
        <f t="shared" si="89"/>
        <v>0.92888848779001065</v>
      </c>
      <c r="T131" s="52">
        <f t="shared" si="89"/>
        <v>0.92386094149799869</v>
      </c>
      <c r="U131" s="52">
        <f t="shared" si="89"/>
        <v>0.91882573568349579</v>
      </c>
      <c r="V131" s="52">
        <f t="shared" si="89"/>
        <v>0.91310225934068645</v>
      </c>
      <c r="W131" s="52">
        <f t="shared" si="89"/>
        <v>0.90697712880020509</v>
      </c>
      <c r="X131" s="52">
        <f t="shared" si="89"/>
        <v>0.90057446495861404</v>
      </c>
      <c r="Y131" s="52">
        <f t="shared" si="89"/>
        <v>0.89433825891166452</v>
      </c>
      <c r="Z131" s="52">
        <f t="shared" si="89"/>
        <v>0.88825444528716158</v>
      </c>
      <c r="AA131" s="53">
        <f t="shared" si="89"/>
        <v>0.88233458196301218</v>
      </c>
    </row>
    <row r="132" spans="1:27" x14ac:dyDescent="0.2">
      <c r="A132" s="76"/>
      <c r="B132">
        <v>6</v>
      </c>
      <c r="C132" s="51">
        <v>1</v>
      </c>
      <c r="D132" s="52">
        <f t="shared" ref="D132:AA132" si="90">C132*EXP(-C111*delta_t)</f>
        <v>0.99501247919268232</v>
      </c>
      <c r="E132" s="52">
        <f t="shared" si="90"/>
        <v>0.99019459414068278</v>
      </c>
      <c r="F132" s="52">
        <f t="shared" si="90"/>
        <v>0.98543429492109214</v>
      </c>
      <c r="G132" s="52">
        <f t="shared" si="90"/>
        <v>0.98085819515574679</v>
      </c>
      <c r="H132" s="52">
        <f t="shared" si="90"/>
        <v>0.97582759153278387</v>
      </c>
      <c r="I132" s="52">
        <f t="shared" si="90"/>
        <v>0.97076918568622461</v>
      </c>
      <c r="J132" s="52">
        <f t="shared" si="90"/>
        <v>0.96595589210392929</v>
      </c>
      <c r="K132" s="52">
        <f t="shared" si="90"/>
        <v>0.96192070861495405</v>
      </c>
      <c r="L132" s="52">
        <f t="shared" si="90"/>
        <v>0.95836071901427666</v>
      </c>
      <c r="M132" s="52">
        <f t="shared" si="90"/>
        <v>0.95487253876287315</v>
      </c>
      <c r="N132" s="52">
        <f t="shared" si="90"/>
        <v>0.95127750709931613</v>
      </c>
      <c r="O132" s="52">
        <f t="shared" si="90"/>
        <v>0.94723557281782622</v>
      </c>
      <c r="P132" s="52">
        <f t="shared" si="90"/>
        <v>0.94302491716087067</v>
      </c>
      <c r="Q132" s="52">
        <f t="shared" si="90"/>
        <v>0.93865990772430763</v>
      </c>
      <c r="R132" s="52">
        <f t="shared" si="90"/>
        <v>0.93445590600711881</v>
      </c>
      <c r="S132" s="52">
        <f t="shared" si="90"/>
        <v>0.93073320319443009</v>
      </c>
      <c r="T132" s="52">
        <f t="shared" si="90"/>
        <v>0.92709582295799808</v>
      </c>
      <c r="U132" s="52">
        <f t="shared" si="90"/>
        <v>0.92341917020612452</v>
      </c>
      <c r="V132" s="52">
        <f t="shared" si="90"/>
        <v>0.91947245195730554</v>
      </c>
      <c r="W132" s="52">
        <f t="shared" si="90"/>
        <v>0.91525080326739217</v>
      </c>
      <c r="X132" s="52">
        <f t="shared" si="90"/>
        <v>0.91083637284054775</v>
      </c>
      <c r="Y132" s="52">
        <f t="shared" si="90"/>
        <v>0.90670820917492345</v>
      </c>
      <c r="Z132" s="52">
        <f t="shared" si="90"/>
        <v>0.90366970276849024</v>
      </c>
      <c r="AA132" s="53">
        <f t="shared" si="90"/>
        <v>0.9012971040494272</v>
      </c>
    </row>
    <row r="133" spans="1:27" x14ac:dyDescent="0.2">
      <c r="A133" s="76"/>
      <c r="B133">
        <v>7</v>
      </c>
      <c r="C133" s="51">
        <v>1</v>
      </c>
      <c r="D133" s="52">
        <f t="shared" ref="D133:AA133" si="91">C133*EXP(-C112*delta_t)</f>
        <v>0.99501247919268232</v>
      </c>
      <c r="E133" s="52">
        <f t="shared" si="91"/>
        <v>0.99055981303686547</v>
      </c>
      <c r="F133" s="52">
        <f t="shared" si="91"/>
        <v>0.98574111484941396</v>
      </c>
      <c r="G133" s="52">
        <f t="shared" si="91"/>
        <v>0.98025141607835564</v>
      </c>
      <c r="H133" s="52">
        <f t="shared" si="91"/>
        <v>0.97472471757273704</v>
      </c>
      <c r="I133" s="52">
        <f t="shared" si="91"/>
        <v>0.96988130861216304</v>
      </c>
      <c r="J133" s="52">
        <f t="shared" si="91"/>
        <v>0.96593674925087458</v>
      </c>
      <c r="K133" s="52">
        <f t="shared" si="91"/>
        <v>0.96185966954606283</v>
      </c>
      <c r="L133" s="52">
        <f t="shared" si="91"/>
        <v>0.95828486147139003</v>
      </c>
      <c r="M133" s="52">
        <f t="shared" si="91"/>
        <v>0.95487432993669363</v>
      </c>
      <c r="N133" s="52">
        <f t="shared" si="91"/>
        <v>0.95146441534843851</v>
      </c>
      <c r="O133" s="52">
        <f t="shared" si="91"/>
        <v>0.94746970685180021</v>
      </c>
      <c r="P133" s="52">
        <f t="shared" si="91"/>
        <v>0.94385281565361345</v>
      </c>
      <c r="Q133" s="52">
        <f t="shared" si="91"/>
        <v>0.94096682429572975</v>
      </c>
      <c r="R133" s="52">
        <f t="shared" si="91"/>
        <v>0.93774975109470493</v>
      </c>
      <c r="S133" s="52">
        <f t="shared" si="91"/>
        <v>0.9342518591246699</v>
      </c>
      <c r="T133" s="52">
        <f t="shared" si="91"/>
        <v>0.93043432968093254</v>
      </c>
      <c r="U133" s="52">
        <f t="shared" si="91"/>
        <v>0.9268989837829037</v>
      </c>
      <c r="V133" s="52">
        <f t="shared" si="91"/>
        <v>0.92310278777083066</v>
      </c>
      <c r="W133" s="52">
        <f t="shared" si="91"/>
        <v>0.9192193655572144</v>
      </c>
      <c r="X133" s="52">
        <f t="shared" si="91"/>
        <v>0.91549106404836933</v>
      </c>
      <c r="Y133" s="52">
        <f t="shared" si="91"/>
        <v>0.91222089355380742</v>
      </c>
      <c r="Z133" s="52">
        <f t="shared" si="91"/>
        <v>0.91002052890722174</v>
      </c>
      <c r="AA133" s="53">
        <f t="shared" si="91"/>
        <v>0.90616851286225997</v>
      </c>
    </row>
    <row r="134" spans="1:27" x14ac:dyDescent="0.2">
      <c r="A134" s="76"/>
      <c r="B134">
        <v>8</v>
      </c>
      <c r="C134" s="51">
        <v>1</v>
      </c>
      <c r="D134" s="52">
        <f t="shared" ref="D134:AA134" si="92">C134*EXP(-C113*delta_t)</f>
        <v>0.99501247919268232</v>
      </c>
      <c r="E134" s="52">
        <f t="shared" si="92"/>
        <v>0.98981948103248496</v>
      </c>
      <c r="F134" s="52">
        <f t="shared" si="92"/>
        <v>0.98457454506669595</v>
      </c>
      <c r="G134" s="52">
        <f t="shared" si="92"/>
        <v>0.98004121866270133</v>
      </c>
      <c r="H134" s="52">
        <f t="shared" si="92"/>
        <v>0.97576873705366418</v>
      </c>
      <c r="I134" s="52">
        <f t="shared" si="92"/>
        <v>0.97189034938502061</v>
      </c>
      <c r="J134" s="52">
        <f t="shared" si="92"/>
        <v>0.96718888450751828</v>
      </c>
      <c r="K134" s="52">
        <f t="shared" si="92"/>
        <v>0.9623663934621447</v>
      </c>
      <c r="L134" s="52">
        <f t="shared" si="92"/>
        <v>0.95819976997081036</v>
      </c>
      <c r="M134" s="52">
        <f t="shared" si="92"/>
        <v>0.95263066987110445</v>
      </c>
      <c r="N134" s="52">
        <f t="shared" si="92"/>
        <v>0.94749326993279359</v>
      </c>
      <c r="O134" s="52">
        <f t="shared" si="92"/>
        <v>0.94238476025902596</v>
      </c>
      <c r="P134" s="52">
        <f t="shared" si="92"/>
        <v>0.93733001287828832</v>
      </c>
      <c r="Q134" s="52">
        <f t="shared" si="92"/>
        <v>0.93246423338231987</v>
      </c>
      <c r="R134" s="52">
        <f t="shared" si="92"/>
        <v>0.9277089132883225</v>
      </c>
      <c r="S134" s="52">
        <f t="shared" si="92"/>
        <v>0.92272319314692985</v>
      </c>
      <c r="T134" s="52">
        <f t="shared" si="92"/>
        <v>0.91778562348769444</v>
      </c>
      <c r="U134" s="52">
        <f t="shared" si="92"/>
        <v>0.91328883356507029</v>
      </c>
      <c r="V134" s="52">
        <f t="shared" si="92"/>
        <v>0.90926368819818215</v>
      </c>
      <c r="W134" s="52">
        <f t="shared" si="92"/>
        <v>0.90518339450229612</v>
      </c>
      <c r="X134" s="52">
        <f t="shared" si="92"/>
        <v>0.9013538757177546</v>
      </c>
      <c r="Y134" s="52">
        <f t="shared" si="92"/>
        <v>0.89723224511539101</v>
      </c>
      <c r="Z134" s="52">
        <f t="shared" si="92"/>
        <v>0.89289200202525298</v>
      </c>
      <c r="AA134" s="53">
        <f t="shared" si="92"/>
        <v>0.88891233652334933</v>
      </c>
    </row>
    <row r="135" spans="1:27" x14ac:dyDescent="0.2">
      <c r="A135" s="76"/>
      <c r="B135">
        <v>9</v>
      </c>
      <c r="C135" s="51">
        <v>1</v>
      </c>
      <c r="D135" s="52">
        <f t="shared" ref="D135:AA135" si="93">C135*EXP(-C114*delta_t)</f>
        <v>0.99501247919268232</v>
      </c>
      <c r="E135" s="52">
        <f t="shared" si="93"/>
        <v>0.99065518732059088</v>
      </c>
      <c r="F135" s="52">
        <f t="shared" si="93"/>
        <v>0.98677635493626381</v>
      </c>
      <c r="G135" s="52">
        <f t="shared" si="93"/>
        <v>0.9836305075373255</v>
      </c>
      <c r="H135" s="52">
        <f t="shared" si="93"/>
        <v>0.97940007660523121</v>
      </c>
      <c r="I135" s="52">
        <f t="shared" si="93"/>
        <v>0.97485559926102328</v>
      </c>
      <c r="J135" s="52">
        <f t="shared" si="93"/>
        <v>0.97070186790378021</v>
      </c>
      <c r="K135" s="52">
        <f t="shared" si="93"/>
        <v>0.96777461404785725</v>
      </c>
      <c r="L135" s="52">
        <f t="shared" si="93"/>
        <v>0.96428962048496503</v>
      </c>
      <c r="M135" s="52">
        <f t="shared" si="93"/>
        <v>0.96052302336331519</v>
      </c>
      <c r="N135" s="52">
        <f t="shared" si="93"/>
        <v>0.95676533381872997</v>
      </c>
      <c r="O135" s="52">
        <f t="shared" si="93"/>
        <v>0.95301198483234373</v>
      </c>
      <c r="P135" s="52">
        <f t="shared" si="93"/>
        <v>0.94940635916811555</v>
      </c>
      <c r="Q135" s="52">
        <f t="shared" si="93"/>
        <v>0.94576567908824993</v>
      </c>
      <c r="R135" s="52">
        <f t="shared" si="93"/>
        <v>0.94225217002711381</v>
      </c>
      <c r="S135" s="52">
        <f t="shared" si="93"/>
        <v>0.93890071756621585</v>
      </c>
      <c r="T135" s="52">
        <f t="shared" si="93"/>
        <v>0.93471296390409664</v>
      </c>
      <c r="U135" s="52">
        <f t="shared" si="93"/>
        <v>0.93065004979474497</v>
      </c>
      <c r="V135" s="52">
        <f t="shared" si="93"/>
        <v>0.9266756866397261</v>
      </c>
      <c r="W135" s="52">
        <f t="shared" si="93"/>
        <v>0.92337491262200377</v>
      </c>
      <c r="X135" s="52">
        <f t="shared" si="93"/>
        <v>0.91976430713743307</v>
      </c>
      <c r="Y135" s="52">
        <f t="shared" si="93"/>
        <v>0.91559659932807858</v>
      </c>
      <c r="Z135" s="52">
        <f t="shared" si="93"/>
        <v>0.91189212449291546</v>
      </c>
      <c r="AA135" s="53">
        <f t="shared" si="93"/>
        <v>0.90733788711857977</v>
      </c>
    </row>
    <row r="136" spans="1:27" x14ac:dyDescent="0.2">
      <c r="A136" s="76"/>
      <c r="B136">
        <v>10</v>
      </c>
      <c r="C136" s="51">
        <v>1</v>
      </c>
      <c r="D136" s="52">
        <f t="shared" ref="D136:AA136" si="94">C136*EXP(-C115*delta_t)</f>
        <v>0.99501247919268232</v>
      </c>
      <c r="E136" s="52">
        <f t="shared" si="94"/>
        <v>0.99039251734093858</v>
      </c>
      <c r="F136" s="52">
        <f t="shared" si="94"/>
        <v>0.98624734095052258</v>
      </c>
      <c r="G136" s="52">
        <f t="shared" si="94"/>
        <v>0.98230374778394014</v>
      </c>
      <c r="H136" s="52">
        <f t="shared" si="94"/>
        <v>0.97846798975527671</v>
      </c>
      <c r="I136" s="52">
        <f t="shared" si="94"/>
        <v>0.97402385295706928</v>
      </c>
      <c r="J136" s="52">
        <f t="shared" si="94"/>
        <v>0.96970418478795806</v>
      </c>
      <c r="K136" s="52">
        <f t="shared" si="94"/>
        <v>0.96491635194561298</v>
      </c>
      <c r="L136" s="52">
        <f t="shared" si="94"/>
        <v>0.96062095447967666</v>
      </c>
      <c r="M136" s="52">
        <f t="shared" si="94"/>
        <v>0.95598413754419764</v>
      </c>
      <c r="N136" s="52">
        <f t="shared" si="94"/>
        <v>0.95108376971491071</v>
      </c>
      <c r="O136" s="52">
        <f t="shared" si="94"/>
        <v>0.94657680823209567</v>
      </c>
      <c r="P136" s="52">
        <f t="shared" si="94"/>
        <v>0.94178540669838429</v>
      </c>
      <c r="Q136" s="52">
        <f t="shared" si="94"/>
        <v>0.93710697731316217</v>
      </c>
      <c r="R136" s="52">
        <f t="shared" si="94"/>
        <v>0.93272393070365456</v>
      </c>
      <c r="S136" s="52">
        <f t="shared" si="94"/>
        <v>0.92881274896444188</v>
      </c>
      <c r="T136" s="52">
        <f t="shared" si="94"/>
        <v>0.92422991863450288</v>
      </c>
      <c r="U136" s="52">
        <f t="shared" si="94"/>
        <v>0.91979998297724108</v>
      </c>
      <c r="V136" s="52">
        <f t="shared" si="94"/>
        <v>0.91580340255355275</v>
      </c>
      <c r="W136" s="52">
        <f t="shared" si="94"/>
        <v>0.91218529116047986</v>
      </c>
      <c r="X136" s="52">
        <f t="shared" si="94"/>
        <v>0.90943508817487262</v>
      </c>
      <c r="Y136" s="52">
        <f t="shared" si="94"/>
        <v>0.90724332177440437</v>
      </c>
      <c r="Z136" s="52">
        <f t="shared" si="94"/>
        <v>0.90447135424713132</v>
      </c>
      <c r="AA136" s="53">
        <f t="shared" si="94"/>
        <v>0.90147844566208979</v>
      </c>
    </row>
    <row r="137" spans="1:27" x14ac:dyDescent="0.2">
      <c r="A137" s="76"/>
      <c r="B137">
        <v>11</v>
      </c>
      <c r="C137" s="51">
        <v>1</v>
      </c>
      <c r="D137" s="52">
        <f t="shared" ref="D137:AA137" si="95">C137*EXP(-C116*delta_t)</f>
        <v>0.99501247919268232</v>
      </c>
      <c r="E137" s="52">
        <f t="shared" si="95"/>
        <v>0.99050560488143069</v>
      </c>
      <c r="F137" s="52">
        <f t="shared" si="95"/>
        <v>0.98628416460447021</v>
      </c>
      <c r="G137" s="52">
        <f t="shared" si="95"/>
        <v>0.98224232910852016</v>
      </c>
      <c r="H137" s="52">
        <f t="shared" si="95"/>
        <v>0.97791914134800662</v>
      </c>
      <c r="I137" s="52">
        <f t="shared" si="95"/>
        <v>0.97407845897947543</v>
      </c>
      <c r="J137" s="52">
        <f t="shared" si="95"/>
        <v>0.96997680661847296</v>
      </c>
      <c r="K137" s="52">
        <f t="shared" si="95"/>
        <v>0.96669663061310829</v>
      </c>
      <c r="L137" s="52">
        <f t="shared" si="95"/>
        <v>0.96198370104982445</v>
      </c>
      <c r="M137" s="52">
        <f t="shared" si="95"/>
        <v>0.95647423741854731</v>
      </c>
      <c r="N137" s="52">
        <f t="shared" si="95"/>
        <v>0.9511637307178521</v>
      </c>
      <c r="O137" s="52">
        <f t="shared" si="95"/>
        <v>0.9457044976744805</v>
      </c>
      <c r="P137" s="52">
        <f t="shared" si="95"/>
        <v>0.94027415294594574</v>
      </c>
      <c r="Q137" s="52">
        <f t="shared" si="95"/>
        <v>0.93453512982879972</v>
      </c>
      <c r="R137" s="52">
        <f t="shared" si="95"/>
        <v>0.92868340227363211</v>
      </c>
      <c r="S137" s="52">
        <f t="shared" si="95"/>
        <v>0.92277593195544105</v>
      </c>
      <c r="T137" s="52">
        <f t="shared" si="95"/>
        <v>0.91646729488074175</v>
      </c>
      <c r="U137" s="52">
        <f t="shared" si="95"/>
        <v>0.90989126523761266</v>
      </c>
      <c r="V137" s="52">
        <f t="shared" si="95"/>
        <v>0.90354117505584552</v>
      </c>
      <c r="W137" s="52">
        <f t="shared" si="95"/>
        <v>0.89766039599871006</v>
      </c>
      <c r="X137" s="52">
        <f t="shared" si="95"/>
        <v>0.89196512162404895</v>
      </c>
      <c r="Y137" s="52">
        <f t="shared" si="95"/>
        <v>0.88633314162538435</v>
      </c>
      <c r="Z137" s="52">
        <f t="shared" si="95"/>
        <v>0.88086111501122966</v>
      </c>
      <c r="AA137" s="53">
        <f t="shared" si="95"/>
        <v>0.875555281621202</v>
      </c>
    </row>
    <row r="138" spans="1:27" x14ac:dyDescent="0.2">
      <c r="A138" s="76"/>
      <c r="B138">
        <v>12</v>
      </c>
      <c r="C138" s="51">
        <v>1</v>
      </c>
      <c r="D138" s="52">
        <f t="shared" ref="D138:AA138" si="96">C138*EXP(-C117*delta_t)</f>
        <v>0.99501247919268232</v>
      </c>
      <c r="E138" s="52">
        <f t="shared" si="96"/>
        <v>0.99023221125879834</v>
      </c>
      <c r="F138" s="52">
        <f t="shared" si="96"/>
        <v>0.98547782839099229</v>
      </c>
      <c r="G138" s="52">
        <f t="shared" si="96"/>
        <v>0.98060194867330674</v>
      </c>
      <c r="H138" s="52">
        <f t="shared" si="96"/>
        <v>0.97607792529398096</v>
      </c>
      <c r="I138" s="52">
        <f t="shared" si="96"/>
        <v>0.97124568646905063</v>
      </c>
      <c r="J138" s="52">
        <f t="shared" si="96"/>
        <v>0.96617199312737312</v>
      </c>
      <c r="K138" s="52">
        <f t="shared" si="96"/>
        <v>0.96102137303928048</v>
      </c>
      <c r="L138" s="52">
        <f t="shared" si="96"/>
        <v>0.95647475981271179</v>
      </c>
      <c r="M138" s="52">
        <f t="shared" si="96"/>
        <v>0.9523855830764798</v>
      </c>
      <c r="N138" s="52">
        <f t="shared" si="96"/>
        <v>0.94753335962978491</v>
      </c>
      <c r="O138" s="52">
        <f t="shared" si="96"/>
        <v>0.94325455766854094</v>
      </c>
      <c r="P138" s="52">
        <f t="shared" si="96"/>
        <v>0.93928892454211632</v>
      </c>
      <c r="Q138" s="52">
        <f t="shared" si="96"/>
        <v>0.93487546588286796</v>
      </c>
      <c r="R138" s="52">
        <f t="shared" si="96"/>
        <v>0.9304252416569333</v>
      </c>
      <c r="S138" s="52">
        <f t="shared" si="96"/>
        <v>0.92618578676876118</v>
      </c>
      <c r="T138" s="52">
        <f t="shared" si="96"/>
        <v>0.92203593492452451</v>
      </c>
      <c r="U138" s="52">
        <f t="shared" si="96"/>
        <v>0.91852804105919528</v>
      </c>
      <c r="V138" s="52">
        <f t="shared" si="96"/>
        <v>0.91515431563128746</v>
      </c>
      <c r="W138" s="52">
        <f t="shared" si="96"/>
        <v>0.91180017593080598</v>
      </c>
      <c r="X138" s="52">
        <f t="shared" si="96"/>
        <v>0.90779803259176672</v>
      </c>
      <c r="Y138" s="52">
        <f t="shared" si="96"/>
        <v>0.90321931825248047</v>
      </c>
      <c r="Z138" s="52">
        <f t="shared" si="96"/>
        <v>0.89913847521725665</v>
      </c>
      <c r="AA138" s="53">
        <f t="shared" si="96"/>
        <v>0.89506775960068807</v>
      </c>
    </row>
    <row r="139" spans="1:27" x14ac:dyDescent="0.2">
      <c r="A139" s="76"/>
      <c r="B139">
        <v>13</v>
      </c>
      <c r="C139" s="51">
        <v>1</v>
      </c>
      <c r="D139" s="52">
        <f t="shared" ref="D139:AA139" si="97">C139*EXP(-C118*delta_t)</f>
        <v>0.99501247919268232</v>
      </c>
      <c r="E139" s="52">
        <f t="shared" si="97"/>
        <v>0.98930678855026832</v>
      </c>
      <c r="F139" s="52">
        <f t="shared" si="97"/>
        <v>0.98362555883491232</v>
      </c>
      <c r="G139" s="52">
        <f t="shared" si="97"/>
        <v>0.97844521237993975</v>
      </c>
      <c r="H139" s="52">
        <f t="shared" si="97"/>
        <v>0.97368811761869456</v>
      </c>
      <c r="I139" s="52">
        <f t="shared" si="97"/>
        <v>0.96822283132707176</v>
      </c>
      <c r="J139" s="52">
        <f t="shared" si="97"/>
        <v>0.96304327416860691</v>
      </c>
      <c r="K139" s="52">
        <f t="shared" si="97"/>
        <v>0.9573917820273502</v>
      </c>
      <c r="L139" s="52">
        <f t="shared" si="97"/>
        <v>0.95162408108954322</v>
      </c>
      <c r="M139" s="52">
        <f t="shared" si="97"/>
        <v>0.94579201368873611</v>
      </c>
      <c r="N139" s="52">
        <f t="shared" si="97"/>
        <v>0.94049965841332062</v>
      </c>
      <c r="O139" s="52">
        <f t="shared" si="97"/>
        <v>0.9354297288931761</v>
      </c>
      <c r="P139" s="52">
        <f t="shared" si="97"/>
        <v>0.93060825382090384</v>
      </c>
      <c r="Q139" s="52">
        <f t="shared" si="97"/>
        <v>0.92609517898743698</v>
      </c>
      <c r="R139" s="52">
        <f t="shared" si="97"/>
        <v>0.92161097481681431</v>
      </c>
      <c r="S139" s="52">
        <f t="shared" si="97"/>
        <v>0.91781301506543034</v>
      </c>
      <c r="T139" s="52">
        <f t="shared" si="97"/>
        <v>0.91413126763124708</v>
      </c>
      <c r="U139" s="52">
        <f t="shared" si="97"/>
        <v>0.91064995314527208</v>
      </c>
      <c r="V139" s="52">
        <f t="shared" si="97"/>
        <v>0.90765153914807439</v>
      </c>
      <c r="W139" s="52">
        <f t="shared" si="97"/>
        <v>0.90399697981010985</v>
      </c>
      <c r="X139" s="52">
        <f t="shared" si="97"/>
        <v>0.9011610741808348</v>
      </c>
      <c r="Y139" s="52">
        <f t="shared" si="97"/>
        <v>0.89774281306008041</v>
      </c>
      <c r="Z139" s="52">
        <f t="shared" si="97"/>
        <v>0.89505432127293616</v>
      </c>
      <c r="AA139" s="53">
        <f t="shared" si="97"/>
        <v>0.89277619167089617</v>
      </c>
    </row>
    <row r="140" spans="1:27" x14ac:dyDescent="0.2">
      <c r="A140" s="76"/>
      <c r="B140">
        <v>14</v>
      </c>
      <c r="C140" s="51">
        <v>1</v>
      </c>
      <c r="D140" s="52">
        <f t="shared" ref="D140:AA140" si="98">C140*EXP(-C119*delta_t)</f>
        <v>0.99501247919268232</v>
      </c>
      <c r="E140" s="52">
        <f t="shared" si="98"/>
        <v>0.99014988428163941</v>
      </c>
      <c r="F140" s="52">
        <f t="shared" si="98"/>
        <v>0.98485884210835029</v>
      </c>
      <c r="G140" s="52">
        <f t="shared" si="98"/>
        <v>0.97915421140300163</v>
      </c>
      <c r="H140" s="52">
        <f t="shared" si="98"/>
        <v>0.97385012864038889</v>
      </c>
      <c r="I140" s="52">
        <f t="shared" si="98"/>
        <v>0.96903892149528315</v>
      </c>
      <c r="J140" s="52">
        <f t="shared" si="98"/>
        <v>0.96523917925661606</v>
      </c>
      <c r="K140" s="52">
        <f t="shared" si="98"/>
        <v>0.96197960543901095</v>
      </c>
      <c r="L140" s="52">
        <f t="shared" si="98"/>
        <v>0.95774108500604238</v>
      </c>
      <c r="M140" s="52">
        <f t="shared" si="98"/>
        <v>0.95401171352376879</v>
      </c>
      <c r="N140" s="52">
        <f t="shared" si="98"/>
        <v>0.95036021896201162</v>
      </c>
      <c r="O140" s="52">
        <f t="shared" si="98"/>
        <v>0.94612084854629475</v>
      </c>
      <c r="P140" s="52">
        <f t="shared" si="98"/>
        <v>0.94208839297268898</v>
      </c>
      <c r="Q140" s="52">
        <f t="shared" si="98"/>
        <v>0.9378826368447285</v>
      </c>
      <c r="R140" s="52">
        <f t="shared" si="98"/>
        <v>0.93383409064300005</v>
      </c>
      <c r="S140" s="52">
        <f t="shared" si="98"/>
        <v>0.92959620527156028</v>
      </c>
      <c r="T140" s="52">
        <f t="shared" si="98"/>
        <v>0.92555201127130726</v>
      </c>
      <c r="U140" s="52">
        <f t="shared" si="98"/>
        <v>0.92226711841357267</v>
      </c>
      <c r="V140" s="52">
        <f t="shared" si="98"/>
        <v>0.91906356854353288</v>
      </c>
      <c r="W140" s="52">
        <f t="shared" si="98"/>
        <v>0.91609457698212504</v>
      </c>
      <c r="X140" s="52">
        <f t="shared" si="98"/>
        <v>0.91319094880827545</v>
      </c>
      <c r="Y140" s="52">
        <f t="shared" si="98"/>
        <v>0.91115887956447905</v>
      </c>
      <c r="Z140" s="52">
        <f t="shared" si="98"/>
        <v>0.90983635318563916</v>
      </c>
      <c r="AA140" s="53">
        <f t="shared" si="98"/>
        <v>0.90764423997554733</v>
      </c>
    </row>
    <row r="141" spans="1:27" x14ac:dyDescent="0.2">
      <c r="A141" s="76"/>
      <c r="B141">
        <v>15</v>
      </c>
      <c r="C141" s="51">
        <v>1</v>
      </c>
      <c r="D141" s="52">
        <f t="shared" ref="D141:AA141" si="99">C141*EXP(-C120*delta_t)</f>
        <v>0.99501247919268232</v>
      </c>
      <c r="E141" s="52">
        <f t="shared" si="99"/>
        <v>0.99016146321809162</v>
      </c>
      <c r="F141" s="52">
        <f t="shared" si="99"/>
        <v>0.98494686599886161</v>
      </c>
      <c r="G141" s="52">
        <f t="shared" si="99"/>
        <v>0.97958906306952687</v>
      </c>
      <c r="H141" s="52">
        <f t="shared" si="99"/>
        <v>0.97410075556501319</v>
      </c>
      <c r="I141" s="52">
        <f t="shared" si="99"/>
        <v>0.96811822222784882</v>
      </c>
      <c r="J141" s="52">
        <f t="shared" si="99"/>
        <v>0.96252195630407855</v>
      </c>
      <c r="K141" s="52">
        <f t="shared" si="99"/>
        <v>0.95694767770964229</v>
      </c>
      <c r="L141" s="52">
        <f t="shared" si="99"/>
        <v>0.95149306603189832</v>
      </c>
      <c r="M141" s="52">
        <f t="shared" si="99"/>
        <v>0.94588191928915899</v>
      </c>
      <c r="N141" s="52">
        <f t="shared" si="99"/>
        <v>0.94105088585479402</v>
      </c>
      <c r="O141" s="52">
        <f t="shared" si="99"/>
        <v>0.93620502749242474</v>
      </c>
      <c r="P141" s="52">
        <f t="shared" si="99"/>
        <v>0.93161820316904054</v>
      </c>
      <c r="Q141" s="52">
        <f t="shared" si="99"/>
        <v>0.92654767456499387</v>
      </c>
      <c r="R141" s="52">
        <f t="shared" si="99"/>
        <v>0.9216472951114939</v>
      </c>
      <c r="S141" s="52">
        <f t="shared" si="99"/>
        <v>0.91731837969763053</v>
      </c>
      <c r="T141" s="52">
        <f t="shared" si="99"/>
        <v>0.91312736160482677</v>
      </c>
      <c r="U141" s="52">
        <f t="shared" si="99"/>
        <v>0.90898552696549184</v>
      </c>
      <c r="V141" s="52">
        <f t="shared" si="99"/>
        <v>0.90557081351725</v>
      </c>
      <c r="W141" s="52">
        <f t="shared" si="99"/>
        <v>0.90259931671705129</v>
      </c>
      <c r="X141" s="52">
        <f t="shared" si="99"/>
        <v>0.89995399429777179</v>
      </c>
      <c r="Y141" s="52">
        <f t="shared" si="99"/>
        <v>0.89718876672944692</v>
      </c>
      <c r="Z141" s="52">
        <f t="shared" si="99"/>
        <v>0.89430667153386068</v>
      </c>
      <c r="AA141" s="53">
        <f t="shared" si="99"/>
        <v>0.89131751639526569</v>
      </c>
    </row>
    <row r="142" spans="1:27" x14ac:dyDescent="0.2">
      <c r="A142" s="76"/>
      <c r="B142">
        <v>16</v>
      </c>
      <c r="C142" s="51">
        <v>1</v>
      </c>
      <c r="D142" s="52">
        <f t="shared" ref="D142:AA142" si="100">C142*EXP(-C121*delta_t)</f>
        <v>0.99501247919268232</v>
      </c>
      <c r="E142" s="52">
        <f t="shared" si="100"/>
        <v>0.98990492953061093</v>
      </c>
      <c r="F142" s="52">
        <f t="shared" si="100"/>
        <v>0.98478859305099087</v>
      </c>
      <c r="G142" s="52">
        <f t="shared" si="100"/>
        <v>0.97953681893837641</v>
      </c>
      <c r="H142" s="52">
        <f t="shared" si="100"/>
        <v>0.97478798452803339</v>
      </c>
      <c r="I142" s="52">
        <f t="shared" si="100"/>
        <v>0.97011575079968593</v>
      </c>
      <c r="J142" s="52">
        <f t="shared" si="100"/>
        <v>0.96524668341070119</v>
      </c>
      <c r="K142" s="52">
        <f t="shared" si="100"/>
        <v>0.95964527438932412</v>
      </c>
      <c r="L142" s="52">
        <f t="shared" si="100"/>
        <v>0.95362088210045148</v>
      </c>
      <c r="M142" s="52">
        <f t="shared" si="100"/>
        <v>0.94757613132088925</v>
      </c>
      <c r="N142" s="52">
        <f t="shared" si="100"/>
        <v>0.94168766541133697</v>
      </c>
      <c r="O142" s="52">
        <f t="shared" si="100"/>
        <v>0.93629136730480667</v>
      </c>
      <c r="P142" s="52">
        <f t="shared" si="100"/>
        <v>0.93110876022404332</v>
      </c>
      <c r="Q142" s="52">
        <f t="shared" si="100"/>
        <v>0.9261241124127495</v>
      </c>
      <c r="R142" s="52">
        <f t="shared" si="100"/>
        <v>0.92102602500558062</v>
      </c>
      <c r="S142" s="52">
        <f t="shared" si="100"/>
        <v>0.91550025250502864</v>
      </c>
      <c r="T142" s="52">
        <f t="shared" si="100"/>
        <v>0.909941219784827</v>
      </c>
      <c r="U142" s="52">
        <f t="shared" si="100"/>
        <v>0.904463890817088</v>
      </c>
      <c r="V142" s="52">
        <f t="shared" si="100"/>
        <v>0.89929693277420708</v>
      </c>
      <c r="W142" s="52">
        <f t="shared" si="100"/>
        <v>0.89444000902328835</v>
      </c>
      <c r="X142" s="52">
        <f t="shared" si="100"/>
        <v>0.88981469237391397</v>
      </c>
      <c r="Y142" s="52">
        <f t="shared" si="100"/>
        <v>0.88494868738650523</v>
      </c>
      <c r="Z142" s="52">
        <f t="shared" si="100"/>
        <v>0.87905113340225205</v>
      </c>
      <c r="AA142" s="53">
        <f t="shared" si="100"/>
        <v>0.87256495631855358</v>
      </c>
    </row>
    <row r="143" spans="1:27" x14ac:dyDescent="0.2">
      <c r="A143" s="76"/>
      <c r="B143">
        <v>17</v>
      </c>
      <c r="C143" s="51">
        <v>1</v>
      </c>
      <c r="D143" s="52">
        <f t="shared" ref="D143:AA143" si="101">C143*EXP(-C122*delta_t)</f>
        <v>0.99501247919268232</v>
      </c>
      <c r="E143" s="52">
        <f t="shared" si="101"/>
        <v>0.98953995208964196</v>
      </c>
      <c r="F143" s="52">
        <f t="shared" si="101"/>
        <v>0.98448206960281548</v>
      </c>
      <c r="G143" s="52">
        <f t="shared" si="101"/>
        <v>0.98014315567762234</v>
      </c>
      <c r="H143" s="52">
        <f t="shared" si="101"/>
        <v>0.97589093007288386</v>
      </c>
      <c r="I143" s="52">
        <f t="shared" si="101"/>
        <v>0.97100384249366178</v>
      </c>
      <c r="J143" s="52">
        <f t="shared" si="101"/>
        <v>0.96526581258808919</v>
      </c>
      <c r="K143" s="52">
        <f t="shared" si="101"/>
        <v>0.9597061729339551</v>
      </c>
      <c r="L143" s="52">
        <f t="shared" si="101"/>
        <v>0.95369637044412681</v>
      </c>
      <c r="M143" s="52">
        <f t="shared" si="101"/>
        <v>0.94757435383718691</v>
      </c>
      <c r="N143" s="52">
        <f t="shared" si="101"/>
        <v>0.94150267773347673</v>
      </c>
      <c r="O143" s="52">
        <f t="shared" si="101"/>
        <v>0.93605999560688669</v>
      </c>
      <c r="P143" s="52">
        <f t="shared" si="101"/>
        <v>0.93029204015245537</v>
      </c>
      <c r="Q143" s="52">
        <f t="shared" si="101"/>
        <v>0.92385358490109393</v>
      </c>
      <c r="R143" s="52">
        <f t="shared" si="101"/>
        <v>0.91779092198959755</v>
      </c>
      <c r="S143" s="52">
        <f t="shared" si="101"/>
        <v>0.91205222041266409</v>
      </c>
      <c r="T143" s="52">
        <f t="shared" si="101"/>
        <v>0.90667624472659925</v>
      </c>
      <c r="U143" s="52">
        <f t="shared" si="101"/>
        <v>0.90106830426230844</v>
      </c>
      <c r="V143" s="52">
        <f t="shared" si="101"/>
        <v>0.89576021952266593</v>
      </c>
      <c r="W143" s="52">
        <f t="shared" si="101"/>
        <v>0.89057842709483703</v>
      </c>
      <c r="X143" s="52">
        <f t="shared" si="101"/>
        <v>0.88529054922513428</v>
      </c>
      <c r="Y143" s="52">
        <f t="shared" si="101"/>
        <v>0.87960081294124415</v>
      </c>
      <c r="Z143" s="52">
        <f t="shared" si="101"/>
        <v>0.87291643562571219</v>
      </c>
      <c r="AA143" s="53">
        <f t="shared" si="101"/>
        <v>0.86787419454781711</v>
      </c>
    </row>
    <row r="144" spans="1:27" x14ac:dyDescent="0.2">
      <c r="A144" s="76"/>
      <c r="B144">
        <v>18</v>
      </c>
      <c r="C144" s="51">
        <v>1</v>
      </c>
      <c r="D144" s="52">
        <f t="shared" ref="D144:AA144" si="102">C144*EXP(-C123*delta_t)</f>
        <v>0.99501247919268232</v>
      </c>
      <c r="E144" s="52">
        <f t="shared" si="102"/>
        <v>0.99028007502133142</v>
      </c>
      <c r="F144" s="52">
        <f t="shared" si="102"/>
        <v>0.98564852981629636</v>
      </c>
      <c r="G144" s="52">
        <f t="shared" si="102"/>
        <v>0.98035337495653785</v>
      </c>
      <c r="H144" s="52">
        <f t="shared" si="102"/>
        <v>0.9748467798520718</v>
      </c>
      <c r="I144" s="52">
        <f t="shared" si="102"/>
        <v>0.96899663426136962</v>
      </c>
      <c r="J144" s="52">
        <f t="shared" si="102"/>
        <v>0.96401616696525949</v>
      </c>
      <c r="K144" s="52">
        <f t="shared" si="102"/>
        <v>0.95920084972905029</v>
      </c>
      <c r="L144" s="52">
        <f t="shared" si="102"/>
        <v>0.95378106202703228</v>
      </c>
      <c r="M144" s="52">
        <f t="shared" si="102"/>
        <v>0.94980610513821173</v>
      </c>
      <c r="N144" s="52">
        <f t="shared" si="102"/>
        <v>0.94544871530561048</v>
      </c>
      <c r="O144" s="52">
        <f t="shared" si="102"/>
        <v>0.94111081485399051</v>
      </c>
      <c r="P144" s="52">
        <f t="shared" si="102"/>
        <v>0.93676586625211899</v>
      </c>
      <c r="Q144" s="52">
        <f t="shared" si="102"/>
        <v>0.93227766039384341</v>
      </c>
      <c r="R144" s="52">
        <f t="shared" si="102"/>
        <v>0.9277244147650453</v>
      </c>
      <c r="S144" s="52">
        <f t="shared" si="102"/>
        <v>0.92344756137893347</v>
      </c>
      <c r="T144" s="52">
        <f t="shared" si="102"/>
        <v>0.91917184406749408</v>
      </c>
      <c r="U144" s="52">
        <f t="shared" si="102"/>
        <v>0.91449633987035039</v>
      </c>
      <c r="V144" s="52">
        <f t="shared" si="102"/>
        <v>0.90939379472432968</v>
      </c>
      <c r="W144" s="52">
        <f t="shared" si="102"/>
        <v>0.90438793034109488</v>
      </c>
      <c r="X144" s="52">
        <f t="shared" si="102"/>
        <v>0.89917579403172399</v>
      </c>
      <c r="Y144" s="52">
        <f t="shared" si="102"/>
        <v>0.89429492076349071</v>
      </c>
      <c r="Z144" s="52">
        <f t="shared" si="102"/>
        <v>0.88966176719931134</v>
      </c>
      <c r="AA144" s="53">
        <f t="shared" si="102"/>
        <v>0.88472196403617998</v>
      </c>
    </row>
    <row r="145" spans="1:27" x14ac:dyDescent="0.2">
      <c r="A145" s="76"/>
      <c r="B145">
        <v>19</v>
      </c>
      <c r="C145" s="51">
        <v>1</v>
      </c>
      <c r="D145" s="52">
        <f t="shared" ref="D145:AA145" si="103">C145*EXP(-C124*delta_t)</f>
        <v>0.99501247919268232</v>
      </c>
      <c r="E145" s="52">
        <f t="shared" si="103"/>
        <v>0.98944468517401252</v>
      </c>
      <c r="F145" s="52">
        <f t="shared" si="103"/>
        <v>0.98344923648096427</v>
      </c>
      <c r="G145" s="52">
        <f t="shared" si="103"/>
        <v>0.97677604440917443</v>
      </c>
      <c r="H145" s="52">
        <f t="shared" si="103"/>
        <v>0.97123232264203674</v>
      </c>
      <c r="I145" s="52">
        <f t="shared" si="103"/>
        <v>0.96604920578912346</v>
      </c>
      <c r="J145" s="52">
        <f t="shared" si="103"/>
        <v>0.96052737921254794</v>
      </c>
      <c r="K145" s="52">
        <f t="shared" si="103"/>
        <v>0.95384054196106716</v>
      </c>
      <c r="L145" s="52">
        <f t="shared" si="103"/>
        <v>0.94775757699972785</v>
      </c>
      <c r="M145" s="52">
        <f t="shared" si="103"/>
        <v>0.94200180961538049</v>
      </c>
      <c r="N145" s="52">
        <f t="shared" si="103"/>
        <v>0.93628632137333734</v>
      </c>
      <c r="O145" s="52">
        <f t="shared" si="103"/>
        <v>0.93061630257396832</v>
      </c>
      <c r="P145" s="52">
        <f t="shared" si="103"/>
        <v>0.92485030566617243</v>
      </c>
      <c r="Q145" s="52">
        <f t="shared" si="103"/>
        <v>0.91916591299512718</v>
      </c>
      <c r="R145" s="52">
        <f t="shared" si="103"/>
        <v>0.91340538767659085</v>
      </c>
      <c r="S145" s="52">
        <f t="shared" si="103"/>
        <v>0.90753629920324508</v>
      </c>
      <c r="T145" s="52">
        <f t="shared" si="103"/>
        <v>0.90252594815446885</v>
      </c>
      <c r="U145" s="52">
        <f t="shared" si="103"/>
        <v>0.89743647005007043</v>
      </c>
      <c r="V145" s="52">
        <f t="shared" si="103"/>
        <v>0.892306518598733</v>
      </c>
      <c r="W145" s="52">
        <f t="shared" si="103"/>
        <v>0.88657047699992964</v>
      </c>
      <c r="X145" s="52">
        <f t="shared" si="103"/>
        <v>0.88117747189441731</v>
      </c>
      <c r="Y145" s="52">
        <f t="shared" si="103"/>
        <v>0.87635781974371785</v>
      </c>
      <c r="Z145" s="52">
        <f t="shared" si="103"/>
        <v>0.87112483494870785</v>
      </c>
      <c r="AA145" s="53">
        <f t="shared" si="103"/>
        <v>0.86675568097615163</v>
      </c>
    </row>
    <row r="146" spans="1:27" x14ac:dyDescent="0.2">
      <c r="A146" s="76"/>
      <c r="B146">
        <v>20</v>
      </c>
      <c r="C146" s="54">
        <v>1</v>
      </c>
      <c r="D146" s="55">
        <f t="shared" ref="D146:AA146" si="104">C146*EXP(-C125*delta_t)</f>
        <v>0.99501247919268232</v>
      </c>
      <c r="E146" s="55">
        <f t="shared" si="104"/>
        <v>0.98970710377145865</v>
      </c>
      <c r="F146" s="55">
        <f t="shared" si="104"/>
        <v>0.98397674958925174</v>
      </c>
      <c r="G146" s="55">
        <f t="shared" si="104"/>
        <v>0.97809533810699123</v>
      </c>
      <c r="H146" s="55">
        <f t="shared" si="104"/>
        <v>0.97215751680849272</v>
      </c>
      <c r="I146" s="55">
        <f t="shared" si="104"/>
        <v>0.9668741423180528</v>
      </c>
      <c r="J146" s="55">
        <f t="shared" si="104"/>
        <v>0.96151562074389163</v>
      </c>
      <c r="K146" s="55">
        <f t="shared" si="104"/>
        <v>0.95666599544952158</v>
      </c>
      <c r="L146" s="55">
        <f t="shared" si="104"/>
        <v>0.95137711703555461</v>
      </c>
      <c r="M146" s="55">
        <f t="shared" si="104"/>
        <v>0.946474309197047</v>
      </c>
      <c r="N146" s="55">
        <f t="shared" si="104"/>
        <v>0.94187948879328631</v>
      </c>
      <c r="O146" s="55">
        <f t="shared" si="104"/>
        <v>0.93694297379816438</v>
      </c>
      <c r="P146" s="55">
        <f t="shared" si="104"/>
        <v>0.93233421884954548</v>
      </c>
      <c r="Q146" s="55">
        <f t="shared" si="104"/>
        <v>0.92765884252732467</v>
      </c>
      <c r="R146" s="55">
        <f t="shared" si="104"/>
        <v>0.92273627846498762</v>
      </c>
      <c r="S146" s="55">
        <f t="shared" si="104"/>
        <v>0.91739318122983249</v>
      </c>
      <c r="T146" s="55">
        <f t="shared" si="104"/>
        <v>0.91276281690403827</v>
      </c>
      <c r="U146" s="55">
        <f t="shared" si="104"/>
        <v>0.908022734286552</v>
      </c>
      <c r="V146" s="55">
        <f t="shared" si="104"/>
        <v>0.90289985111431359</v>
      </c>
      <c r="W146" s="55">
        <f t="shared" si="104"/>
        <v>0.89744588590284169</v>
      </c>
      <c r="X146" s="55">
        <f t="shared" si="104"/>
        <v>0.89118574534946893</v>
      </c>
      <c r="Y146" s="55">
        <f t="shared" si="104"/>
        <v>0.8844267246658668</v>
      </c>
      <c r="Z146" s="55">
        <f t="shared" si="104"/>
        <v>0.87827201238577779</v>
      </c>
      <c r="AA146" s="56">
        <f t="shared" si="104"/>
        <v>0.87238943095009591</v>
      </c>
    </row>
    <row r="147" spans="1:27" x14ac:dyDescent="0.2">
      <c r="C147">
        <v>0</v>
      </c>
      <c r="D147">
        <v>1</v>
      </c>
      <c r="E147">
        <v>2</v>
      </c>
      <c r="F147">
        <v>3</v>
      </c>
      <c r="G147">
        <v>4</v>
      </c>
      <c r="H147">
        <v>5</v>
      </c>
      <c r="I147">
        <v>6</v>
      </c>
      <c r="J147">
        <v>7</v>
      </c>
      <c r="K147">
        <v>8</v>
      </c>
      <c r="L147">
        <v>9</v>
      </c>
      <c r="M147">
        <v>10</v>
      </c>
      <c r="N147">
        <v>11</v>
      </c>
      <c r="O147">
        <v>12</v>
      </c>
      <c r="P147">
        <v>13</v>
      </c>
      <c r="Q147">
        <v>14</v>
      </c>
      <c r="R147">
        <v>15</v>
      </c>
      <c r="S147">
        <v>16</v>
      </c>
      <c r="T147">
        <v>17</v>
      </c>
      <c r="U147">
        <v>18</v>
      </c>
      <c r="V147">
        <v>19</v>
      </c>
      <c r="W147">
        <v>20</v>
      </c>
      <c r="X147">
        <v>21</v>
      </c>
      <c r="Y147">
        <v>22</v>
      </c>
      <c r="Z147">
        <v>23</v>
      </c>
      <c r="AA147">
        <v>24</v>
      </c>
    </row>
    <row r="148" spans="1:27" x14ac:dyDescent="0.2">
      <c r="A148" s="88" t="s">
        <v>30</v>
      </c>
      <c r="B148" s="89"/>
      <c r="C148" s="28">
        <f>AVERAGE(C127:C146)</f>
        <v>1</v>
      </c>
      <c r="D148" s="28">
        <f t="shared" ref="D148:AA148" si="105">AVERAGE(D127:D146)</f>
        <v>0.99501247919268232</v>
      </c>
      <c r="E148" s="28">
        <f t="shared" si="105"/>
        <v>0.990049833749168</v>
      </c>
      <c r="F148" s="28">
        <f t="shared" si="105"/>
        <v>0.98511183037785366</v>
      </c>
      <c r="G148" s="28">
        <f t="shared" si="105"/>
        <v>0.98019858560685336</v>
      </c>
      <c r="H148" s="28">
        <f t="shared" si="105"/>
        <v>0.97530975468917536</v>
      </c>
      <c r="I148" s="28">
        <f t="shared" si="105"/>
        <v>0.97044554708667063</v>
      </c>
      <c r="J148" s="28">
        <f t="shared" si="105"/>
        <v>0.96560541622624785</v>
      </c>
      <c r="K148" s="28">
        <f t="shared" si="105"/>
        <v>0.9607892429022753</v>
      </c>
      <c r="L148" s="28">
        <f t="shared" si="105"/>
        <v>0.95599748180129551</v>
      </c>
      <c r="M148" s="28">
        <f t="shared" si="105"/>
        <v>0.95122952632929803</v>
      </c>
      <c r="N148" s="28">
        <f t="shared" si="105"/>
        <v>0.94648514789969806</v>
      </c>
      <c r="O148" s="28">
        <f t="shared" si="105"/>
        <v>0.94176453352725686</v>
      </c>
      <c r="P148" s="28">
        <f t="shared" si="105"/>
        <v>0.93706746328116686</v>
      </c>
      <c r="Q148" s="28">
        <f t="shared" si="105"/>
        <v>0.93239381982061786</v>
      </c>
      <c r="R148" s="28">
        <f t="shared" si="105"/>
        <v>0.92774348619955271</v>
      </c>
      <c r="S148" s="28">
        <f t="shared" si="105"/>
        <v>0.92311634626434125</v>
      </c>
      <c r="T148" s="28">
        <f t="shared" si="105"/>
        <v>0.91851228427919518</v>
      </c>
      <c r="U148" s="28">
        <f t="shared" si="105"/>
        <v>0.91393118513598337</v>
      </c>
      <c r="V148" s="28">
        <f t="shared" si="105"/>
        <v>0.90937293434938959</v>
      </c>
      <c r="W148" s="28">
        <f t="shared" si="105"/>
        <v>0.90483741788222949</v>
      </c>
      <c r="X148" s="28">
        <f t="shared" si="105"/>
        <v>0.9003245224297034</v>
      </c>
      <c r="Y148" s="28">
        <f t="shared" si="105"/>
        <v>0.89583413515773902</v>
      </c>
      <c r="Z148" s="28">
        <f t="shared" si="105"/>
        <v>0.89136614377851475</v>
      </c>
      <c r="AA148" s="29">
        <f t="shared" si="105"/>
        <v>0.88692043655702069</v>
      </c>
    </row>
    <row r="149" spans="1:27" x14ac:dyDescent="0.2">
      <c r="A149" s="90" t="s">
        <v>31</v>
      </c>
      <c r="B149" s="91"/>
      <c r="C149" s="71">
        <f t="shared" ref="C149:AA149" si="106">EXP(-flat_rate*C147*delta_t)</f>
        <v>1</v>
      </c>
      <c r="D149" s="71">
        <f t="shared" si="106"/>
        <v>0.99501247919268232</v>
      </c>
      <c r="E149" s="71">
        <f t="shared" si="106"/>
        <v>0.99004983374916811</v>
      </c>
      <c r="F149" s="71">
        <f t="shared" si="106"/>
        <v>0.98511193960306265</v>
      </c>
      <c r="G149" s="71">
        <f t="shared" si="106"/>
        <v>0.98019867330675525</v>
      </c>
      <c r="H149" s="71">
        <f t="shared" si="106"/>
        <v>0.97530991202833273</v>
      </c>
      <c r="I149" s="71">
        <f t="shared" si="106"/>
        <v>0.97044553354850815</v>
      </c>
      <c r="J149" s="71">
        <f t="shared" si="106"/>
        <v>0.96560541625756646</v>
      </c>
      <c r="K149" s="71">
        <f t="shared" si="106"/>
        <v>0.96078943915232318</v>
      </c>
      <c r="L149" s="71">
        <f t="shared" si="106"/>
        <v>0.95599748183309996</v>
      </c>
      <c r="M149" s="71">
        <f t="shared" si="106"/>
        <v>0.95122942450071402</v>
      </c>
      <c r="N149" s="71">
        <f t="shared" si="106"/>
        <v>0.94648514795348393</v>
      </c>
      <c r="O149" s="71">
        <f t="shared" si="106"/>
        <v>0.94176453358424872</v>
      </c>
      <c r="P149" s="71">
        <f t="shared" si="106"/>
        <v>0.93706746337740343</v>
      </c>
      <c r="Q149" s="71">
        <f t="shared" si="106"/>
        <v>0.93239381990594827</v>
      </c>
      <c r="R149" s="71">
        <f t="shared" si="106"/>
        <v>0.92774348632855286</v>
      </c>
      <c r="S149" s="71">
        <f t="shared" si="106"/>
        <v>0.92311634638663576</v>
      </c>
      <c r="T149" s="71">
        <f t="shared" si="106"/>
        <v>0.91851228440145738</v>
      </c>
      <c r="U149" s="71">
        <f t="shared" si="106"/>
        <v>0.91393118527122819</v>
      </c>
      <c r="V149" s="71">
        <f t="shared" si="106"/>
        <v>0.90937293446823142</v>
      </c>
      <c r="W149" s="71">
        <f t="shared" si="106"/>
        <v>0.90483741803595963</v>
      </c>
      <c r="X149" s="71">
        <f t="shared" si="106"/>
        <v>0.90032452258626561</v>
      </c>
      <c r="Y149" s="71">
        <f t="shared" si="106"/>
        <v>0.89583413529652822</v>
      </c>
      <c r="Z149" s="71">
        <f t="shared" si="106"/>
        <v>0.89136614390683133</v>
      </c>
      <c r="AA149" s="72">
        <f t="shared" si="106"/>
        <v>0.88692043671715748</v>
      </c>
    </row>
    <row r="150" spans="1:27" x14ac:dyDescent="0.2">
      <c r="A150" s="92" t="s">
        <v>29</v>
      </c>
      <c r="B150" s="93"/>
      <c r="C150" s="30">
        <f>C148-C149</f>
        <v>0</v>
      </c>
      <c r="D150" s="30">
        <f t="shared" ref="D150:AA150" si="107">D148-D149</f>
        <v>0</v>
      </c>
      <c r="E150" s="30">
        <f t="shared" si="107"/>
        <v>0</v>
      </c>
      <c r="F150" s="30">
        <f t="shared" si="107"/>
        <v>-1.0922520898848376E-7</v>
      </c>
      <c r="G150" s="30">
        <f t="shared" si="107"/>
        <v>-8.76999018961655E-8</v>
      </c>
      <c r="H150" s="30">
        <f t="shared" si="107"/>
        <v>-1.5733915736948489E-7</v>
      </c>
      <c r="I150" s="30">
        <f t="shared" si="107"/>
        <v>1.3538162479953542E-8</v>
      </c>
      <c r="J150" s="30">
        <f t="shared" si="107"/>
        <v>-3.1318614368558428E-11</v>
      </c>
      <c r="K150" s="30">
        <f t="shared" si="107"/>
        <v>-1.9625004787915401E-7</v>
      </c>
      <c r="L150" s="30">
        <f t="shared" si="107"/>
        <v>-3.1804447964134397E-11</v>
      </c>
      <c r="M150" s="30">
        <f t="shared" si="107"/>
        <v>1.0182858400931138E-7</v>
      </c>
      <c r="N150" s="30">
        <f t="shared" si="107"/>
        <v>-5.3785864650990334E-11</v>
      </c>
      <c r="O150" s="30">
        <f t="shared" si="107"/>
        <v>-5.6991855679200398E-11</v>
      </c>
      <c r="P150" s="30">
        <f t="shared" si="107"/>
        <v>-9.6236574265162744E-11</v>
      </c>
      <c r="Q150" s="30">
        <f t="shared" si="107"/>
        <v>-8.5330409405059982E-11</v>
      </c>
      <c r="R150" s="30">
        <f t="shared" si="107"/>
        <v>-1.2900014390027081E-10</v>
      </c>
      <c r="S150" s="30">
        <f t="shared" si="107"/>
        <v>-1.2229450785383733E-10</v>
      </c>
      <c r="T150" s="30">
        <f t="shared" si="107"/>
        <v>-1.2226220036382074E-10</v>
      </c>
      <c r="U150" s="30">
        <f t="shared" si="107"/>
        <v>-1.3524481534687993E-10</v>
      </c>
      <c r="V150" s="30">
        <f t="shared" si="107"/>
        <v>-1.1884182526955556E-10</v>
      </c>
      <c r="W150" s="30">
        <f t="shared" si="107"/>
        <v>-1.5373013972919125E-10</v>
      </c>
      <c r="X150" s="30">
        <f t="shared" si="107"/>
        <v>-1.5656220764270756E-10</v>
      </c>
      <c r="Y150" s="30">
        <f t="shared" si="107"/>
        <v>-1.3878920235299574E-10</v>
      </c>
      <c r="Z150" s="30">
        <f t="shared" si="107"/>
        <v>-1.2831657958400911E-10</v>
      </c>
      <c r="AA150" s="73">
        <f t="shared" si="107"/>
        <v>-1.6013679271509318E-10</v>
      </c>
    </row>
    <row r="151" spans="1:27" x14ac:dyDescent="0.2">
      <c r="D151" s="97">
        <v>0</v>
      </c>
      <c r="E151" s="97">
        <v>0</v>
      </c>
      <c r="F151" s="97">
        <v>0</v>
      </c>
      <c r="G151" s="97">
        <v>0</v>
      </c>
      <c r="H151" s="97">
        <v>0</v>
      </c>
      <c r="I151" s="97">
        <v>0</v>
      </c>
      <c r="J151" s="97">
        <v>0</v>
      </c>
      <c r="K151" s="97">
        <v>0</v>
      </c>
      <c r="L151" s="97">
        <v>0</v>
      </c>
      <c r="M151" s="97">
        <v>0</v>
      </c>
      <c r="N151" s="97">
        <v>0</v>
      </c>
      <c r="O151" s="97">
        <v>0</v>
      </c>
      <c r="P151" s="97">
        <v>0</v>
      </c>
      <c r="Q151" s="97">
        <v>0</v>
      </c>
      <c r="R151" s="97">
        <v>0</v>
      </c>
      <c r="S151" s="97">
        <v>0</v>
      </c>
      <c r="T151" s="97">
        <v>0</v>
      </c>
      <c r="U151" s="97">
        <v>0</v>
      </c>
      <c r="V151" s="97">
        <v>0</v>
      </c>
      <c r="W151" s="97">
        <v>0</v>
      </c>
      <c r="X151" s="97">
        <v>0</v>
      </c>
      <c r="Y151" s="97">
        <v>0</v>
      </c>
      <c r="Z151" s="97">
        <v>0</v>
      </c>
      <c r="AA151" s="97">
        <v>0</v>
      </c>
    </row>
  </sheetData>
  <mergeCells count="11">
    <mergeCell ref="I2:J2"/>
    <mergeCell ref="I3:J3"/>
    <mergeCell ref="A148:B148"/>
    <mergeCell ref="A149:B149"/>
    <mergeCell ref="A150:B150"/>
    <mergeCell ref="A7:A26"/>
    <mergeCell ref="A55:A74"/>
    <mergeCell ref="A106:A125"/>
    <mergeCell ref="A127:A146"/>
    <mergeCell ref="A32:A51"/>
    <mergeCell ref="A80:A99"/>
  </mergeCells>
  <phoneticPr fontId="4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12</vt:i4>
      </vt:variant>
    </vt:vector>
  </HeadingPairs>
  <TitlesOfParts>
    <vt:vector size="14" baseType="lpstr">
      <vt:lpstr>Independent Normal Deviates</vt:lpstr>
      <vt:lpstr>HW-2F Rate Paths</vt:lpstr>
      <vt:lpstr>_eps1</vt:lpstr>
      <vt:lpstr>_eps2</vt:lpstr>
      <vt:lpstr>corDRDU</vt:lpstr>
      <vt:lpstr>corRU</vt:lpstr>
      <vt:lpstr>delta_t</vt:lpstr>
      <vt:lpstr>flat_rate</vt:lpstr>
      <vt:lpstr>i</vt:lpstr>
      <vt:lpstr>r0</vt:lpstr>
      <vt:lpstr>revR</vt:lpstr>
      <vt:lpstr>revU</vt:lpstr>
      <vt:lpstr>sigR</vt:lpstr>
      <vt:lpstr>sigU</vt:lpstr>
    </vt:vector>
  </TitlesOfParts>
  <Company>QRM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Andrei</dc:creator>
  <cp:lastModifiedBy>Andrei</cp:lastModifiedBy>
  <cp:lastPrinted>2001-07-03T20:26:27Z</cp:lastPrinted>
  <dcterms:created xsi:type="dcterms:W3CDTF">2000-11-24T16:55:35Z</dcterms:created>
  <dcterms:modified xsi:type="dcterms:W3CDTF">2014-04-19T18:24:39Z</dcterms:modified>
</cp:coreProperties>
</file>