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ecklist" sheetId="1" state="visible" r:id="rId2"/>
    <sheet name="Batch info" sheetId="2" state="visible" r:id="rId3"/>
    <sheet name="Rel Ret Time" sheetId="3" state="visible" r:id="rId4"/>
    <sheet name="Method File" sheetId="4" state="visible" r:id="rId5"/>
    <sheet name="Manual RF Cal Curve Adj" sheetId="5" state="visible" r:id="rId6"/>
    <sheet name="Example Areas" sheetId="6" state="visible" r:id="rId7"/>
    <sheet name="Example Proportion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<sst xmlns="http://schemas.openxmlformats.org/spreadsheetml/2006/main" count="3309" uniqueCount="405">
  <si>
    <t xml:space="preserve">Task</t>
  </si>
  <si>
    <t xml:space="preserve">Stage (not begun/in process/complete)</t>
  </si>
  <si>
    <t xml:space="preserve">Notes</t>
  </si>
  <si>
    <t xml:space="preserve">Enter Batch Info Data (Batch Info Tab)</t>
  </si>
  <si>
    <t xml:space="preserve">complete</t>
  </si>
  <si>
    <t xml:space="preserve">Enter Retention Times (Rel Ret Time Tab)</t>
  </si>
  <si>
    <t xml:space="preserve">not begun</t>
  </si>
  <si>
    <t xml:space="preserve">Copy In FAME &amp; CTEL RT (Method File Tab)</t>
  </si>
  <si>
    <t xml:space="preserve">Copy In RT From PostRun (Manual RF Cal Curve Adj Tab)</t>
  </si>
  <si>
    <t xml:space="preserve">GCMS batch start date</t>
  </si>
  <si>
    <t xml:space="preserve">Batch ID</t>
  </si>
  <si>
    <t xml:space="preserve">Sample Name</t>
  </si>
  <si>
    <t xml:space="preserve">Sample ID</t>
  </si>
  <si>
    <t xml:space="preserve">Sample Type</t>
  </si>
  <si>
    <t xml:space="preserve">Used as rep. sample</t>
  </si>
  <si>
    <t xml:space="preserve">Comments on Chromatogram</t>
  </si>
  <si>
    <t xml:space="preserve">2021-05-13</t>
  </si>
  <si>
    <t xml:space="preserve">14</t>
  </si>
  <si>
    <t xml:space="preserve">ASMI_XXF0832_0226_5132021_15</t>
  </si>
  <si>
    <t xml:space="preserve">algae</t>
  </si>
  <si>
    <t xml:space="preserve">Y</t>
  </si>
  <si>
    <t xml:space="preserve">B0023_blank_0261-0271_5132021_14</t>
  </si>
  <si>
    <t xml:space="preserve">blank</t>
  </si>
  <si>
    <t xml:space="preserve">BACA_12F1116_0264_5132021_9</t>
  </si>
  <si>
    <t xml:space="preserve">CORA_12F1201_0270_5132021_12</t>
  </si>
  <si>
    <t xml:space="preserve">DEAN_11F1052_0228_5132021_16</t>
  </si>
  <si>
    <t xml:space="preserve">DEAP_12F1144_0266_5132021_10</t>
  </si>
  <si>
    <t xml:space="preserve">GISK_12F1159_0230_5132021_17</t>
  </si>
  <si>
    <t xml:space="preserve">GISK_14F1293_0271_5132021_13</t>
  </si>
  <si>
    <t xml:space="preserve">N</t>
  </si>
  <si>
    <t xml:space="preserve">HYSP_10F0854_0268_5132021_11</t>
  </si>
  <si>
    <t xml:space="preserve">TRAN_15F1500_0262_5132021_8</t>
  </si>
  <si>
    <t xml:space="preserve">FAME</t>
  </si>
  <si>
    <t xml:space="preserve">CTEL Experimental RT</t>
  </si>
  <si>
    <t xml:space="preserve">CTEL Relative RT</t>
  </si>
  <si>
    <t xml:space="preserve">Predicted RT</t>
  </si>
  <si>
    <t xml:space="preserve">In Nu-Check std?</t>
  </si>
  <si>
    <t xml:space="preserve">FA peak notes</t>
  </si>
  <si>
    <t xml:space="preserve">FA peak checkoff</t>
  </si>
  <si>
    <t xml:space="preserve">Sample searched for garbage peaks</t>
  </si>
  <si>
    <t xml:space="preserve">Garbage peak RT</t>
  </si>
  <si>
    <t xml:space="preserve">Garbage peak notes</t>
  </si>
  <si>
    <t xml:space="preserve">8:0</t>
  </si>
  <si>
    <t xml:space="preserve">y</t>
  </si>
  <si>
    <t xml:space="preserve">74, 158</t>
  </si>
  <si>
    <t xml:space="preserve">x</t>
  </si>
  <si>
    <t xml:space="preserve">Eicosane</t>
  </si>
  <si>
    <t xml:space="preserve">9:0</t>
  </si>
  <si>
    <t xml:space="preserve">74, 172</t>
  </si>
  <si>
    <t xml:space="preserve">Benzene</t>
  </si>
  <si>
    <t xml:space="preserve">10:0</t>
  </si>
  <si>
    <t xml:space="preserve">74, 186</t>
  </si>
  <si>
    <t xml:space="preserve">11:0</t>
  </si>
  <si>
    <t xml:space="preserve">74, 200</t>
  </si>
  <si>
    <t xml:space="preserve">std1_15ng.mL_5132021_3</t>
  </si>
  <si>
    <t xml:space="preserve">Siloxane (septum)</t>
  </si>
  <si>
    <t xml:space="preserve">11:1</t>
  </si>
  <si>
    <t xml:space="preserve">12:0</t>
  </si>
  <si>
    <t xml:space="preserve">13:0</t>
  </si>
  <si>
    <t xml:space="preserve">Dodecane</t>
  </si>
  <si>
    <t xml:space="preserve">13:1</t>
  </si>
  <si>
    <t xml:space="preserve">i-14:0</t>
  </si>
  <si>
    <t xml:space="preserve">14:0</t>
  </si>
  <si>
    <t xml:space="preserve">14:1</t>
  </si>
  <si>
    <t xml:space="preserve">14:1w5</t>
  </si>
  <si>
    <t xml:space="preserve">i-15:0</t>
  </si>
  <si>
    <t xml:space="preserve">a-15:0</t>
  </si>
  <si>
    <t xml:space="preserve">15:0</t>
  </si>
  <si>
    <t xml:space="preserve">15:1w7</t>
  </si>
  <si>
    <t xml:space="preserve">15:1w5</t>
  </si>
  <si>
    <t xml:space="preserve">i-16:0</t>
  </si>
  <si>
    <t xml:space="preserve">16:0</t>
  </si>
  <si>
    <t xml:space="preserve">16:1w13</t>
  </si>
  <si>
    <t xml:space="preserve">16:1w9</t>
  </si>
  <si>
    <t xml:space="preserve">16:1w7t</t>
  </si>
  <si>
    <t xml:space="preserve">16:1w8c</t>
  </si>
  <si>
    <t xml:space="preserve">16:1w7c</t>
  </si>
  <si>
    <t xml:space="preserve">16:1w6c</t>
  </si>
  <si>
    <t xml:space="preserve">16:1w5t</t>
  </si>
  <si>
    <t xml:space="preserve">16:1w5c</t>
  </si>
  <si>
    <t xml:space="preserve">16:2w6</t>
  </si>
  <si>
    <t xml:space="preserve">i-17:0</t>
  </si>
  <si>
    <t xml:space="preserve">a-17:0</t>
  </si>
  <si>
    <t xml:space="preserve">16:2w5</t>
  </si>
  <si>
    <t xml:space="preserve">16:2w4</t>
  </si>
  <si>
    <t xml:space="preserve">17:0</t>
  </si>
  <si>
    <t xml:space="preserve">16:3w4</t>
  </si>
  <si>
    <t xml:space="preserve">16:3w3</t>
  </si>
  <si>
    <t xml:space="preserve">17:1w9c</t>
  </si>
  <si>
    <t xml:space="preserve">17:1w7c</t>
  </si>
  <si>
    <t xml:space="preserve">16:4w3</t>
  </si>
  <si>
    <t xml:space="preserve">16:4w1</t>
  </si>
  <si>
    <t xml:space="preserve">17:2</t>
  </si>
  <si>
    <t xml:space="preserve">18:0</t>
  </si>
  <si>
    <t xml:space="preserve">18:1w9t</t>
  </si>
  <si>
    <t xml:space="preserve">18:1w9c</t>
  </si>
  <si>
    <t xml:space="preserve">18:1w8c</t>
  </si>
  <si>
    <t xml:space="preserve">18:1w7c</t>
  </si>
  <si>
    <t xml:space="preserve">18:1w5c</t>
  </si>
  <si>
    <t xml:space="preserve">18:1w6c</t>
  </si>
  <si>
    <t xml:space="preserve">18:2w7,12c</t>
  </si>
  <si>
    <t xml:space="preserve">18:2w6t</t>
  </si>
  <si>
    <t xml:space="preserve">18:2w6c</t>
  </si>
  <si>
    <t xml:space="preserve">18:2w3</t>
  </si>
  <si>
    <t xml:space="preserve">18:2</t>
  </si>
  <si>
    <t xml:space="preserve">18:3w6</t>
  </si>
  <si>
    <t xml:space="preserve">18:3w4</t>
  </si>
  <si>
    <t xml:space="preserve">19:0</t>
  </si>
  <si>
    <t xml:space="preserve">18:3w3</t>
  </si>
  <si>
    <t xml:space="preserve">18:4w3c</t>
  </si>
  <si>
    <t xml:space="preserve">18:4w1</t>
  </si>
  <si>
    <t xml:space="preserve">18:5w3</t>
  </si>
  <si>
    <t xml:space="preserve">20:0</t>
  </si>
  <si>
    <t xml:space="preserve">20:1w11</t>
  </si>
  <si>
    <t xml:space="preserve">20:1w9</t>
  </si>
  <si>
    <t xml:space="preserve">20:1w7</t>
  </si>
  <si>
    <t xml:space="preserve">20:1w5</t>
  </si>
  <si>
    <t xml:space="preserve">20:2w6</t>
  </si>
  <si>
    <t xml:space="preserve">20:3w6</t>
  </si>
  <si>
    <t xml:space="preserve">20:4w6</t>
  </si>
  <si>
    <t xml:space="preserve">20:3w3</t>
  </si>
  <si>
    <t xml:space="preserve">20:4w3</t>
  </si>
  <si>
    <t xml:space="preserve">20:5w3</t>
  </si>
  <si>
    <t xml:space="preserve">21:0</t>
  </si>
  <si>
    <t xml:space="preserve">22:0</t>
  </si>
  <si>
    <t xml:space="preserve">22:1w9c</t>
  </si>
  <si>
    <t xml:space="preserve">22:1w7c</t>
  </si>
  <si>
    <t xml:space="preserve">22:2w6</t>
  </si>
  <si>
    <t xml:space="preserve">21:5w3</t>
  </si>
  <si>
    <t xml:space="preserve">23:0</t>
  </si>
  <si>
    <t xml:space="preserve">22:4w6</t>
  </si>
  <si>
    <t xml:space="preserve">22:5w6</t>
  </si>
  <si>
    <t xml:space="preserve">22:3w6</t>
  </si>
  <si>
    <t xml:space="preserve">22:5w3</t>
  </si>
  <si>
    <t xml:space="preserve">22:6w3</t>
  </si>
  <si>
    <t xml:space="preserve">24:0</t>
  </si>
  <si>
    <t xml:space="preserve">24:1</t>
  </si>
  <si>
    <t xml:space="preserve">24:1w9</t>
  </si>
  <si>
    <t xml:space="preserve">26:0</t>
  </si>
  <si>
    <t xml:space="preserve">28:0</t>
  </si>
  <si>
    <r>
      <rPr>
        <b val="true"/>
        <sz val="11"/>
        <color rgb="FF000000"/>
        <rFont val="Calibri"/>
        <family val="2"/>
        <charset val="1"/>
      </rPr>
      <t xml:space="preserve">FAME</t>
    </r>
    <r>
      <rPr>
        <i val="true"/>
        <sz val="11"/>
        <color rgb="FF000000"/>
        <rFont val="Calibri"/>
        <family val="2"/>
        <charset val="1"/>
      </rPr>
      <t xml:space="preserve"> (Paste from Rel Ret Time)</t>
    </r>
  </si>
  <si>
    <r>
      <rPr>
        <b val="true"/>
        <sz val="11"/>
        <color rgb="FF000000"/>
        <rFont val="Calibri"/>
        <family val="2"/>
        <charset val="1"/>
      </rPr>
      <t xml:space="preserve">CTEL Experimental RT</t>
    </r>
    <r>
      <rPr>
        <i val="true"/>
        <sz val="11"/>
        <color rgb="FF000000"/>
        <rFont val="Calibri"/>
        <family val="2"/>
        <charset val="1"/>
      </rPr>
      <t xml:space="preserve"> (Paste from Rel Ret Time)</t>
    </r>
  </si>
  <si>
    <t xml:space="preserve">FAME aligned correctly?</t>
  </si>
  <si>
    <t xml:space="preserve">All Std Peaks Identified?</t>
  </si>
  <si>
    <t xml:space="preserve">Nu Check?</t>
  </si>
  <si>
    <t xml:space="preserve">m/z</t>
  </si>
  <si>
    <t xml:space="preserve">Conc. 1</t>
  </si>
  <si>
    <t xml:space="preserve">Conc. 2</t>
  </si>
  <si>
    <t xml:space="preserve">Conc. 3</t>
  </si>
  <si>
    <t xml:space="preserve">Conc. 4</t>
  </si>
  <si>
    <t xml:space="preserve">Ref. Ions</t>
  </si>
  <si>
    <t xml:space="preserve">Unit</t>
  </si>
  <si>
    <t xml:space="preserve">74</t>
  </si>
  <si>
    <t xml:space="preserve">TIC\r\n0.00\r\n0</t>
  </si>
  <si>
    <t xml:space="preserve">ng/uL</t>
  </si>
  <si>
    <t xml:space="preserve">214.00-143.00-171.00\r\n3.27-11.43-7.50\r\n0-0-0</t>
  </si>
  <si>
    <t xml:space="preserve">228.00-87.00-69.00\r\n6.29-62.07-11.14\r\n0-0-0</t>
  </si>
  <si>
    <t xml:space="preserve">87.00-199.00-242.00\r\n67.48-37.87-5.30\r\n0-0-0</t>
  </si>
  <si>
    <t xml:space="preserve">87.00-143.00-242.00\r\n64.14-28.20-9.05\r\n0-0-0</t>
  </si>
  <si>
    <t xml:space="preserve">87.00-143.00-242.00\r\n64.14-28.21-9.05\r\n0-0-0</t>
  </si>
  <si>
    <t xml:space="preserve">87.00-43.00-256.00\r\n71.92-32.33-10.79\r\n0-0-0</t>
  </si>
  <si>
    <t xml:space="preserve">87.00-256.00-55.00\r\n69.15-6.88-28.84\r\n0-0-0</t>
  </si>
  <si>
    <t xml:space="preserve">87.00-143.00-256.00\r\n66.44-24.04-11.47\r\n0-0-0</t>
  </si>
  <si>
    <t xml:space="preserve">55.00-69.00-254.00\r\n198.99-121.00-12.36\r\n0-0-0</t>
  </si>
  <si>
    <t xml:space="preserve">87.00-270.00-143.00\r\n69.12-13.76-25.45\r\n0-0-0</t>
  </si>
  <si>
    <t xml:space="preserve">87.00-143.00-270.00\r\n66.92-25.16-13.68\r\n0-0-0</t>
  </si>
  <si>
    <t xml:space="preserve">55.00-69.00-268.00\r\n108.10-77.99-8.60\r\n0-0-0</t>
  </si>
  <si>
    <t xml:space="preserve">69.00-268.00\r\n117.80-10.37\r\n0-0</t>
  </si>
  <si>
    <t xml:space="preserve">74.00-266.00-69.00\r\n66.61-14.46-43.55\r\n0-0-0</t>
  </si>
  <si>
    <t xml:space="preserve">284.00-143.00-57.00\r\n16.52-32.85-30.95\r\n0-0-0</t>
  </si>
  <si>
    <t xml:space="preserve">284.00-143.00-57.00\r\n16.52-32.85-30.96\r\n0-0-0</t>
  </si>
  <si>
    <t xml:space="preserve">74.00-69.00-266.00\r\n8.86-29.62-8.96\r\n0-0-0</t>
  </si>
  <si>
    <t xml:space="preserve">87.00-55.00-284.00\r\n69.23-33.33-15.42\r\n0-0-0</t>
  </si>
  <si>
    <t xml:space="preserve">122.00-194.00-264.00\r\n27.86-6.47-4.38\r\n0-0-0</t>
  </si>
  <si>
    <t xml:space="preserve">108.00-208.00-264.00\r\n40.37-6.51-5.30\r\n100-100-100</t>
  </si>
  <si>
    <t xml:space="preserve">55.00-282.00-69.00\r\n174.23-13.71-133.94\r\n0-0-0</t>
  </si>
  <si>
    <t xml:space="preserve">69.00-282.00-83.00\r\n158.97-15.16-131.98\r\n0-0-0</t>
  </si>
  <si>
    <t xml:space="preserve">166.00-108.00\r\n3.71-35.40\r\n0-0</t>
  </si>
  <si>
    <t xml:space="preserve">266.00-80.00-194.00\r\n1.57-56.23-3.42\r\n0-0-0</t>
  </si>
  <si>
    <t xml:space="preserve">280.00-55.00\r\n11.30-55.64\r\n0-0</t>
  </si>
  <si>
    <t xml:space="preserve">87.00-143.00-55.00\r\n64.78-20.10-28.23\r\n0-0-0</t>
  </si>
  <si>
    <t xml:space="preserve">69.00-296.00-56.00\r\n130.17-15.57-48.23\r\n0-0-0</t>
  </si>
  <si>
    <t xml:space="preserve">69.00-83.00-296.00\r\n123.45-116.44-12.98\r\n0-0-0</t>
  </si>
  <si>
    <t xml:space="preserve">69.00-296.00-83.00\r\n146.16-12.17-115.76\r\n0-0-0</t>
  </si>
  <si>
    <t xml:space="preserve">294.00-69.00-55.00\r\n13.35-33.55-56.74\r\n0-0-0</t>
  </si>
  <si>
    <t xml:space="preserve">81.00-95.00-294.00\r\n99.64-75.02-18.33\r\n0-0-0</t>
  </si>
  <si>
    <t xml:space="preserve">67</t>
  </si>
  <si>
    <t xml:space="preserve">292.00-150.00-194.00\r\n7.50-27.75-9.98\r\n0-0-0</t>
  </si>
  <si>
    <t xml:space="preserve">122.00-222.00-292.00\r\n50.70-11.27-7.73\r\n0-0-0</t>
  </si>
  <si>
    <t xml:space="preserve">87.00-312.00-143.00\r\n64.37-21.47-28.59\r\n0-0-0</t>
  </si>
  <si>
    <t xml:space="preserve">236.00-108.00-292.00\r\n3.82-40.90-4.05\r\n0-0-0</t>
  </si>
  <si>
    <t xml:space="preserve">108.00-208.00\r\n35.47-1.24\r\n0-0</t>
  </si>
  <si>
    <t xml:space="preserve">83.10-57.10\r\n71.96-68.33\r\n0-0</t>
  </si>
  <si>
    <t xml:space="preserve">87.00-326.00\r\n75.97-26.15\r\n0-0</t>
  </si>
  <si>
    <t xml:space="preserve">69.00-324.00-43.00\r\n64.41-2.56-58.09\r\n0-0-0</t>
  </si>
  <si>
    <t xml:space="preserve">69.00-324.00\r\n150.69-13.83\r\n0-0</t>
  </si>
  <si>
    <t xml:space="preserve">322.00-55.00-95.00\r\n7.09-70.40-62.62\r\n0-0-0</t>
  </si>
  <si>
    <t xml:space="preserve">80.00-81.00-93.00\r\n83.92-67.82-57.76\r\n0-0-0</t>
  </si>
  <si>
    <t xml:space="preserve">150.00-180.00-318.00\r\n26.60-8.23-0.48\r\n0-0-90</t>
  </si>
  <si>
    <t xml:space="preserve">320.00-264.00-108.00\r\n5.59-3.07-58.98\r\n0-0-0</t>
  </si>
  <si>
    <t xml:space="preserve">108.00-222.00-318.00\r\n37.16-5.14-1.13\r\n0-0-0</t>
  </si>
  <si>
    <t xml:space="preserve">108.00-180.00-316.00\r\n32.42-5.77-0.08\r\n0-0-0</t>
  </si>
  <si>
    <t xml:space="preserve">87.00-143.00-354.00\r\n75.38-36.60-35.36\r\n0-0-0</t>
  </si>
  <si>
    <t xml:space="preserve">55.00-69.00-320.00\r\n136.11-100.00-69.99\r\n0-0-0</t>
  </si>
  <si>
    <t xml:space="preserve">55.00-74.00-320.00\r\n133.05-57.45-58.27\r\n0-0-0</t>
  </si>
  <si>
    <t xml:space="preserve">350.00-55.00\r\n22.90-71.64\r\n0-0</t>
  </si>
  <si>
    <t xml:space="preserve">108.00-194.00\r\n29.78-5.52\r\n0-0</t>
  </si>
  <si>
    <t xml:space="preserve">368.00-87.00\r\n45.14-79.93\r\n0-0</t>
  </si>
  <si>
    <t xml:space="preserve">366.00-150.00-313.00\r\n9.50-29.43-10.39\r\n0-0-0</t>
  </si>
  <si>
    <t xml:space="preserve">150.00-166.00\r\n24.16-8.48\r\n0-0</t>
  </si>
  <si>
    <t xml:space="preserve">150.00\r\n31.35\r\n0</t>
  </si>
  <si>
    <t xml:space="preserve">108.00-208.00\r\n36.14-5.79\r\n0-0</t>
  </si>
  <si>
    <t xml:space="preserve">108.00-166.00\r\n35.57-5.99\r\n0-0</t>
  </si>
  <si>
    <t xml:space="preserve">87.00-382.00-143.00\r\n79.15-46.18-40.93\r\n0-0-0</t>
  </si>
  <si>
    <t xml:space="preserve">348.00-380.00\r\n76.91-7.17\r\n0-0</t>
  </si>
  <si>
    <t xml:space="preserve">87.00-438.00-143.00\r\n79.15-46.18-40.93\r\n0-0-0</t>
  </si>
  <si>
    <t xml:space="preserve">Copy and paste RF values from Post-Run to here.</t>
  </si>
  <si>
    <t xml:space="preserve">Copy and paste these values into Manual RF window.</t>
  </si>
  <si>
    <t xml:space="preserve">Batch X</t>
  </si>
  <si>
    <t xml:space="preserve">18:4w3</t>
  </si>
  <si>
    <t xml:space="preserve">C19 Internal Std Calculations</t>
  </si>
  <si>
    <t xml:space="preserve">Extraction Run ID</t>
  </si>
  <si>
    <t xml:space="preserve">FA</t>
  </si>
  <si>
    <t xml:space="preserve">LabInsight Flag [Rerun means check ions]</t>
  </si>
  <si>
    <t xml:space="preserve">Found at RT</t>
  </si>
  <si>
    <t xml:space="preserve">Expected RT</t>
  </si>
  <si>
    <t xml:space="preserve">Area</t>
  </si>
  <si>
    <t xml:space="preserve">RF from Calib</t>
  </si>
  <si>
    <t xml:space="preserve">Concen. Of FA In GCMS vial (ng/uL)</t>
  </si>
  <si>
    <r>
      <rPr>
        <b val="true"/>
        <sz val="11"/>
        <color rgb="FF000000"/>
        <rFont val="Calibri"/>
        <family val="2"/>
        <charset val="1"/>
      </rPr>
      <t xml:space="preserve">Concen. Of FA In GCMS vial (ng/uL) [with zeros]</t>
    </r>
    <r>
      <rPr>
        <b val="true"/>
        <sz val="8"/>
        <color rgb="FF000000"/>
        <rFont val="Calibri"/>
        <family val="2"/>
        <charset val="1"/>
      </rPr>
      <t xml:space="preserve"> [yellow and green = fixed after Insight, so Insight integrations still wrong]</t>
    </r>
  </si>
  <si>
    <t xml:space="preserve">C19 Internal Std prep date</t>
  </si>
  <si>
    <t xml:space="preserve">Concen of C19 working std (mg/mL)</t>
  </si>
  <si>
    <t xml:space="preserve">Concen of C19 working std (ng/uL)</t>
  </si>
  <si>
    <t xml:space="preserve">Vol C19 Std added (uL)</t>
  </si>
  <si>
    <t xml:space="preserve">Mass of C19 std added per sample (ng)</t>
  </si>
  <si>
    <t xml:space="preserve">Fraction of whole sample that ends up in GC vial</t>
  </si>
  <si>
    <t xml:space="preserve">Mass of C19 std that ends up in GC vial (ng)</t>
  </si>
  <si>
    <t xml:space="preserve">Final vol of sample in GC vial (uL)</t>
  </si>
  <si>
    <t xml:space="preserve">Expected concen. Of C19 std in GC vial (ng/uL)</t>
  </si>
  <si>
    <t xml:space="preserve">Experimental concen. Of C19 (ng/uL)</t>
  </si>
  <si>
    <t xml:space="preserve">Experimental recovery of C19 std</t>
  </si>
  <si>
    <t xml:space="preserve">07_23_20_11</t>
  </si>
  <si>
    <t xml:space="preserve">MEZCAL_W19_TAXA_101</t>
  </si>
  <si>
    <t xml:space="preserve">Fish</t>
  </si>
  <si>
    <t xml:space="preserve">Pending</t>
  </si>
  <si>
    <t xml:space="preserve"> ----</t>
  </si>
  <si>
    <t xml:space="preserve">----</t>
  </si>
  <si>
    <t xml:space="preserve">10.571</t>
  </si>
  <si>
    <t xml:space="preserve">12.567</t>
  </si>
  <si>
    <t xml:space="preserve">13.280</t>
  </si>
  <si>
    <t xml:space="preserve">14.546</t>
  </si>
  <si>
    <t xml:space="preserve">15.155</t>
  </si>
  <si>
    <t xml:space="preserve">17.514</t>
  </si>
  <si>
    <t xml:space="preserve">18.126</t>
  </si>
  <si>
    <t xml:space="preserve">18.465</t>
  </si>
  <si>
    <t xml:space="preserve">17:1A</t>
  </si>
  <si>
    <t xml:space="preserve">17:1B</t>
  </si>
  <si>
    <t xml:space="preserve">20.256</t>
  </si>
  <si>
    <t xml:space="preserve">21.162</t>
  </si>
  <si>
    <t xml:space="preserve">23.489</t>
  </si>
  <si>
    <t xml:space="preserve">Cy-19:0t</t>
  </si>
  <si>
    <t xml:space="preserve">24.063</t>
  </si>
  <si>
    <t xml:space="preserve">24.335</t>
  </si>
  <si>
    <t xml:space="preserve">Rerun</t>
  </si>
  <si>
    <t xml:space="preserve">24.807</t>
  </si>
  <si>
    <t xml:space="preserve">25.613</t>
  </si>
  <si>
    <t xml:space="preserve">26.352</t>
  </si>
  <si>
    <t xml:space="preserve">26.528</t>
  </si>
  <si>
    <t xml:space="preserve">27.300</t>
  </si>
  <si>
    <t xml:space="preserve">27.784</t>
  </si>
  <si>
    <t xml:space="preserve">28.709</t>
  </si>
  <si>
    <t xml:space="preserve">30.776</t>
  </si>
  <si>
    <t xml:space="preserve">31.447</t>
  </si>
  <si>
    <t xml:space="preserve">31.820</t>
  </si>
  <si>
    <t xml:space="preserve">33.271</t>
  </si>
  <si>
    <t xml:space="preserve">34.712</t>
  </si>
  <si>
    <t xml:space="preserve">35.610</t>
  </si>
  <si>
    <t xml:space="preserve">---</t>
  </si>
  <si>
    <t xml:space="preserve">37.116</t>
  </si>
  <si>
    <t xml:space="preserve">39.410</t>
  </si>
  <si>
    <t xml:space="preserve">41.586</t>
  </si>
  <si>
    <t xml:space="preserve">45.498</t>
  </si>
  <si>
    <t xml:space="preserve">46.073</t>
  </si>
  <si>
    <t xml:space="preserve">46.545</t>
  </si>
  <si>
    <t xml:space="preserve">47.430</t>
  </si>
  <si>
    <t xml:space="preserve">07_23_20_12</t>
  </si>
  <si>
    <t xml:space="preserve">MEZCAL_W19_TAXA_102</t>
  </si>
  <si>
    <t xml:space="preserve">10.572</t>
  </si>
  <si>
    <t xml:space="preserve">12.569</t>
  </si>
  <si>
    <t xml:space="preserve">13.279</t>
  </si>
  <si>
    <t xml:space="preserve">-----</t>
  </si>
  <si>
    <t xml:space="preserve">14.547</t>
  </si>
  <si>
    <t xml:space="preserve">15.154</t>
  </si>
  <si>
    <t xml:space="preserve">17.493</t>
  </si>
  <si>
    <t xml:space="preserve">18.124</t>
  </si>
  <si>
    <t xml:space="preserve">18.462</t>
  </si>
  <si>
    <t xml:space="preserve">20.257</t>
  </si>
  <si>
    <t xml:space="preserve">21.170</t>
  </si>
  <si>
    <t xml:space="preserve">23.470</t>
  </si>
  <si>
    <t xml:space="preserve">24.049</t>
  </si>
  <si>
    <t xml:space="preserve">24.325</t>
  </si>
  <si>
    <t xml:space="preserve">25.617</t>
  </si>
  <si>
    <t xml:space="preserve">27.306</t>
  </si>
  <si>
    <t xml:space="preserve">27.782</t>
  </si>
  <si>
    <t xml:space="preserve">28.710</t>
  </si>
  <si>
    <t xml:space="preserve">30.769</t>
  </si>
  <si>
    <t xml:space="preserve">31.453</t>
  </si>
  <si>
    <t xml:space="preserve">31.811</t>
  </si>
  <si>
    <t xml:space="preserve">34.708</t>
  </si>
  <si>
    <t xml:space="preserve">37.105</t>
  </si>
  <si>
    <t xml:space="preserve">39.394</t>
  </si>
  <si>
    <t xml:space="preserve">41.601</t>
  </si>
  <si>
    <t xml:space="preserve">43.559</t>
  </si>
  <si>
    <t xml:space="preserve">46.028</t>
  </si>
  <si>
    <t xml:space="preserve">46.526</t>
  </si>
  <si>
    <t xml:space="preserve">07_23_20_13</t>
  </si>
  <si>
    <t xml:space="preserve">MEZCAL_W19_TAXA_103</t>
  </si>
  <si>
    <t xml:space="preserve">8.462</t>
  </si>
  <si>
    <t xml:space="preserve">11.783</t>
  </si>
  <si>
    <t xml:space="preserve">12.570</t>
  </si>
  <si>
    <t xml:space="preserve">13.316</t>
  </si>
  <si>
    <t xml:space="preserve">13.915</t>
  </si>
  <si>
    <t xml:space="preserve">14.552</t>
  </si>
  <si>
    <t xml:space="preserve">15.173</t>
  </si>
  <si>
    <t xml:space="preserve">17.700</t>
  </si>
  <si>
    <t xml:space="preserve">18.232</t>
  </si>
  <si>
    <t xml:space="preserve">18.515</t>
  </si>
  <si>
    <t xml:space="preserve">20.288</t>
  </si>
  <si>
    <t xml:space="preserve">21.004</t>
  </si>
  <si>
    <t xml:space="preserve">21.174</t>
  </si>
  <si>
    <t xml:space="preserve">23.653</t>
  </si>
  <si>
    <t xml:space="preserve">24.163</t>
  </si>
  <si>
    <t xml:space="preserve">24.465</t>
  </si>
  <si>
    <t xml:space="preserve">24.854</t>
  </si>
  <si>
    <t xml:space="preserve">25.681</t>
  </si>
  <si>
    <t xml:space="preserve">26.385</t>
  </si>
  <si>
    <t xml:space="preserve">26.537</t>
  </si>
  <si>
    <t xml:space="preserve">27.325</t>
  </si>
  <si>
    <t xml:space="preserve">27.818</t>
  </si>
  <si>
    <t xml:space="preserve">28.801</t>
  </si>
  <si>
    <t xml:space="preserve">30.811</t>
  </si>
  <si>
    <t xml:space="preserve">31.482</t>
  </si>
  <si>
    <t xml:space="preserve">31.862</t>
  </si>
  <si>
    <t xml:space="preserve">33.305</t>
  </si>
  <si>
    <t xml:space="preserve">34.209</t>
  </si>
  <si>
    <t xml:space="preserve">34.750</t>
  </si>
  <si>
    <t xml:space="preserve">35.673</t>
  </si>
  <si>
    <t xml:space="preserve">36.643</t>
  </si>
  <si>
    <t xml:space="preserve">37.351</t>
  </si>
  <si>
    <t xml:space="preserve">38.690</t>
  </si>
  <si>
    <t xml:space="preserve">39.434</t>
  </si>
  <si>
    <t xml:space="preserve">41.605</t>
  </si>
  <si>
    <t xml:space="preserve">42.712</t>
  </si>
  <si>
    <t xml:space="preserve">43.116</t>
  </si>
  <si>
    <t xml:space="preserve">43.774</t>
  </si>
  <si>
    <t xml:space="preserve">43.601</t>
  </si>
  <si>
    <t xml:space="preserve">45.650</t>
  </si>
  <si>
    <t xml:space="preserve">46.370</t>
  </si>
  <si>
    <t xml:space="preserve">47.449</t>
  </si>
  <si>
    <t xml:space="preserve">07_23_20_14</t>
  </si>
  <si>
    <t xml:space="preserve">MEZCAL_W19_TAXA_104</t>
  </si>
  <si>
    <t xml:space="preserve">14.548</t>
  </si>
  <si>
    <t xml:space="preserve">15.157</t>
  </si>
  <si>
    <t xml:space="preserve">17.489</t>
  </si>
  <si>
    <t xml:space="preserve">18.127</t>
  </si>
  <si>
    <t xml:space="preserve">18.469</t>
  </si>
  <si>
    <t xml:space="preserve">21.163</t>
  </si>
  <si>
    <t xml:space="preserve">23.474</t>
  </si>
  <si>
    <t xml:space="preserve">24.045</t>
  </si>
  <si>
    <t xml:space="preserve">25.621</t>
  </si>
  <si>
    <t xml:space="preserve">26.355</t>
  </si>
  <si>
    <t xml:space="preserve">27.321</t>
  </si>
  <si>
    <t xml:space="preserve">27.783</t>
  </si>
  <si>
    <t xml:space="preserve">28.703</t>
  </si>
  <si>
    <t xml:space="preserve">30.775</t>
  </si>
  <si>
    <t xml:space="preserve">31.441</t>
  </si>
  <si>
    <t xml:space="preserve">31.834</t>
  </si>
  <si>
    <t xml:space="preserve">33.260</t>
  </si>
  <si>
    <t xml:space="preserve">35.591</t>
  </si>
  <si>
    <t xml:space="preserve">37.109</t>
  </si>
  <si>
    <t xml:space="preserve">39.402</t>
  </si>
  <si>
    <t xml:space="preserve">41.596</t>
  </si>
  <si>
    <t xml:space="preserve">45.523</t>
  </si>
  <si>
    <t xml:space="preserve">46.034</t>
  </si>
  <si>
    <t xml:space="preserve">46.539</t>
  </si>
  <si>
    <t xml:space="preserve">47.425</t>
  </si>
  <si>
    <t xml:space="preserve">Experimental Concentrations of FAME (ng/uL)</t>
  </si>
  <si>
    <t xml:space="preserve">Experimental proportions of FAME, relative to (total FAME concen. minus C19 internal std concen.)</t>
  </si>
  <si>
    <t xml:space="preserve">Final volume hexane in GC vial (uL)</t>
  </si>
  <si>
    <t xml:space="preserve">Total FAME Concen. (ng/uL)</t>
  </si>
  <si>
    <t xml:space="preserve">Total FAME Concen. minus C19 std (ng/uL)</t>
  </si>
  <si>
    <t xml:space="preserve">Total FAME mass (minus C19 std) in GC vial (mg)</t>
  </si>
  <si>
    <t xml:space="preserve">Proportion of initial sample that ends up in GC vials</t>
  </si>
  <si>
    <t xml:space="preserve">Total FAME mass in original dry sample (mg FAME)</t>
  </si>
  <si>
    <t xml:space="preserve">Mass of original dry wt sample (mg dry wt)</t>
  </si>
  <si>
    <t xml:space="preserve">Proportion total FAME (mg FAME / mg dry wt)</t>
  </si>
  <si>
    <t xml:space="preserve">Proportion total FAME (mg FAME / g dry wt)</t>
  </si>
  <si>
    <t xml:space="preserve">DHA/EPA</t>
  </si>
  <si>
    <t xml:space="preserve">Total PUFA</t>
  </si>
  <si>
    <t xml:space="preserve">Total SFA</t>
  </si>
  <si>
    <t xml:space="preserve">PUFA/SFA</t>
  </si>
  <si>
    <t xml:space="preserve">Sum of branched &amp; odd-C FAs</t>
  </si>
  <si>
    <t xml:space="preserve">16:1 / 16:0</t>
  </si>
  <si>
    <t xml:space="preserve">sumC16 / sumC18</t>
  </si>
  <si>
    <t xml:space="preserve">N/A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</si>
</sst>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yyyy\-mm\-dd"/>
    <numFmt numFmtId="167" formatCode="0.000"/>
    <numFmt numFmtId="168" formatCode="0.00"/>
    <numFmt numFmtId="169" formatCode="0"/>
    <numFmt numFmtId="170" formatCode="h:mm"/>
    <numFmt numFmtId="171" formatCode="[h]:mm:ss"/>
    <numFmt numFmtId="172" formatCode="#,##0"/>
    <numFmt numFmtId="173" formatCode="#,##0.00"/>
    <numFmt numFmtId="174" formatCode="m/d/yyyy"/>
    <numFmt numFmtId="175" formatCode="0.0000"/>
    <numFmt numFmtId="176" formatCode="0.0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8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AE3F3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AE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20% - Accent1" xfId="21"/>
  </cellStyles>
  <dxfs count="1"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5" activeCellId="0" sqref="C5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47.88"/>
    <col collapsed="false" customWidth="true" hidden="false" outlineLevel="0" max="2" min="2" style="1" width="22.89"/>
    <col collapsed="false" customWidth="true" hidden="false" outlineLevel="0" max="3" min="3" style="0" width="34.21"/>
    <col collapsed="false" customWidth="true" hidden="false" outlineLevel="0" max="1024" min="1021" style="0" width="9.14"/>
  </cols>
  <sheetData>
    <row r="1" s="3" customFormat="true" ht="28.35" hidden="false" customHeight="false" outlineLevel="0" collapsed="false">
      <c r="A1" s="2" t="s">
        <v>0</v>
      </c>
      <c r="B1" s="2" t="s">
        <v>1</v>
      </c>
      <c r="C1" s="3" t="s">
        <v>2</v>
      </c>
      <c r="AMG1" s="0"/>
      <c r="AMH1" s="0"/>
      <c r="AMI1" s="0"/>
      <c r="AMJ1" s="0"/>
    </row>
    <row r="2" customFormat="false" ht="13.8" hidden="false" customHeight="false" outlineLevel="0" collapsed="false">
      <c r="A2" s="1" t="s">
        <v>3</v>
      </c>
      <c r="B2" s="1" t="s">
        <v>4</v>
      </c>
      <c r="C2" s="4" t="n">
        <v>44482</v>
      </c>
    </row>
    <row r="3" customFormat="false" ht="13.8" hidden="false" customHeight="false" outlineLevel="0" collapsed="false">
      <c r="A3" s="1" t="s">
        <v>5</v>
      </c>
      <c r="B3" s="1" t="s">
        <v>6</v>
      </c>
    </row>
    <row r="4" customFormat="false" ht="13.8" hidden="false" customHeight="false" outlineLevel="0" collapsed="false">
      <c r="A4" s="1" t="s">
        <v>7</v>
      </c>
      <c r="B4" s="1" t="s">
        <v>6</v>
      </c>
    </row>
    <row r="5" customFormat="false" ht="13.8" hidden="false" customHeight="false" outlineLevel="0" collapsed="false">
      <c r="A5" s="1" t="s">
        <v>8</v>
      </c>
      <c r="B5" s="1" t="s">
        <v>6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4" activeCellId="0" sqref="F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1.17"/>
    <col collapsed="false" customWidth="true" hidden="false" outlineLevel="0" max="2" min="2" style="1" width="22.89"/>
    <col collapsed="false" customWidth="true" hidden="false" outlineLevel="0" max="3" min="3" style="0" width="34.21"/>
    <col collapsed="false" customWidth="true" hidden="false" outlineLevel="0" max="4" min="4" style="0" width="22.78"/>
    <col collapsed="false" customWidth="true" hidden="false" outlineLevel="0" max="5" min="5" style="0" width="18.55"/>
    <col collapsed="false" customWidth="true" hidden="false" outlineLevel="0" max="7" min="7" style="0" width="18.55"/>
  </cols>
  <sheetData>
    <row r="1" s="3" customFormat="true" ht="55.2" hidden="false" customHeight="false" outlineLevel="0" collapsed="false">
      <c r="A1" s="2" t="s">
        <v>9</v>
      </c>
      <c r="B1" s="2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</row>
    <row r="2" customFormat="false" ht="13.8" hidden="false" customHeight="false" outlineLevel="0" collapsed="false">
      <c r="A2" s="1" t="s">
        <v>16</v>
      </c>
      <c r="B2" s="1" t="s">
        <v>17</v>
      </c>
      <c r="C2" s="0" t="s">
        <v>18</v>
      </c>
      <c r="E2" s="0" t="s">
        <v>19</v>
      </c>
      <c r="F2" s="0" t="s">
        <v>20</v>
      </c>
    </row>
    <row r="3" customFormat="false" ht="13.8" hidden="false" customHeight="false" outlineLevel="0" collapsed="false">
      <c r="A3" s="1" t="s">
        <v>16</v>
      </c>
      <c r="B3" s="1" t="s">
        <v>17</v>
      </c>
      <c r="C3" s="0" t="s">
        <v>21</v>
      </c>
      <c r="E3" s="0" t="s">
        <v>22</v>
      </c>
      <c r="F3" s="0" t="s">
        <v>20</v>
      </c>
    </row>
    <row r="4" customFormat="false" ht="13.8" hidden="false" customHeight="false" outlineLevel="0" collapsed="false">
      <c r="A4" s="1" t="s">
        <v>16</v>
      </c>
      <c r="B4" s="1" t="s">
        <v>17</v>
      </c>
      <c r="C4" s="0" t="s">
        <v>23</v>
      </c>
      <c r="E4" s="0" t="s">
        <v>19</v>
      </c>
      <c r="F4" s="0" t="s">
        <v>20</v>
      </c>
    </row>
    <row r="5" customFormat="false" ht="13.8" hidden="false" customHeight="false" outlineLevel="0" collapsed="false">
      <c r="A5" s="1" t="s">
        <v>16</v>
      </c>
      <c r="B5" s="1" t="s">
        <v>17</v>
      </c>
      <c r="C5" s="0" t="s">
        <v>24</v>
      </c>
      <c r="E5" s="5" t="s">
        <v>19</v>
      </c>
      <c r="F5" s="0" t="s">
        <v>20</v>
      </c>
      <c r="G5" s="5"/>
    </row>
    <row r="6" customFormat="false" ht="13.8" hidden="false" customHeight="false" outlineLevel="0" collapsed="false">
      <c r="A6" s="1" t="s">
        <v>16</v>
      </c>
      <c r="B6" s="1" t="s">
        <v>17</v>
      </c>
      <c r="C6" s="0" t="s">
        <v>25</v>
      </c>
      <c r="E6" s="5" t="s">
        <v>19</v>
      </c>
      <c r="F6" s="0" t="s">
        <v>20</v>
      </c>
      <c r="G6" s="5"/>
    </row>
    <row r="7" customFormat="false" ht="13.8" hidden="false" customHeight="false" outlineLevel="0" collapsed="false">
      <c r="A7" s="1" t="s">
        <v>16</v>
      </c>
      <c r="B7" s="1" t="s">
        <v>17</v>
      </c>
      <c r="C7" s="0" t="s">
        <v>26</v>
      </c>
      <c r="E7" s="5" t="s">
        <v>19</v>
      </c>
      <c r="F7" s="0" t="s">
        <v>20</v>
      </c>
      <c r="G7" s="5"/>
    </row>
    <row r="8" customFormat="false" ht="13.8" hidden="false" customHeight="false" outlineLevel="0" collapsed="false">
      <c r="A8" s="1" t="s">
        <v>16</v>
      </c>
      <c r="B8" s="1" t="s">
        <v>17</v>
      </c>
      <c r="C8" s="0" t="s">
        <v>27</v>
      </c>
      <c r="E8" s="5" t="s">
        <v>19</v>
      </c>
      <c r="F8" s="0" t="s">
        <v>20</v>
      </c>
      <c r="G8" s="5"/>
    </row>
    <row r="9" customFormat="false" ht="13.8" hidden="false" customHeight="false" outlineLevel="0" collapsed="false">
      <c r="A9" s="1" t="s">
        <v>16</v>
      </c>
      <c r="B9" s="1" t="s">
        <v>17</v>
      </c>
      <c r="C9" s="0" t="s">
        <v>28</v>
      </c>
      <c r="E9" s="5" t="s">
        <v>19</v>
      </c>
      <c r="F9" s="0" t="s">
        <v>29</v>
      </c>
      <c r="G9" s="5"/>
    </row>
    <row r="10" customFormat="false" ht="13.8" hidden="false" customHeight="false" outlineLevel="0" collapsed="false">
      <c r="A10" s="1" t="s">
        <v>16</v>
      </c>
      <c r="B10" s="1" t="s">
        <v>17</v>
      </c>
      <c r="C10" s="0" t="s">
        <v>30</v>
      </c>
      <c r="E10" s="5" t="s">
        <v>19</v>
      </c>
      <c r="F10" s="0" t="s">
        <v>20</v>
      </c>
      <c r="G10" s="5"/>
    </row>
    <row r="11" customFormat="false" ht="13.8" hidden="false" customHeight="false" outlineLevel="0" collapsed="false">
      <c r="A11" s="1" t="s">
        <v>16</v>
      </c>
      <c r="B11" s="1" t="s">
        <v>17</v>
      </c>
      <c r="C11" s="0" t="s">
        <v>31</v>
      </c>
      <c r="E11" s="5" t="s">
        <v>19</v>
      </c>
      <c r="F11" s="0" t="s">
        <v>20</v>
      </c>
      <c r="G11" s="5"/>
    </row>
    <row r="12" customFormat="false" ht="13.8" hidden="false" customHeight="false" outlineLevel="0" collapsed="false">
      <c r="E12" s="5"/>
      <c r="G12" s="5"/>
    </row>
    <row r="13" customFormat="false" ht="13.8" hidden="false" customHeight="false" outlineLevel="0" collapsed="false">
      <c r="E13" s="5"/>
      <c r="G13" s="5"/>
    </row>
    <row r="14" customFormat="false" ht="13.8" hidden="false" customHeight="false" outlineLevel="0" collapsed="false">
      <c r="E14" s="5"/>
      <c r="G14" s="5"/>
    </row>
    <row r="15" customFormat="false" ht="13.8" hidden="false" customHeight="false" outlineLevel="0" collapsed="false">
      <c r="E15" s="5"/>
      <c r="G15" s="5"/>
    </row>
    <row r="16" customFormat="false" ht="13.8" hidden="false" customHeight="false" outlineLevel="0" collapsed="false">
      <c r="E16" s="5"/>
      <c r="G16" s="5"/>
    </row>
    <row r="17" customFormat="false" ht="13.8" hidden="false" customHeight="false" outlineLevel="0" collapsed="false">
      <c r="E17" s="5"/>
      <c r="G17" s="5"/>
    </row>
    <row r="18" customFormat="false" ht="13.8" hidden="false" customHeight="false" outlineLevel="0" collapsed="false">
      <c r="E18" s="5"/>
      <c r="F18" s="5"/>
      <c r="G18" s="5"/>
    </row>
    <row r="19" customFormat="false" ht="13.8" hidden="false" customHeight="false" outlineLevel="0" collapsed="false">
      <c r="E19" s="5"/>
      <c r="G19" s="5"/>
    </row>
    <row r="20" customFormat="false" ht="13.8" hidden="false" customHeight="false" outlineLevel="0" collapsed="false">
      <c r="E20" s="5"/>
      <c r="G20" s="5"/>
    </row>
    <row r="21" customFormat="false" ht="13.8" hidden="false" customHeight="false" outlineLevel="0" collapsed="false">
      <c r="E21" s="5"/>
      <c r="G21" s="5"/>
    </row>
    <row r="22" customFormat="false" ht="13.8" hidden="false" customHeight="false" outlineLevel="0" collapsed="false">
      <c r="E22" s="5"/>
      <c r="G22" s="5"/>
    </row>
    <row r="23" customFormat="false" ht="13.8" hidden="false" customHeight="false" outlineLevel="0" collapsed="false">
      <c r="E23" s="5"/>
      <c r="G23" s="5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6" activeCellId="0" sqref="F6"/>
    </sheetView>
  </sheetViews>
  <sheetFormatPr defaultColWidth="8.54296875" defaultRowHeight="13.8" zeroHeight="false" outlineLevelRow="0" outlineLevelCol="0"/>
  <cols>
    <col collapsed="false" customWidth="true" hidden="false" outlineLevel="0" max="1" min="1" style="6" width="8.88"/>
    <col collapsed="false" customWidth="true" hidden="false" outlineLevel="0" max="2" min="2" style="6" width="14.66"/>
    <col collapsed="false" customWidth="true" hidden="false" outlineLevel="0" max="3" min="3" style="6" width="11.44"/>
    <col collapsed="false" customWidth="true" hidden="false" outlineLevel="0" max="4" min="4" style="7" width="10.66"/>
    <col collapsed="false" customWidth="true" hidden="false" outlineLevel="0" max="5" min="5" style="8" width="10.87"/>
    <col collapsed="false" customWidth="true" hidden="false" outlineLevel="0" max="6" min="6" style="9" width="13.78"/>
    <col collapsed="false" customWidth="true" hidden="false" outlineLevel="0" max="8" min="7" style="9" width="8.88"/>
    <col collapsed="false" customWidth="true" hidden="false" outlineLevel="0" max="9" min="9" style="0" width="22"/>
    <col collapsed="false" customWidth="true" hidden="false" outlineLevel="0" max="10" min="10" style="0" width="8.11"/>
    <col collapsed="false" customWidth="true" hidden="false" outlineLevel="0" max="11" min="11" style="0" width="10.87"/>
  </cols>
  <sheetData>
    <row r="1" s="3" customFormat="true" ht="47.75" hidden="false" customHeight="true" outlineLevel="0" collapsed="false">
      <c r="A1" s="10" t="s">
        <v>32</v>
      </c>
      <c r="B1" s="11" t="s">
        <v>33</v>
      </c>
      <c r="C1" s="11" t="s">
        <v>34</v>
      </c>
      <c r="D1" s="12" t="s">
        <v>35</v>
      </c>
      <c r="E1" s="13" t="s">
        <v>36</v>
      </c>
      <c r="F1" s="14" t="s">
        <v>37</v>
      </c>
      <c r="G1" s="14" t="s">
        <v>38</v>
      </c>
      <c r="H1" s="14"/>
      <c r="I1" s="3" t="s">
        <v>39</v>
      </c>
      <c r="J1" s="3" t="s">
        <v>40</v>
      </c>
      <c r="K1" s="3" t="s">
        <v>41</v>
      </c>
    </row>
    <row r="2" s="19" customFormat="true" ht="14.9" hidden="false" customHeight="false" outlineLevel="0" collapsed="false">
      <c r="A2" s="15" t="s">
        <v>42</v>
      </c>
      <c r="B2" s="15" t="n">
        <v>6.177</v>
      </c>
      <c r="C2" s="16" t="n">
        <f aca="false">IF(B2/$B$20=0,"",B2/$B$20)</f>
        <v>0.352307078081332</v>
      </c>
      <c r="D2" s="16" t="n">
        <f aca="false">IFERROR($D$20*C2,"")</f>
        <v>6.17242000798494</v>
      </c>
      <c r="E2" s="17" t="s">
        <v>43</v>
      </c>
      <c r="F2" s="0" t="s">
        <v>44</v>
      </c>
      <c r="G2" s="18" t="s">
        <v>45</v>
      </c>
      <c r="H2" s="18"/>
      <c r="I2" s="0" t="s">
        <v>25</v>
      </c>
      <c r="J2" s="19" t="n">
        <v>6.987</v>
      </c>
      <c r="K2" s="19" t="s">
        <v>46</v>
      </c>
    </row>
    <row r="3" s="19" customFormat="true" ht="14.9" hidden="false" customHeight="false" outlineLevel="0" collapsed="false">
      <c r="A3" s="15" t="s">
        <v>47</v>
      </c>
      <c r="B3" s="15" t="n">
        <v>7.35</v>
      </c>
      <c r="C3" s="16" t="n">
        <f aca="false">IF(B3/$B$20=0,"",B3/$B$20)</f>
        <v>0.419209490674728</v>
      </c>
      <c r="D3" s="16" t="n">
        <f aca="false">IFERROR($D$20*C3,"")</f>
        <v>7.34455027662123</v>
      </c>
      <c r="E3" s="17" t="s">
        <v>43</v>
      </c>
      <c r="F3" s="0" t="s">
        <v>48</v>
      </c>
      <c r="G3" s="18" t="s">
        <v>45</v>
      </c>
      <c r="H3" s="18"/>
      <c r="I3" s="0" t="s">
        <v>25</v>
      </c>
      <c r="J3" s="19" t="n">
        <v>7.163</v>
      </c>
      <c r="K3" s="19" t="s">
        <v>49</v>
      </c>
    </row>
    <row r="4" customFormat="false" ht="13.8" hidden="false" customHeight="false" outlineLevel="0" collapsed="false">
      <c r="A4" s="15" t="s">
        <v>50</v>
      </c>
      <c r="B4" s="15" t="n">
        <v>8.473</v>
      </c>
      <c r="C4" s="20" t="n">
        <f aca="false">IF(B4/$B$20=0, "", B4/$B$20)</f>
        <v>0.483260138025438</v>
      </c>
      <c r="D4" s="20" t="n">
        <f aca="false">IFERROR($D$20*C4, "")</f>
        <v>8.46671761820567</v>
      </c>
      <c r="E4" s="6" t="s">
        <v>43</v>
      </c>
      <c r="F4" s="0" t="s">
        <v>51</v>
      </c>
      <c r="G4" s="21" t="s">
        <v>45</v>
      </c>
      <c r="H4" s="21"/>
      <c r="I4" s="0" t="s">
        <v>25</v>
      </c>
      <c r="J4" s="0" t="n">
        <v>7.307</v>
      </c>
      <c r="K4" s="0" t="s">
        <v>49</v>
      </c>
    </row>
    <row r="5" customFormat="false" ht="13.8" hidden="false" customHeight="false" outlineLevel="0" collapsed="false">
      <c r="A5" s="15" t="s">
        <v>52</v>
      </c>
      <c r="B5" s="15" t="n">
        <v>9.54</v>
      </c>
      <c r="C5" s="20" t="n">
        <f aca="false">IF(B5/$B$20=0, "", B5/$B$20)</f>
        <v>0.54411680830434</v>
      </c>
      <c r="D5" s="20" t="n">
        <f aca="false">IFERROR($D$20*C5, "")</f>
        <v>9.53292648149204</v>
      </c>
      <c r="E5" s="6" t="s">
        <v>43</v>
      </c>
      <c r="F5" s="0" t="s">
        <v>53</v>
      </c>
      <c r="G5" s="21" t="s">
        <v>45</v>
      </c>
      <c r="H5" s="21"/>
      <c r="I5" s="0" t="s">
        <v>54</v>
      </c>
      <c r="J5" s="0" t="n">
        <v>7.543</v>
      </c>
      <c r="K5" s="0" t="s">
        <v>55</v>
      </c>
    </row>
    <row r="6" customFormat="false" ht="13.8" hidden="false" customHeight="false" outlineLevel="0" collapsed="false">
      <c r="A6" s="15" t="s">
        <v>56</v>
      </c>
      <c r="B6" s="15" t="n">
        <v>10.017</v>
      </c>
      <c r="C6" s="20" t="n">
        <f aca="false">IF(B6/$B$20=0, "", B6/$B$20)</f>
        <v>0.571322648719557</v>
      </c>
      <c r="D6" s="20" t="n">
        <f aca="false">IFERROR($D$20*C6, "")</f>
        <v>10.0095728055666</v>
      </c>
      <c r="E6" s="6" t="s">
        <v>43</v>
      </c>
      <c r="F6" s="21"/>
      <c r="G6" s="21"/>
      <c r="H6" s="21"/>
      <c r="I6" s="0" t="s">
        <v>25</v>
      </c>
      <c r="J6" s="0" t="n">
        <v>7.647</v>
      </c>
      <c r="K6" s="0" t="s">
        <v>46</v>
      </c>
    </row>
    <row r="7" customFormat="false" ht="13.8" hidden="false" customHeight="false" outlineLevel="0" collapsed="false">
      <c r="A7" s="15" t="s">
        <v>57</v>
      </c>
      <c r="B7" s="15" t="n">
        <v>10.597</v>
      </c>
      <c r="C7" s="20" t="n">
        <f aca="false">IF(B7/$B$20=0, "", B7/$B$20)</f>
        <v>0.604403125534706</v>
      </c>
      <c r="D7" s="20" t="n">
        <f aca="false">IFERROR($D$20*C7, "")</f>
        <v>10.5891427593681</v>
      </c>
      <c r="E7" s="6" t="s">
        <v>43</v>
      </c>
      <c r="F7" s="21"/>
      <c r="G7" s="21"/>
      <c r="H7" s="21"/>
      <c r="I7" s="0" t="s">
        <v>25</v>
      </c>
      <c r="J7" s="0" t="n">
        <v>7.763</v>
      </c>
      <c r="K7" s="0" t="s">
        <v>46</v>
      </c>
    </row>
    <row r="8" customFormat="false" ht="13.8" hidden="false" customHeight="false" outlineLevel="0" collapsed="false">
      <c r="A8" s="15" t="s">
        <v>58</v>
      </c>
      <c r="B8" s="15" t="n">
        <v>11.81</v>
      </c>
      <c r="C8" s="20" t="n">
        <f aca="false">IF(B8/$B$20=0, "", B8/$B$20)</f>
        <v>0.673586950322249</v>
      </c>
      <c r="D8" s="20" t="n">
        <f aca="false">IFERROR($D$20*C8, "")</f>
        <v>11.8012433696458</v>
      </c>
      <c r="E8" s="6" t="s">
        <v>43</v>
      </c>
      <c r="F8" s="21"/>
      <c r="G8" s="21"/>
      <c r="H8" s="21"/>
      <c r="I8" s="0" t="s">
        <v>25</v>
      </c>
      <c r="J8" s="0" t="n">
        <v>7.883</v>
      </c>
      <c r="K8" s="0" t="s">
        <v>59</v>
      </c>
    </row>
    <row r="9" customFormat="false" ht="13.8" hidden="false" customHeight="false" outlineLevel="0" collapsed="false">
      <c r="A9" s="15" t="s">
        <v>60</v>
      </c>
      <c r="B9" s="15" t="n">
        <v>12.477</v>
      </c>
      <c r="C9" s="20" t="n">
        <f aca="false">IF(B9/$B$20=0, "", B9/$B$20)</f>
        <v>0.71162949865967</v>
      </c>
      <c r="D9" s="20" t="n">
        <f aca="false">IFERROR($D$20*C9, "")</f>
        <v>12.4677488165174</v>
      </c>
      <c r="E9" s="6" t="s">
        <v>43</v>
      </c>
      <c r="F9" s="21"/>
      <c r="G9" s="21"/>
      <c r="H9" s="21"/>
      <c r="I9" s="0" t="s">
        <v>25</v>
      </c>
      <c r="J9" s="0" t="n">
        <v>7.983</v>
      </c>
    </row>
    <row r="10" customFormat="false" ht="13.8" hidden="false" customHeight="false" outlineLevel="0" collapsed="false">
      <c r="A10" s="15" t="s">
        <v>61</v>
      </c>
      <c r="B10" s="15" t="n">
        <v>12.593</v>
      </c>
      <c r="C10" s="20" t="n">
        <f aca="false">IF(B10/$B$20=0, "", B10/$B$20)</f>
        <v>0.7182455940227</v>
      </c>
      <c r="D10" s="20" t="n">
        <f aca="false">IFERROR($D$20*C10, "")</f>
        <v>12.5836628072777</v>
      </c>
      <c r="E10" s="6"/>
      <c r="F10" s="21"/>
      <c r="G10" s="21"/>
      <c r="H10" s="21"/>
      <c r="I10" s="0" t="s">
        <v>25</v>
      </c>
      <c r="J10" s="0" t="n">
        <v>8.093</v>
      </c>
    </row>
    <row r="11" customFormat="false" ht="13.8" hidden="false" customHeight="false" outlineLevel="0" collapsed="false">
      <c r="A11" s="15" t="s">
        <v>62</v>
      </c>
      <c r="B11" s="15" t="n">
        <v>13.313</v>
      </c>
      <c r="C11" s="20" t="n">
        <f aca="false">IF(B11/$B$20=0, "", B11/$B$20)</f>
        <v>0.759311013517367</v>
      </c>
      <c r="D11" s="20" t="n">
        <f aca="false">IFERROR($D$20*C11, "")</f>
        <v>13.3031289568243</v>
      </c>
      <c r="E11" s="6" t="s">
        <v>43</v>
      </c>
      <c r="F11" s="21"/>
      <c r="G11" s="21"/>
      <c r="H11" s="21"/>
      <c r="I11" s="0" t="s">
        <v>25</v>
      </c>
      <c r="J11" s="0" t="n">
        <v>8.253</v>
      </c>
    </row>
    <row r="12" customFormat="false" ht="13.8" hidden="false" customHeight="false" outlineLevel="0" collapsed="false">
      <c r="A12" s="15" t="s">
        <v>63</v>
      </c>
      <c r="B12" s="15" t="n">
        <v>13.947</v>
      </c>
      <c r="C12" s="20" t="n">
        <f aca="false">IF(B12/$B$20=0, "", B12/$B$20)</f>
        <v>0.795471396794616</v>
      </c>
      <c r="D12" s="20" t="n">
        <f aca="false">IFERROR($D$20*C12, "")</f>
        <v>13.9366588718417</v>
      </c>
      <c r="E12" s="6" t="s">
        <v>43</v>
      </c>
      <c r="F12" s="21"/>
      <c r="G12" s="21"/>
      <c r="H12" s="21"/>
      <c r="I12" s="0" t="s">
        <v>25</v>
      </c>
      <c r="J12" s="0" t="n">
        <v>9.073</v>
      </c>
      <c r="K12" s="0" t="s">
        <v>46</v>
      </c>
    </row>
    <row r="13" customFormat="false" ht="13.8" hidden="false" customHeight="false" outlineLevel="0" collapsed="false">
      <c r="A13" s="15" t="s">
        <v>64</v>
      </c>
      <c r="B13" s="15" t="n">
        <v>5</v>
      </c>
      <c r="C13" s="20" t="n">
        <f aca="false">IF(B13/$B$20=0, "", B13/$B$20)</f>
        <v>0.285176524268522</v>
      </c>
      <c r="D13" s="20" t="n">
        <f aca="false">IFERROR($D$20*C13, "")</f>
        <v>4.99629270518451</v>
      </c>
      <c r="E13" s="6"/>
      <c r="F13" s="21"/>
      <c r="G13" s="21"/>
      <c r="H13" s="21"/>
      <c r="I13" s="0" t="s">
        <v>54</v>
      </c>
      <c r="J13" s="0" t="n">
        <v>9.43</v>
      </c>
      <c r="K13" s="0" t="s">
        <v>55</v>
      </c>
    </row>
    <row r="14" customFormat="false" ht="13.8" hidden="false" customHeight="false" outlineLevel="0" collapsed="false">
      <c r="A14" s="15" t="s">
        <v>65</v>
      </c>
      <c r="B14" s="15" t="n">
        <v>5</v>
      </c>
      <c r="C14" s="20" t="n">
        <f aca="false">IF(B14/$B$20=0, "", B14/$B$20)</f>
        <v>0.285176524268522</v>
      </c>
      <c r="D14" s="20" t="n">
        <f aca="false">IFERROR($D$20*C14, "")</f>
        <v>4.99629270518451</v>
      </c>
      <c r="E14" s="6"/>
      <c r="F14" s="21"/>
      <c r="G14" s="21"/>
      <c r="H14" s="21"/>
    </row>
    <row r="15" customFormat="false" ht="13.8" hidden="false" customHeight="false" outlineLevel="0" collapsed="false">
      <c r="A15" s="15" t="s">
        <v>66</v>
      </c>
      <c r="B15" s="15" t="n">
        <v>5</v>
      </c>
      <c r="C15" s="20" t="n">
        <f aca="false">IF(B15/$B$20=0, "", B15/$B$20)</f>
        <v>0.285176524268522</v>
      </c>
      <c r="D15" s="20" t="n">
        <f aca="false">IFERROR($D$20*C15, "")</f>
        <v>4.99629270518451</v>
      </c>
      <c r="E15" s="6"/>
      <c r="F15" s="21"/>
      <c r="G15" s="21"/>
      <c r="H15" s="21"/>
    </row>
    <row r="16" customFormat="false" ht="13.8" hidden="false" customHeight="false" outlineLevel="0" collapsed="false">
      <c r="A16" s="15" t="s">
        <v>67</v>
      </c>
      <c r="B16" s="15" t="n">
        <v>15.193</v>
      </c>
      <c r="C16" s="20" t="n">
        <f aca="false">IF(B16/$B$20=0, "", B16/$B$20)</f>
        <v>0.866537386642331</v>
      </c>
      <c r="D16" s="20" t="n">
        <f aca="false">IFERROR($D$20*C16, "")</f>
        <v>15.1817350139736</v>
      </c>
      <c r="E16" s="6" t="s">
        <v>43</v>
      </c>
      <c r="F16" s="21"/>
      <c r="G16" s="21"/>
      <c r="H16" s="21"/>
    </row>
    <row r="17" customFormat="false" ht="13.8" hidden="false" customHeight="false" outlineLevel="0" collapsed="false">
      <c r="A17" s="15" t="s">
        <v>68</v>
      </c>
      <c r="B17" s="15" t="n">
        <v>5</v>
      </c>
      <c r="C17" s="20" t="n">
        <f aca="false">IF(B17/$B$20=0, "", B17/$B$20)</f>
        <v>0.285176524268522</v>
      </c>
      <c r="D17" s="20" t="n">
        <f aca="false">IFERROR($D$20*C17, "")</f>
        <v>4.99629270518451</v>
      </c>
      <c r="E17" s="6"/>
      <c r="F17" s="21"/>
      <c r="G17" s="21"/>
      <c r="H17" s="21"/>
    </row>
    <row r="18" customFormat="false" ht="13.8" hidden="false" customHeight="false" outlineLevel="0" collapsed="false">
      <c r="A18" s="15" t="s">
        <v>69</v>
      </c>
      <c r="B18" s="15" t="n">
        <v>5</v>
      </c>
      <c r="C18" s="20" t="n">
        <f aca="false">IF(B18/$B$20=0, "", B18/$B$20)</f>
        <v>0.285176524268522</v>
      </c>
      <c r="D18" s="20" t="n">
        <f aca="false">IFERROR($D$20*C18, "")</f>
        <v>4.99629270518451</v>
      </c>
      <c r="E18" s="6"/>
      <c r="F18" s="21"/>
      <c r="G18" s="21"/>
      <c r="H18" s="21"/>
    </row>
    <row r="19" customFormat="false" ht="13.8" hidden="false" customHeight="false" outlineLevel="0" collapsed="false">
      <c r="A19" s="15" t="s">
        <v>70</v>
      </c>
      <c r="B19" s="15" t="n">
        <v>5</v>
      </c>
      <c r="C19" s="20" t="n">
        <f aca="false">IF(B19/$B$20=0, "", B19/$B$20)</f>
        <v>0.285176524268522</v>
      </c>
      <c r="D19" s="20" t="n">
        <f aca="false">IFERROR($D$20*C19, "")</f>
        <v>4.99629270518451</v>
      </c>
      <c r="E19" s="6"/>
      <c r="F19" s="21"/>
      <c r="G19" s="21"/>
      <c r="H19" s="21"/>
    </row>
    <row r="20" customFormat="false" ht="13.8" hidden="false" customHeight="false" outlineLevel="0" collapsed="false">
      <c r="A20" s="15" t="s">
        <v>71</v>
      </c>
      <c r="B20" s="15" t="n">
        <v>17.533</v>
      </c>
      <c r="C20" s="20" t="n">
        <f aca="false">IF(B20/$B$20=0, "", B20/$B$20)</f>
        <v>1</v>
      </c>
      <c r="D20" s="22" t="n">
        <v>17.52</v>
      </c>
      <c r="E20" s="6" t="s">
        <v>43</v>
      </c>
      <c r="F20" s="21"/>
      <c r="G20" s="21"/>
      <c r="H20" s="21"/>
    </row>
    <row r="21" customFormat="false" ht="13.8" hidden="false" customHeight="false" outlineLevel="0" collapsed="false">
      <c r="A21" s="15" t="s">
        <v>72</v>
      </c>
      <c r="B21" s="15" t="n">
        <v>5</v>
      </c>
      <c r="C21" s="20" t="n">
        <f aca="false">IF(B21/$B$20=0, "", B21/$B$20)</f>
        <v>0.285176524268522</v>
      </c>
      <c r="D21" s="20" t="n">
        <f aca="false">IFERROR($D$20*C21, "")</f>
        <v>4.99629270518451</v>
      </c>
      <c r="E21" s="6"/>
      <c r="F21" s="21"/>
      <c r="G21" s="21"/>
      <c r="H21" s="21"/>
    </row>
    <row r="22" customFormat="false" ht="13.8" hidden="false" customHeight="false" outlineLevel="0" collapsed="false">
      <c r="A22" s="15" t="s">
        <v>73</v>
      </c>
      <c r="B22" s="15" t="n">
        <v>17.79</v>
      </c>
      <c r="C22" s="20" t="n">
        <f aca="false">IF(B22/$B$20=0, "", B22/$B$20)</f>
        <v>1.0146580733474</v>
      </c>
      <c r="D22" s="20" t="n">
        <f aca="false">IFERROR($D$20*C22, "")</f>
        <v>17.7768094450464</v>
      </c>
      <c r="E22" s="6"/>
      <c r="F22" s="21"/>
      <c r="G22" s="21"/>
      <c r="H22" s="21"/>
    </row>
    <row r="23" customFormat="false" ht="13.8" hidden="false" customHeight="false" outlineLevel="0" collapsed="false">
      <c r="A23" s="15" t="s">
        <v>74</v>
      </c>
      <c r="B23" s="15" t="n">
        <v>17.96</v>
      </c>
      <c r="C23" s="20" t="n">
        <f aca="false">IF(B23/$B$20=0, "", B23/$B$20)</f>
        <v>1.02435407517253</v>
      </c>
      <c r="D23" s="20" t="n">
        <f aca="false">IFERROR($D$20*C23, "")</f>
        <v>17.9466833970227</v>
      </c>
      <c r="E23" s="6"/>
      <c r="F23" s="21"/>
      <c r="G23" s="21"/>
      <c r="H23" s="21"/>
    </row>
    <row r="24" customFormat="false" ht="13.8" hidden="false" customHeight="false" outlineLevel="0" collapsed="false">
      <c r="A24" s="15" t="s">
        <v>75</v>
      </c>
      <c r="B24" s="15" t="n">
        <v>5</v>
      </c>
      <c r="C24" s="20" t="n">
        <f aca="false">IF(B24/$B$20=0, "", B24/$B$20)</f>
        <v>0.285176524268522</v>
      </c>
      <c r="D24" s="20" t="n">
        <f aca="false">IFERROR($D$20*C24, "")</f>
        <v>4.99629270518451</v>
      </c>
      <c r="E24" s="6"/>
      <c r="F24" s="21"/>
      <c r="G24" s="21"/>
      <c r="H24" s="21"/>
    </row>
    <row r="25" customFormat="false" ht="13.8" hidden="false" customHeight="false" outlineLevel="0" collapsed="false">
      <c r="A25" s="15" t="s">
        <v>76</v>
      </c>
      <c r="B25" s="15" t="n">
        <v>18.167</v>
      </c>
      <c r="C25" s="20" t="n">
        <f aca="false">IF(B25/$B$20=0, "", B25/$B$20)</f>
        <v>1.03616038327725</v>
      </c>
      <c r="D25" s="20" t="n">
        <f aca="false">IFERROR($D$20*C25, "")</f>
        <v>18.1535299150174</v>
      </c>
      <c r="E25" s="6" t="s">
        <v>43</v>
      </c>
      <c r="F25" s="21"/>
      <c r="G25" s="21"/>
      <c r="H25" s="21"/>
    </row>
    <row r="26" customFormat="false" ht="13.8" hidden="false" customHeight="false" outlineLevel="0" collapsed="false">
      <c r="A26" s="15" t="s">
        <v>77</v>
      </c>
      <c r="B26" s="15" t="n">
        <v>5</v>
      </c>
      <c r="C26" s="20" t="n">
        <f aca="false">IF(B26/$B$20=0, "", B26/$B$20)</f>
        <v>0.285176524268522</v>
      </c>
      <c r="D26" s="20" t="n">
        <f aca="false">IFERROR($D$20*C26, "")</f>
        <v>4.99629270518451</v>
      </c>
      <c r="E26" s="6"/>
      <c r="F26" s="21"/>
      <c r="G26" s="21"/>
      <c r="H26" s="21"/>
    </row>
    <row r="27" customFormat="false" ht="13.8" hidden="false" customHeight="false" outlineLevel="0" collapsed="false">
      <c r="A27" s="15" t="s">
        <v>78</v>
      </c>
      <c r="B27" s="15" t="n">
        <v>5</v>
      </c>
      <c r="C27" s="20" t="n">
        <f aca="false">IF(B27/$B$20=0, "", B27/$B$20)</f>
        <v>0.285176524268522</v>
      </c>
      <c r="D27" s="20" t="n">
        <f aca="false">IFERROR($D$20*C27, "")</f>
        <v>4.99629270518451</v>
      </c>
      <c r="E27" s="6"/>
      <c r="F27" s="21"/>
      <c r="G27" s="21"/>
      <c r="H27" s="21"/>
    </row>
    <row r="28" customFormat="false" ht="13.8" hidden="false" customHeight="false" outlineLevel="0" collapsed="false">
      <c r="A28" s="15" t="s">
        <v>79</v>
      </c>
      <c r="B28" s="15" t="n">
        <v>18.51</v>
      </c>
      <c r="C28" s="20" t="n">
        <f aca="false">IF(B28/$B$20=0, "", B28/$B$20)</f>
        <v>1.05572349284207</v>
      </c>
      <c r="D28" s="20" t="n">
        <f aca="false">IFERROR($D$20*C28, "")</f>
        <v>18.4962755945931</v>
      </c>
      <c r="E28" s="6"/>
      <c r="F28" s="21"/>
      <c r="G28" s="21"/>
      <c r="H28" s="21"/>
    </row>
    <row r="29" customFormat="false" ht="13.8" hidden="false" customHeight="false" outlineLevel="0" collapsed="false">
      <c r="A29" s="15" t="s">
        <v>80</v>
      </c>
      <c r="B29" s="15" t="n">
        <v>5</v>
      </c>
      <c r="C29" s="20" t="n">
        <f aca="false">IF(B29/$B$20=0, "", B29/$B$20)</f>
        <v>0.285176524268522</v>
      </c>
      <c r="D29" s="20" t="n">
        <f aca="false">IFERROR($D$20*C29, "")</f>
        <v>4.99629270518451</v>
      </c>
      <c r="E29" s="6"/>
      <c r="F29" s="21"/>
      <c r="G29" s="21"/>
      <c r="H29" s="21"/>
    </row>
    <row r="30" customFormat="false" ht="13.8" hidden="false" customHeight="false" outlineLevel="0" collapsed="false">
      <c r="A30" s="15" t="s">
        <v>81</v>
      </c>
      <c r="B30" s="15" t="n">
        <v>18.983</v>
      </c>
      <c r="C30" s="20" t="n">
        <f aca="false">IF(B30/$B$20=0, "", B30/$B$20)</f>
        <v>1.08270119203787</v>
      </c>
      <c r="D30" s="20" t="n">
        <f aca="false">IFERROR($D$20*C30, "")</f>
        <v>18.9689248845035</v>
      </c>
      <c r="E30" s="6"/>
      <c r="F30" s="21"/>
      <c r="G30" s="21"/>
      <c r="H30" s="21"/>
    </row>
    <row r="31" customFormat="false" ht="13.8" hidden="false" customHeight="false" outlineLevel="0" collapsed="false">
      <c r="A31" s="15" t="s">
        <v>82</v>
      </c>
      <c r="B31" s="15" t="n">
        <v>5</v>
      </c>
      <c r="C31" s="20" t="n">
        <f aca="false">IF(B31/$B$20=0, "", B31/$B$20)</f>
        <v>0.285176524268522</v>
      </c>
      <c r="D31" s="20" t="n">
        <f aca="false">IFERROR($D$20*C31, "")</f>
        <v>4.99629270518451</v>
      </c>
      <c r="E31" s="6"/>
      <c r="F31" s="21"/>
      <c r="G31" s="21"/>
      <c r="H31" s="21"/>
    </row>
    <row r="32" customFormat="false" ht="13.8" hidden="false" customHeight="false" outlineLevel="0" collapsed="false">
      <c r="A32" s="15" t="s">
        <v>83</v>
      </c>
      <c r="B32" s="15" t="n">
        <v>5</v>
      </c>
      <c r="C32" s="20" t="n">
        <f aca="false">IF(B32/$B$20=0, "", B32/$B$20)</f>
        <v>0.285176524268522</v>
      </c>
      <c r="D32" s="20" t="n">
        <f aca="false">IFERROR($D$20*C32, "")</f>
        <v>4.99629270518451</v>
      </c>
      <c r="E32" s="6"/>
      <c r="F32" s="21"/>
      <c r="G32" s="21"/>
      <c r="H32" s="21"/>
    </row>
    <row r="33" customFormat="false" ht="13.8" hidden="false" customHeight="false" outlineLevel="0" collapsed="false">
      <c r="A33" s="15" t="s">
        <v>84</v>
      </c>
      <c r="B33" s="15" t="n">
        <v>5</v>
      </c>
      <c r="C33" s="20" t="n">
        <f aca="false">IF(B33/$B$20=0, "", B33/$B$20)</f>
        <v>0.285176524268522</v>
      </c>
      <c r="D33" s="20" t="n">
        <f aca="false">IFERROR($D$20*C33, "")</f>
        <v>4.99629270518451</v>
      </c>
      <c r="E33" s="6"/>
      <c r="F33" s="21"/>
      <c r="G33" s="21"/>
      <c r="H33" s="21"/>
    </row>
    <row r="34" customFormat="false" ht="13.8" hidden="false" customHeight="false" outlineLevel="0" collapsed="false">
      <c r="A34" s="15" t="s">
        <v>85</v>
      </c>
      <c r="B34" s="15" t="n">
        <v>20.307</v>
      </c>
      <c r="C34" s="20" t="n">
        <f aca="false">IF(B34/$B$20=0, "", B34/$B$20)</f>
        <v>1.15821593566418</v>
      </c>
      <c r="D34" s="20" t="n">
        <f aca="false">IFERROR($D$20*C34, "")</f>
        <v>20.2919431928364</v>
      </c>
      <c r="E34" s="6" t="s">
        <v>43</v>
      </c>
      <c r="F34" s="21"/>
      <c r="G34" s="21"/>
      <c r="H34" s="21"/>
    </row>
    <row r="35" customFormat="false" ht="13.8" hidden="false" customHeight="false" outlineLevel="0" collapsed="false">
      <c r="A35" s="15" t="s">
        <v>86</v>
      </c>
      <c r="B35" s="15" t="n">
        <v>5</v>
      </c>
      <c r="C35" s="20" t="n">
        <f aca="false">IF(B35/$B$20=0, "", B35/$B$20)</f>
        <v>0.285176524268522</v>
      </c>
      <c r="D35" s="20" t="n">
        <f aca="false">IFERROR($D$20*C35, "")</f>
        <v>4.99629270518451</v>
      </c>
      <c r="E35" s="6"/>
      <c r="F35" s="21"/>
      <c r="G35" s="21"/>
      <c r="H35" s="21"/>
    </row>
    <row r="36" customFormat="false" ht="13.8" hidden="false" customHeight="false" outlineLevel="0" collapsed="false">
      <c r="A36" s="15" t="s">
        <v>87</v>
      </c>
      <c r="B36" s="15" t="n">
        <v>5</v>
      </c>
      <c r="C36" s="20" t="n">
        <f aca="false">IF(B36/$B$20=0, "", B36/$B$20)</f>
        <v>0.285176524268522</v>
      </c>
      <c r="D36" s="20" t="n">
        <f aca="false">IFERROR($D$20*C36, "")</f>
        <v>4.99629270518451</v>
      </c>
      <c r="E36" s="6"/>
      <c r="F36" s="21"/>
      <c r="G36" s="21"/>
      <c r="H36" s="21"/>
    </row>
    <row r="37" customFormat="false" ht="13.8" hidden="false" customHeight="false" outlineLevel="0" collapsed="false">
      <c r="A37" s="15" t="s">
        <v>88</v>
      </c>
      <c r="B37" s="15" t="n">
        <v>5</v>
      </c>
      <c r="C37" s="20" t="n">
        <f aca="false">IF(B37/$B$20=0, "", B37/$B$20)</f>
        <v>0.285176524268522</v>
      </c>
      <c r="D37" s="20" t="n">
        <f aca="false">IFERROR($D$20*C37, "")</f>
        <v>4.99629270518451</v>
      </c>
      <c r="F37" s="21"/>
      <c r="G37" s="21"/>
      <c r="H37" s="21"/>
    </row>
    <row r="38" customFormat="false" ht="13.8" hidden="false" customHeight="false" outlineLevel="0" collapsed="false">
      <c r="A38" s="15" t="s">
        <v>89</v>
      </c>
      <c r="B38" s="15" t="n">
        <v>21.06</v>
      </c>
      <c r="C38" s="20" t="n">
        <f aca="false">IF(B38/$B$20=0, "", B38/$B$20)</f>
        <v>1.20116352021902</v>
      </c>
      <c r="D38" s="20" t="n">
        <f aca="false">IFERROR($D$20*C38, "")</f>
        <v>21.0443848742372</v>
      </c>
      <c r="E38" s="6" t="s">
        <v>43</v>
      </c>
      <c r="F38" s="21"/>
      <c r="G38" s="21"/>
      <c r="H38" s="21"/>
    </row>
    <row r="39" customFormat="false" ht="13.8" hidden="false" customHeight="false" outlineLevel="0" collapsed="false">
      <c r="A39" s="15" t="s">
        <v>90</v>
      </c>
      <c r="B39" s="15" t="n">
        <v>5</v>
      </c>
      <c r="C39" s="20" t="n">
        <f aca="false">IF(B39/$B$20=0, "", B39/$B$20)</f>
        <v>0.285176524268522</v>
      </c>
      <c r="D39" s="20" t="n">
        <f aca="false">IFERROR($D$20*C39, "")</f>
        <v>4.99629270518451</v>
      </c>
      <c r="E39" s="6"/>
      <c r="F39" s="21"/>
      <c r="G39" s="21"/>
      <c r="H39" s="21"/>
    </row>
    <row r="40" customFormat="false" ht="13.8" hidden="false" customHeight="false" outlineLevel="0" collapsed="false">
      <c r="A40" s="15" t="s">
        <v>91</v>
      </c>
      <c r="B40" s="15" t="n">
        <v>5</v>
      </c>
      <c r="C40" s="20" t="n">
        <f aca="false">IF(B40/$B$20=0, "", B40/$B$20)</f>
        <v>0.285176524268522</v>
      </c>
      <c r="D40" s="20" t="n">
        <f aca="false">IFERROR($D$20*C40, "")</f>
        <v>4.99629270518451</v>
      </c>
      <c r="E40" s="6"/>
      <c r="F40" s="21"/>
      <c r="G40" s="21"/>
      <c r="H40" s="21"/>
    </row>
    <row r="41" customFormat="false" ht="13.8" hidden="false" customHeight="false" outlineLevel="0" collapsed="false">
      <c r="A41" s="15" t="s">
        <v>92</v>
      </c>
      <c r="B41" s="15" t="n">
        <v>5</v>
      </c>
      <c r="C41" s="20" t="n">
        <f aca="false">IF(B41/$B$20=0, "", B41/$B$20)</f>
        <v>0.285176524268522</v>
      </c>
      <c r="D41" s="20" t="n">
        <f aca="false">IFERROR($D$20*C41, "")</f>
        <v>4.99629270518451</v>
      </c>
      <c r="E41" s="6"/>
      <c r="F41" s="21"/>
      <c r="G41" s="21"/>
      <c r="H41" s="21"/>
    </row>
    <row r="42" customFormat="false" ht="13.8" hidden="false" customHeight="false" outlineLevel="0" collapsed="false">
      <c r="A42" s="15" t="s">
        <v>93</v>
      </c>
      <c r="B42" s="15" t="n">
        <v>23.517</v>
      </c>
      <c r="C42" s="20" t="n">
        <f aca="false">IF(B42/$B$20=0, "", B42/$B$20)</f>
        <v>1.34129926424457</v>
      </c>
      <c r="D42" s="20" t="n">
        <f aca="false">IFERROR($D$20*C42, "")</f>
        <v>23.4995631095649</v>
      </c>
      <c r="E42" s="6" t="s">
        <v>43</v>
      </c>
      <c r="F42" s="21"/>
      <c r="G42" s="21"/>
      <c r="H42" s="21"/>
    </row>
    <row r="43" customFormat="false" ht="13.8" hidden="false" customHeight="false" outlineLevel="0" collapsed="false">
      <c r="A43" s="15" t="s">
        <v>94</v>
      </c>
      <c r="B43" s="15" t="n">
        <v>5</v>
      </c>
      <c r="C43" s="20" t="n">
        <f aca="false">IF(B43/$B$20=0, "", B43/$B$20)</f>
        <v>0.285176524268522</v>
      </c>
      <c r="D43" s="20" t="n">
        <f aca="false">IFERROR($D$20*C43, "")</f>
        <v>4.99629270518451</v>
      </c>
      <c r="E43" s="6"/>
      <c r="F43" s="21"/>
      <c r="G43" s="21"/>
      <c r="H43" s="21"/>
    </row>
    <row r="44" customFormat="false" ht="13.8" hidden="false" customHeight="false" outlineLevel="0" collapsed="false">
      <c r="A44" s="15" t="s">
        <v>95</v>
      </c>
      <c r="B44" s="15" t="n">
        <v>24.093</v>
      </c>
      <c r="C44" s="20" t="n">
        <f aca="false">IF(B44/$B$20=0, "", B44/$B$20)</f>
        <v>1.3741515998403</v>
      </c>
      <c r="D44" s="20" t="n">
        <f aca="false">IFERROR($D$20*C44, "")</f>
        <v>24.0751360292021</v>
      </c>
      <c r="E44" s="6" t="s">
        <v>43</v>
      </c>
      <c r="F44" s="21"/>
      <c r="G44" s="21"/>
      <c r="H44" s="21"/>
    </row>
    <row r="45" customFormat="false" ht="13.8" hidden="false" customHeight="false" outlineLevel="0" collapsed="false">
      <c r="A45" s="15" t="s">
        <v>96</v>
      </c>
      <c r="B45" s="15" t="n">
        <v>5</v>
      </c>
      <c r="C45" s="20" t="n">
        <f aca="false">IF(B45/$B$20=0, "", B45/$B$20)</f>
        <v>0.285176524268522</v>
      </c>
      <c r="D45" s="20" t="n">
        <f aca="false">IFERROR($D$20*C45, "")</f>
        <v>4.99629270518451</v>
      </c>
      <c r="E45" s="6"/>
      <c r="F45" s="21"/>
      <c r="G45" s="21"/>
      <c r="H45" s="21"/>
    </row>
    <row r="46" customFormat="false" ht="13.8" hidden="false" customHeight="false" outlineLevel="0" collapsed="false">
      <c r="A46" s="15" t="s">
        <v>97</v>
      </c>
      <c r="B46" s="15" t="n">
        <v>24.38</v>
      </c>
      <c r="C46" s="20" t="n">
        <f aca="false">IF(B46/$B$20=0, "", B46/$B$20)</f>
        <v>1.39052073233331</v>
      </c>
      <c r="D46" s="20" t="n">
        <f aca="false">IFERROR($D$20*C46, "")</f>
        <v>24.3619232304796</v>
      </c>
      <c r="E46" s="6" t="s">
        <v>43</v>
      </c>
      <c r="F46" s="21"/>
      <c r="G46" s="21"/>
      <c r="H46" s="21"/>
    </row>
    <row r="47" customFormat="false" ht="13.8" hidden="false" customHeight="false" outlineLevel="0" collapsed="false">
      <c r="A47" s="15" t="s">
        <v>98</v>
      </c>
      <c r="B47" s="15" t="n">
        <v>24.853</v>
      </c>
      <c r="C47" s="20" t="n">
        <f aca="false">IF(B47/$B$20=0, "", B47/$B$20)</f>
        <v>1.41749843152912</v>
      </c>
      <c r="D47" s="20" t="n">
        <f aca="false">IFERROR($D$20*C47, "")</f>
        <v>24.8345725203902</v>
      </c>
      <c r="E47" s="6"/>
      <c r="F47" s="21"/>
      <c r="G47" s="21"/>
      <c r="H47" s="21"/>
    </row>
    <row r="48" customFormat="false" ht="13.8" hidden="false" customHeight="false" outlineLevel="0" collapsed="false">
      <c r="A48" s="15" t="s">
        <v>99</v>
      </c>
      <c r="B48" s="15" t="n">
        <v>5</v>
      </c>
      <c r="C48" s="20" t="n">
        <f aca="false">IF(B48/$B$20=0, "", B48/$B$20)</f>
        <v>0.285176524268522</v>
      </c>
      <c r="D48" s="20" t="n">
        <f aca="false">IFERROR($D$20*C48, "")</f>
        <v>4.99629270518451</v>
      </c>
      <c r="E48" s="6"/>
      <c r="F48" s="21"/>
      <c r="G48" s="21"/>
      <c r="H48" s="21"/>
    </row>
    <row r="49" customFormat="false" ht="13.8" hidden="false" customHeight="false" outlineLevel="0" collapsed="false">
      <c r="A49" s="15" t="s">
        <v>100</v>
      </c>
      <c r="B49" s="15" t="n">
        <v>5</v>
      </c>
      <c r="C49" s="20" t="n">
        <f aca="false">IF(B49/$B$20=0, "", B49/$B$20)</f>
        <v>0.285176524268522</v>
      </c>
      <c r="D49" s="20" t="n">
        <f aca="false">IFERROR($D$20*C49, "")</f>
        <v>4.99629270518451</v>
      </c>
      <c r="E49" s="6"/>
      <c r="F49" s="21"/>
      <c r="G49" s="21"/>
      <c r="H49" s="21"/>
    </row>
    <row r="50" customFormat="false" ht="13.8" hidden="false" customHeight="false" outlineLevel="0" collapsed="false">
      <c r="A50" s="15" t="s">
        <v>101</v>
      </c>
      <c r="B50" s="15" t="n">
        <v>5</v>
      </c>
      <c r="C50" s="20" t="n">
        <f aca="false">IF(B50/$B$20=0, "", B50/$B$20)</f>
        <v>0.285176524268522</v>
      </c>
      <c r="D50" s="20" t="n">
        <f aca="false">IFERROR($D$20*C50, "")</f>
        <v>4.99629270518451</v>
      </c>
      <c r="E50" s="6"/>
      <c r="F50" s="21"/>
      <c r="G50" s="21"/>
      <c r="H50" s="21"/>
    </row>
    <row r="51" customFormat="false" ht="13.8" hidden="false" customHeight="false" outlineLevel="0" collapsed="false">
      <c r="A51" s="15" t="s">
        <v>102</v>
      </c>
      <c r="B51" s="15" t="n">
        <v>25.68</v>
      </c>
      <c r="C51" s="20" t="n">
        <f aca="false">IF(B51/$B$20=0, "", B51/$B$20)</f>
        <v>1.46466662864313</v>
      </c>
      <c r="D51" s="20" t="n">
        <f aca="false">IFERROR($D$20*C51, "")</f>
        <v>25.6609593338276</v>
      </c>
      <c r="E51" s="6" t="s">
        <v>43</v>
      </c>
      <c r="F51" s="21"/>
      <c r="G51" s="21"/>
      <c r="H51" s="21"/>
    </row>
    <row r="52" customFormat="false" ht="13.8" hidden="false" customHeight="false" outlineLevel="0" collapsed="false">
      <c r="A52" s="15" t="s">
        <v>103</v>
      </c>
      <c r="B52" s="15" t="n">
        <v>26.41</v>
      </c>
      <c r="C52" s="20"/>
      <c r="D52" s="20"/>
      <c r="E52" s="6"/>
      <c r="F52" s="21"/>
      <c r="G52" s="21"/>
      <c r="H52" s="21"/>
    </row>
    <row r="53" customFormat="false" ht="13.8" hidden="false" customHeight="false" outlineLevel="0" collapsed="false">
      <c r="A53" s="15" t="s">
        <v>104</v>
      </c>
      <c r="B53" s="15" t="n">
        <v>5</v>
      </c>
      <c r="C53" s="20" t="n">
        <f aca="false">IF(B53/$B$20=0, "", B53/$B$20)</f>
        <v>0.285176524268522</v>
      </c>
      <c r="D53" s="20" t="n">
        <f aca="false">IFERROR($D$20*C53, "")</f>
        <v>4.99629270518451</v>
      </c>
      <c r="E53" s="6"/>
      <c r="F53" s="21"/>
      <c r="G53" s="21"/>
      <c r="H53" s="21"/>
    </row>
    <row r="54" customFormat="false" ht="13.8" hidden="false" customHeight="false" outlineLevel="0" collapsed="false">
      <c r="A54" s="15" t="s">
        <v>105</v>
      </c>
      <c r="B54" s="15" t="n">
        <v>26.567</v>
      </c>
      <c r="C54" s="20" t="n">
        <f aca="false">IF(B54/$B$20=0, "", B54/$B$20)</f>
        <v>1.51525694404837</v>
      </c>
      <c r="D54" s="20" t="n">
        <f aca="false">IFERROR($D$20*C54, "")</f>
        <v>26.5473016597274</v>
      </c>
      <c r="E54" s="6" t="s">
        <v>43</v>
      </c>
      <c r="F54" s="21"/>
      <c r="G54" s="21"/>
      <c r="H54" s="21"/>
    </row>
    <row r="55" customFormat="false" ht="13.8" hidden="false" customHeight="false" outlineLevel="0" collapsed="false">
      <c r="A55" s="15" t="s">
        <v>106</v>
      </c>
      <c r="B55" s="15" t="n">
        <v>5</v>
      </c>
      <c r="C55" s="20" t="n">
        <f aca="false">IF(B55/$B$20=0, "", B55/$B$20)</f>
        <v>0.285176524268522</v>
      </c>
      <c r="D55" s="20" t="n">
        <f aca="false">IFERROR($D$20*C55, "")</f>
        <v>4.99629270518451</v>
      </c>
      <c r="E55" s="6"/>
      <c r="F55" s="21"/>
      <c r="G55" s="21"/>
      <c r="H55" s="21"/>
    </row>
    <row r="56" customFormat="false" ht="13.8" hidden="false" customHeight="false" outlineLevel="0" collapsed="false">
      <c r="A56" s="15" t="s">
        <v>107</v>
      </c>
      <c r="B56" s="15" t="n">
        <v>27.047</v>
      </c>
      <c r="C56" s="20" t="n">
        <f aca="false">IF(B56/$B$20=0, "", B56/$B$20)</f>
        <v>1.54263389037814</v>
      </c>
      <c r="D56" s="20" t="n">
        <f aca="false">IFERROR($D$20*C56, "")</f>
        <v>27.026945759425</v>
      </c>
      <c r="E56" s="6" t="s">
        <v>43</v>
      </c>
      <c r="F56" s="21"/>
      <c r="G56" s="21"/>
      <c r="H56" s="21"/>
    </row>
    <row r="57" customFormat="false" ht="13.8" hidden="false" customHeight="false" outlineLevel="0" collapsed="false">
      <c r="A57" s="15" t="s">
        <v>108</v>
      </c>
      <c r="B57" s="15" t="n">
        <v>27.787</v>
      </c>
      <c r="C57" s="20" t="n">
        <f aca="false">IF(B57/$B$20=0, "", B57/$B$20)</f>
        <v>1.58484001596989</v>
      </c>
      <c r="D57" s="20" t="n">
        <f aca="false">IFERROR($D$20*C57, "")</f>
        <v>27.7663970797925</v>
      </c>
      <c r="E57" s="6" t="s">
        <v>43</v>
      </c>
      <c r="F57" s="21"/>
      <c r="G57" s="21"/>
      <c r="H57" s="21"/>
    </row>
    <row r="58" customFormat="false" ht="13.8" hidden="false" customHeight="false" outlineLevel="0" collapsed="false">
      <c r="A58" s="15" t="s">
        <v>109</v>
      </c>
      <c r="B58" s="15" t="n">
        <v>28.763</v>
      </c>
      <c r="C58" s="20" t="n">
        <f aca="false">IF(B58/$B$20=0, "", B58/$B$20)</f>
        <v>1.6405064735071</v>
      </c>
      <c r="D58" s="20" t="n">
        <f aca="false">IFERROR($D$20*C58, "")</f>
        <v>28.7416734158444</v>
      </c>
      <c r="E58" s="6"/>
      <c r="F58" s="21"/>
      <c r="G58" s="21"/>
      <c r="H58" s="21"/>
    </row>
    <row r="59" customFormat="false" ht="13.8" hidden="false" customHeight="false" outlineLevel="0" collapsed="false">
      <c r="A59" s="15" t="s">
        <v>110</v>
      </c>
      <c r="B59" s="15" t="n">
        <v>5</v>
      </c>
      <c r="C59" s="20" t="n">
        <f aca="false">IF(B59/$B$20=0, "", B59/$B$20)</f>
        <v>0.285176524268522</v>
      </c>
      <c r="D59" s="20" t="n">
        <f aca="false">IFERROR($D$20*C59, "")</f>
        <v>4.99629270518451</v>
      </c>
      <c r="E59" s="6"/>
      <c r="F59" s="21"/>
      <c r="G59" s="21"/>
      <c r="H59" s="21"/>
    </row>
    <row r="60" customFormat="false" ht="13.8" hidden="false" customHeight="false" outlineLevel="0" collapsed="false">
      <c r="A60" s="15" t="s">
        <v>111</v>
      </c>
      <c r="B60" s="15" t="n">
        <v>5</v>
      </c>
      <c r="C60" s="20" t="n">
        <f aca="false">IF(B60/$B$20=0, "", B60/$B$20)</f>
        <v>0.285176524268522</v>
      </c>
      <c r="D60" s="20" t="n">
        <f aca="false">IFERROR($D$20*C60, "")</f>
        <v>4.99629270518451</v>
      </c>
      <c r="E60" s="6"/>
      <c r="F60" s="21"/>
      <c r="G60" s="21"/>
      <c r="H60" s="21"/>
    </row>
    <row r="61" customFormat="false" ht="13.8" hidden="false" customHeight="false" outlineLevel="0" collapsed="false">
      <c r="A61" s="15" t="s">
        <v>112</v>
      </c>
      <c r="B61" s="15" t="n">
        <v>30.843</v>
      </c>
      <c r="C61" s="20" t="n">
        <f aca="false">IF(B61/$B$20=0, "", B61/$B$20)</f>
        <v>1.75913990760281</v>
      </c>
      <c r="D61" s="20" t="n">
        <f aca="false">IFERROR($D$20*C61, "")</f>
        <v>30.8201311812012</v>
      </c>
      <c r="E61" s="6" t="s">
        <v>43</v>
      </c>
      <c r="F61" s="21"/>
      <c r="G61" s="21"/>
      <c r="H61" s="21"/>
    </row>
    <row r="62" customFormat="false" ht="13.8" hidden="false" customHeight="false" outlineLevel="0" collapsed="false">
      <c r="A62" s="15" t="s">
        <v>113</v>
      </c>
      <c r="B62" s="15" t="n">
        <v>5</v>
      </c>
      <c r="C62" s="20" t="n">
        <f aca="false">IF(B62/$B$20=0, "", B62/$B$20)</f>
        <v>0.285176524268522</v>
      </c>
      <c r="D62" s="20" t="n">
        <f aca="false">IFERROR($D$20*C62, "")</f>
        <v>4.99629270518451</v>
      </c>
      <c r="E62" s="6"/>
      <c r="F62" s="21"/>
      <c r="G62" s="21"/>
      <c r="H62" s="21"/>
    </row>
    <row r="63" customFormat="false" ht="13.8" hidden="false" customHeight="false" outlineLevel="0" collapsed="false">
      <c r="A63" s="15" t="s">
        <v>114</v>
      </c>
      <c r="B63" s="15" t="n">
        <v>31.5</v>
      </c>
      <c r="C63" s="20" t="n">
        <f aca="false">IF(B63/$B$20=0, "", B63/$B$20)</f>
        <v>1.79661210289169</v>
      </c>
      <c r="D63" s="20" t="n">
        <f aca="false">IFERROR($D$20*C63, "")</f>
        <v>31.4766440426624</v>
      </c>
      <c r="E63" s="6" t="s">
        <v>43</v>
      </c>
      <c r="F63" s="21"/>
      <c r="G63" s="21"/>
      <c r="H63" s="21"/>
    </row>
    <row r="64" customFormat="false" ht="13.8" hidden="false" customHeight="false" outlineLevel="0" collapsed="false">
      <c r="A64" s="15" t="s">
        <v>115</v>
      </c>
      <c r="B64" s="15" t="n">
        <v>31.88</v>
      </c>
      <c r="C64" s="20" t="n">
        <f aca="false">IF(B64/$B$20=0, "", B64/$B$20)</f>
        <v>1.8182855187361</v>
      </c>
      <c r="D64" s="20" t="n">
        <f aca="false">IFERROR($D$20*C64, "")</f>
        <v>31.8563622882565</v>
      </c>
      <c r="E64" s="6"/>
      <c r="F64" s="21"/>
      <c r="G64" s="21"/>
      <c r="H64" s="21"/>
    </row>
    <row r="65" customFormat="false" ht="13.8" hidden="false" customHeight="false" outlineLevel="0" collapsed="false">
      <c r="A65" s="23" t="s">
        <v>116</v>
      </c>
      <c r="B65" s="23" t="n">
        <v>5</v>
      </c>
      <c r="C65" s="20" t="n">
        <f aca="false">IF(B65/$B$20=0, "", B65/$B$20)</f>
        <v>0.285176524268522</v>
      </c>
      <c r="D65" s="20" t="n">
        <f aca="false">IFERROR($D$20*C65, "")</f>
        <v>4.99629270518451</v>
      </c>
      <c r="E65" s="6"/>
      <c r="F65" s="21"/>
      <c r="G65" s="21"/>
      <c r="H65" s="21"/>
    </row>
    <row r="66" customFormat="false" ht="13.8" hidden="false" customHeight="false" outlineLevel="0" collapsed="false">
      <c r="A66" s="15" t="s">
        <v>117</v>
      </c>
      <c r="B66" s="15" t="n">
        <v>33.323</v>
      </c>
      <c r="C66" s="20" t="n">
        <f aca="false">IF(B66/$B$20=0, "", B66/$B$20)</f>
        <v>1.90058746363999</v>
      </c>
      <c r="D66" s="20" t="n">
        <f aca="false">IFERROR($D$20*C66, "")</f>
        <v>33.2982923629726</v>
      </c>
      <c r="E66" s="6" t="s">
        <v>43</v>
      </c>
      <c r="F66" s="21"/>
      <c r="G66" s="21"/>
      <c r="H66" s="21"/>
    </row>
    <row r="67" customFormat="false" ht="13.8" hidden="false" customHeight="false" outlineLevel="0" collapsed="false">
      <c r="A67" s="15" t="s">
        <v>118</v>
      </c>
      <c r="B67" s="15" t="n">
        <v>34.25</v>
      </c>
      <c r="C67" s="20" t="n">
        <f aca="false">IF(B67/$B$20=0, "", B67/$B$20)</f>
        <v>1.95345919123938</v>
      </c>
      <c r="D67" s="20" t="n">
        <f aca="false">IFERROR($D$20*C67, "")</f>
        <v>34.2246050305139</v>
      </c>
      <c r="E67" s="6" t="s">
        <v>43</v>
      </c>
      <c r="F67" s="21"/>
      <c r="G67" s="21"/>
      <c r="H67" s="21"/>
    </row>
    <row r="68" customFormat="false" ht="13.8" hidden="false" customHeight="false" outlineLevel="0" collapsed="false">
      <c r="A68" s="15" t="s">
        <v>119</v>
      </c>
      <c r="B68" s="15" t="n">
        <v>34.76</v>
      </c>
      <c r="C68" s="20" t="n">
        <f aca="false">IF(B68/$B$20=0, "", B68/$B$20)</f>
        <v>1.98254719671477</v>
      </c>
      <c r="D68" s="20" t="n">
        <f aca="false">IFERROR($D$20*C68, "")</f>
        <v>34.7342268864428</v>
      </c>
      <c r="E68" s="6" t="s">
        <v>43</v>
      </c>
      <c r="F68" s="21"/>
      <c r="G68" s="21"/>
      <c r="H68" s="21"/>
    </row>
    <row r="69" customFormat="false" ht="13.8" hidden="false" customHeight="false" outlineLevel="0" collapsed="false">
      <c r="A69" s="15" t="s">
        <v>120</v>
      </c>
      <c r="B69" s="15" t="n">
        <v>35.663</v>
      </c>
      <c r="C69" s="20" t="n">
        <f aca="false">IF(B69/$B$20=0, "", B69/$B$20)</f>
        <v>2.03405007699766</v>
      </c>
      <c r="D69" s="20" t="n">
        <f aca="false">IFERROR($D$20*C69, "")</f>
        <v>35.636557348999</v>
      </c>
      <c r="E69" s="6" t="s">
        <v>43</v>
      </c>
      <c r="F69" s="21"/>
      <c r="G69" s="21"/>
      <c r="H69" s="21"/>
    </row>
    <row r="70" customFormat="false" ht="13.8" hidden="false" customHeight="false" outlineLevel="0" collapsed="false">
      <c r="A70" s="15" t="s">
        <v>121</v>
      </c>
      <c r="B70" s="15" t="n">
        <v>36.587</v>
      </c>
      <c r="C70" s="20" t="n">
        <f aca="false">IF(B70/$B$20=0, "", B70/$B$20)</f>
        <v>2.08675069868248</v>
      </c>
      <c r="D70" s="20" t="n">
        <f aca="false">IFERROR($D$20*C70, "")</f>
        <v>36.5598722409171</v>
      </c>
      <c r="E70" s="6"/>
      <c r="F70" s="21"/>
      <c r="G70" s="21"/>
      <c r="H70" s="21"/>
    </row>
    <row r="71" customFormat="false" ht="13.8" hidden="false" customHeight="false" outlineLevel="0" collapsed="false">
      <c r="A71" s="15" t="s">
        <v>122</v>
      </c>
      <c r="B71" s="15" t="n">
        <v>37.163</v>
      </c>
      <c r="C71" s="20" t="n">
        <f aca="false">IF(B71/$B$20=0, "", B71/$B$20)</f>
        <v>2.11960303427822</v>
      </c>
      <c r="D71" s="20" t="n">
        <f aca="false">IFERROR($D$20*C71, "")</f>
        <v>37.1354451605544</v>
      </c>
      <c r="E71" s="6" t="s">
        <v>43</v>
      </c>
      <c r="F71" s="21"/>
      <c r="G71" s="21"/>
      <c r="H71" s="21"/>
    </row>
    <row r="72" customFormat="false" ht="13.8" hidden="false" customHeight="false" outlineLevel="0" collapsed="false">
      <c r="A72" s="15" t="s">
        <v>123</v>
      </c>
      <c r="B72" s="15" t="n">
        <v>5</v>
      </c>
      <c r="C72" s="20" t="n">
        <f aca="false">IF(B72/$B$20=0, "", B72/$B$20)</f>
        <v>0.285176524268522</v>
      </c>
      <c r="D72" s="20" t="n">
        <f aca="false">IFERROR($D$20*C72, "")</f>
        <v>4.99629270518451</v>
      </c>
      <c r="E72" s="6"/>
      <c r="F72" s="21"/>
      <c r="G72" s="21"/>
      <c r="H72" s="21"/>
    </row>
    <row r="73" customFormat="false" ht="13.8" hidden="false" customHeight="false" outlineLevel="0" collapsed="false">
      <c r="A73" s="15" t="s">
        <v>124</v>
      </c>
      <c r="B73" s="15" t="n">
        <v>38.72</v>
      </c>
      <c r="C73" s="20" t="n">
        <f aca="false">IF(B73/$B$20=0, "", B73/$B$20)</f>
        <v>2.20840700393544</v>
      </c>
      <c r="D73" s="20" t="n">
        <f aca="false">IFERROR($D$20*C73, "")</f>
        <v>38.6912907089489</v>
      </c>
      <c r="E73" s="6" t="s">
        <v>43</v>
      </c>
      <c r="F73" s="21"/>
      <c r="G73" s="21"/>
      <c r="H73" s="21"/>
    </row>
    <row r="74" customFormat="false" ht="13.8" hidden="false" customHeight="false" outlineLevel="0" collapsed="false">
      <c r="A74" s="15" t="s">
        <v>125</v>
      </c>
      <c r="B74" s="15" t="n">
        <v>39.473</v>
      </c>
      <c r="C74" s="20" t="n">
        <f aca="false">IF(B74/$B$20=0, "", B74/$B$20)</f>
        <v>2.25135458849028</v>
      </c>
      <c r="D74" s="20" t="n">
        <f aca="false">IFERROR($D$20*C74, "")</f>
        <v>39.4437323903497</v>
      </c>
      <c r="E74" s="6" t="s">
        <v>43</v>
      </c>
      <c r="F74" s="21"/>
      <c r="G74" s="21"/>
      <c r="H74" s="21"/>
    </row>
    <row r="75" customFormat="false" ht="13.8" hidden="false" customHeight="false" outlineLevel="0" collapsed="false">
      <c r="A75" s="15" t="s">
        <v>126</v>
      </c>
      <c r="B75" s="15" t="n">
        <v>5</v>
      </c>
      <c r="C75" s="20" t="n">
        <f aca="false">IF(B75/$B$20=0, "", B75/$B$20)</f>
        <v>0.285176524268522</v>
      </c>
      <c r="D75" s="20" t="n">
        <f aca="false">IFERROR($D$20*C75, "")</f>
        <v>4.99629270518451</v>
      </c>
      <c r="E75" s="6"/>
      <c r="F75" s="21"/>
      <c r="G75" s="21"/>
      <c r="H75" s="21"/>
    </row>
    <row r="76" customFormat="false" ht="13.8" hidden="false" customHeight="false" outlineLevel="0" collapsed="false">
      <c r="A76" s="15" t="s">
        <v>127</v>
      </c>
      <c r="B76" s="15" t="n">
        <v>41.407</v>
      </c>
      <c r="C76" s="20" t="n">
        <f aca="false">IF(B76/$B$20=0, "", B76/$B$20)</f>
        <v>2.36166086807734</v>
      </c>
      <c r="D76" s="20" t="n">
        <f aca="false">IFERROR($D$20*C76, "")</f>
        <v>41.376298408715</v>
      </c>
      <c r="E76" s="6" t="s">
        <v>43</v>
      </c>
      <c r="F76" s="21"/>
      <c r="G76" s="21"/>
      <c r="H76" s="21"/>
    </row>
    <row r="77" customFormat="false" ht="13.8" hidden="false" customHeight="false" outlineLevel="0" collapsed="false">
      <c r="A77" s="15" t="s">
        <v>128</v>
      </c>
      <c r="B77" s="15" t="n">
        <v>41.65</v>
      </c>
      <c r="C77" s="20" t="n">
        <f aca="false">IF(B77/$B$20=0, "", B77/$B$20)</f>
        <v>2.37552044715679</v>
      </c>
      <c r="D77" s="20" t="n">
        <f aca="false">IFERROR($D$20*C77, "")</f>
        <v>41.619118234187</v>
      </c>
      <c r="E77" s="6"/>
      <c r="F77" s="21"/>
      <c r="G77" s="21"/>
      <c r="H77" s="21"/>
    </row>
    <row r="78" customFormat="false" ht="13.8" hidden="false" customHeight="false" outlineLevel="0" collapsed="false">
      <c r="A78" s="15" t="s">
        <v>129</v>
      </c>
      <c r="B78" s="15" t="n">
        <v>42.697</v>
      </c>
      <c r="C78" s="20" t="n">
        <f aca="false">IF(B78/$B$20=0, "", B78/$B$20)</f>
        <v>2.43523641133862</v>
      </c>
      <c r="D78" s="20" t="n">
        <f aca="false">IFERROR($D$20*C78, "")</f>
        <v>42.6653419266526</v>
      </c>
      <c r="E78" s="6" t="s">
        <v>43</v>
      </c>
      <c r="F78" s="21"/>
      <c r="G78" s="21"/>
      <c r="H78" s="21"/>
    </row>
    <row r="79" customFormat="false" ht="13.8" hidden="false" customHeight="false" outlineLevel="0" collapsed="false">
      <c r="A79" s="15" t="s">
        <v>130</v>
      </c>
      <c r="B79" s="15" t="n">
        <v>43.167</v>
      </c>
      <c r="C79" s="20" t="n">
        <f aca="false">IF(B79/$B$20=0, "", B79/$B$20)</f>
        <v>2.46204300461986</v>
      </c>
      <c r="D79" s="20" t="n">
        <f aca="false">IFERROR($D$20*C79, "")</f>
        <v>43.1349934409399</v>
      </c>
      <c r="E79" s="6" t="s">
        <v>43</v>
      </c>
      <c r="F79" s="21"/>
      <c r="G79" s="21"/>
      <c r="H79" s="21"/>
    </row>
    <row r="80" customFormat="false" ht="13.8" hidden="false" customHeight="false" outlineLevel="0" collapsed="false">
      <c r="A80" s="15" t="s">
        <v>131</v>
      </c>
      <c r="B80" s="15" t="n">
        <v>43.657</v>
      </c>
      <c r="C80" s="20" t="n">
        <f aca="false">IF(B80/$B$20=0, "", B80/$B$20)</f>
        <v>2.48999030399817</v>
      </c>
      <c r="D80" s="20" t="n">
        <f aca="false">IFERROR($D$20*C80, "")</f>
        <v>43.6246301260479</v>
      </c>
      <c r="E80" s="6" t="s">
        <v>43</v>
      </c>
      <c r="F80" s="21"/>
      <c r="G80" s="21"/>
      <c r="H80" s="21"/>
    </row>
    <row r="81" customFormat="false" ht="13.8" hidden="false" customHeight="false" outlineLevel="0" collapsed="false">
      <c r="A81" s="15" t="s">
        <v>132</v>
      </c>
      <c r="B81" s="15" t="n">
        <v>43.793</v>
      </c>
      <c r="C81" s="20" t="n">
        <f aca="false">IF(B81/$B$20=0, "", B81/$B$20)</f>
        <v>2.49774710545828</v>
      </c>
      <c r="D81" s="20" t="n">
        <f aca="false">IFERROR($D$20*C81, "")</f>
        <v>43.7605292876291</v>
      </c>
      <c r="E81" s="6" t="s">
        <v>43</v>
      </c>
      <c r="F81" s="21"/>
      <c r="G81" s="21"/>
      <c r="H81" s="21"/>
    </row>
    <row r="82" customFormat="false" ht="13.8" hidden="false" customHeight="false" outlineLevel="0" collapsed="false">
      <c r="A82" s="15" t="s">
        <v>133</v>
      </c>
      <c r="B82" s="15" t="n">
        <v>45.593</v>
      </c>
      <c r="C82" s="20" t="n">
        <f aca="false">IF(B82/$B$20=0, "", B82/$B$20)</f>
        <v>2.60041065419495</v>
      </c>
      <c r="D82" s="20" t="n">
        <f aca="false">IFERROR($D$20*C82, "")</f>
        <v>45.5591946614955</v>
      </c>
      <c r="E82" s="6" t="s">
        <v>43</v>
      </c>
      <c r="F82" s="21"/>
      <c r="G82" s="21"/>
      <c r="H82" s="21"/>
    </row>
    <row r="83" customFormat="false" ht="13.8" hidden="false" customHeight="false" outlineLevel="0" collapsed="false">
      <c r="A83" s="15" t="s">
        <v>134</v>
      </c>
      <c r="B83" s="15" t="n">
        <v>46.103</v>
      </c>
      <c r="C83" s="20" t="n">
        <f aca="false">IF(B83/$B$20=0, "", B83/$B$20)</f>
        <v>2.62949865967034</v>
      </c>
      <c r="D83" s="20" t="n">
        <f aca="false">IFERROR($D$20*C83, "")</f>
        <v>46.0688165174244</v>
      </c>
      <c r="E83" s="6" t="s">
        <v>43</v>
      </c>
      <c r="F83" s="21"/>
      <c r="G83" s="21"/>
      <c r="H83" s="21"/>
    </row>
    <row r="84" customFormat="false" ht="13.8" hidden="false" customHeight="false" outlineLevel="0" collapsed="false">
      <c r="A84" s="15" t="s">
        <v>135</v>
      </c>
      <c r="B84" s="15" t="n">
        <v>46.637</v>
      </c>
      <c r="C84" s="20" t="n">
        <f aca="false">IF(B84/$B$20=0, "", B84/$B$20)</f>
        <v>2.65995551246221</v>
      </c>
      <c r="D84" s="20" t="n">
        <f aca="false">IFERROR($D$20*C84, "")</f>
        <v>46.6024205783379</v>
      </c>
      <c r="E84" s="6" t="s">
        <v>43</v>
      </c>
      <c r="F84" s="21"/>
      <c r="G84" s="21"/>
      <c r="H84" s="21"/>
    </row>
    <row r="85" customFormat="false" ht="13.8" hidden="false" customHeight="false" outlineLevel="0" collapsed="false">
      <c r="A85" s="15" t="s">
        <v>136</v>
      </c>
      <c r="B85" s="15" t="n">
        <v>5</v>
      </c>
      <c r="C85" s="20" t="n">
        <f aca="false">IF(B85/$B$20=0, "", B85/$B$20)</f>
        <v>0.285176524268522</v>
      </c>
      <c r="D85" s="20" t="n">
        <f aca="false">IFERROR($D$20*C85, "")</f>
        <v>4.99629270518451</v>
      </c>
      <c r="E85" s="6"/>
      <c r="F85" s="21"/>
      <c r="G85" s="21"/>
      <c r="H85" s="21"/>
    </row>
    <row r="86" customFormat="false" ht="13.8" hidden="false" customHeight="false" outlineLevel="0" collapsed="false">
      <c r="A86" s="15" t="s">
        <v>137</v>
      </c>
      <c r="B86" s="15" t="n">
        <v>47.523</v>
      </c>
      <c r="C86" s="20" t="n">
        <f aca="false">IF(B86/$B$20=0, "", B86/$B$20)</f>
        <v>2.7104887925626</v>
      </c>
      <c r="D86" s="20" t="n">
        <f aca="false">IFERROR($D$20*C86, "")</f>
        <v>47.4877636456968</v>
      </c>
      <c r="E86" s="6" t="s">
        <v>43</v>
      </c>
    </row>
    <row r="87" customFormat="false" ht="13.8" hidden="false" customHeight="false" outlineLevel="0" collapsed="false">
      <c r="A87" s="15" t="s">
        <v>138</v>
      </c>
      <c r="B87" s="15" t="n">
        <v>5</v>
      </c>
      <c r="C87" s="20" t="n">
        <f aca="false">IF(B87/$B$20=0, "", B87/$B$20)</f>
        <v>0.285176524268522</v>
      </c>
      <c r="D87" s="20" t="n">
        <f aca="false">IFERROR($D$20*C87, "")</f>
        <v>4.99629270518451</v>
      </c>
      <c r="E87" s="6"/>
    </row>
    <row r="88" customFormat="false" ht="13.8" hidden="false" customHeight="false" outlineLevel="0" collapsed="false">
      <c r="A88" s="15" t="s">
        <v>139</v>
      </c>
      <c r="B88" s="15" t="n">
        <v>5</v>
      </c>
      <c r="C88" s="20" t="n">
        <f aca="false">IF(B88/$B$20=0, "", B88/$B$20)</f>
        <v>0.285176524268522</v>
      </c>
      <c r="D88" s="20" t="n">
        <f aca="false">IFERROR($D$20*C88, "")</f>
        <v>4.99629270518451</v>
      </c>
      <c r="E8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8" activeCellId="0" sqref="B8"/>
    </sheetView>
  </sheetViews>
  <sheetFormatPr defaultColWidth="9.3359375" defaultRowHeight="14.4" zeroHeight="false" outlineLevelRow="0" outlineLevelCol="0"/>
  <cols>
    <col collapsed="false" customWidth="false" hidden="false" outlineLevel="0" max="1" min="1" style="24" width="9.33"/>
    <col collapsed="false" customWidth="true" hidden="false" outlineLevel="0" max="2" min="2" style="24" width="13.33"/>
    <col collapsed="false" customWidth="true" hidden="false" outlineLevel="0" max="3" min="3" style="24" width="12.33"/>
    <col collapsed="false" customWidth="true" hidden="false" outlineLevel="0" max="4" min="4" style="24" width="10.11"/>
    <col collapsed="false" customWidth="true" hidden="false" outlineLevel="0" max="5" min="5" style="21" width="8.33"/>
    <col collapsed="false" customWidth="true" hidden="false" outlineLevel="0" max="6" min="6" style="21" width="10.55"/>
    <col collapsed="false" customWidth="true" hidden="false" outlineLevel="0" max="7" min="7" style="21" width="14.66"/>
    <col collapsed="false" customWidth="false" hidden="false" outlineLevel="0" max="12" min="8" style="21" width="9.33"/>
    <col collapsed="false" customWidth="true" hidden="false" outlineLevel="0" max="13" min="13" style="21" width="50.33"/>
    <col collapsed="false" customWidth="false" hidden="false" outlineLevel="0" max="14" min="14" style="21" width="9.33"/>
    <col collapsed="false" customWidth="false" hidden="false" outlineLevel="0" max="1024" min="15" style="24" width="9.33"/>
  </cols>
  <sheetData>
    <row r="1" s="3" customFormat="true" ht="57.6" hidden="false" customHeight="false" outlineLevel="0" collapsed="false">
      <c r="A1" s="3" t="s">
        <v>140</v>
      </c>
      <c r="B1" s="3" t="s">
        <v>141</v>
      </c>
      <c r="C1" s="3" t="s">
        <v>142</v>
      </c>
      <c r="D1" s="3" t="s">
        <v>143</v>
      </c>
      <c r="E1" s="25" t="s">
        <v>144</v>
      </c>
      <c r="F1" s="25" t="s">
        <v>32</v>
      </c>
      <c r="G1" s="25" t="s">
        <v>33</v>
      </c>
      <c r="H1" s="25" t="s">
        <v>145</v>
      </c>
      <c r="I1" s="25" t="s">
        <v>146</v>
      </c>
      <c r="J1" s="25" t="s">
        <v>147</v>
      </c>
      <c r="K1" s="25" t="s">
        <v>148</v>
      </c>
      <c r="L1" s="25" t="s">
        <v>149</v>
      </c>
      <c r="M1" s="25" t="s">
        <v>150</v>
      </c>
      <c r="N1" s="25" t="s">
        <v>151</v>
      </c>
      <c r="O1" s="25"/>
    </row>
    <row r="2" customFormat="false" ht="14.4" hidden="false" customHeight="false" outlineLevel="0" collapsed="false">
      <c r="A2" s="15"/>
      <c r="B2" s="15"/>
      <c r="C2" s="24" t="str">
        <f aca="false">IF(A2=F2,"ok","ERROR")</f>
        <v>ERROR</v>
      </c>
      <c r="D2" s="24" t="str">
        <f aca="false">IF(AND(B2=5, E2="y"),"ERROR","ok")</f>
        <v>ok</v>
      </c>
      <c r="E2" s="21" t="s">
        <v>43</v>
      </c>
      <c r="F2" s="24" t="s">
        <v>42</v>
      </c>
      <c r="G2" s="15"/>
      <c r="H2" s="21" t="s">
        <v>152</v>
      </c>
      <c r="I2" s="21" t="n">
        <v>0.15</v>
      </c>
      <c r="J2" s="21" t="n">
        <v>0.5</v>
      </c>
      <c r="K2" s="21" t="n">
        <v>1</v>
      </c>
      <c r="L2" s="21" t="n">
        <v>2.5</v>
      </c>
      <c r="M2" s="21" t="s">
        <v>153</v>
      </c>
      <c r="N2" s="21" t="s">
        <v>154</v>
      </c>
    </row>
    <row r="3" customFormat="false" ht="14.4" hidden="false" customHeight="false" outlineLevel="0" collapsed="false">
      <c r="A3" s="15"/>
      <c r="B3" s="15"/>
      <c r="C3" s="24" t="str">
        <f aca="false">IF(A3=F3,"ok","ERROR")</f>
        <v>ERROR</v>
      </c>
      <c r="D3" s="24" t="str">
        <f aca="false">IF(AND(B3=5, E3="y"),"ERROR","ok")</f>
        <v>ok</v>
      </c>
      <c r="E3" s="21" t="s">
        <v>43</v>
      </c>
      <c r="F3" s="24" t="s">
        <v>47</v>
      </c>
      <c r="G3" s="15"/>
      <c r="H3" s="21" t="s">
        <v>152</v>
      </c>
      <c r="I3" s="21" t="n">
        <v>0.15</v>
      </c>
      <c r="J3" s="21" t="n">
        <v>0.5</v>
      </c>
      <c r="K3" s="21" t="n">
        <v>1</v>
      </c>
      <c r="L3" s="21" t="n">
        <v>2.5</v>
      </c>
      <c r="M3" s="21" t="s">
        <v>153</v>
      </c>
      <c r="N3" s="21" t="s">
        <v>154</v>
      </c>
    </row>
    <row r="4" customFormat="false" ht="14.4" hidden="false" customHeight="false" outlineLevel="0" collapsed="false">
      <c r="A4" s="15"/>
      <c r="B4" s="15"/>
      <c r="C4" s="24" t="str">
        <f aca="false">IF(A4=F4,"ok","ERROR")</f>
        <v>ERROR</v>
      </c>
      <c r="D4" s="24" t="str">
        <f aca="false">IF(AND(B4=5, E4="y"),"ERROR","ok")</f>
        <v>ok</v>
      </c>
      <c r="E4" s="0" t="s">
        <v>43</v>
      </c>
      <c r="F4" s="24" t="s">
        <v>50</v>
      </c>
      <c r="G4" s="15"/>
      <c r="H4" s="21" t="n">
        <v>74</v>
      </c>
      <c r="I4" s="21" t="n">
        <v>0.3</v>
      </c>
      <c r="J4" s="21" t="n">
        <v>1</v>
      </c>
      <c r="K4" s="21" t="n">
        <v>2</v>
      </c>
      <c r="L4" s="21" t="n">
        <v>5</v>
      </c>
      <c r="M4" s="21" t="s">
        <v>153</v>
      </c>
      <c r="N4" s="21" t="s">
        <v>154</v>
      </c>
      <c r="T4" s="0"/>
    </row>
    <row r="5" customFormat="false" ht="14.4" hidden="false" customHeight="false" outlineLevel="0" collapsed="false">
      <c r="A5" s="15"/>
      <c r="B5" s="15"/>
      <c r="C5" s="24" t="str">
        <f aca="false">IF(A5=F5,"ok","ERROR")</f>
        <v>ERROR</v>
      </c>
      <c r="D5" s="24" t="str">
        <f aca="false">IF(AND(B5=5, E5="y"),"ERROR","ok")</f>
        <v>ok</v>
      </c>
      <c r="E5" s="0" t="s">
        <v>43</v>
      </c>
      <c r="F5" s="24" t="s">
        <v>52</v>
      </c>
      <c r="G5" s="15"/>
      <c r="H5" s="21" t="n">
        <v>74</v>
      </c>
      <c r="I5" s="21" t="n">
        <v>0.45</v>
      </c>
      <c r="J5" s="21" t="n">
        <v>1.5</v>
      </c>
      <c r="K5" s="21" t="n">
        <v>3</v>
      </c>
      <c r="L5" s="21" t="n">
        <v>7.5</v>
      </c>
      <c r="M5" s="21" t="s">
        <v>153</v>
      </c>
      <c r="N5" s="21" t="s">
        <v>154</v>
      </c>
      <c r="T5" s="0"/>
    </row>
    <row r="6" customFormat="false" ht="14.4" hidden="false" customHeight="false" outlineLevel="0" collapsed="false">
      <c r="A6" s="15"/>
      <c r="B6" s="15"/>
      <c r="C6" s="24" t="str">
        <f aca="false">IF(A6=F6,"ok","ERROR")</f>
        <v>ERROR</v>
      </c>
      <c r="D6" s="24" t="str">
        <f aca="false">IF(AND(B6=5, E6="y"),"ERROR","ok")</f>
        <v>ok</v>
      </c>
      <c r="E6" s="0" t="s">
        <v>43</v>
      </c>
      <c r="F6" s="24" t="s">
        <v>56</v>
      </c>
      <c r="G6" s="15"/>
      <c r="H6" s="21" t="s">
        <v>152</v>
      </c>
      <c r="I6" s="21" t="n">
        <v>0.15</v>
      </c>
      <c r="J6" s="21" t="n">
        <v>0.5</v>
      </c>
      <c r="K6" s="21" t="n">
        <v>1</v>
      </c>
      <c r="L6" s="21" t="n">
        <v>2.5</v>
      </c>
      <c r="M6" s="21" t="s">
        <v>153</v>
      </c>
      <c r="N6" s="21" t="s">
        <v>154</v>
      </c>
      <c r="T6" s="0"/>
    </row>
    <row r="7" customFormat="false" ht="14.25" hidden="false" customHeight="true" outlineLevel="0" collapsed="false">
      <c r="A7" s="15"/>
      <c r="B7" s="15"/>
      <c r="C7" s="24" t="str">
        <f aca="false">IF(A7=F7,"ok","ERROR")</f>
        <v>ERROR</v>
      </c>
      <c r="D7" s="24" t="str">
        <f aca="false">IF(AND(B7=5, E7="y"),"ERROR","ok")</f>
        <v>ok</v>
      </c>
      <c r="E7" s="0" t="s">
        <v>43</v>
      </c>
      <c r="F7" s="24" t="s">
        <v>57</v>
      </c>
      <c r="G7" s="15"/>
      <c r="H7" s="21" t="n">
        <v>74</v>
      </c>
      <c r="I7" s="21" t="n">
        <v>0.6</v>
      </c>
      <c r="J7" s="21" t="n">
        <v>2</v>
      </c>
      <c r="K7" s="21" t="n">
        <v>4</v>
      </c>
      <c r="L7" s="21" t="n">
        <v>10</v>
      </c>
      <c r="M7" s="21" t="s">
        <v>155</v>
      </c>
      <c r="N7" s="21" t="s">
        <v>154</v>
      </c>
      <c r="T7" s="0"/>
    </row>
    <row r="8" customFormat="false" ht="14.4" hidden="false" customHeight="false" outlineLevel="0" collapsed="false">
      <c r="A8" s="15"/>
      <c r="B8" s="15"/>
      <c r="C8" s="24" t="str">
        <f aca="false">IF(A8=F8,"ok","ERROR")</f>
        <v>ERROR</v>
      </c>
      <c r="D8" s="24" t="str">
        <f aca="false">IF(AND(B8=5, E8="y"),"ERROR","ok")</f>
        <v>ok</v>
      </c>
      <c r="E8" s="0" t="s">
        <v>43</v>
      </c>
      <c r="F8" s="24" t="s">
        <v>58</v>
      </c>
      <c r="G8" s="15"/>
      <c r="H8" s="21" t="n">
        <v>74</v>
      </c>
      <c r="I8" s="21" t="n">
        <v>0.15</v>
      </c>
      <c r="J8" s="21" t="n">
        <v>0.5</v>
      </c>
      <c r="K8" s="21" t="n">
        <v>1</v>
      </c>
      <c r="L8" s="21" t="n">
        <v>2.5</v>
      </c>
      <c r="M8" s="21" t="s">
        <v>156</v>
      </c>
      <c r="N8" s="21" t="s">
        <v>154</v>
      </c>
      <c r="T8" s="0"/>
    </row>
    <row r="9" customFormat="false" ht="14.4" hidden="false" customHeight="false" outlineLevel="0" collapsed="false">
      <c r="A9" s="15"/>
      <c r="B9" s="15"/>
      <c r="C9" s="24" t="str">
        <f aca="false">IF(A9=F9,"ok","ERROR")</f>
        <v>ERROR</v>
      </c>
      <c r="D9" s="24" t="str">
        <f aca="false">IF(AND(B9=5, E9="y"),"ERROR","ok")</f>
        <v>ok</v>
      </c>
      <c r="E9" s="0" t="s">
        <v>43</v>
      </c>
      <c r="F9" s="24" t="s">
        <v>60</v>
      </c>
      <c r="G9" s="15"/>
      <c r="H9" s="21" t="n">
        <v>74</v>
      </c>
      <c r="I9" s="21" t="n">
        <v>0.3</v>
      </c>
      <c r="J9" s="21" t="n">
        <v>1</v>
      </c>
      <c r="K9" s="21" t="n">
        <v>2</v>
      </c>
      <c r="L9" s="21" t="n">
        <v>5</v>
      </c>
      <c r="M9" s="21" t="s">
        <v>156</v>
      </c>
      <c r="N9" s="21" t="s">
        <v>154</v>
      </c>
      <c r="T9" s="0"/>
    </row>
    <row r="10" customFormat="false" ht="14.4" hidden="false" customHeight="false" outlineLevel="0" collapsed="false">
      <c r="A10" s="15"/>
      <c r="B10" s="15"/>
      <c r="C10" s="24" t="str">
        <f aca="false">IF(A10=F10,"ok","ERROR")</f>
        <v>ERROR</v>
      </c>
      <c r="D10" s="24" t="str">
        <f aca="false">IF(AND(B10=5, E10="y"),"ERROR","ok")</f>
        <v>ok</v>
      </c>
      <c r="E10" s="0"/>
      <c r="F10" s="24" t="s">
        <v>61</v>
      </c>
      <c r="G10" s="15"/>
      <c r="H10" s="21" t="n">
        <v>74</v>
      </c>
      <c r="M10" s="21" t="s">
        <v>157</v>
      </c>
      <c r="N10" s="21" t="s">
        <v>154</v>
      </c>
      <c r="T10" s="0"/>
    </row>
    <row r="11" customFormat="false" ht="14.4" hidden="false" customHeight="false" outlineLevel="0" collapsed="false">
      <c r="A11" s="15"/>
      <c r="B11" s="15"/>
      <c r="C11" s="24" t="str">
        <f aca="false">IF(A11=F11,"ok","ERROR")</f>
        <v>ERROR</v>
      </c>
      <c r="D11" s="24" t="str">
        <f aca="false">IF(AND(B11=5, E11="y"),"ERROR","ok")</f>
        <v>ok</v>
      </c>
      <c r="E11" s="0" t="s">
        <v>43</v>
      </c>
      <c r="F11" s="24" t="s">
        <v>62</v>
      </c>
      <c r="G11" s="15"/>
      <c r="H11" s="21" t="n">
        <v>74</v>
      </c>
      <c r="I11" s="21" t="n">
        <v>0.6</v>
      </c>
      <c r="J11" s="21" t="n">
        <v>2</v>
      </c>
      <c r="K11" s="21" t="n">
        <v>4</v>
      </c>
      <c r="L11" s="21" t="n">
        <v>10</v>
      </c>
      <c r="M11" s="21" t="s">
        <v>158</v>
      </c>
      <c r="N11" s="21" t="s">
        <v>154</v>
      </c>
      <c r="T11" s="0"/>
    </row>
    <row r="12" customFormat="false" ht="14.4" hidden="false" customHeight="false" outlineLevel="0" collapsed="false">
      <c r="A12" s="15"/>
      <c r="B12" s="15"/>
      <c r="C12" s="24" t="str">
        <f aca="false">IF(A12=F12,"ok","ERROR")</f>
        <v>ERROR</v>
      </c>
      <c r="D12" s="24" t="str">
        <f aca="false">IF(AND(B12=5, E12="y"),"ERROR","ok")</f>
        <v>ok</v>
      </c>
      <c r="E12" s="0" t="s">
        <v>43</v>
      </c>
      <c r="F12" s="24" t="s">
        <v>63</v>
      </c>
      <c r="G12" s="15"/>
      <c r="H12" s="21" t="n">
        <v>74</v>
      </c>
      <c r="I12" s="21" t="n">
        <v>0.15</v>
      </c>
      <c r="J12" s="21" t="n">
        <v>0.5</v>
      </c>
      <c r="K12" s="21" t="n">
        <v>1</v>
      </c>
      <c r="L12" s="21" t="n">
        <v>2.5</v>
      </c>
      <c r="M12" s="21" t="s">
        <v>159</v>
      </c>
      <c r="N12" s="21" t="s">
        <v>154</v>
      </c>
      <c r="T12" s="0"/>
    </row>
    <row r="13" customFormat="false" ht="14.4" hidden="false" customHeight="false" outlineLevel="0" collapsed="false">
      <c r="A13" s="15"/>
      <c r="B13" s="15"/>
      <c r="C13" s="24" t="str">
        <f aca="false">IF(A13=F13,"ok","ERROR")</f>
        <v>ERROR</v>
      </c>
      <c r="D13" s="24" t="str">
        <f aca="false">IF(AND(B13=5, E13="y"),"ERROR","ok")</f>
        <v>ok</v>
      </c>
      <c r="E13" s="0"/>
      <c r="F13" s="24" t="s">
        <v>64</v>
      </c>
      <c r="G13" s="15"/>
      <c r="H13" s="21" t="n">
        <v>74</v>
      </c>
      <c r="M13" s="21" t="s">
        <v>153</v>
      </c>
      <c r="N13" s="21" t="s">
        <v>154</v>
      </c>
      <c r="T13" s="0"/>
    </row>
    <row r="14" customFormat="false" ht="14.4" hidden="false" customHeight="false" outlineLevel="0" collapsed="false">
      <c r="A14" s="15"/>
      <c r="B14" s="15"/>
      <c r="C14" s="24" t="str">
        <f aca="false">IF(A14=F14,"ok","ERROR")</f>
        <v>ERROR</v>
      </c>
      <c r="D14" s="24" t="str">
        <f aca="false">IF(AND(B14=5, E14="y"),"ERROR","ok")</f>
        <v>ok</v>
      </c>
      <c r="E14" s="0"/>
      <c r="F14" s="24" t="s">
        <v>65</v>
      </c>
      <c r="G14" s="15"/>
      <c r="H14" s="21" t="n">
        <v>74</v>
      </c>
      <c r="M14" s="21" t="s">
        <v>160</v>
      </c>
      <c r="N14" s="21" t="s">
        <v>154</v>
      </c>
      <c r="T14" s="0"/>
    </row>
    <row r="15" customFormat="false" ht="14.4" hidden="false" customHeight="false" outlineLevel="0" collapsed="false">
      <c r="A15" s="15"/>
      <c r="B15" s="15"/>
      <c r="C15" s="24" t="str">
        <f aca="false">IF(A15=F15,"ok","ERROR")</f>
        <v>ERROR</v>
      </c>
      <c r="D15" s="24" t="str">
        <f aca="false">IF(AND(B15=5, E15="y"),"ERROR","ok")</f>
        <v>ok</v>
      </c>
      <c r="E15" s="0"/>
      <c r="F15" s="24" t="s">
        <v>66</v>
      </c>
      <c r="G15" s="15"/>
      <c r="H15" s="21" t="n">
        <v>74</v>
      </c>
      <c r="M15" s="21" t="s">
        <v>161</v>
      </c>
      <c r="N15" s="21" t="s">
        <v>154</v>
      </c>
      <c r="T15" s="0"/>
    </row>
    <row r="16" customFormat="false" ht="14.4" hidden="false" customHeight="false" outlineLevel="0" collapsed="false">
      <c r="A16" s="15"/>
      <c r="B16" s="15"/>
      <c r="C16" s="24" t="str">
        <f aca="false">IF(A16=F16,"ok","ERROR")</f>
        <v>ERROR</v>
      </c>
      <c r="D16" s="24" t="str">
        <f aca="false">IF(AND(B16=5, E16="y"),"ERROR","ok")</f>
        <v>ok</v>
      </c>
      <c r="E16" s="0" t="s">
        <v>43</v>
      </c>
      <c r="F16" s="24" t="s">
        <v>67</v>
      </c>
      <c r="G16" s="15"/>
      <c r="H16" s="21" t="n">
        <v>74</v>
      </c>
      <c r="I16" s="21" t="n">
        <v>0.45</v>
      </c>
      <c r="J16" s="21" t="n">
        <v>1.5</v>
      </c>
      <c r="K16" s="21" t="n">
        <v>3</v>
      </c>
      <c r="L16" s="21" t="n">
        <v>7.5</v>
      </c>
      <c r="M16" s="21" t="s">
        <v>162</v>
      </c>
      <c r="N16" s="21" t="s">
        <v>154</v>
      </c>
      <c r="T16" s="0"/>
    </row>
    <row r="17" customFormat="false" ht="14.4" hidden="false" customHeight="false" outlineLevel="0" collapsed="false">
      <c r="A17" s="15"/>
      <c r="B17" s="15"/>
      <c r="C17" s="24" t="str">
        <f aca="false">IF(A17=F17,"ok","ERROR")</f>
        <v>ERROR</v>
      </c>
      <c r="D17" s="24" t="str">
        <f aca="false">IF(AND(B17=5, E17="y"),"ERROR","ok")</f>
        <v>ok</v>
      </c>
      <c r="E17" s="0"/>
      <c r="F17" s="24" t="s">
        <v>68</v>
      </c>
      <c r="G17" s="15"/>
      <c r="H17" s="21" t="n">
        <v>74</v>
      </c>
      <c r="M17" s="21" t="s">
        <v>163</v>
      </c>
      <c r="N17" s="21" t="s">
        <v>154</v>
      </c>
      <c r="T17" s="0"/>
    </row>
    <row r="18" customFormat="false" ht="14.4" hidden="false" customHeight="false" outlineLevel="0" collapsed="false">
      <c r="A18" s="15"/>
      <c r="B18" s="15"/>
      <c r="C18" s="24" t="str">
        <f aca="false">IF(A18=F18,"ok","ERROR")</f>
        <v>ERROR</v>
      </c>
      <c r="D18" s="24" t="str">
        <f aca="false">IF(AND(B18=5, E18="y"),"ERROR","ok")</f>
        <v>ok</v>
      </c>
      <c r="E18" s="0"/>
      <c r="F18" s="24" t="s">
        <v>69</v>
      </c>
      <c r="G18" s="15"/>
      <c r="H18" s="21" t="n">
        <v>74</v>
      </c>
      <c r="M18" s="21" t="s">
        <v>153</v>
      </c>
      <c r="N18" s="21" t="s">
        <v>154</v>
      </c>
      <c r="T18" s="0"/>
    </row>
    <row r="19" customFormat="false" ht="14.4" hidden="false" customHeight="false" outlineLevel="0" collapsed="false">
      <c r="A19" s="15"/>
      <c r="B19" s="15"/>
      <c r="C19" s="24" t="str">
        <f aca="false">IF(A19=F19,"ok","ERROR")</f>
        <v>ERROR</v>
      </c>
      <c r="D19" s="24" t="str">
        <f aca="false">IF(AND(B19=5, E19="y"),"ERROR","ok")</f>
        <v>ok</v>
      </c>
      <c r="E19" s="0"/>
      <c r="F19" s="24" t="s">
        <v>70</v>
      </c>
      <c r="G19" s="15"/>
      <c r="H19" s="21" t="n">
        <v>74</v>
      </c>
      <c r="M19" s="21" t="s">
        <v>164</v>
      </c>
      <c r="N19" s="21" t="s">
        <v>154</v>
      </c>
      <c r="T19" s="0"/>
    </row>
    <row r="20" customFormat="false" ht="14.4" hidden="false" customHeight="false" outlineLevel="0" collapsed="false">
      <c r="A20" s="15"/>
      <c r="B20" s="15"/>
      <c r="C20" s="24" t="str">
        <f aca="false">IF(A20=F20,"ok","ERROR")</f>
        <v>ERROR</v>
      </c>
      <c r="D20" s="24" t="str">
        <f aca="false">IF(AND(B20=5, E20="y"),"ERROR","ok")</f>
        <v>ok</v>
      </c>
      <c r="E20" s="0" t="s">
        <v>43</v>
      </c>
      <c r="F20" s="24" t="s">
        <v>71</v>
      </c>
      <c r="G20" s="15"/>
      <c r="H20" s="21" t="n">
        <v>74</v>
      </c>
      <c r="I20" s="21" t="n">
        <v>0.75</v>
      </c>
      <c r="J20" s="21" t="n">
        <v>2.5</v>
      </c>
      <c r="K20" s="21" t="n">
        <v>5</v>
      </c>
      <c r="L20" s="21" t="n">
        <v>12.5</v>
      </c>
      <c r="M20" s="21" t="s">
        <v>165</v>
      </c>
      <c r="N20" s="21" t="s">
        <v>154</v>
      </c>
      <c r="T20" s="0"/>
    </row>
    <row r="21" customFormat="false" ht="14.4" hidden="false" customHeight="false" outlineLevel="0" collapsed="false">
      <c r="A21" s="15"/>
      <c r="B21" s="15"/>
      <c r="C21" s="24" t="str">
        <f aca="false">IF(A21=F21,"ok","ERROR")</f>
        <v>ERROR</v>
      </c>
      <c r="D21" s="24" t="str">
        <f aca="false">IF(AND(B21=5, E21="y"),"ERROR","ok")</f>
        <v>ok</v>
      </c>
      <c r="E21" s="0"/>
      <c r="F21" s="24" t="s">
        <v>72</v>
      </c>
      <c r="G21" s="15"/>
      <c r="H21" s="21" t="n">
        <v>74</v>
      </c>
      <c r="M21" s="21" t="s">
        <v>153</v>
      </c>
      <c r="N21" s="21" t="s">
        <v>154</v>
      </c>
      <c r="T21" s="0"/>
    </row>
    <row r="22" customFormat="false" ht="14.4" hidden="false" customHeight="false" outlineLevel="0" collapsed="false">
      <c r="A22" s="15"/>
      <c r="B22" s="15"/>
      <c r="C22" s="24" t="str">
        <f aca="false">IF(A22=F22,"ok","ERROR")</f>
        <v>ERROR</v>
      </c>
      <c r="D22" s="24" t="str">
        <f aca="false">IF(AND(B22=5, E22="y"),"ERROR","ok")</f>
        <v>ok</v>
      </c>
      <c r="E22" s="0"/>
      <c r="F22" s="24" t="s">
        <v>73</v>
      </c>
      <c r="G22" s="15"/>
      <c r="H22" s="21" t="n">
        <v>74</v>
      </c>
      <c r="M22" s="21" t="s">
        <v>166</v>
      </c>
      <c r="N22" s="21" t="s">
        <v>154</v>
      </c>
      <c r="T22" s="0"/>
    </row>
    <row r="23" customFormat="false" ht="14.4" hidden="false" customHeight="false" outlineLevel="0" collapsed="false">
      <c r="A23" s="15"/>
      <c r="B23" s="15"/>
      <c r="C23" s="24" t="str">
        <f aca="false">IF(A23=F23,"ok","ERROR")</f>
        <v>ERROR</v>
      </c>
      <c r="D23" s="24" t="str">
        <f aca="false">IF(AND(B23=5, E23="y"),"ERROR","ok")</f>
        <v>ok</v>
      </c>
      <c r="E23" s="0"/>
      <c r="F23" s="24" t="s">
        <v>74</v>
      </c>
      <c r="G23" s="15"/>
      <c r="H23" s="21" t="n">
        <v>74</v>
      </c>
      <c r="M23" s="21" t="s">
        <v>167</v>
      </c>
      <c r="N23" s="21" t="s">
        <v>154</v>
      </c>
      <c r="T23" s="0"/>
    </row>
    <row r="24" customFormat="false" ht="14.4" hidden="false" customHeight="false" outlineLevel="0" collapsed="false">
      <c r="A24" s="15"/>
      <c r="B24" s="15"/>
      <c r="C24" s="24" t="str">
        <f aca="false">IF(A24=F24,"ok","ERROR")</f>
        <v>ERROR</v>
      </c>
      <c r="D24" s="24" t="str">
        <f aca="false">IF(AND(B24=5, E24="y"),"ERROR","ok")</f>
        <v>ok</v>
      </c>
      <c r="E24" s="0"/>
      <c r="F24" s="24" t="s">
        <v>75</v>
      </c>
      <c r="G24" s="15"/>
      <c r="H24" s="21" t="n">
        <v>74</v>
      </c>
      <c r="M24" s="21" t="s">
        <v>167</v>
      </c>
      <c r="N24" s="21" t="s">
        <v>154</v>
      </c>
      <c r="T24" s="0"/>
    </row>
    <row r="25" customFormat="false" ht="14.4" hidden="false" customHeight="false" outlineLevel="0" collapsed="false">
      <c r="A25" s="15"/>
      <c r="B25" s="15"/>
      <c r="C25" s="24" t="str">
        <f aca="false">IF(A25=F25,"ok","ERROR")</f>
        <v>ERROR</v>
      </c>
      <c r="D25" s="24" t="str">
        <f aca="false">IF(AND(B25=5, E25="y"),"ERROR","ok")</f>
        <v>ok</v>
      </c>
      <c r="E25" s="0" t="s">
        <v>43</v>
      </c>
      <c r="F25" s="24" t="s">
        <v>76</v>
      </c>
      <c r="G25" s="15"/>
      <c r="H25" s="21" t="n">
        <v>74</v>
      </c>
      <c r="I25" s="21" t="n">
        <v>0.15</v>
      </c>
      <c r="J25" s="21" t="n">
        <v>0.5</v>
      </c>
      <c r="K25" s="21" t="n">
        <v>1</v>
      </c>
      <c r="L25" s="21" t="n">
        <v>2.5</v>
      </c>
      <c r="M25" s="21" t="s">
        <v>167</v>
      </c>
      <c r="N25" s="21" t="s">
        <v>154</v>
      </c>
      <c r="T25" s="0"/>
    </row>
    <row r="26" customFormat="false" ht="14.4" hidden="false" customHeight="false" outlineLevel="0" collapsed="false">
      <c r="A26" s="15"/>
      <c r="B26" s="15"/>
      <c r="C26" s="24" t="str">
        <f aca="false">IF(A26=F26,"ok","ERROR")</f>
        <v>ERROR</v>
      </c>
      <c r="D26" s="24" t="str">
        <f aca="false">IF(AND(B26=5, E26="y"),"ERROR","ok")</f>
        <v>ok</v>
      </c>
      <c r="E26" s="0"/>
      <c r="F26" s="24" t="s">
        <v>77</v>
      </c>
      <c r="G26" s="15"/>
      <c r="H26" s="21" t="n">
        <v>74</v>
      </c>
      <c r="M26" s="21" t="s">
        <v>167</v>
      </c>
      <c r="N26" s="21" t="s">
        <v>154</v>
      </c>
      <c r="T26" s="0"/>
    </row>
    <row r="27" customFormat="false" ht="14.4" hidden="false" customHeight="false" outlineLevel="0" collapsed="false">
      <c r="A27" s="15"/>
      <c r="B27" s="15"/>
      <c r="C27" s="24" t="str">
        <f aca="false">IF(A27=F27,"ok","ERROR")</f>
        <v>ERROR</v>
      </c>
      <c r="D27" s="24" t="str">
        <f aca="false">IF(AND(B27=5, E27="y"),"ERROR","ok")</f>
        <v>ok</v>
      </c>
      <c r="E27" s="0"/>
      <c r="F27" s="24" t="s">
        <v>78</v>
      </c>
      <c r="G27" s="15"/>
      <c r="H27" s="21" t="n">
        <v>74</v>
      </c>
      <c r="M27" s="21" t="s">
        <v>167</v>
      </c>
      <c r="N27" s="21" t="s">
        <v>154</v>
      </c>
      <c r="T27" s="0"/>
    </row>
    <row r="28" customFormat="false" ht="14.4" hidden="false" customHeight="false" outlineLevel="0" collapsed="false">
      <c r="A28" s="15"/>
      <c r="B28" s="15"/>
      <c r="C28" s="24" t="str">
        <f aca="false">IF(A28=F28,"ok","ERROR")</f>
        <v>ERROR</v>
      </c>
      <c r="D28" s="24" t="str">
        <f aca="false">IF(AND(B28=5, E28="y"),"ERROR","ok")</f>
        <v>ok</v>
      </c>
      <c r="E28" s="0"/>
      <c r="F28" s="24" t="s">
        <v>79</v>
      </c>
      <c r="G28" s="15"/>
      <c r="H28" s="21" t="n">
        <v>74</v>
      </c>
      <c r="M28" s="21" t="s">
        <v>167</v>
      </c>
      <c r="N28" s="21" t="s">
        <v>154</v>
      </c>
      <c r="T28" s="0"/>
    </row>
    <row r="29" customFormat="false" ht="14.4" hidden="false" customHeight="false" outlineLevel="0" collapsed="false">
      <c r="A29" s="15"/>
      <c r="B29" s="15"/>
      <c r="C29" s="24" t="str">
        <f aca="false">IF(A29=F29,"ok","ERROR")</f>
        <v>ERROR</v>
      </c>
      <c r="D29" s="24" t="str">
        <f aca="false">IF(AND(B29=5, E29="y"),"ERROR","ok")</f>
        <v>ok</v>
      </c>
      <c r="E29" s="0"/>
      <c r="F29" s="24" t="s">
        <v>80</v>
      </c>
      <c r="G29" s="15"/>
      <c r="H29" s="21" t="n">
        <v>67</v>
      </c>
      <c r="M29" s="21" t="s">
        <v>168</v>
      </c>
      <c r="N29" s="21" t="s">
        <v>154</v>
      </c>
      <c r="T29" s="0"/>
    </row>
    <row r="30" customFormat="false" ht="14.4" hidden="false" customHeight="false" outlineLevel="0" collapsed="false">
      <c r="A30" s="15"/>
      <c r="B30" s="15"/>
      <c r="C30" s="24" t="str">
        <f aca="false">IF(A30=F30,"ok","ERROR")</f>
        <v>ERROR</v>
      </c>
      <c r="D30" s="24" t="str">
        <f aca="false">IF(AND(B30=5, E30="y"),"ERROR","ok")</f>
        <v>ok</v>
      </c>
      <c r="E30" s="0"/>
      <c r="F30" s="24" t="s">
        <v>81</v>
      </c>
      <c r="G30" s="15"/>
      <c r="H30" s="21" t="n">
        <v>74</v>
      </c>
      <c r="M30" s="21" t="s">
        <v>169</v>
      </c>
      <c r="N30" s="21" t="s">
        <v>154</v>
      </c>
      <c r="T30" s="0"/>
    </row>
    <row r="31" customFormat="false" ht="14.4" hidden="false" customHeight="false" outlineLevel="0" collapsed="false">
      <c r="A31" s="15"/>
      <c r="B31" s="15"/>
      <c r="C31" s="24" t="str">
        <f aca="false">IF(A31=F31,"ok","ERROR")</f>
        <v>ERROR</v>
      </c>
      <c r="D31" s="24" t="str">
        <f aca="false">IF(AND(B31=5, E31="y"),"ERROR","ok")</f>
        <v>ok</v>
      </c>
      <c r="E31" s="0"/>
      <c r="F31" s="24" t="s">
        <v>82</v>
      </c>
      <c r="G31" s="15"/>
      <c r="H31" s="21" t="n">
        <v>74</v>
      </c>
      <c r="M31" s="21" t="s">
        <v>170</v>
      </c>
      <c r="N31" s="21" t="s">
        <v>154</v>
      </c>
      <c r="T31" s="0"/>
    </row>
    <row r="32" customFormat="false" ht="14.4" hidden="false" customHeight="false" outlineLevel="0" collapsed="false">
      <c r="A32" s="15"/>
      <c r="B32" s="15"/>
      <c r="C32" s="24" t="str">
        <f aca="false">IF(A32=F32,"ok","ERROR")</f>
        <v>ERROR</v>
      </c>
      <c r="D32" s="24" t="str">
        <f aca="false">IF(AND(B32=5, E32="y"),"ERROR","ok")</f>
        <v>ok</v>
      </c>
      <c r="E32" s="0"/>
      <c r="F32" s="24" t="s">
        <v>83</v>
      </c>
      <c r="G32" s="15"/>
      <c r="H32" s="21" t="n">
        <v>67</v>
      </c>
      <c r="M32" s="21" t="s">
        <v>171</v>
      </c>
      <c r="N32" s="21" t="s">
        <v>154</v>
      </c>
      <c r="T32" s="0"/>
    </row>
    <row r="33" customFormat="false" ht="14.4" hidden="false" customHeight="false" outlineLevel="0" collapsed="false">
      <c r="A33" s="15"/>
      <c r="B33" s="15"/>
      <c r="C33" s="24" t="str">
        <f aca="false">IF(A33=F33,"ok","ERROR")</f>
        <v>ERROR</v>
      </c>
      <c r="D33" s="24" t="str">
        <f aca="false">IF(AND(B33=5, E33="y"),"ERROR","ok")</f>
        <v>ok</v>
      </c>
      <c r="E33" s="0"/>
      <c r="F33" s="24" t="s">
        <v>84</v>
      </c>
      <c r="G33" s="15"/>
      <c r="H33" s="21" t="n">
        <v>67</v>
      </c>
      <c r="M33" s="21" t="s">
        <v>171</v>
      </c>
      <c r="N33" s="21" t="s">
        <v>154</v>
      </c>
      <c r="T33" s="0"/>
    </row>
    <row r="34" customFormat="false" ht="14.4" hidden="false" customHeight="false" outlineLevel="0" collapsed="false">
      <c r="A34" s="15"/>
      <c r="B34" s="15"/>
      <c r="C34" s="24" t="str">
        <f aca="false">IF(A34=F34,"ok","ERROR")</f>
        <v>ERROR</v>
      </c>
      <c r="D34" s="24" t="str">
        <f aca="false">IF(AND(B34=5, E34="y"),"ERROR","ok")</f>
        <v>ok</v>
      </c>
      <c r="E34" s="0" t="s">
        <v>43</v>
      </c>
      <c r="F34" s="24" t="s">
        <v>85</v>
      </c>
      <c r="G34" s="15"/>
      <c r="H34" s="21" t="n">
        <v>74</v>
      </c>
      <c r="I34" s="21" t="n">
        <v>0.3</v>
      </c>
      <c r="J34" s="21" t="n">
        <v>1</v>
      </c>
      <c r="K34" s="21" t="n">
        <v>2</v>
      </c>
      <c r="L34" s="21" t="n">
        <v>5</v>
      </c>
      <c r="M34" s="21" t="s">
        <v>172</v>
      </c>
      <c r="N34" s="21" t="s">
        <v>154</v>
      </c>
      <c r="T34" s="0"/>
    </row>
    <row r="35" customFormat="false" ht="14.4" hidden="false" customHeight="false" outlineLevel="0" collapsed="false">
      <c r="A35" s="15"/>
      <c r="B35" s="15"/>
      <c r="C35" s="24" t="str">
        <f aca="false">IF(A35=F35,"ok","ERROR")</f>
        <v>ERROR</v>
      </c>
      <c r="D35" s="24" t="str">
        <f aca="false">IF(AND(B35=5, E35="y"),"ERROR","ok")</f>
        <v>ok</v>
      </c>
      <c r="E35" s="0"/>
      <c r="F35" s="24" t="s">
        <v>86</v>
      </c>
      <c r="G35" s="15"/>
      <c r="H35" s="21" t="n">
        <v>79</v>
      </c>
      <c r="M35" s="21" t="s">
        <v>173</v>
      </c>
      <c r="N35" s="21" t="s">
        <v>154</v>
      </c>
      <c r="T35" s="0"/>
    </row>
    <row r="36" customFormat="false" ht="14.4" hidden="false" customHeight="false" outlineLevel="0" collapsed="false">
      <c r="A36" s="15"/>
      <c r="B36" s="15"/>
      <c r="C36" s="24" t="str">
        <f aca="false">IF(A36=F36,"ok","ERROR")</f>
        <v>ERROR</v>
      </c>
      <c r="D36" s="24" t="str">
        <f aca="false">IF(AND(B36=5, E36="y"),"ERROR","ok")</f>
        <v>ok</v>
      </c>
      <c r="E36" s="0"/>
      <c r="F36" s="24" t="s">
        <v>87</v>
      </c>
      <c r="G36" s="15"/>
      <c r="H36" s="21" t="n">
        <v>79</v>
      </c>
      <c r="M36" s="21" t="s">
        <v>174</v>
      </c>
      <c r="N36" s="21" t="s">
        <v>154</v>
      </c>
      <c r="T36" s="0"/>
    </row>
    <row r="37" customFormat="false" ht="14.4" hidden="false" customHeight="false" outlineLevel="0" collapsed="false">
      <c r="A37" s="15"/>
      <c r="B37" s="15"/>
      <c r="C37" s="24" t="str">
        <f aca="false">IF(A37=F37,"ok","ERROR")</f>
        <v>ERROR</v>
      </c>
      <c r="D37" s="24" t="str">
        <f aca="false">IF(AND(B37=5, E37="y"),"ERROR","ok")</f>
        <v>ok</v>
      </c>
      <c r="E37" s="9"/>
      <c r="F37" s="24" t="s">
        <v>88</v>
      </c>
      <c r="G37" s="15"/>
      <c r="H37" s="21" t="n">
        <v>74</v>
      </c>
      <c r="M37" s="21" t="s">
        <v>175</v>
      </c>
      <c r="N37" s="21" t="s">
        <v>154</v>
      </c>
      <c r="T37" s="9"/>
    </row>
    <row r="38" customFormat="false" ht="14.4" hidden="false" customHeight="false" outlineLevel="0" collapsed="false">
      <c r="A38" s="15"/>
      <c r="B38" s="15"/>
      <c r="C38" s="24" t="str">
        <f aca="false">IF(A38=F38,"ok","ERROR")</f>
        <v>ERROR</v>
      </c>
      <c r="D38" s="24" t="str">
        <f aca="false">IF(AND(B38=5, E38="y"),"ERROR","ok")</f>
        <v>ok</v>
      </c>
      <c r="E38" s="0" t="s">
        <v>43</v>
      </c>
      <c r="F38" s="24" t="s">
        <v>89</v>
      </c>
      <c r="G38" s="15"/>
      <c r="H38" s="21" t="n">
        <v>74</v>
      </c>
      <c r="I38" s="21" t="n">
        <v>0.15</v>
      </c>
      <c r="J38" s="21" t="n">
        <v>0.5</v>
      </c>
      <c r="K38" s="21" t="n">
        <v>1</v>
      </c>
      <c r="L38" s="21" t="n">
        <v>2.5</v>
      </c>
      <c r="M38" s="21" t="s">
        <v>176</v>
      </c>
      <c r="N38" s="21" t="s">
        <v>154</v>
      </c>
      <c r="T38" s="0"/>
    </row>
    <row r="39" customFormat="false" ht="14.4" hidden="false" customHeight="false" outlineLevel="0" collapsed="false">
      <c r="A39" s="15"/>
      <c r="B39" s="15"/>
      <c r="C39" s="24" t="str">
        <f aca="false">IF(A39=F39,"ok","ERROR")</f>
        <v>ERROR</v>
      </c>
      <c r="D39" s="24" t="str">
        <f aca="false">IF(AND(B39=5, E39="y"),"ERROR","ok")</f>
        <v>ok</v>
      </c>
      <c r="E39" s="0"/>
      <c r="F39" s="24" t="s">
        <v>90</v>
      </c>
      <c r="G39" s="15"/>
      <c r="H39" s="21" t="n">
        <v>79</v>
      </c>
      <c r="M39" s="21" t="s">
        <v>177</v>
      </c>
      <c r="N39" s="21" t="s">
        <v>154</v>
      </c>
      <c r="T39" s="0"/>
    </row>
    <row r="40" customFormat="false" ht="14.4" hidden="false" customHeight="false" outlineLevel="0" collapsed="false">
      <c r="A40" s="15"/>
      <c r="B40" s="15"/>
      <c r="C40" s="24" t="str">
        <f aca="false">IF(A40=F40,"ok","ERROR")</f>
        <v>ERROR</v>
      </c>
      <c r="D40" s="24" t="str">
        <f aca="false">IF(AND(B40=5, E40="y"),"ERROR","ok")</f>
        <v>ok</v>
      </c>
      <c r="E40" s="0"/>
      <c r="F40" s="24" t="s">
        <v>91</v>
      </c>
      <c r="G40" s="15"/>
      <c r="H40" s="21" t="n">
        <v>79</v>
      </c>
      <c r="M40" s="21" t="s">
        <v>178</v>
      </c>
      <c r="N40" s="21" t="s">
        <v>154</v>
      </c>
      <c r="T40" s="0"/>
    </row>
    <row r="41" customFormat="false" ht="14.4" hidden="false" customHeight="false" outlineLevel="0" collapsed="false">
      <c r="A41" s="15"/>
      <c r="B41" s="15"/>
      <c r="C41" s="24" t="str">
        <f aca="false">IF(A41=F41,"ok","ERROR")</f>
        <v>ERROR</v>
      </c>
      <c r="D41" s="24" t="str">
        <f aca="false">IF(AND(B41=5, E41="y"),"ERROR","ok")</f>
        <v>ok</v>
      </c>
      <c r="E41" s="0"/>
      <c r="F41" s="24" t="s">
        <v>92</v>
      </c>
      <c r="G41" s="15"/>
      <c r="H41" s="21" t="n">
        <v>67</v>
      </c>
      <c r="M41" s="21" t="s">
        <v>179</v>
      </c>
      <c r="N41" s="21" t="s">
        <v>154</v>
      </c>
      <c r="T41" s="0"/>
    </row>
    <row r="42" customFormat="false" ht="14.4" hidden="false" customHeight="false" outlineLevel="0" collapsed="false">
      <c r="A42" s="15"/>
      <c r="B42" s="15"/>
      <c r="C42" s="24" t="str">
        <f aca="false">IF(A42=F42,"ok","ERROR")</f>
        <v>ERROR</v>
      </c>
      <c r="D42" s="24" t="str">
        <f aca="false">IF(AND(B42=5, E42="y"),"ERROR","ok")</f>
        <v>ok</v>
      </c>
      <c r="E42" s="0" t="s">
        <v>43</v>
      </c>
      <c r="F42" s="24" t="s">
        <v>93</v>
      </c>
      <c r="G42" s="15"/>
      <c r="H42" s="21" t="n">
        <v>74</v>
      </c>
      <c r="I42" s="21" t="n">
        <v>0.45</v>
      </c>
      <c r="J42" s="21" t="n">
        <v>1.5</v>
      </c>
      <c r="K42" s="21" t="n">
        <v>3</v>
      </c>
      <c r="L42" s="21" t="n">
        <v>7.5</v>
      </c>
      <c r="M42" s="21" t="s">
        <v>180</v>
      </c>
      <c r="N42" s="21" t="s">
        <v>154</v>
      </c>
      <c r="Q42" s="21"/>
      <c r="T42" s="0"/>
    </row>
    <row r="43" customFormat="false" ht="14.4" hidden="false" customHeight="false" outlineLevel="0" collapsed="false">
      <c r="A43" s="15"/>
      <c r="B43" s="15"/>
      <c r="C43" s="24" t="str">
        <f aca="false">IF(A43=F43,"ok","ERROR")</f>
        <v>ERROR</v>
      </c>
      <c r="D43" s="24" t="str">
        <f aca="false">IF(AND(B43=5, E43="y"),"ERROR","ok")</f>
        <v>ok</v>
      </c>
      <c r="E43" s="0"/>
      <c r="F43" s="24" t="s">
        <v>94</v>
      </c>
      <c r="G43" s="15"/>
      <c r="H43" s="21" t="n">
        <v>74</v>
      </c>
      <c r="M43" s="21" t="s">
        <v>181</v>
      </c>
      <c r="N43" s="21" t="s">
        <v>154</v>
      </c>
      <c r="T43" s="0"/>
    </row>
    <row r="44" customFormat="false" ht="14.4" hidden="false" customHeight="false" outlineLevel="0" collapsed="false">
      <c r="A44" s="15"/>
      <c r="B44" s="15"/>
      <c r="C44" s="24" t="str">
        <f aca="false">IF(A44=F44,"ok","ERROR")</f>
        <v>ERROR</v>
      </c>
      <c r="D44" s="24" t="str">
        <f aca="false">IF(AND(B44=5, E44="y"),"ERROR","ok")</f>
        <v>ok</v>
      </c>
      <c r="E44" s="0" t="s">
        <v>43</v>
      </c>
      <c r="F44" s="24" t="s">
        <v>95</v>
      </c>
      <c r="G44" s="15"/>
      <c r="H44" s="21" t="n">
        <v>74</v>
      </c>
      <c r="I44" s="21" t="n">
        <v>0.75</v>
      </c>
      <c r="J44" s="21" t="n">
        <v>2.5</v>
      </c>
      <c r="K44" s="21" t="n">
        <v>5</v>
      </c>
      <c r="L44" s="21" t="n">
        <v>12.5</v>
      </c>
      <c r="M44" s="21" t="s">
        <v>182</v>
      </c>
      <c r="N44" s="21" t="s">
        <v>154</v>
      </c>
      <c r="T44" s="0"/>
    </row>
    <row r="45" customFormat="false" ht="14.4" hidden="false" customHeight="false" outlineLevel="0" collapsed="false">
      <c r="A45" s="15"/>
      <c r="B45" s="15"/>
      <c r="C45" s="24" t="str">
        <f aca="false">IF(A45=F45,"ok","ERROR")</f>
        <v>ERROR</v>
      </c>
      <c r="D45" s="24" t="str">
        <f aca="false">IF(AND(B45=5, E45="y"),"ERROR","ok")</f>
        <v>ok</v>
      </c>
      <c r="E45" s="0"/>
      <c r="F45" s="24" t="s">
        <v>96</v>
      </c>
      <c r="G45" s="15"/>
      <c r="H45" s="21" t="n">
        <v>74</v>
      </c>
      <c r="M45" s="21" t="s">
        <v>183</v>
      </c>
      <c r="N45" s="21" t="s">
        <v>154</v>
      </c>
      <c r="T45" s="0"/>
    </row>
    <row r="46" customFormat="false" ht="14.4" hidden="false" customHeight="false" outlineLevel="0" collapsed="false">
      <c r="A46" s="15"/>
      <c r="B46" s="15"/>
      <c r="C46" s="24" t="str">
        <f aca="false">IF(A46=F46,"ok","ERROR")</f>
        <v>ERROR</v>
      </c>
      <c r="D46" s="24" t="str">
        <f aca="false">IF(AND(B46=5, E46="y"),"ERROR","ok")</f>
        <v>ok</v>
      </c>
      <c r="E46" s="0" t="s">
        <v>43</v>
      </c>
      <c r="F46" s="24" t="s">
        <v>97</v>
      </c>
      <c r="G46" s="15"/>
      <c r="H46" s="21" t="n">
        <v>74</v>
      </c>
      <c r="I46" s="21" t="n">
        <v>0.3</v>
      </c>
      <c r="J46" s="21" t="n">
        <v>1</v>
      </c>
      <c r="K46" s="21" t="n">
        <v>2</v>
      </c>
      <c r="L46" s="21" t="n">
        <v>5</v>
      </c>
      <c r="M46" s="21" t="s">
        <v>183</v>
      </c>
      <c r="N46" s="21" t="s">
        <v>154</v>
      </c>
      <c r="Q46" s="21"/>
      <c r="T46" s="0"/>
    </row>
    <row r="47" customFormat="false" ht="14.4" hidden="false" customHeight="false" outlineLevel="0" collapsed="false">
      <c r="A47" s="15"/>
      <c r="B47" s="15"/>
      <c r="C47" s="24" t="str">
        <f aca="false">IF(A47=F47,"ok","ERROR")</f>
        <v>ERROR</v>
      </c>
      <c r="D47" s="24" t="str">
        <f aca="false">IF(AND(B47=5, E47="y"),"ERROR","ok")</f>
        <v>ok</v>
      </c>
      <c r="E47" s="0"/>
      <c r="F47" s="24" t="s">
        <v>98</v>
      </c>
      <c r="G47" s="15"/>
      <c r="H47" s="21" t="n">
        <v>74</v>
      </c>
      <c r="M47" s="21" t="s">
        <v>183</v>
      </c>
      <c r="N47" s="21" t="s">
        <v>154</v>
      </c>
      <c r="T47" s="0"/>
    </row>
    <row r="48" customFormat="false" ht="14.4" hidden="false" customHeight="false" outlineLevel="0" collapsed="false">
      <c r="A48" s="15"/>
      <c r="B48" s="15"/>
      <c r="C48" s="24" t="str">
        <f aca="false">IF(A48=F48,"ok","ERROR")</f>
        <v>ERROR</v>
      </c>
      <c r="D48" s="24" t="str">
        <f aca="false">IF(AND(B48=5, E48="y"),"ERROR","ok")</f>
        <v>ok</v>
      </c>
      <c r="E48" s="0"/>
      <c r="F48" s="24" t="s">
        <v>99</v>
      </c>
      <c r="G48" s="15"/>
      <c r="H48" s="21" t="n">
        <v>74</v>
      </c>
      <c r="M48" s="21" t="s">
        <v>183</v>
      </c>
      <c r="N48" s="21" t="s">
        <v>154</v>
      </c>
      <c r="T48" s="0"/>
    </row>
    <row r="49" customFormat="false" ht="14.4" hidden="false" customHeight="false" outlineLevel="0" collapsed="false">
      <c r="A49" s="15"/>
      <c r="B49" s="15"/>
      <c r="C49" s="24" t="str">
        <f aca="false">IF(A49=F49,"ok","ERROR")</f>
        <v>ERROR</v>
      </c>
      <c r="D49" s="24" t="str">
        <f aca="false">IF(AND(B49=5, E49="y"),"ERROR","ok")</f>
        <v>ok</v>
      </c>
      <c r="E49" s="0"/>
      <c r="F49" s="24" t="s">
        <v>100</v>
      </c>
      <c r="G49" s="15"/>
      <c r="H49" s="21" t="n">
        <v>67</v>
      </c>
      <c r="M49" s="21" t="s">
        <v>184</v>
      </c>
      <c r="N49" s="21" t="s">
        <v>154</v>
      </c>
      <c r="T49" s="0"/>
    </row>
    <row r="50" customFormat="false" ht="14.4" hidden="false" customHeight="false" outlineLevel="0" collapsed="false">
      <c r="A50" s="15"/>
      <c r="B50" s="15"/>
      <c r="C50" s="24" t="str">
        <f aca="false">IF(A50=F50,"ok","ERROR")</f>
        <v>ERROR</v>
      </c>
      <c r="D50" s="24" t="str">
        <f aca="false">IF(AND(B50=5, E50="y"),"ERROR","ok")</f>
        <v>ok</v>
      </c>
      <c r="E50" s="0"/>
      <c r="F50" s="24" t="s">
        <v>101</v>
      </c>
      <c r="G50" s="15"/>
      <c r="H50" s="21" t="n">
        <v>67</v>
      </c>
      <c r="M50" s="21" t="s">
        <v>185</v>
      </c>
      <c r="N50" s="21" t="s">
        <v>154</v>
      </c>
      <c r="T50" s="0"/>
    </row>
    <row r="51" customFormat="false" ht="14.4" hidden="false" customHeight="false" outlineLevel="0" collapsed="false">
      <c r="A51" s="15"/>
      <c r="B51" s="15"/>
      <c r="C51" s="24" t="str">
        <f aca="false">IF(A51=F51,"ok","ERROR")</f>
        <v>ERROR</v>
      </c>
      <c r="D51" s="24" t="str">
        <f aca="false">IF(AND(B51=5, E51="y"),"ERROR","ok")</f>
        <v>ok</v>
      </c>
      <c r="E51" s="0" t="s">
        <v>43</v>
      </c>
      <c r="F51" s="24" t="s">
        <v>102</v>
      </c>
      <c r="G51" s="15"/>
      <c r="H51" s="21" t="n">
        <v>67</v>
      </c>
      <c r="I51" s="21" t="n">
        <v>0.6</v>
      </c>
      <c r="J51" s="21" t="n">
        <v>2</v>
      </c>
      <c r="K51" s="21" t="n">
        <v>4</v>
      </c>
      <c r="L51" s="21" t="n">
        <v>10</v>
      </c>
      <c r="M51" s="21" t="s">
        <v>184</v>
      </c>
      <c r="N51" s="21" t="s">
        <v>154</v>
      </c>
      <c r="T51" s="0"/>
    </row>
    <row r="52" customFormat="false" ht="14.4" hidden="false" customHeight="false" outlineLevel="0" collapsed="false">
      <c r="A52" s="15"/>
      <c r="B52" s="15"/>
      <c r="C52" s="24" t="str">
        <f aca="false">IF(A52=F52,"ok","ERROR")</f>
        <v>ERROR</v>
      </c>
      <c r="D52" s="24" t="str">
        <f aca="false">IF(AND(B52=5, E52="y"),"ERROR","ok")</f>
        <v>ok</v>
      </c>
      <c r="E52" s="0"/>
      <c r="F52" s="24" t="s">
        <v>103</v>
      </c>
      <c r="G52" s="15"/>
      <c r="H52" s="21" t="s">
        <v>186</v>
      </c>
      <c r="M52" s="21" t="s">
        <v>153</v>
      </c>
      <c r="N52" s="21" t="s">
        <v>154</v>
      </c>
      <c r="T52" s="0"/>
    </row>
    <row r="53" customFormat="false" ht="14.4" hidden="false" customHeight="false" outlineLevel="0" collapsed="false">
      <c r="A53" s="15"/>
      <c r="B53" s="15"/>
      <c r="C53" s="24" t="str">
        <f aca="false">IF(A53=F53,"ok","ERROR")</f>
        <v>ERROR</v>
      </c>
      <c r="D53" s="24" t="str">
        <f aca="false">IF(AND(B53=5, E53="y"),"ERROR","ok")</f>
        <v>ok</v>
      </c>
      <c r="E53" s="0"/>
      <c r="F53" s="24" t="s">
        <v>104</v>
      </c>
      <c r="G53" s="15"/>
      <c r="H53" s="21" t="n">
        <v>67</v>
      </c>
      <c r="M53" s="21" t="s">
        <v>153</v>
      </c>
      <c r="N53" s="21" t="s">
        <v>154</v>
      </c>
      <c r="T53" s="0"/>
    </row>
    <row r="54" customFormat="false" ht="14.4" hidden="false" customHeight="false" outlineLevel="0" collapsed="false">
      <c r="A54" s="15"/>
      <c r="B54" s="15"/>
      <c r="C54" s="24" t="str">
        <f aca="false">IF(A54=F54,"ok","ERROR")</f>
        <v>ERROR</v>
      </c>
      <c r="D54" s="24" t="str">
        <f aca="false">IF(AND(B54=5, E54="y"),"ERROR","ok")</f>
        <v>ok</v>
      </c>
      <c r="E54" s="0" t="s">
        <v>43</v>
      </c>
      <c r="F54" s="24" t="s">
        <v>105</v>
      </c>
      <c r="G54" s="15"/>
      <c r="H54" s="21" t="n">
        <v>79</v>
      </c>
      <c r="I54" s="21" t="n">
        <v>0.45</v>
      </c>
      <c r="J54" s="21" t="n">
        <v>1.5</v>
      </c>
      <c r="K54" s="21" t="n">
        <v>3</v>
      </c>
      <c r="L54" s="21" t="n">
        <v>7.5</v>
      </c>
      <c r="M54" s="21" t="s">
        <v>187</v>
      </c>
      <c r="N54" s="21" t="s">
        <v>154</v>
      </c>
      <c r="T54" s="0"/>
    </row>
    <row r="55" customFormat="false" ht="14.4" hidden="false" customHeight="false" outlineLevel="0" collapsed="false">
      <c r="A55" s="15"/>
      <c r="B55" s="15"/>
      <c r="C55" s="24" t="str">
        <f aca="false">IF(A55=F55,"ok","ERROR")</f>
        <v>ERROR</v>
      </c>
      <c r="D55" s="24" t="str">
        <f aca="false">IF(AND(B55=5, E55="y"),"ERROR","ok")</f>
        <v>ok</v>
      </c>
      <c r="E55" s="0"/>
      <c r="F55" s="24" t="s">
        <v>106</v>
      </c>
      <c r="G55" s="15"/>
      <c r="H55" s="21" t="n">
        <v>79</v>
      </c>
      <c r="M55" s="21" t="s">
        <v>188</v>
      </c>
      <c r="N55" s="21" t="s">
        <v>154</v>
      </c>
      <c r="T55" s="0"/>
    </row>
    <row r="56" customFormat="false" ht="14.4" hidden="false" customHeight="false" outlineLevel="0" collapsed="false">
      <c r="A56" s="15"/>
      <c r="B56" s="15"/>
      <c r="C56" s="24" t="str">
        <f aca="false">IF(A56=F56,"ok","ERROR")</f>
        <v>ERROR</v>
      </c>
      <c r="D56" s="24" t="str">
        <f aca="false">IF(AND(B56=5, E56="y"),"ERROR","ok")</f>
        <v>ok</v>
      </c>
      <c r="E56" s="0" t="s">
        <v>43</v>
      </c>
      <c r="F56" s="24" t="s">
        <v>107</v>
      </c>
      <c r="G56" s="15"/>
      <c r="H56" s="21" t="n">
        <v>74</v>
      </c>
      <c r="I56" s="21" t="n">
        <v>0.3</v>
      </c>
      <c r="J56" s="21" t="n">
        <v>1</v>
      </c>
      <c r="K56" s="21" t="n">
        <v>2</v>
      </c>
      <c r="L56" s="21" t="n">
        <v>5</v>
      </c>
      <c r="M56" s="21" t="s">
        <v>189</v>
      </c>
      <c r="N56" s="21" t="s">
        <v>154</v>
      </c>
      <c r="T56" s="0"/>
    </row>
    <row r="57" customFormat="false" ht="14.4" hidden="false" customHeight="false" outlineLevel="0" collapsed="false">
      <c r="A57" s="15"/>
      <c r="B57" s="15"/>
      <c r="C57" s="24" t="str">
        <f aca="false">IF(A57=F57,"ok","ERROR")</f>
        <v>ERROR</v>
      </c>
      <c r="D57" s="24" t="str">
        <f aca="false">IF(AND(B57=5, E57="y"),"ERROR","ok")</f>
        <v>ok</v>
      </c>
      <c r="E57" s="0" t="s">
        <v>43</v>
      </c>
      <c r="F57" s="24" t="s">
        <v>108</v>
      </c>
      <c r="G57" s="15"/>
      <c r="H57" s="21" t="n">
        <v>79</v>
      </c>
      <c r="I57" s="21" t="n">
        <v>0.15</v>
      </c>
      <c r="J57" s="21" t="n">
        <v>0.5</v>
      </c>
      <c r="K57" s="21" t="n">
        <v>1</v>
      </c>
      <c r="L57" s="21" t="n">
        <v>2.5</v>
      </c>
      <c r="M57" s="21" t="s">
        <v>190</v>
      </c>
      <c r="N57" s="21" t="s">
        <v>154</v>
      </c>
      <c r="T57" s="0"/>
    </row>
    <row r="58" customFormat="false" ht="14.4" hidden="false" customHeight="false" outlineLevel="0" collapsed="false">
      <c r="A58" s="15"/>
      <c r="B58" s="15"/>
      <c r="C58" s="24" t="str">
        <f aca="false">IF(A58=F58,"ok","ERROR")</f>
        <v>ERROR</v>
      </c>
      <c r="D58" s="24" t="str">
        <f aca="false">IF(AND(B58=5, E58="y"),"ERROR","ok")</f>
        <v>ok</v>
      </c>
      <c r="E58" s="0"/>
      <c r="F58" s="24" t="s">
        <v>109</v>
      </c>
      <c r="G58" s="15"/>
      <c r="H58" s="21" t="n">
        <v>79</v>
      </c>
      <c r="M58" s="21" t="s">
        <v>191</v>
      </c>
      <c r="N58" s="21" t="s">
        <v>154</v>
      </c>
      <c r="Q58" s="21"/>
      <c r="T58" s="0"/>
    </row>
    <row r="59" customFormat="false" ht="14.4" hidden="false" customHeight="false" outlineLevel="0" collapsed="false">
      <c r="A59" s="15"/>
      <c r="B59" s="15"/>
      <c r="C59" s="24" t="str">
        <f aca="false">IF(A59=F59,"ok","ERROR")</f>
        <v>ERROR</v>
      </c>
      <c r="D59" s="24" t="str">
        <f aca="false">IF(AND(B59=5, E59="y"),"ERROR","ok")</f>
        <v>ok</v>
      </c>
      <c r="E59" s="0"/>
      <c r="F59" s="24" t="s">
        <v>110</v>
      </c>
      <c r="G59" s="15"/>
      <c r="H59" s="21" t="n">
        <v>79</v>
      </c>
      <c r="M59" s="21" t="s">
        <v>153</v>
      </c>
      <c r="N59" s="21" t="s">
        <v>154</v>
      </c>
      <c r="T59" s="0"/>
    </row>
    <row r="60" customFormat="false" ht="14.4" hidden="false" customHeight="false" outlineLevel="0" collapsed="false">
      <c r="A60" s="15"/>
      <c r="B60" s="15"/>
      <c r="C60" s="24" t="str">
        <f aca="false">IF(A60=F60,"ok","ERROR")</f>
        <v>ERROR</v>
      </c>
      <c r="D60" s="24" t="str">
        <f aca="false">IF(AND(B60=5, E60="y"),"ERROR","ok")</f>
        <v>ok</v>
      </c>
      <c r="E60" s="0"/>
      <c r="F60" s="24" t="s">
        <v>111</v>
      </c>
      <c r="G60" s="15"/>
      <c r="H60" s="21" t="n">
        <v>79</v>
      </c>
      <c r="M60" s="21" t="s">
        <v>192</v>
      </c>
      <c r="N60" s="21" t="s">
        <v>154</v>
      </c>
      <c r="T60" s="0"/>
    </row>
    <row r="61" customFormat="false" ht="14.4" hidden="false" customHeight="false" outlineLevel="0" collapsed="false">
      <c r="A61" s="15"/>
      <c r="B61" s="15"/>
      <c r="C61" s="24" t="str">
        <f aca="false">IF(A61=F61,"ok","ERROR")</f>
        <v>ERROR</v>
      </c>
      <c r="D61" s="24" t="str">
        <f aca="false">IF(AND(B61=5, E61="y"),"ERROR","ok")</f>
        <v>ok</v>
      </c>
      <c r="E61" s="0" t="s">
        <v>43</v>
      </c>
      <c r="F61" s="24" t="s">
        <v>112</v>
      </c>
      <c r="G61" s="15"/>
      <c r="H61" s="21" t="n">
        <v>74</v>
      </c>
      <c r="I61" s="21" t="n">
        <v>0.6</v>
      </c>
      <c r="J61" s="21" t="n">
        <v>2</v>
      </c>
      <c r="K61" s="21" t="n">
        <v>4</v>
      </c>
      <c r="L61" s="21" t="n">
        <v>10</v>
      </c>
      <c r="M61" s="21" t="s">
        <v>193</v>
      </c>
      <c r="N61" s="21" t="s">
        <v>154</v>
      </c>
      <c r="T61" s="0"/>
    </row>
    <row r="62" customFormat="false" ht="14.4" hidden="false" customHeight="false" outlineLevel="0" collapsed="false">
      <c r="A62" s="15"/>
      <c r="B62" s="15"/>
      <c r="C62" s="24" t="str">
        <f aca="false">IF(A62=F62,"ok","ERROR")</f>
        <v>ERROR</v>
      </c>
      <c r="D62" s="24" t="str">
        <f aca="false">IF(AND(B62=5, E62="y"),"ERROR","ok")</f>
        <v>ok</v>
      </c>
      <c r="E62" s="0"/>
      <c r="F62" s="24" t="s">
        <v>113</v>
      </c>
      <c r="G62" s="15"/>
      <c r="H62" s="21" t="n">
        <v>55</v>
      </c>
      <c r="M62" s="21" t="s">
        <v>153</v>
      </c>
      <c r="N62" s="21" t="s">
        <v>154</v>
      </c>
      <c r="T62" s="0"/>
    </row>
    <row r="63" customFormat="false" ht="14.4" hidden="false" customHeight="false" outlineLevel="0" collapsed="false">
      <c r="A63" s="15"/>
      <c r="B63" s="15"/>
      <c r="C63" s="24" t="str">
        <f aca="false">IF(A63=F63,"ok","ERROR")</f>
        <v>ERROR</v>
      </c>
      <c r="D63" s="24" t="str">
        <f aca="false">IF(AND(B63=5, E63="y"),"ERROR","ok")</f>
        <v>ok</v>
      </c>
      <c r="E63" s="0" t="s">
        <v>43</v>
      </c>
      <c r="F63" s="24" t="s">
        <v>114</v>
      </c>
      <c r="G63" s="15"/>
      <c r="H63" s="21" t="n">
        <v>55</v>
      </c>
      <c r="I63" s="21" t="n">
        <v>0.15</v>
      </c>
      <c r="J63" s="21" t="n">
        <v>0.5</v>
      </c>
      <c r="K63" s="21" t="n">
        <v>1</v>
      </c>
      <c r="L63" s="21" t="n">
        <v>2.5</v>
      </c>
      <c r="M63" s="21" t="s">
        <v>194</v>
      </c>
      <c r="N63" s="21" t="s">
        <v>154</v>
      </c>
      <c r="T63" s="0"/>
    </row>
    <row r="64" customFormat="false" ht="14.4" hidden="false" customHeight="false" outlineLevel="0" collapsed="false">
      <c r="A64" s="15"/>
      <c r="B64" s="15"/>
      <c r="C64" s="24" t="str">
        <f aca="false">IF(A64=F64,"ok","ERROR")</f>
        <v>ERROR</v>
      </c>
      <c r="D64" s="24" t="str">
        <f aca="false">IF(AND(B64=5, E64="y"),"ERROR","ok")</f>
        <v>ok</v>
      </c>
      <c r="E64" s="0"/>
      <c r="F64" s="24" t="s">
        <v>115</v>
      </c>
      <c r="G64" s="15"/>
      <c r="H64" s="21" t="n">
        <v>74</v>
      </c>
      <c r="M64" s="21" t="s">
        <v>195</v>
      </c>
      <c r="N64" s="21" t="s">
        <v>154</v>
      </c>
      <c r="T64" s="0"/>
    </row>
    <row r="65" s="26" customFormat="true" ht="14.4" hidden="false" customHeight="false" outlineLevel="0" collapsed="false">
      <c r="A65" s="23"/>
      <c r="B65" s="23"/>
      <c r="C65" s="24" t="str">
        <f aca="false">IF(A65=F65,"ok","ERROR")</f>
        <v>ERROR</v>
      </c>
      <c r="D65" s="24" t="str">
        <f aca="false">IF(AND(B65=5, E65="y"),"ERROR","ok")</f>
        <v>ok</v>
      </c>
      <c r="E65" s="0"/>
      <c r="F65" s="26" t="s">
        <v>116</v>
      </c>
      <c r="G65" s="23"/>
      <c r="H65" s="21" t="n">
        <v>74</v>
      </c>
      <c r="I65" s="21"/>
      <c r="J65" s="21"/>
      <c r="K65" s="21"/>
      <c r="L65" s="21"/>
      <c r="M65" s="21" t="s">
        <v>153</v>
      </c>
      <c r="N65" s="21" t="s">
        <v>154</v>
      </c>
      <c r="O65" s="24"/>
      <c r="P65" s="24"/>
      <c r="Q65" s="24"/>
      <c r="R65" s="24"/>
      <c r="S65" s="24"/>
      <c r="T65" s="0"/>
    </row>
    <row r="66" customFormat="false" ht="14.4" hidden="false" customHeight="false" outlineLevel="0" collapsed="false">
      <c r="A66" s="15"/>
      <c r="B66" s="15"/>
      <c r="C66" s="24" t="str">
        <f aca="false">IF(A66=F66,"ok","ERROR")</f>
        <v>ERROR</v>
      </c>
      <c r="D66" s="24" t="str">
        <f aca="false">IF(AND(B66=5, E66="y"),"ERROR","ok")</f>
        <v>ok</v>
      </c>
      <c r="E66" s="0" t="s">
        <v>43</v>
      </c>
      <c r="F66" s="24" t="s">
        <v>117</v>
      </c>
      <c r="G66" s="15"/>
      <c r="H66" s="21" t="n">
        <v>67</v>
      </c>
      <c r="I66" s="21" t="n">
        <v>0.45</v>
      </c>
      <c r="J66" s="21" t="n">
        <v>1.5</v>
      </c>
      <c r="K66" s="21" t="n">
        <v>3</v>
      </c>
      <c r="L66" s="21" t="n">
        <v>7.5</v>
      </c>
      <c r="M66" s="21" t="s">
        <v>196</v>
      </c>
      <c r="N66" s="21" t="s">
        <v>154</v>
      </c>
      <c r="O66" s="26"/>
      <c r="P66" s="26"/>
      <c r="Q66" s="26"/>
      <c r="R66" s="26"/>
      <c r="S66" s="26"/>
      <c r="T66" s="0"/>
    </row>
    <row r="67" customFormat="false" ht="14.4" hidden="false" customHeight="false" outlineLevel="0" collapsed="false">
      <c r="A67" s="15"/>
      <c r="B67" s="15"/>
      <c r="C67" s="24" t="str">
        <f aca="false">IF(A67=F67,"ok","ERROR")</f>
        <v>ERROR</v>
      </c>
      <c r="D67" s="24" t="str">
        <f aca="false">IF(AND(B67=5, E67="y"),"ERROR","ok")</f>
        <v>ok</v>
      </c>
      <c r="E67" s="0" t="s">
        <v>43</v>
      </c>
      <c r="F67" s="24" t="s">
        <v>118</v>
      </c>
      <c r="G67" s="15"/>
      <c r="H67" s="21" t="n">
        <v>79</v>
      </c>
      <c r="I67" s="21" t="n">
        <v>0.3</v>
      </c>
      <c r="J67" s="21" t="n">
        <v>1</v>
      </c>
      <c r="K67" s="21" t="n">
        <v>2</v>
      </c>
      <c r="L67" s="21" t="n">
        <v>5</v>
      </c>
      <c r="M67" s="21" t="s">
        <v>197</v>
      </c>
      <c r="N67" s="21" t="s">
        <v>154</v>
      </c>
      <c r="T67" s="0"/>
    </row>
    <row r="68" customFormat="false" ht="14.4" hidden="false" customHeight="false" outlineLevel="0" collapsed="false">
      <c r="A68" s="15"/>
      <c r="B68" s="15"/>
      <c r="C68" s="24" t="str">
        <f aca="false">IF(A68=F68,"ok","ERROR")</f>
        <v>ERROR</v>
      </c>
      <c r="D68" s="24" t="str">
        <f aca="false">IF(AND(B68=5, E68="y"),"ERROR","ok")</f>
        <v>ok</v>
      </c>
      <c r="E68" s="0" t="s">
        <v>43</v>
      </c>
      <c r="F68" s="24" t="s">
        <v>119</v>
      </c>
      <c r="G68" s="15"/>
      <c r="H68" s="21" t="n">
        <v>79</v>
      </c>
      <c r="I68" s="21" t="n">
        <v>0.75</v>
      </c>
      <c r="J68" s="21" t="n">
        <v>2.5</v>
      </c>
      <c r="K68" s="21" t="n">
        <v>5</v>
      </c>
      <c r="L68" s="21" t="n">
        <v>12.5</v>
      </c>
      <c r="M68" s="21" t="s">
        <v>198</v>
      </c>
      <c r="N68" s="21" t="s">
        <v>154</v>
      </c>
      <c r="T68" s="0"/>
    </row>
    <row r="69" customFormat="false" ht="14.4" hidden="false" customHeight="false" outlineLevel="0" collapsed="false">
      <c r="A69" s="15"/>
      <c r="B69" s="15"/>
      <c r="C69" s="24" t="str">
        <f aca="false">IF(A69=F69,"ok","ERROR")</f>
        <v>ERROR</v>
      </c>
      <c r="D69" s="24" t="str">
        <f aca="false">IF(AND(B69=5, E69="y"),"ERROR","ok")</f>
        <v>ok</v>
      </c>
      <c r="E69" s="0" t="s">
        <v>43</v>
      </c>
      <c r="F69" s="24" t="s">
        <v>120</v>
      </c>
      <c r="G69" s="15"/>
      <c r="H69" s="21" t="n">
        <v>79</v>
      </c>
      <c r="I69" s="21" t="n">
        <v>0.15</v>
      </c>
      <c r="J69" s="21" t="n">
        <v>0.5</v>
      </c>
      <c r="K69" s="21" t="n">
        <v>1</v>
      </c>
      <c r="L69" s="21" t="n">
        <v>2.5</v>
      </c>
      <c r="M69" s="21" t="s">
        <v>199</v>
      </c>
      <c r="N69" s="21" t="s">
        <v>154</v>
      </c>
      <c r="T69" s="0"/>
    </row>
    <row r="70" customFormat="false" ht="14.4" hidden="false" customHeight="false" outlineLevel="0" collapsed="false">
      <c r="A70" s="15"/>
      <c r="B70" s="15"/>
      <c r="C70" s="24" t="str">
        <f aca="false">IF(A70=F70,"ok","ERROR")</f>
        <v>ERROR</v>
      </c>
      <c r="D70" s="24" t="str">
        <f aca="false">IF(AND(B70=5, E70="y"),"ERROR","ok")</f>
        <v>ok</v>
      </c>
      <c r="E70" s="0"/>
      <c r="F70" s="24" t="s">
        <v>121</v>
      </c>
      <c r="G70" s="15"/>
      <c r="H70" s="21" t="n">
        <v>79</v>
      </c>
      <c r="M70" s="21" t="s">
        <v>200</v>
      </c>
      <c r="N70" s="21" t="s">
        <v>154</v>
      </c>
      <c r="T70" s="0"/>
    </row>
    <row r="71" customFormat="false" ht="14.4" hidden="false" customHeight="false" outlineLevel="0" collapsed="false">
      <c r="A71" s="15"/>
      <c r="B71" s="15"/>
      <c r="C71" s="24" t="str">
        <f aca="false">IF(A71=F71,"ok","ERROR")</f>
        <v>ERROR</v>
      </c>
      <c r="D71" s="24" t="str">
        <f aca="false">IF(AND(B71=5, E71="y"),"ERROR","ok")</f>
        <v>ok</v>
      </c>
      <c r="E71" s="0" t="s">
        <v>43</v>
      </c>
      <c r="F71" s="24" t="s">
        <v>122</v>
      </c>
      <c r="G71" s="15"/>
      <c r="H71" s="21" t="n">
        <v>79</v>
      </c>
      <c r="I71" s="21" t="n">
        <v>0.45</v>
      </c>
      <c r="J71" s="21" t="n">
        <v>1.5</v>
      </c>
      <c r="K71" s="21" t="n">
        <v>3</v>
      </c>
      <c r="L71" s="21" t="n">
        <v>7.5</v>
      </c>
      <c r="M71" s="21" t="s">
        <v>201</v>
      </c>
      <c r="N71" s="21" t="s">
        <v>154</v>
      </c>
      <c r="T71" s="0"/>
    </row>
    <row r="72" customFormat="false" ht="14.4" hidden="false" customHeight="false" outlineLevel="0" collapsed="false">
      <c r="A72" s="15"/>
      <c r="B72" s="15"/>
      <c r="C72" s="24" t="str">
        <f aca="false">IF(A72=F72,"ok","ERROR")</f>
        <v>ERROR</v>
      </c>
      <c r="D72" s="24" t="str">
        <f aca="false">IF(AND(B72=5, E72="y"),"ERROR","ok")</f>
        <v>ok</v>
      </c>
      <c r="E72" s="0"/>
      <c r="F72" s="24" t="s">
        <v>123</v>
      </c>
      <c r="G72" s="15"/>
      <c r="H72" s="21" t="n">
        <v>74</v>
      </c>
      <c r="M72" s="21" t="s">
        <v>153</v>
      </c>
      <c r="N72" s="21" t="s">
        <v>154</v>
      </c>
      <c r="T72" s="0"/>
    </row>
    <row r="73" customFormat="false" ht="14.4" hidden="false" customHeight="false" outlineLevel="0" collapsed="false">
      <c r="A73" s="15"/>
      <c r="B73" s="15"/>
      <c r="C73" s="24" t="str">
        <f aca="false">IF(A73=F73,"ok","ERROR")</f>
        <v>ERROR</v>
      </c>
      <c r="D73" s="24" t="str">
        <f aca="false">IF(AND(B73=5, E73="y"),"ERROR","ok")</f>
        <v>ok</v>
      </c>
      <c r="E73" s="0" t="s">
        <v>43</v>
      </c>
      <c r="F73" s="24" t="s">
        <v>124</v>
      </c>
      <c r="G73" s="15"/>
      <c r="H73" s="21" t="n">
        <v>74</v>
      </c>
      <c r="I73" s="21" t="n">
        <v>0.15</v>
      </c>
      <c r="J73" s="21" t="n">
        <v>0.5</v>
      </c>
      <c r="K73" s="21" t="n">
        <v>1</v>
      </c>
      <c r="L73" s="21" t="n">
        <v>2.5</v>
      </c>
      <c r="M73" s="21" t="s">
        <v>202</v>
      </c>
      <c r="N73" s="21" t="s">
        <v>154</v>
      </c>
      <c r="T73" s="0"/>
    </row>
    <row r="74" customFormat="false" ht="14.4" hidden="false" customHeight="false" outlineLevel="0" collapsed="false">
      <c r="A74" s="15"/>
      <c r="B74" s="15"/>
      <c r="C74" s="24" t="str">
        <f aca="false">IF(A74=F74,"ok","ERROR")</f>
        <v>ERROR</v>
      </c>
      <c r="D74" s="24" t="str">
        <f aca="false">IF(AND(B74=5, E74="y"),"ERROR","ok")</f>
        <v>ok</v>
      </c>
      <c r="E74" s="0" t="s">
        <v>43</v>
      </c>
      <c r="F74" s="24" t="s">
        <v>125</v>
      </c>
      <c r="G74" s="15"/>
      <c r="H74" s="21" t="n">
        <v>69</v>
      </c>
      <c r="I74" s="21" t="n">
        <v>0.6</v>
      </c>
      <c r="J74" s="21" t="n">
        <v>2</v>
      </c>
      <c r="K74" s="21" t="n">
        <v>4</v>
      </c>
      <c r="L74" s="21" t="n">
        <v>10</v>
      </c>
      <c r="M74" s="21" t="s">
        <v>203</v>
      </c>
      <c r="N74" s="21" t="s">
        <v>154</v>
      </c>
      <c r="Q74" s="21"/>
      <c r="T74" s="0"/>
    </row>
    <row r="75" customFormat="false" ht="14.4" hidden="false" customHeight="false" outlineLevel="0" collapsed="false">
      <c r="A75" s="15"/>
      <c r="B75" s="15"/>
      <c r="C75" s="24" t="str">
        <f aca="false">IF(A75=F75,"ok","ERROR")</f>
        <v>ERROR</v>
      </c>
      <c r="D75" s="24" t="str">
        <f aca="false">IF(AND(B75=5, E75="y"),"ERROR","ok")</f>
        <v>ok</v>
      </c>
      <c r="E75" s="0"/>
      <c r="F75" s="24" t="s">
        <v>126</v>
      </c>
      <c r="G75" s="15"/>
      <c r="H75" s="21" t="n">
        <v>69</v>
      </c>
      <c r="M75" s="21" t="s">
        <v>204</v>
      </c>
      <c r="N75" s="21" t="s">
        <v>154</v>
      </c>
      <c r="T75" s="0"/>
    </row>
    <row r="76" customFormat="false" ht="14.4" hidden="false" customHeight="false" outlineLevel="0" collapsed="false">
      <c r="A76" s="15"/>
      <c r="B76" s="15"/>
      <c r="C76" s="24" t="str">
        <f aca="false">IF(A76=F76,"ok","ERROR")</f>
        <v>ERROR</v>
      </c>
      <c r="D76" s="24" t="str">
        <f aca="false">IF(AND(B76=5, E76="y"),"ERROR","ok")</f>
        <v>ok</v>
      </c>
      <c r="E76" s="0" t="s">
        <v>43</v>
      </c>
      <c r="F76" s="24" t="s">
        <v>127</v>
      </c>
      <c r="G76" s="15"/>
      <c r="H76" s="21" t="n">
        <v>67</v>
      </c>
      <c r="I76" s="21" t="n">
        <v>0.3</v>
      </c>
      <c r="J76" s="21" t="n">
        <v>1</v>
      </c>
      <c r="K76" s="21" t="n">
        <v>2</v>
      </c>
      <c r="L76" s="21" t="n">
        <v>5</v>
      </c>
      <c r="M76" s="21" t="s">
        <v>205</v>
      </c>
      <c r="N76" s="21" t="s">
        <v>154</v>
      </c>
      <c r="T76" s="0"/>
    </row>
    <row r="77" customFormat="false" ht="14.4" hidden="false" customHeight="false" outlineLevel="0" collapsed="false">
      <c r="A77" s="15"/>
      <c r="B77" s="15"/>
      <c r="C77" s="24" t="str">
        <f aca="false">IF(A77=F77,"ok","ERROR")</f>
        <v>ERROR</v>
      </c>
      <c r="D77" s="24" t="str">
        <f aca="false">IF(AND(B77=5, E77="y"),"ERROR","ok")</f>
        <v>ok</v>
      </c>
      <c r="E77" s="0"/>
      <c r="F77" s="24" t="s">
        <v>128</v>
      </c>
      <c r="G77" s="15"/>
      <c r="H77" s="21" t="n">
        <v>79</v>
      </c>
      <c r="M77" s="21" t="s">
        <v>206</v>
      </c>
      <c r="N77" s="21" t="s">
        <v>154</v>
      </c>
      <c r="T77" s="0"/>
    </row>
    <row r="78" customFormat="false" ht="14.4" hidden="false" customHeight="false" outlineLevel="0" collapsed="false">
      <c r="A78" s="15"/>
      <c r="B78" s="15"/>
      <c r="C78" s="24" t="str">
        <f aca="false">IF(A78=F78,"ok","ERROR")</f>
        <v>ERROR</v>
      </c>
      <c r="D78" s="24" t="str">
        <f aca="false">IF(AND(B78=5, E78="y"),"ERROR","ok")</f>
        <v>ok</v>
      </c>
      <c r="E78" s="0" t="s">
        <v>43</v>
      </c>
      <c r="F78" s="24" t="s">
        <v>129</v>
      </c>
      <c r="G78" s="15"/>
      <c r="H78" s="21" t="n">
        <v>74</v>
      </c>
      <c r="I78" s="21" t="n">
        <v>0.45</v>
      </c>
      <c r="J78" s="21" t="n">
        <v>1.5</v>
      </c>
      <c r="K78" s="21" t="n">
        <v>3</v>
      </c>
      <c r="L78" s="21" t="n">
        <v>7.5</v>
      </c>
      <c r="M78" s="21" t="s">
        <v>207</v>
      </c>
      <c r="N78" s="21" t="s">
        <v>154</v>
      </c>
      <c r="T78" s="0"/>
    </row>
    <row r="79" customFormat="false" ht="14.4" hidden="false" customHeight="false" outlineLevel="0" collapsed="false">
      <c r="A79" s="15"/>
      <c r="B79" s="15"/>
      <c r="C79" s="24" t="str">
        <f aca="false">IF(A79=F79,"ok","ERROR")</f>
        <v>ERROR</v>
      </c>
      <c r="D79" s="24" t="str">
        <f aca="false">IF(AND(B79=5, E79="y"),"ERROR","ok")</f>
        <v>ok</v>
      </c>
      <c r="E79" s="0" t="s">
        <v>43</v>
      </c>
      <c r="F79" s="24" t="s">
        <v>130</v>
      </c>
      <c r="G79" s="15"/>
      <c r="H79" s="21" t="n">
        <v>79</v>
      </c>
      <c r="I79" s="21" t="n">
        <v>0.6</v>
      </c>
      <c r="J79" s="21" t="n">
        <v>2</v>
      </c>
      <c r="K79" s="21" t="n">
        <v>4</v>
      </c>
      <c r="L79" s="21" t="n">
        <v>10</v>
      </c>
      <c r="M79" s="21" t="s">
        <v>208</v>
      </c>
      <c r="N79" s="21" t="s">
        <v>154</v>
      </c>
      <c r="T79" s="0"/>
    </row>
    <row r="80" customFormat="false" ht="14.4" hidden="false" customHeight="false" outlineLevel="0" collapsed="false">
      <c r="A80" s="15"/>
      <c r="B80" s="15"/>
      <c r="C80" s="24" t="str">
        <f aca="false">IF(A80=F80,"ok","ERROR")</f>
        <v>ERROR</v>
      </c>
      <c r="D80" s="24" t="str">
        <f aca="false">IF(AND(B80=5, E80="y"),"ERROR","ok")</f>
        <v>ok</v>
      </c>
      <c r="E80" s="0" t="s">
        <v>43</v>
      </c>
      <c r="F80" s="24" t="s">
        <v>131</v>
      </c>
      <c r="G80" s="15"/>
      <c r="H80" s="21" t="n">
        <v>79</v>
      </c>
      <c r="I80" s="21" t="n">
        <v>0.45</v>
      </c>
      <c r="J80" s="21" t="n">
        <v>1.5</v>
      </c>
      <c r="K80" s="21" t="n">
        <v>3</v>
      </c>
      <c r="L80" s="21" t="n">
        <v>7.5</v>
      </c>
      <c r="M80" s="21" t="s">
        <v>209</v>
      </c>
      <c r="N80" s="21" t="s">
        <v>154</v>
      </c>
      <c r="T80" s="0"/>
    </row>
    <row r="81" customFormat="false" ht="14.4" hidden="false" customHeight="false" outlineLevel="0" collapsed="false">
      <c r="A81" s="15"/>
      <c r="B81" s="15"/>
      <c r="C81" s="24" t="str">
        <f aca="false">IF(A81=F81,"ok","ERROR")</f>
        <v>ERROR</v>
      </c>
      <c r="D81" s="24" t="str">
        <f aca="false">IF(AND(B81=5, E81="y"),"ERROR","ok")</f>
        <v>ok</v>
      </c>
      <c r="E81" s="0" t="s">
        <v>43</v>
      </c>
      <c r="F81" s="24" t="s">
        <v>132</v>
      </c>
      <c r="G81" s="15"/>
      <c r="H81" s="21" t="n">
        <v>79</v>
      </c>
      <c r="I81" s="21" t="n">
        <v>0.15</v>
      </c>
      <c r="J81" s="21" t="n">
        <v>0.5</v>
      </c>
      <c r="K81" s="21" t="n">
        <v>1</v>
      </c>
      <c r="L81" s="21" t="n">
        <v>2.5</v>
      </c>
      <c r="M81" s="21" t="s">
        <v>210</v>
      </c>
      <c r="N81" s="21" t="s">
        <v>154</v>
      </c>
      <c r="T81" s="0"/>
    </row>
    <row r="82" customFormat="false" ht="14.4" hidden="false" customHeight="false" outlineLevel="0" collapsed="false">
      <c r="A82" s="15"/>
      <c r="B82" s="15"/>
      <c r="C82" s="24" t="str">
        <f aca="false">IF(A82=F82,"ok","ERROR")</f>
        <v>ERROR</v>
      </c>
      <c r="D82" s="24" t="str">
        <f aca="false">IF(AND(B82=5, E82="y"),"ERROR","ok")</f>
        <v>ok</v>
      </c>
      <c r="E82" s="0" t="s">
        <v>43</v>
      </c>
      <c r="F82" s="24" t="s">
        <v>133</v>
      </c>
      <c r="G82" s="15"/>
      <c r="H82" s="21" t="n">
        <v>79</v>
      </c>
      <c r="I82" s="21" t="n">
        <v>0.3</v>
      </c>
      <c r="J82" s="21" t="n">
        <v>1</v>
      </c>
      <c r="K82" s="21" t="n">
        <v>2</v>
      </c>
      <c r="L82" s="21" t="n">
        <v>5</v>
      </c>
      <c r="M82" s="21" t="s">
        <v>211</v>
      </c>
      <c r="N82" s="21" t="s">
        <v>154</v>
      </c>
      <c r="T82" s="0"/>
    </row>
    <row r="83" customFormat="false" ht="14.4" hidden="false" customHeight="false" outlineLevel="0" collapsed="false">
      <c r="A83" s="15"/>
      <c r="B83" s="15"/>
      <c r="C83" s="24" t="str">
        <f aca="false">IF(A83=F83,"ok","ERROR")</f>
        <v>ERROR</v>
      </c>
      <c r="D83" s="24" t="str">
        <f aca="false">IF(AND(B83=5, E83="y"),"ERROR","ok")</f>
        <v>ok</v>
      </c>
      <c r="E83" s="0" t="s">
        <v>43</v>
      </c>
      <c r="F83" s="24" t="s">
        <v>134</v>
      </c>
      <c r="G83" s="15"/>
      <c r="H83" s="21" t="n">
        <v>79</v>
      </c>
      <c r="I83" s="21" t="n">
        <v>0.75</v>
      </c>
      <c r="J83" s="21" t="n">
        <v>2.5</v>
      </c>
      <c r="K83" s="21" t="n">
        <v>5</v>
      </c>
      <c r="L83" s="21" t="n">
        <v>12.5</v>
      </c>
      <c r="M83" s="21" t="s">
        <v>212</v>
      </c>
      <c r="N83" s="21" t="s">
        <v>154</v>
      </c>
      <c r="T83" s="0"/>
    </row>
    <row r="84" customFormat="false" ht="14.4" hidden="false" customHeight="false" outlineLevel="0" collapsed="false">
      <c r="A84" s="15"/>
      <c r="B84" s="15"/>
      <c r="C84" s="24" t="str">
        <f aca="false">IF(A84=F84,"ok","ERROR")</f>
        <v>ERROR</v>
      </c>
      <c r="D84" s="24" t="str">
        <f aca="false">IF(AND(B84=5, E84="y"),"ERROR","ok")</f>
        <v>ok</v>
      </c>
      <c r="E84" s="0" t="s">
        <v>43</v>
      </c>
      <c r="F84" s="24" t="s">
        <v>135</v>
      </c>
      <c r="G84" s="15"/>
      <c r="H84" s="21" t="n">
        <v>74</v>
      </c>
      <c r="I84" s="21" t="n">
        <v>0.15</v>
      </c>
      <c r="J84" s="21" t="n">
        <v>0.5</v>
      </c>
      <c r="K84" s="21" t="n">
        <v>1</v>
      </c>
      <c r="L84" s="21" t="n">
        <v>2.5</v>
      </c>
      <c r="M84" s="21" t="s">
        <v>213</v>
      </c>
      <c r="N84" s="21" t="s">
        <v>154</v>
      </c>
      <c r="T84" s="0"/>
    </row>
    <row r="85" customFormat="false" ht="14.4" hidden="false" customHeight="false" outlineLevel="0" collapsed="false">
      <c r="A85" s="15"/>
      <c r="B85" s="15"/>
      <c r="C85" s="24" t="str">
        <f aca="false">IF(A85=F85,"ok","ERROR")</f>
        <v>ERROR</v>
      </c>
      <c r="D85" s="24" t="str">
        <f aca="false">IF(AND(B85=5, E85="y"),"ERROR","ok")</f>
        <v>ok</v>
      </c>
      <c r="E85" s="0"/>
      <c r="F85" s="24" t="s">
        <v>136</v>
      </c>
      <c r="G85" s="15"/>
      <c r="H85" s="21" t="n">
        <v>69</v>
      </c>
      <c r="M85" s="21" t="s">
        <v>153</v>
      </c>
      <c r="N85" s="21" t="s">
        <v>154</v>
      </c>
      <c r="T85" s="0"/>
    </row>
    <row r="86" customFormat="false" ht="14.4" hidden="false" customHeight="false" outlineLevel="0" collapsed="false">
      <c r="A86" s="15"/>
      <c r="B86" s="15"/>
      <c r="C86" s="24" t="str">
        <f aca="false">IF(A86=F86,"ok","ERROR")</f>
        <v>ERROR</v>
      </c>
      <c r="D86" s="24" t="str">
        <f aca="false">IF(AND(B86=5, E86="y"),"ERROR","ok")</f>
        <v>ok</v>
      </c>
      <c r="E86" s="0" t="s">
        <v>43</v>
      </c>
      <c r="F86" s="24" t="s">
        <v>137</v>
      </c>
      <c r="G86" s="15"/>
      <c r="H86" s="21" t="n">
        <v>69</v>
      </c>
      <c r="I86" s="21" t="n">
        <v>0.45</v>
      </c>
      <c r="J86" s="21" t="n">
        <v>1.5</v>
      </c>
      <c r="K86" s="21" t="n">
        <v>3</v>
      </c>
      <c r="L86" s="21" t="n">
        <v>7.5</v>
      </c>
      <c r="M86" s="21" t="s">
        <v>214</v>
      </c>
      <c r="N86" s="21" t="s">
        <v>154</v>
      </c>
      <c r="T86" s="0"/>
    </row>
    <row r="87" customFormat="false" ht="14.4" hidden="false" customHeight="false" outlineLevel="0" collapsed="false">
      <c r="A87" s="15"/>
      <c r="B87" s="15"/>
      <c r="C87" s="24" t="str">
        <f aca="false">IF(A87=F87,"ok","ERROR")</f>
        <v>ERROR</v>
      </c>
      <c r="D87" s="24" t="str">
        <f aca="false">IF(AND(B87=5, E87="y"),"ERROR","ok")</f>
        <v>ok</v>
      </c>
      <c r="E87" s="0"/>
      <c r="F87" s="24" t="s">
        <v>138</v>
      </c>
      <c r="G87" s="15"/>
      <c r="H87" s="21" t="n">
        <v>74</v>
      </c>
      <c r="M87" s="21" t="s">
        <v>213</v>
      </c>
      <c r="N87" s="21" t="s">
        <v>154</v>
      </c>
      <c r="T87" s="0"/>
    </row>
    <row r="88" customFormat="false" ht="14.4" hidden="false" customHeight="false" outlineLevel="0" collapsed="false">
      <c r="A88" s="15"/>
      <c r="B88" s="15"/>
      <c r="C88" s="24" t="str">
        <f aca="false">IF(A88=F88,"ok","ERROR")</f>
        <v>ERROR</v>
      </c>
      <c r="D88" s="24" t="str">
        <f aca="false">IF(AND(B88=5, E88="y"),"ERROR","ok")</f>
        <v>ok</v>
      </c>
      <c r="E88" s="0"/>
      <c r="F88" s="24" t="s">
        <v>139</v>
      </c>
      <c r="G88" s="15"/>
      <c r="H88" s="21" t="n">
        <v>74</v>
      </c>
      <c r="M88" s="21" t="s">
        <v>215</v>
      </c>
      <c r="N88" s="21" t="s">
        <v>154</v>
      </c>
      <c r="T88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92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D85" activeCellId="0" sqref="D85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8.88"/>
    <col collapsed="false" customWidth="true" hidden="false" outlineLevel="0" max="3" min="3" style="0" width="9.44"/>
    <col collapsed="false" customWidth="true" hidden="false" outlineLevel="0" max="4" min="4" style="0" width="38"/>
    <col collapsed="false" customWidth="true" hidden="false" outlineLevel="0" max="6" min="6" style="27" width="9.33"/>
    <col collapsed="false" customWidth="true" hidden="false" outlineLevel="0" max="8" min="8" style="0" width="12.33"/>
  </cols>
  <sheetData>
    <row r="1" customFormat="false" ht="14.4" hidden="false" customHeight="false" outlineLevel="0" collapsed="false">
      <c r="C1" s="28" t="s">
        <v>216</v>
      </c>
      <c r="F1" s="29" t="s">
        <v>217</v>
      </c>
    </row>
    <row r="2" customFormat="false" ht="14.4" hidden="false" customHeight="false" outlineLevel="0" collapsed="false">
      <c r="B2" s="30" t="s">
        <v>32</v>
      </c>
      <c r="C2" s="30" t="s">
        <v>218</v>
      </c>
      <c r="E2" s="30" t="s">
        <v>32</v>
      </c>
      <c r="F2" s="30" t="s">
        <v>218</v>
      </c>
    </row>
    <row r="3" customFormat="false" ht="14.4" hidden="false" customHeight="false" outlineLevel="0" collapsed="false">
      <c r="B3" s="31" t="n">
        <v>0.333333333333333</v>
      </c>
      <c r="C3" s="24"/>
      <c r="D3" s="32"/>
      <c r="E3" s="31" t="n">
        <v>0.333333333333333</v>
      </c>
      <c r="F3" s="24" t="n">
        <f aca="false">C3</f>
        <v>0</v>
      </c>
    </row>
    <row r="4" customFormat="false" ht="14.4" hidden="false" customHeight="false" outlineLevel="0" collapsed="false">
      <c r="B4" s="31" t="n">
        <v>0.375</v>
      </c>
      <c r="C4" s="24"/>
      <c r="D4" s="32"/>
      <c r="E4" s="31" t="n">
        <v>0.375</v>
      </c>
      <c r="F4" s="24" t="n">
        <f aca="false">C4</f>
        <v>0</v>
      </c>
    </row>
    <row r="5" customFormat="false" ht="14.4" hidden="false" customHeight="false" outlineLevel="0" collapsed="false">
      <c r="B5" s="32" t="n">
        <v>0.416666666666667</v>
      </c>
      <c r="D5" s="32"/>
      <c r="E5" s="32" t="n">
        <v>0.416666666666667</v>
      </c>
      <c r="F5" s="27" t="n">
        <f aca="false">C5</f>
        <v>0</v>
      </c>
      <c r="J5" s="32"/>
    </row>
    <row r="6" customFormat="false" ht="14.4" hidden="false" customHeight="false" outlineLevel="0" collapsed="false">
      <c r="B6" s="32" t="n">
        <v>0.458333333333333</v>
      </c>
      <c r="D6" s="32"/>
      <c r="E6" s="32" t="n">
        <v>0.458333333333333</v>
      </c>
      <c r="F6" s="27" t="n">
        <f aca="false">C6</f>
        <v>0</v>
      </c>
      <c r="J6" s="32"/>
    </row>
    <row r="7" customFormat="false" ht="14.4" hidden="false" customHeight="false" outlineLevel="0" collapsed="false">
      <c r="B7" s="32" t="n">
        <v>0.459027777777778</v>
      </c>
      <c r="D7" s="32"/>
      <c r="E7" s="32" t="n">
        <v>0.459027777777778</v>
      </c>
      <c r="F7" s="27" t="n">
        <f aca="false">C7</f>
        <v>0</v>
      </c>
      <c r="J7" s="32"/>
    </row>
    <row r="8" customFormat="false" ht="14.4" hidden="false" customHeight="false" outlineLevel="0" collapsed="false">
      <c r="B8" s="32" t="n">
        <v>0.5</v>
      </c>
      <c r="D8" s="32"/>
      <c r="E8" s="32" t="n">
        <v>0.5</v>
      </c>
      <c r="F8" s="27" t="n">
        <f aca="false">C8</f>
        <v>0</v>
      </c>
      <c r="J8" s="32"/>
    </row>
    <row r="9" customFormat="false" ht="14.4" hidden="false" customHeight="false" outlineLevel="0" collapsed="false">
      <c r="B9" s="32" t="n">
        <v>0.541666666666667</v>
      </c>
      <c r="D9" s="32"/>
      <c r="E9" s="32" t="n">
        <v>0.541666666666667</v>
      </c>
      <c r="F9" s="27" t="n">
        <f aca="false">C9</f>
        <v>0</v>
      </c>
      <c r="J9" s="32"/>
    </row>
    <row r="10" customFormat="false" ht="14.4" hidden="false" customHeight="false" outlineLevel="0" collapsed="false">
      <c r="B10" s="32" t="n">
        <v>0.542361111111111</v>
      </c>
      <c r="D10" s="32"/>
      <c r="E10" s="32" t="n">
        <v>0.542361111111111</v>
      </c>
      <c r="F10" s="27" t="n">
        <f aca="false">C10</f>
        <v>0</v>
      </c>
      <c r="J10" s="32"/>
    </row>
    <row r="11" customFormat="false" ht="14.4" hidden="false" customHeight="false" outlineLevel="0" collapsed="false">
      <c r="B11" s="0" t="s">
        <v>61</v>
      </c>
      <c r="E11" s="0" t="s">
        <v>61</v>
      </c>
      <c r="F11" s="27" t="n">
        <f aca="false">C12</f>
        <v>0</v>
      </c>
    </row>
    <row r="12" customFormat="false" ht="14.4" hidden="false" customHeight="false" outlineLevel="0" collapsed="false">
      <c r="B12" s="32" t="n">
        <v>0.583333333333333</v>
      </c>
      <c r="D12" s="32"/>
      <c r="E12" s="32" t="n">
        <v>0.583333333333333</v>
      </c>
      <c r="F12" s="27" t="n">
        <f aca="false">C12</f>
        <v>0</v>
      </c>
      <c r="J12" s="32"/>
    </row>
    <row r="13" customFormat="false" ht="14.4" hidden="false" customHeight="false" outlineLevel="0" collapsed="false">
      <c r="B13" s="32" t="n">
        <v>0.584027777777778</v>
      </c>
      <c r="D13" s="32"/>
      <c r="E13" s="32" t="n">
        <v>0.584027777777778</v>
      </c>
      <c r="F13" s="27" t="n">
        <f aca="false">C13</f>
        <v>0</v>
      </c>
      <c r="J13" s="32"/>
    </row>
    <row r="14" customFormat="false" ht="14.4" hidden="false" customHeight="false" outlineLevel="0" collapsed="false">
      <c r="B14" s="0" t="s">
        <v>64</v>
      </c>
      <c r="D14" s="32"/>
      <c r="E14" s="0" t="s">
        <v>64</v>
      </c>
      <c r="F14" s="27" t="n">
        <f aca="false">C13</f>
        <v>0</v>
      </c>
    </row>
    <row r="15" customFormat="false" ht="14.4" hidden="false" customHeight="false" outlineLevel="0" collapsed="false">
      <c r="B15" s="0" t="s">
        <v>65</v>
      </c>
      <c r="E15" s="0" t="s">
        <v>65</v>
      </c>
      <c r="F15" s="27" t="n">
        <f aca="false">C17</f>
        <v>0</v>
      </c>
    </row>
    <row r="16" customFormat="false" ht="14.4" hidden="false" customHeight="false" outlineLevel="0" collapsed="false">
      <c r="B16" s="0" t="s">
        <v>66</v>
      </c>
      <c r="E16" s="0" t="s">
        <v>66</v>
      </c>
      <c r="F16" s="27" t="n">
        <f aca="false">C17</f>
        <v>0</v>
      </c>
    </row>
    <row r="17" customFormat="false" ht="14.4" hidden="false" customHeight="false" outlineLevel="0" collapsed="false">
      <c r="B17" s="32" t="n">
        <v>0.625</v>
      </c>
      <c r="D17" s="32"/>
      <c r="E17" s="32" t="n">
        <v>0.625</v>
      </c>
      <c r="F17" s="27" t="n">
        <f aca="false">C17</f>
        <v>0</v>
      </c>
      <c r="J17" s="32"/>
    </row>
    <row r="18" customFormat="false" ht="14.4" hidden="false" customHeight="false" outlineLevel="0" collapsed="false">
      <c r="B18" s="0" t="s">
        <v>68</v>
      </c>
      <c r="E18" s="0" t="s">
        <v>68</v>
      </c>
      <c r="F18" s="27" t="n">
        <f aca="false">C17</f>
        <v>0</v>
      </c>
    </row>
    <row r="19" customFormat="false" ht="14.4" hidden="false" customHeight="false" outlineLevel="0" collapsed="false">
      <c r="B19" s="0" t="s">
        <v>69</v>
      </c>
      <c r="E19" s="0" t="s">
        <v>69</v>
      </c>
      <c r="F19" s="27" t="n">
        <f aca="false">C17</f>
        <v>0</v>
      </c>
    </row>
    <row r="20" customFormat="false" ht="14.4" hidden="false" customHeight="false" outlineLevel="0" collapsed="false">
      <c r="B20" s="0" t="s">
        <v>70</v>
      </c>
      <c r="E20" s="0" t="s">
        <v>70</v>
      </c>
      <c r="F20" s="27" t="n">
        <f aca="false">C21</f>
        <v>0</v>
      </c>
    </row>
    <row r="21" customFormat="false" ht="14.4" hidden="false" customHeight="false" outlineLevel="0" collapsed="false">
      <c r="B21" s="32" t="n">
        <v>0.666666666666667</v>
      </c>
      <c r="D21" s="32"/>
      <c r="E21" s="32" t="n">
        <v>0.666666666666667</v>
      </c>
      <c r="F21" s="27" t="n">
        <f aca="false">C21</f>
        <v>0</v>
      </c>
      <c r="J21" s="32"/>
    </row>
    <row r="22" customFormat="false" ht="14.4" hidden="false" customHeight="false" outlineLevel="0" collapsed="false">
      <c r="B22" s="0" t="s">
        <v>72</v>
      </c>
      <c r="E22" s="0" t="s">
        <v>72</v>
      </c>
      <c r="F22" s="27" t="n">
        <f aca="false">C26</f>
        <v>0</v>
      </c>
    </row>
    <row r="23" customFormat="false" ht="14.4" hidden="false" customHeight="false" outlineLevel="0" collapsed="false">
      <c r="B23" s="0" t="s">
        <v>73</v>
      </c>
      <c r="E23" s="0" t="s">
        <v>73</v>
      </c>
      <c r="F23" s="27" t="n">
        <f aca="false">C26</f>
        <v>0</v>
      </c>
    </row>
    <row r="24" customFormat="false" ht="14.4" hidden="false" customHeight="false" outlineLevel="0" collapsed="false">
      <c r="B24" s="0" t="s">
        <v>74</v>
      </c>
      <c r="E24" s="0" t="s">
        <v>74</v>
      </c>
      <c r="F24" s="27" t="n">
        <f aca="false">C26</f>
        <v>0</v>
      </c>
    </row>
    <row r="25" customFormat="false" ht="14.4" hidden="false" customHeight="false" outlineLevel="0" collapsed="false">
      <c r="B25" s="0" t="s">
        <v>75</v>
      </c>
      <c r="E25" s="0" t="s">
        <v>75</v>
      </c>
      <c r="F25" s="27" t="n">
        <f aca="false">C26</f>
        <v>0</v>
      </c>
    </row>
    <row r="26" customFormat="false" ht="14.4" hidden="false" customHeight="false" outlineLevel="0" collapsed="false">
      <c r="B26" s="0" t="s">
        <v>76</v>
      </c>
      <c r="E26" s="0" t="s">
        <v>76</v>
      </c>
      <c r="F26" s="27" t="n">
        <f aca="false">C26</f>
        <v>0</v>
      </c>
    </row>
    <row r="27" customFormat="false" ht="14.4" hidden="false" customHeight="false" outlineLevel="0" collapsed="false">
      <c r="B27" s="0" t="s">
        <v>77</v>
      </c>
      <c r="E27" s="0" t="s">
        <v>77</v>
      </c>
      <c r="F27" s="27" t="n">
        <f aca="false">C26</f>
        <v>0</v>
      </c>
    </row>
    <row r="28" customFormat="false" ht="14.4" hidden="false" customHeight="false" outlineLevel="0" collapsed="false">
      <c r="B28" s="0" t="s">
        <v>78</v>
      </c>
      <c r="E28" s="0" t="s">
        <v>78</v>
      </c>
      <c r="F28" s="27" t="n">
        <f aca="false">C26</f>
        <v>0</v>
      </c>
    </row>
    <row r="29" customFormat="false" ht="14.4" hidden="false" customHeight="false" outlineLevel="0" collapsed="false">
      <c r="B29" s="0" t="s">
        <v>79</v>
      </c>
      <c r="E29" s="0" t="s">
        <v>79</v>
      </c>
      <c r="F29" s="27" t="n">
        <f aca="false">C26</f>
        <v>0</v>
      </c>
    </row>
    <row r="30" customFormat="false" ht="14.4" hidden="false" customHeight="false" outlineLevel="0" collapsed="false">
      <c r="B30" s="0" t="s">
        <v>80</v>
      </c>
      <c r="E30" s="0" t="s">
        <v>80</v>
      </c>
      <c r="F30" s="27" t="n">
        <f aca="false">C52</f>
        <v>0</v>
      </c>
    </row>
    <row r="31" customFormat="false" ht="14.4" hidden="false" customHeight="false" outlineLevel="0" collapsed="false">
      <c r="B31" s="0" t="s">
        <v>81</v>
      </c>
      <c r="E31" s="0" t="s">
        <v>81</v>
      </c>
      <c r="F31" s="27" t="n">
        <f aca="false">C35</f>
        <v>0</v>
      </c>
    </row>
    <row r="32" customFormat="false" ht="14.4" hidden="false" customHeight="false" outlineLevel="0" collapsed="false">
      <c r="B32" s="0" t="s">
        <v>82</v>
      </c>
      <c r="E32" s="0" t="s">
        <v>82</v>
      </c>
      <c r="F32" s="27" t="n">
        <f aca="false">C35</f>
        <v>0</v>
      </c>
    </row>
    <row r="33" customFormat="false" ht="14.4" hidden="false" customHeight="false" outlineLevel="0" collapsed="false">
      <c r="B33" s="0" t="s">
        <v>83</v>
      </c>
      <c r="E33" s="0" t="s">
        <v>83</v>
      </c>
      <c r="F33" s="27" t="n">
        <f aca="false">C52</f>
        <v>0</v>
      </c>
    </row>
    <row r="34" customFormat="false" ht="14.4" hidden="false" customHeight="false" outlineLevel="0" collapsed="false">
      <c r="B34" s="0" t="s">
        <v>84</v>
      </c>
      <c r="E34" s="0" t="s">
        <v>84</v>
      </c>
      <c r="F34" s="27" t="n">
        <f aca="false">C52</f>
        <v>0</v>
      </c>
    </row>
    <row r="35" customFormat="false" ht="14.4" hidden="false" customHeight="false" outlineLevel="0" collapsed="false">
      <c r="B35" s="32" t="n">
        <v>0.708333333333333</v>
      </c>
      <c r="D35" s="32"/>
      <c r="E35" s="32" t="n">
        <v>0.708333333333333</v>
      </c>
      <c r="F35" s="27" t="n">
        <f aca="false">C35</f>
        <v>0</v>
      </c>
      <c r="J35" s="32"/>
    </row>
    <row r="36" customFormat="false" ht="14.4" hidden="false" customHeight="false" outlineLevel="0" collapsed="false">
      <c r="B36" s="0" t="s">
        <v>86</v>
      </c>
      <c r="D36" s="32"/>
      <c r="E36" s="0" t="s">
        <v>86</v>
      </c>
      <c r="F36" s="27" t="n">
        <f aca="false">C55</f>
        <v>0</v>
      </c>
    </row>
    <row r="37" customFormat="false" ht="14.4" hidden="false" customHeight="false" outlineLevel="0" collapsed="false">
      <c r="B37" s="0" t="s">
        <v>87</v>
      </c>
      <c r="E37" s="0" t="s">
        <v>87</v>
      </c>
      <c r="F37" s="27" t="n">
        <f aca="false">C55</f>
        <v>0</v>
      </c>
    </row>
    <row r="38" customFormat="false" ht="14.4" hidden="false" customHeight="false" outlineLevel="0" collapsed="false">
      <c r="B38" s="0" t="s">
        <v>88</v>
      </c>
      <c r="E38" s="0" t="s">
        <v>88</v>
      </c>
      <c r="F38" s="27" t="n">
        <f aca="false">C39</f>
        <v>0</v>
      </c>
    </row>
    <row r="39" customFormat="false" ht="14.4" hidden="false" customHeight="false" outlineLevel="0" collapsed="false">
      <c r="B39" s="0" t="s">
        <v>89</v>
      </c>
      <c r="E39" s="0" t="s">
        <v>89</v>
      </c>
      <c r="F39" s="27" t="n">
        <f aca="false">C39</f>
        <v>0</v>
      </c>
    </row>
    <row r="40" customFormat="false" ht="14.4" hidden="false" customHeight="false" outlineLevel="0" collapsed="false">
      <c r="B40" s="0" t="s">
        <v>90</v>
      </c>
      <c r="E40" s="0" t="s">
        <v>90</v>
      </c>
      <c r="F40" s="27" t="n">
        <f aca="false">C55</f>
        <v>0</v>
      </c>
    </row>
    <row r="41" customFormat="false" ht="14.4" hidden="false" customHeight="false" outlineLevel="0" collapsed="false">
      <c r="B41" s="0" t="s">
        <v>91</v>
      </c>
      <c r="E41" s="0" t="s">
        <v>91</v>
      </c>
      <c r="F41" s="27" t="n">
        <f aca="false">C55</f>
        <v>0</v>
      </c>
    </row>
    <row r="42" customFormat="false" ht="14.4" hidden="false" customHeight="false" outlineLevel="0" collapsed="false">
      <c r="B42" s="32" t="n">
        <v>0.709722222222222</v>
      </c>
      <c r="D42" s="32"/>
      <c r="E42" s="32" t="n">
        <v>0.709722222222222</v>
      </c>
      <c r="F42" s="27" t="n">
        <v>0</v>
      </c>
      <c r="J42" s="32"/>
    </row>
    <row r="43" customFormat="false" ht="14.4" hidden="false" customHeight="false" outlineLevel="0" collapsed="false">
      <c r="B43" s="32" t="n">
        <v>0.75</v>
      </c>
      <c r="D43" s="32"/>
      <c r="E43" s="32" t="n">
        <v>0.75</v>
      </c>
      <c r="F43" s="27" t="n">
        <f aca="false">C43</f>
        <v>0</v>
      </c>
      <c r="J43" s="32"/>
    </row>
    <row r="44" customFormat="false" ht="14.4" hidden="false" customHeight="false" outlineLevel="0" collapsed="false">
      <c r="B44" s="0" t="s">
        <v>94</v>
      </c>
      <c r="E44" s="0" t="s">
        <v>94</v>
      </c>
      <c r="F44" s="27" t="n">
        <f aca="false">C45</f>
        <v>0</v>
      </c>
    </row>
    <row r="45" customFormat="false" ht="14.4" hidden="false" customHeight="false" outlineLevel="0" collapsed="false">
      <c r="B45" s="0" t="s">
        <v>95</v>
      </c>
      <c r="D45" s="32"/>
      <c r="E45" s="0" t="s">
        <v>95</v>
      </c>
      <c r="F45" s="27" t="n">
        <f aca="false">C45</f>
        <v>0</v>
      </c>
    </row>
    <row r="46" customFormat="false" ht="14.4" hidden="false" customHeight="false" outlineLevel="0" collapsed="false">
      <c r="B46" s="0" t="s">
        <v>96</v>
      </c>
      <c r="E46" s="0" t="s">
        <v>96</v>
      </c>
      <c r="F46" s="27" t="n">
        <f aca="false">C45</f>
        <v>0</v>
      </c>
    </row>
    <row r="47" customFormat="false" ht="14.4" hidden="false" customHeight="false" outlineLevel="0" collapsed="false">
      <c r="B47" s="0" t="s">
        <v>97</v>
      </c>
      <c r="E47" s="0" t="s">
        <v>97</v>
      </c>
      <c r="F47" s="27" t="n">
        <f aca="false">C47</f>
        <v>0</v>
      </c>
    </row>
    <row r="48" customFormat="false" ht="14.4" hidden="false" customHeight="false" outlineLevel="0" collapsed="false">
      <c r="B48" s="0" t="s">
        <v>98</v>
      </c>
      <c r="E48" s="0" t="s">
        <v>98</v>
      </c>
      <c r="F48" s="27" t="n">
        <f aca="false">C47</f>
        <v>0</v>
      </c>
    </row>
    <row r="49" customFormat="false" ht="14.4" hidden="false" customHeight="false" outlineLevel="0" collapsed="false">
      <c r="B49" s="0" t="s">
        <v>99</v>
      </c>
      <c r="E49" s="0" t="s">
        <v>99</v>
      </c>
      <c r="F49" s="27" t="n">
        <f aca="false">C47</f>
        <v>0</v>
      </c>
    </row>
    <row r="50" customFormat="false" ht="14.4" hidden="false" customHeight="false" outlineLevel="0" collapsed="false">
      <c r="B50" s="0" t="s">
        <v>100</v>
      </c>
      <c r="E50" s="0" t="s">
        <v>100</v>
      </c>
      <c r="F50" s="27" t="n">
        <f aca="false">C52</f>
        <v>0</v>
      </c>
    </row>
    <row r="51" customFormat="false" ht="14.4" hidden="false" customHeight="false" outlineLevel="0" collapsed="false">
      <c r="B51" s="0" t="s">
        <v>101</v>
      </c>
      <c r="E51" s="0" t="s">
        <v>101</v>
      </c>
      <c r="F51" s="27" t="n">
        <f aca="false">C52</f>
        <v>0</v>
      </c>
    </row>
    <row r="52" customFormat="false" ht="14.4" hidden="false" customHeight="false" outlineLevel="0" collapsed="false">
      <c r="B52" s="32" t="s">
        <v>102</v>
      </c>
      <c r="D52" s="32"/>
      <c r="E52" s="0" t="s">
        <v>102</v>
      </c>
      <c r="F52" s="27" t="n">
        <f aca="false">C52</f>
        <v>0</v>
      </c>
      <c r="J52" s="32"/>
    </row>
    <row r="53" customFormat="false" ht="14.4" hidden="false" customHeight="false" outlineLevel="0" collapsed="false">
      <c r="B53" s="32" t="s">
        <v>103</v>
      </c>
      <c r="D53" s="32"/>
      <c r="E53" s="0" t="s">
        <v>103</v>
      </c>
      <c r="F53" s="27" t="n">
        <f aca="false">C52</f>
        <v>0</v>
      </c>
      <c r="J53" s="32"/>
    </row>
    <row r="54" customFormat="false" ht="14.4" hidden="false" customHeight="false" outlineLevel="0" collapsed="false">
      <c r="B54" s="32" t="n">
        <v>0.751388888888889</v>
      </c>
      <c r="D54" s="32"/>
      <c r="E54" s="32" t="n">
        <v>0.751388888888889</v>
      </c>
      <c r="F54" s="27" t="n">
        <f aca="false">C52</f>
        <v>0</v>
      </c>
      <c r="J54" s="32"/>
    </row>
    <row r="55" customFormat="false" ht="14.4" hidden="false" customHeight="false" outlineLevel="0" collapsed="false">
      <c r="B55" s="0" t="s">
        <v>105</v>
      </c>
      <c r="E55" s="0" t="s">
        <v>105</v>
      </c>
      <c r="F55" s="27" t="n">
        <f aca="false">C55</f>
        <v>0</v>
      </c>
    </row>
    <row r="56" customFormat="false" ht="14.4" hidden="false" customHeight="false" outlineLevel="0" collapsed="false">
      <c r="B56" s="32" t="s">
        <v>106</v>
      </c>
      <c r="E56" s="0" t="s">
        <v>106</v>
      </c>
      <c r="F56" s="27" t="n">
        <f aca="false">C55</f>
        <v>0</v>
      </c>
      <c r="J56" s="32"/>
    </row>
    <row r="57" customFormat="false" ht="14.4" hidden="false" customHeight="false" outlineLevel="0" collapsed="false">
      <c r="B57" s="32" t="n">
        <v>0.791666666666667</v>
      </c>
      <c r="D57" s="32"/>
      <c r="E57" s="32" t="n">
        <v>0.791666666666667</v>
      </c>
      <c r="F57" s="27" t="n">
        <f aca="false">C57</f>
        <v>0</v>
      </c>
      <c r="J57" s="32"/>
    </row>
    <row r="58" customFormat="false" ht="14.4" hidden="false" customHeight="false" outlineLevel="0" collapsed="false">
      <c r="B58" s="0" t="s">
        <v>108</v>
      </c>
      <c r="E58" s="0" t="s">
        <v>108</v>
      </c>
      <c r="F58" s="27" t="n">
        <f aca="false">C58</f>
        <v>0</v>
      </c>
    </row>
    <row r="59" customFormat="false" ht="14.4" hidden="false" customHeight="false" outlineLevel="0" collapsed="false">
      <c r="B59" s="0" t="s">
        <v>109</v>
      </c>
      <c r="E59" s="0" t="s">
        <v>219</v>
      </c>
      <c r="F59" s="27" t="n">
        <f aca="false">C58</f>
        <v>0</v>
      </c>
    </row>
    <row r="60" customFormat="false" ht="14.4" hidden="false" customHeight="false" outlineLevel="0" collapsed="false">
      <c r="B60" s="0" t="s">
        <v>110</v>
      </c>
      <c r="E60" s="0" t="s">
        <v>110</v>
      </c>
      <c r="F60" s="27" t="n">
        <f aca="false">C58</f>
        <v>0</v>
      </c>
    </row>
    <row r="61" customFormat="false" ht="14.4" hidden="false" customHeight="false" outlineLevel="0" collapsed="false">
      <c r="B61" s="32" t="s">
        <v>111</v>
      </c>
      <c r="E61" s="0" t="s">
        <v>111</v>
      </c>
      <c r="F61" s="27" t="n">
        <f aca="false">C58</f>
        <v>0</v>
      </c>
      <c r="J61" s="32"/>
    </row>
    <row r="62" customFormat="false" ht="14.4" hidden="false" customHeight="false" outlineLevel="0" collapsed="false">
      <c r="B62" s="32" t="n">
        <v>0.833333333333333</v>
      </c>
      <c r="D62" s="32"/>
      <c r="E62" s="32" t="n">
        <v>0.833333333333333</v>
      </c>
      <c r="F62" s="27" t="n">
        <f aca="false">C62</f>
        <v>0</v>
      </c>
      <c r="J62" s="32"/>
    </row>
    <row r="63" customFormat="false" ht="14.4" hidden="false" customHeight="false" outlineLevel="0" collapsed="false">
      <c r="B63" s="0" t="s">
        <v>113</v>
      </c>
      <c r="E63" s="0" t="s">
        <v>113</v>
      </c>
      <c r="F63" s="27" t="n">
        <f aca="false">C64</f>
        <v>0</v>
      </c>
    </row>
    <row r="64" customFormat="false" ht="14.4" hidden="false" customHeight="false" outlineLevel="0" collapsed="false">
      <c r="B64" s="0" t="s">
        <v>114</v>
      </c>
      <c r="D64" s="32"/>
      <c r="E64" s="0" t="s">
        <v>114</v>
      </c>
      <c r="F64" s="27" t="n">
        <f aca="false">C64</f>
        <v>0</v>
      </c>
    </row>
    <row r="65" customFormat="false" ht="14.4" hidden="false" customHeight="false" outlineLevel="0" collapsed="false">
      <c r="B65" s="0" t="s">
        <v>115</v>
      </c>
      <c r="D65" s="32"/>
      <c r="E65" s="0" t="s">
        <v>115</v>
      </c>
      <c r="F65" s="27" t="n">
        <f aca="false">C64</f>
        <v>0</v>
      </c>
    </row>
    <row r="66" customFormat="false" ht="14.4" hidden="false" customHeight="false" outlineLevel="0" collapsed="false">
      <c r="B66" s="0" t="s">
        <v>116</v>
      </c>
      <c r="E66" s="0" t="s">
        <v>116</v>
      </c>
      <c r="F66" s="27" t="n">
        <f aca="false">C64</f>
        <v>0</v>
      </c>
    </row>
    <row r="67" customFormat="false" ht="14.4" hidden="false" customHeight="false" outlineLevel="0" collapsed="false">
      <c r="B67" s="0" t="s">
        <v>117</v>
      </c>
      <c r="E67" s="0" t="s">
        <v>117</v>
      </c>
      <c r="F67" s="27" t="n">
        <f aca="false">C67</f>
        <v>0</v>
      </c>
    </row>
    <row r="68" customFormat="false" ht="14.4" hidden="false" customHeight="false" outlineLevel="0" collapsed="false">
      <c r="B68" s="0" t="s">
        <v>118</v>
      </c>
      <c r="E68" s="0" t="s">
        <v>118</v>
      </c>
      <c r="F68" s="27" t="n">
        <f aca="false">C68</f>
        <v>0</v>
      </c>
    </row>
    <row r="69" customFormat="false" ht="14.4" hidden="false" customHeight="false" outlineLevel="0" collapsed="false">
      <c r="B69" s="0" t="s">
        <v>119</v>
      </c>
      <c r="E69" s="0" t="s">
        <v>119</v>
      </c>
      <c r="F69" s="27" t="n">
        <f aca="false">C69</f>
        <v>0</v>
      </c>
    </row>
    <row r="70" customFormat="false" ht="14.4" hidden="false" customHeight="false" outlineLevel="0" collapsed="false">
      <c r="B70" s="0" t="s">
        <v>120</v>
      </c>
      <c r="D70" s="32"/>
      <c r="E70" s="0" t="s">
        <v>120</v>
      </c>
      <c r="F70" s="27" t="n">
        <f aca="false">C70</f>
        <v>0</v>
      </c>
    </row>
    <row r="71" customFormat="false" ht="14.4" hidden="false" customHeight="false" outlineLevel="0" collapsed="false">
      <c r="B71" s="0" t="s">
        <v>121</v>
      </c>
      <c r="E71" s="0" t="s">
        <v>121</v>
      </c>
      <c r="F71" s="27" t="n">
        <f aca="false">C70</f>
        <v>0</v>
      </c>
    </row>
    <row r="72" customFormat="false" ht="14.4" hidden="false" customHeight="false" outlineLevel="0" collapsed="false">
      <c r="B72" s="32" t="s">
        <v>122</v>
      </c>
      <c r="E72" s="0" t="s">
        <v>122</v>
      </c>
      <c r="F72" s="27" t="n">
        <f aca="false">C72</f>
        <v>0</v>
      </c>
      <c r="J72" s="32"/>
    </row>
    <row r="73" customFormat="false" ht="14.4" hidden="false" customHeight="false" outlineLevel="0" collapsed="false">
      <c r="B73" s="32" t="n">
        <v>0.875</v>
      </c>
      <c r="D73" s="32"/>
      <c r="E73" s="32" t="n">
        <v>0.875</v>
      </c>
      <c r="F73" s="27" t="n">
        <v>0</v>
      </c>
      <c r="J73" s="32"/>
    </row>
    <row r="74" customFormat="false" ht="14.4" hidden="false" customHeight="false" outlineLevel="0" collapsed="false">
      <c r="B74" s="32" t="n">
        <v>0.916666666666667</v>
      </c>
      <c r="D74" s="32"/>
      <c r="E74" s="32" t="n">
        <v>0.916666666666667</v>
      </c>
      <c r="F74" s="27" t="n">
        <f aca="false">C74</f>
        <v>0</v>
      </c>
      <c r="J74" s="32"/>
    </row>
    <row r="75" customFormat="false" ht="14.4" hidden="false" customHeight="false" outlineLevel="0" collapsed="false">
      <c r="B75" s="0" t="s">
        <v>125</v>
      </c>
      <c r="E75" s="0" t="s">
        <v>125</v>
      </c>
      <c r="F75" s="27" t="n">
        <f aca="false">C75</f>
        <v>0</v>
      </c>
    </row>
    <row r="76" customFormat="false" ht="14.4" hidden="false" customHeight="false" outlineLevel="0" collapsed="false">
      <c r="B76" s="0" t="s">
        <v>126</v>
      </c>
      <c r="D76" s="33"/>
      <c r="E76" s="0" t="s">
        <v>126</v>
      </c>
      <c r="F76" s="27" t="n">
        <f aca="false">C75</f>
        <v>0</v>
      </c>
    </row>
    <row r="77" customFormat="false" ht="14.4" hidden="false" customHeight="false" outlineLevel="0" collapsed="false">
      <c r="B77" s="0" t="s">
        <v>127</v>
      </c>
      <c r="D77" s="33"/>
      <c r="E77" s="0" t="s">
        <v>127</v>
      </c>
      <c r="F77" s="27" t="n">
        <f aca="false">C77</f>
        <v>0</v>
      </c>
    </row>
    <row r="78" customFormat="false" ht="14.4" hidden="false" customHeight="false" outlineLevel="0" collapsed="false">
      <c r="B78" s="32" t="s">
        <v>128</v>
      </c>
      <c r="E78" s="0" t="s">
        <v>128</v>
      </c>
      <c r="F78" s="27" t="n">
        <f aca="false">C72</f>
        <v>0</v>
      </c>
      <c r="J78" s="32"/>
    </row>
    <row r="79" customFormat="false" ht="14.4" hidden="false" customHeight="false" outlineLevel="0" collapsed="false">
      <c r="B79" s="32" t="n">
        <v>0.958333333333333</v>
      </c>
      <c r="D79" s="33"/>
      <c r="E79" s="32" t="n">
        <v>0.958333333333333</v>
      </c>
      <c r="F79" s="27" t="n">
        <f aca="false">C79</f>
        <v>0</v>
      </c>
      <c r="J79" s="32"/>
    </row>
    <row r="80" customFormat="false" ht="14.4" hidden="false" customHeight="false" outlineLevel="0" collapsed="false">
      <c r="B80" s="0" t="s">
        <v>130</v>
      </c>
      <c r="D80" s="33"/>
      <c r="E80" s="0" t="s">
        <v>130</v>
      </c>
      <c r="F80" s="27" t="n">
        <f aca="false">C80</f>
        <v>0</v>
      </c>
    </row>
    <row r="81" customFormat="false" ht="14.4" hidden="false" customHeight="false" outlineLevel="0" collapsed="false">
      <c r="B81" s="0" t="s">
        <v>131</v>
      </c>
      <c r="E81" s="0" t="s">
        <v>131</v>
      </c>
      <c r="F81" s="27" t="n">
        <f aca="false">C81</f>
        <v>0</v>
      </c>
    </row>
    <row r="82" customFormat="false" ht="14.4" hidden="false" customHeight="false" outlineLevel="0" collapsed="false">
      <c r="B82" s="0" t="s">
        <v>132</v>
      </c>
      <c r="E82" s="0" t="s">
        <v>132</v>
      </c>
      <c r="F82" s="27" t="n">
        <f aca="false">C82</f>
        <v>0</v>
      </c>
    </row>
    <row r="83" customFormat="false" ht="14.4" hidden="false" customHeight="false" outlineLevel="0" collapsed="false">
      <c r="B83" s="0" t="s">
        <v>133</v>
      </c>
      <c r="E83" s="0" t="s">
        <v>133</v>
      </c>
      <c r="F83" s="27" t="n">
        <f aca="false">C83</f>
        <v>0</v>
      </c>
    </row>
    <row r="84" customFormat="false" ht="14.4" hidden="false" customHeight="false" outlineLevel="0" collapsed="false">
      <c r="B84" s="33" t="s">
        <v>134</v>
      </c>
      <c r="E84" s="0" t="s">
        <v>134</v>
      </c>
      <c r="F84" s="27" t="n">
        <f aca="false">C84</f>
        <v>0</v>
      </c>
      <c r="J84" s="33"/>
    </row>
    <row r="85" customFormat="false" ht="14.4" hidden="false" customHeight="false" outlineLevel="0" collapsed="false">
      <c r="B85" s="33" t="n">
        <v>1</v>
      </c>
      <c r="D85" s="33"/>
      <c r="E85" s="33" t="n">
        <v>1</v>
      </c>
      <c r="F85" s="27" t="n">
        <f aca="false">C85</f>
        <v>0</v>
      </c>
      <c r="J85" s="33"/>
    </row>
    <row r="86" customFormat="false" ht="14.4" hidden="false" customHeight="false" outlineLevel="0" collapsed="false">
      <c r="B86" s="33" t="n">
        <v>1.00069444444444</v>
      </c>
      <c r="D86" s="33"/>
      <c r="E86" s="33" t="n">
        <v>1.00069444444444</v>
      </c>
      <c r="F86" s="27" t="n">
        <f aca="false">C87</f>
        <v>0</v>
      </c>
      <c r="J86" s="33"/>
    </row>
    <row r="87" customFormat="false" ht="14.4" hidden="false" customHeight="false" outlineLevel="0" collapsed="false">
      <c r="B87" s="33" t="s">
        <v>137</v>
      </c>
      <c r="E87" s="0" t="s">
        <v>137</v>
      </c>
      <c r="F87" s="27" t="n">
        <f aca="false">C87</f>
        <v>0</v>
      </c>
      <c r="J87" s="33"/>
    </row>
    <row r="88" customFormat="false" ht="14.4" hidden="false" customHeight="false" outlineLevel="0" collapsed="false">
      <c r="B88" s="33" t="n">
        <v>1.08333333333333</v>
      </c>
      <c r="D88" s="33"/>
      <c r="E88" s="33" t="n">
        <v>1.08333333333333</v>
      </c>
      <c r="F88" s="27" t="n">
        <v>0</v>
      </c>
      <c r="J88" s="33"/>
    </row>
    <row r="89" customFormat="false" ht="14.4" hidden="false" customHeight="false" outlineLevel="0" collapsed="false">
      <c r="B89" s="33" t="n">
        <v>1.16666666666667</v>
      </c>
      <c r="D89" s="33"/>
      <c r="E89" s="33" t="n">
        <v>1.16666666666667</v>
      </c>
      <c r="F89" s="27" t="n">
        <v>0</v>
      </c>
      <c r="J89" s="33"/>
    </row>
    <row r="91" customFormat="false" ht="14.4" hidden="false" customHeight="false" outlineLevel="0" collapsed="false">
      <c r="D91" s="33"/>
    </row>
    <row r="92" customFormat="false" ht="14.4" hidden="false" customHeight="false" outlineLevel="0" collapsed="false">
      <c r="D92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M362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4" ySplit="2" topLeftCell="E64" activePane="bottomRight" state="frozen"/>
      <selection pane="topLeft" activeCell="A1" activeCellId="0" sqref="A1"/>
      <selection pane="topRight" activeCell="E1" activeCellId="0" sqref="E1"/>
      <selection pane="bottomLeft" activeCell="A64" activeCellId="0" sqref="A64"/>
      <selection pane="bottomRight" activeCell="J260" activeCellId="0" sqref="J260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22.44"/>
    <col collapsed="false" customWidth="true" hidden="false" outlineLevel="0" max="3" min="3" style="0" width="12.78"/>
    <col collapsed="false" customWidth="true" hidden="false" outlineLevel="0" max="4" min="4" style="1" width="9.33"/>
    <col collapsed="false" customWidth="true" hidden="false" outlineLevel="0" max="6" min="5" style="1" width="13.55"/>
    <col collapsed="false" customWidth="true" hidden="false" outlineLevel="0" max="7" min="7" style="0" width="12.11"/>
    <col collapsed="false" customWidth="true" hidden="false" outlineLevel="0" max="9" min="9" style="0" width="12.11"/>
    <col collapsed="false" customWidth="true" hidden="false" outlineLevel="0" max="12" min="10" style="0" width="11.55"/>
    <col collapsed="false" customWidth="true" hidden="false" outlineLevel="0" max="14" min="14" style="0" width="9.87"/>
    <col collapsed="false" customWidth="true" hidden="false" outlineLevel="0" max="17" min="17" style="0" width="10"/>
    <col collapsed="false" customWidth="true" hidden="false" outlineLevel="0" max="21" min="21" style="0" width="12.44"/>
    <col collapsed="false" customWidth="true" hidden="false" outlineLevel="0" max="59" min="59" style="0" width="10"/>
    <col collapsed="false" customWidth="true" hidden="false" outlineLevel="0" max="74" min="74" style="0" width="12.44"/>
    <col collapsed="false" customWidth="true" hidden="false" outlineLevel="0" max="86" min="86" style="0" width="11.55"/>
  </cols>
  <sheetData>
    <row r="1" customFormat="false" ht="14.4" hidden="false" customHeight="false" outlineLevel="0" collapsed="false">
      <c r="E1" s="34"/>
      <c r="F1" s="34"/>
      <c r="G1" s="24"/>
      <c r="H1" s="24"/>
      <c r="I1" s="24"/>
      <c r="J1" s="24"/>
      <c r="K1" s="24"/>
      <c r="L1" s="24"/>
      <c r="M1" s="24"/>
      <c r="N1" s="35" t="s">
        <v>220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6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</row>
    <row r="2" s="3" customFormat="true" ht="120" hidden="false" customHeight="false" outlineLevel="0" collapsed="false">
      <c r="A2" s="3" t="s">
        <v>221</v>
      </c>
      <c r="B2" s="3" t="s">
        <v>12</v>
      </c>
      <c r="C2" s="36" t="s">
        <v>13</v>
      </c>
      <c r="D2" s="2" t="s">
        <v>222</v>
      </c>
      <c r="E2" s="2" t="s">
        <v>223</v>
      </c>
      <c r="F2" s="2" t="s">
        <v>224</v>
      </c>
      <c r="G2" s="36" t="s">
        <v>225</v>
      </c>
      <c r="H2" s="36" t="s">
        <v>226</v>
      </c>
      <c r="I2" s="36" t="s">
        <v>227</v>
      </c>
      <c r="J2" s="36" t="s">
        <v>228</v>
      </c>
      <c r="K2" s="36" t="s">
        <v>229</v>
      </c>
      <c r="L2" s="36"/>
      <c r="M2" s="36"/>
      <c r="N2" s="3" t="s">
        <v>230</v>
      </c>
      <c r="O2" s="3" t="s">
        <v>231</v>
      </c>
      <c r="P2" s="3" t="s">
        <v>232</v>
      </c>
      <c r="Q2" s="3" t="s">
        <v>233</v>
      </c>
      <c r="R2" s="3" t="s">
        <v>234</v>
      </c>
      <c r="S2" s="3" t="s">
        <v>235</v>
      </c>
      <c r="T2" s="3" t="s">
        <v>236</v>
      </c>
      <c r="U2" s="3" t="s">
        <v>237</v>
      </c>
      <c r="V2" s="3" t="s">
        <v>238</v>
      </c>
      <c r="W2" s="3" t="s">
        <v>239</v>
      </c>
      <c r="X2" s="3" t="s">
        <v>240</v>
      </c>
      <c r="AK2" s="36"/>
      <c r="AR2" s="36"/>
      <c r="AS2" s="36"/>
      <c r="BC2" s="36"/>
      <c r="BD2" s="36"/>
      <c r="BF2" s="36"/>
      <c r="BG2" s="36"/>
      <c r="BK2" s="36"/>
      <c r="BL2" s="36"/>
      <c r="BV2" s="36"/>
      <c r="BW2" s="36"/>
      <c r="BX2" s="36"/>
      <c r="CB2" s="36"/>
      <c r="CC2" s="36"/>
      <c r="CH2" s="37"/>
      <c r="CI2" s="37"/>
      <c r="CJ2" s="37"/>
      <c r="CK2" s="37"/>
      <c r="CL2" s="37"/>
      <c r="CM2" s="37"/>
    </row>
    <row r="3" customFormat="false" ht="14.4" hidden="false" customHeight="false" outlineLevel="0" collapsed="false">
      <c r="A3" s="24" t="s">
        <v>241</v>
      </c>
      <c r="B3" s="24" t="s">
        <v>242</v>
      </c>
      <c r="C3" s="38" t="s">
        <v>243</v>
      </c>
      <c r="D3" s="1" t="s">
        <v>42</v>
      </c>
      <c r="E3" s="1" t="s">
        <v>244</v>
      </c>
      <c r="F3" s="1" t="s">
        <v>245</v>
      </c>
      <c r="H3" s="38" t="s">
        <v>245</v>
      </c>
      <c r="I3" s="24" t="n">
        <v>401567</v>
      </c>
      <c r="J3" s="0" t="e">
        <f aca="false">H3/I3</f>
        <v>#VALUE!</v>
      </c>
      <c r="K3" s="0" t="n">
        <v>0</v>
      </c>
      <c r="M3" s="38"/>
      <c r="P3" s="38"/>
      <c r="Q3" s="38"/>
      <c r="U3" s="38"/>
      <c r="Z3" s="38"/>
      <c r="AC3" s="38"/>
      <c r="AF3" s="38"/>
      <c r="AG3" s="38"/>
      <c r="AJ3" s="38"/>
      <c r="AK3" s="38"/>
      <c r="AQ3" s="38"/>
      <c r="AS3" s="38"/>
      <c r="AU3" s="38"/>
      <c r="AV3" s="38"/>
      <c r="AX3" s="38"/>
      <c r="AY3" s="38"/>
      <c r="BC3" s="38"/>
      <c r="BG3" s="38"/>
      <c r="BH3" s="38"/>
      <c r="BI3" s="38"/>
      <c r="BL3" s="38"/>
      <c r="BN3" s="38"/>
      <c r="BO3" s="38"/>
      <c r="BQ3" s="38"/>
      <c r="BR3" s="38"/>
      <c r="BS3" s="38"/>
      <c r="BT3" s="38"/>
      <c r="BU3" s="38"/>
      <c r="BV3" s="38"/>
      <c r="BX3" s="38"/>
      <c r="BY3" s="38"/>
      <c r="CC3" s="38"/>
      <c r="CF3" s="38"/>
      <c r="CG3" s="38"/>
      <c r="CH3" s="38"/>
      <c r="CK3" s="38"/>
    </row>
    <row r="4" customFormat="false" ht="14.4" hidden="false" customHeight="false" outlineLevel="0" collapsed="false">
      <c r="A4" s="24" t="s">
        <v>241</v>
      </c>
      <c r="B4" s="24" t="s">
        <v>242</v>
      </c>
      <c r="C4" s="38" t="s">
        <v>243</v>
      </c>
      <c r="D4" s="1" t="s">
        <v>47</v>
      </c>
      <c r="E4" s="1" t="s">
        <v>244</v>
      </c>
      <c r="F4" s="34" t="s">
        <v>245</v>
      </c>
      <c r="H4" s="38" t="s">
        <v>245</v>
      </c>
      <c r="I4" s="24" t="n">
        <v>404275</v>
      </c>
      <c r="J4" s="0" t="e">
        <f aca="false">H4/I4</f>
        <v>#VALUE!</v>
      </c>
      <c r="K4" s="0" t="n">
        <v>0</v>
      </c>
      <c r="M4" s="38"/>
      <c r="P4" s="38"/>
      <c r="Q4" s="38"/>
      <c r="U4" s="38"/>
      <c r="W4" s="38"/>
      <c r="Z4" s="38"/>
      <c r="AC4" s="38"/>
      <c r="AF4" s="38"/>
      <c r="AG4" s="38"/>
      <c r="AJ4" s="38"/>
      <c r="AK4" s="38"/>
      <c r="AQ4" s="38"/>
      <c r="AS4" s="38"/>
      <c r="AU4" s="38"/>
      <c r="AV4" s="38"/>
      <c r="AX4" s="38"/>
      <c r="AY4" s="38"/>
      <c r="BC4" s="38"/>
      <c r="BE4" s="38"/>
      <c r="BG4" s="38"/>
      <c r="BH4" s="38"/>
      <c r="BI4" s="38"/>
      <c r="BL4" s="38"/>
      <c r="BN4" s="38"/>
      <c r="BO4" s="38"/>
      <c r="BQ4" s="38"/>
      <c r="BR4" s="38"/>
      <c r="BS4" s="38"/>
      <c r="BT4" s="38"/>
      <c r="BU4" s="38"/>
      <c r="BV4" s="38"/>
      <c r="BX4" s="38"/>
      <c r="BY4" s="38"/>
      <c r="CF4" s="38"/>
      <c r="CG4" s="38"/>
      <c r="CH4" s="38"/>
      <c r="CI4" s="38"/>
      <c r="CK4" s="38"/>
    </row>
    <row r="5" customFormat="false" ht="14.4" hidden="false" customHeight="false" outlineLevel="0" collapsed="false">
      <c r="A5" s="24" t="s">
        <v>241</v>
      </c>
      <c r="B5" s="24" t="s">
        <v>242</v>
      </c>
      <c r="C5" s="38" t="s">
        <v>243</v>
      </c>
      <c r="D5" s="1" t="s">
        <v>50</v>
      </c>
      <c r="E5" s="1" t="s">
        <v>244</v>
      </c>
      <c r="F5" s="34" t="s">
        <v>246</v>
      </c>
      <c r="H5" s="38" t="s">
        <v>246</v>
      </c>
      <c r="I5" s="27" t="n">
        <v>391223</v>
      </c>
      <c r="J5" s="0" t="e">
        <f aca="false">H5/I5</f>
        <v>#VALUE!</v>
      </c>
      <c r="K5" s="39" t="n">
        <v>0</v>
      </c>
      <c r="M5" s="38"/>
      <c r="P5" s="38"/>
      <c r="Q5" s="38"/>
      <c r="U5" s="38"/>
      <c r="Z5" s="38"/>
      <c r="AC5" s="38"/>
      <c r="AE5" s="38"/>
      <c r="AF5" s="38"/>
      <c r="AG5" s="38"/>
      <c r="AJ5" s="38"/>
      <c r="AK5" s="38"/>
      <c r="AQ5" s="38"/>
      <c r="AS5" s="38"/>
      <c r="AV5" s="38"/>
      <c r="AX5" s="38"/>
      <c r="AY5" s="38"/>
      <c r="BC5" s="38"/>
      <c r="BE5" s="38"/>
      <c r="BG5" s="38"/>
      <c r="BH5" s="38"/>
      <c r="BI5" s="38"/>
      <c r="BL5" s="38"/>
      <c r="BN5" s="38"/>
      <c r="BO5" s="38"/>
      <c r="BQ5" s="38"/>
      <c r="BR5" s="38"/>
      <c r="BS5" s="38"/>
      <c r="BU5" s="38"/>
      <c r="BV5" s="38"/>
      <c r="BX5" s="38"/>
      <c r="BY5" s="38"/>
      <c r="CF5" s="38"/>
      <c r="CG5" s="38"/>
      <c r="CH5" s="38"/>
      <c r="CI5" s="38"/>
      <c r="CK5" s="38"/>
    </row>
    <row r="6" customFormat="false" ht="14.4" hidden="false" customHeight="false" outlineLevel="0" collapsed="false">
      <c r="A6" s="24" t="s">
        <v>241</v>
      </c>
      <c r="B6" s="24" t="s">
        <v>242</v>
      </c>
      <c r="C6" s="38" t="s">
        <v>243</v>
      </c>
      <c r="D6" s="1" t="s">
        <v>52</v>
      </c>
      <c r="E6" s="1" t="s">
        <v>244</v>
      </c>
      <c r="F6" s="34" t="s">
        <v>246</v>
      </c>
      <c r="H6" s="38" t="s">
        <v>246</v>
      </c>
      <c r="I6" s="27" t="n">
        <v>373388</v>
      </c>
      <c r="J6" s="0" t="e">
        <f aca="false">H6/I6</f>
        <v>#VALUE!</v>
      </c>
      <c r="K6" s="39" t="n">
        <v>0</v>
      </c>
      <c r="M6" s="38"/>
      <c r="P6" s="38"/>
      <c r="Q6" s="38"/>
      <c r="U6" s="38"/>
      <c r="Z6" s="38"/>
      <c r="AC6" s="38"/>
      <c r="AF6" s="38"/>
      <c r="AG6" s="38"/>
      <c r="AJ6" s="38"/>
      <c r="AK6" s="38"/>
      <c r="AQ6" s="38"/>
      <c r="AS6" s="38"/>
      <c r="AU6" s="38"/>
      <c r="AV6" s="38"/>
      <c r="AX6" s="38"/>
      <c r="AY6" s="38"/>
      <c r="BC6" s="38"/>
      <c r="BE6" s="38"/>
      <c r="BG6" s="38"/>
      <c r="BH6" s="38"/>
      <c r="BI6" s="38"/>
      <c r="BL6" s="38"/>
      <c r="BN6" s="38"/>
      <c r="BO6" s="38"/>
      <c r="BQ6" s="38"/>
      <c r="BR6" s="38"/>
      <c r="BS6" s="38"/>
      <c r="BT6" s="38"/>
      <c r="BU6" s="38"/>
      <c r="BV6" s="38"/>
      <c r="BX6" s="38"/>
      <c r="BY6" s="38"/>
      <c r="CF6" s="38"/>
      <c r="CG6" s="38"/>
      <c r="CH6" s="38"/>
      <c r="CI6" s="38"/>
      <c r="CK6" s="38"/>
    </row>
    <row r="7" customFormat="false" ht="14.4" hidden="false" customHeight="false" outlineLevel="0" collapsed="false">
      <c r="A7" s="24" t="s">
        <v>241</v>
      </c>
      <c r="B7" s="24" t="s">
        <v>242</v>
      </c>
      <c r="C7" s="38" t="s">
        <v>243</v>
      </c>
      <c r="D7" s="1" t="s">
        <v>56</v>
      </c>
      <c r="E7" s="1" t="s">
        <v>244</v>
      </c>
      <c r="F7" s="1" t="s">
        <v>245</v>
      </c>
      <c r="H7" s="0" t="s">
        <v>245</v>
      </c>
      <c r="I7" s="27" t="n">
        <v>148325</v>
      </c>
      <c r="J7" s="0" t="e">
        <f aca="false">H7/I7</f>
        <v>#VALUE!</v>
      </c>
      <c r="K7" s="0" t="n">
        <v>0</v>
      </c>
    </row>
    <row r="8" customFormat="false" ht="14.4" hidden="false" customHeight="false" outlineLevel="0" collapsed="false">
      <c r="A8" s="24" t="s">
        <v>241</v>
      </c>
      <c r="B8" s="24" t="s">
        <v>242</v>
      </c>
      <c r="C8" s="38" t="s">
        <v>243</v>
      </c>
      <c r="D8" s="1" t="s">
        <v>57</v>
      </c>
      <c r="E8" s="1" t="s">
        <v>244</v>
      </c>
      <c r="F8" s="1" t="s">
        <v>247</v>
      </c>
      <c r="H8" s="38" t="n">
        <v>70085</v>
      </c>
      <c r="I8" s="27" t="n">
        <v>360406</v>
      </c>
      <c r="J8" s="0" t="n">
        <f aca="false">H8/I8</f>
        <v>0.194461246483133</v>
      </c>
      <c r="K8" s="0" t="n">
        <v>0.194461246483133</v>
      </c>
      <c r="M8" s="38"/>
      <c r="P8" s="38"/>
      <c r="Q8" s="38"/>
      <c r="U8" s="38"/>
      <c r="W8" s="38"/>
      <c r="Z8" s="38"/>
      <c r="AC8" s="38"/>
      <c r="AE8" s="38"/>
      <c r="AF8" s="38"/>
      <c r="AG8" s="38"/>
      <c r="AJ8" s="38"/>
      <c r="AK8" s="38"/>
      <c r="AQ8" s="38"/>
      <c r="AS8" s="38"/>
      <c r="AU8" s="38"/>
      <c r="AV8" s="38"/>
      <c r="AX8" s="38"/>
      <c r="AY8" s="38"/>
      <c r="BC8" s="38"/>
      <c r="BE8" s="38"/>
      <c r="BG8" s="38"/>
      <c r="BH8" s="38"/>
      <c r="BI8" s="38"/>
      <c r="BL8" s="38"/>
      <c r="BN8" s="38"/>
      <c r="BO8" s="38"/>
      <c r="BQ8" s="38"/>
      <c r="BR8" s="38"/>
      <c r="BS8" s="38"/>
      <c r="BT8" s="38"/>
      <c r="BU8" s="38"/>
      <c r="BV8" s="38"/>
      <c r="BX8" s="38"/>
      <c r="BY8" s="38"/>
      <c r="CC8" s="38"/>
      <c r="CF8" s="38"/>
      <c r="CG8" s="38"/>
      <c r="CH8" s="38"/>
      <c r="CI8" s="38"/>
      <c r="CK8" s="38"/>
    </row>
    <row r="9" customFormat="false" ht="14.4" hidden="false" customHeight="false" outlineLevel="0" collapsed="false">
      <c r="A9" s="24" t="s">
        <v>241</v>
      </c>
      <c r="B9" s="24" t="s">
        <v>242</v>
      </c>
      <c r="C9" s="38" t="s">
        <v>243</v>
      </c>
      <c r="D9" s="1" t="s">
        <v>58</v>
      </c>
      <c r="E9" s="1" t="s">
        <v>244</v>
      </c>
      <c r="F9" s="1" t="s">
        <v>245</v>
      </c>
      <c r="H9" s="38" t="s">
        <v>245</v>
      </c>
      <c r="I9" s="27" t="n">
        <v>399094</v>
      </c>
      <c r="J9" s="0" t="e">
        <f aca="false">H9/I9</f>
        <v>#VALUE!</v>
      </c>
      <c r="K9" s="0" t="n">
        <v>0</v>
      </c>
      <c r="M9" s="38"/>
      <c r="P9" s="38"/>
      <c r="Q9" s="38"/>
      <c r="U9" s="38"/>
      <c r="W9" s="38"/>
      <c r="Z9" s="38"/>
      <c r="AC9" s="38"/>
      <c r="AE9" s="38"/>
      <c r="AF9" s="38"/>
      <c r="AG9" s="38"/>
      <c r="AJ9" s="38"/>
      <c r="AK9" s="38"/>
      <c r="AQ9" s="38"/>
      <c r="AS9" s="38"/>
      <c r="AU9" s="38"/>
      <c r="AV9" s="38"/>
      <c r="AX9" s="38"/>
      <c r="AY9" s="38"/>
      <c r="BC9" s="38"/>
      <c r="BE9" s="38"/>
      <c r="BG9" s="38"/>
      <c r="BH9" s="38"/>
      <c r="BI9" s="38"/>
      <c r="BL9" s="38"/>
      <c r="BN9" s="38"/>
      <c r="BO9" s="38"/>
      <c r="BQ9" s="38"/>
      <c r="BR9" s="38"/>
      <c r="BS9" s="38"/>
      <c r="BT9" s="38"/>
      <c r="BU9" s="38"/>
      <c r="BV9" s="38"/>
      <c r="BX9" s="38"/>
      <c r="BY9" s="38"/>
      <c r="CC9" s="38"/>
      <c r="CF9" s="38"/>
      <c r="CG9" s="38"/>
      <c r="CH9" s="38"/>
      <c r="CI9" s="38"/>
      <c r="CK9" s="38"/>
    </row>
    <row r="10" customFormat="false" ht="14.4" hidden="false" customHeight="false" outlineLevel="0" collapsed="false">
      <c r="A10" s="24" t="s">
        <v>241</v>
      </c>
      <c r="B10" s="24" t="s">
        <v>242</v>
      </c>
      <c r="C10" s="38" t="s">
        <v>243</v>
      </c>
      <c r="D10" s="1" t="s">
        <v>60</v>
      </c>
      <c r="E10" s="1" t="s">
        <v>244</v>
      </c>
      <c r="F10" s="1" t="s">
        <v>245</v>
      </c>
      <c r="H10" s="40" t="s">
        <v>245</v>
      </c>
      <c r="I10" s="27" t="n">
        <v>150550</v>
      </c>
      <c r="J10" s="0" t="e">
        <f aca="false">H10/I10</f>
        <v>#VALUE!</v>
      </c>
      <c r="K10" s="0" t="n">
        <v>0</v>
      </c>
      <c r="M10" s="40"/>
      <c r="P10" s="40"/>
      <c r="Q10" s="40"/>
      <c r="U10" s="40"/>
      <c r="Z10" s="40"/>
      <c r="AC10" s="40"/>
      <c r="AF10" s="40"/>
      <c r="AG10" s="40"/>
      <c r="AJ10" s="40"/>
      <c r="AK10" s="40"/>
      <c r="AQ10" s="40"/>
      <c r="AS10" s="40"/>
      <c r="AV10" s="40"/>
      <c r="AX10" s="40"/>
      <c r="AY10" s="40"/>
      <c r="BC10" s="40"/>
      <c r="BE10" s="40"/>
      <c r="BG10" s="40"/>
      <c r="BH10" s="40"/>
      <c r="BI10" s="40"/>
      <c r="BL10" s="40"/>
      <c r="BN10" s="40"/>
      <c r="BO10" s="40"/>
      <c r="BQ10" s="40"/>
      <c r="BR10" s="40"/>
      <c r="BS10" s="40"/>
      <c r="BT10" s="40"/>
      <c r="BU10" s="40"/>
      <c r="BV10" s="40"/>
      <c r="BX10" s="40"/>
      <c r="BY10" s="40"/>
      <c r="CF10" s="40"/>
      <c r="CG10" s="40"/>
      <c r="CH10" s="40"/>
      <c r="CI10" s="40"/>
      <c r="CK10" s="40"/>
    </row>
    <row r="11" customFormat="false" ht="14.4" hidden="false" customHeight="false" outlineLevel="0" collapsed="false">
      <c r="A11" s="24" t="s">
        <v>241</v>
      </c>
      <c r="B11" s="24" t="s">
        <v>242</v>
      </c>
      <c r="C11" s="38" t="s">
        <v>243</v>
      </c>
      <c r="D11" s="1" t="s">
        <v>61</v>
      </c>
      <c r="E11" s="1" t="s">
        <v>244</v>
      </c>
      <c r="F11" s="1" t="s">
        <v>248</v>
      </c>
      <c r="H11" s="0" t="n">
        <v>5802</v>
      </c>
      <c r="I11" s="27" t="n">
        <v>385814</v>
      </c>
      <c r="J11" s="0" t="n">
        <f aca="false">H11/I11</f>
        <v>0.0150383345342574</v>
      </c>
      <c r="K11" s="0" t="n">
        <v>0.0150383345342574</v>
      </c>
    </row>
    <row r="12" customFormat="false" ht="14.4" hidden="false" customHeight="false" outlineLevel="0" collapsed="false">
      <c r="A12" s="24" t="s">
        <v>241</v>
      </c>
      <c r="B12" s="24" t="s">
        <v>242</v>
      </c>
      <c r="C12" s="38" t="s">
        <v>243</v>
      </c>
      <c r="D12" s="1" t="s">
        <v>62</v>
      </c>
      <c r="E12" s="1" t="s">
        <v>244</v>
      </c>
      <c r="F12" s="1" t="s">
        <v>249</v>
      </c>
      <c r="H12" s="0" t="n">
        <v>642329</v>
      </c>
      <c r="I12" s="27" t="n">
        <v>385814</v>
      </c>
      <c r="J12" s="0" t="n">
        <f aca="false">H12/I12</f>
        <v>1.66486700845485</v>
      </c>
      <c r="K12" s="0" t="n">
        <v>1.66486700845485</v>
      </c>
    </row>
    <row r="13" customFormat="false" ht="14.4" hidden="false" customHeight="false" outlineLevel="0" collapsed="false">
      <c r="A13" s="24" t="s">
        <v>241</v>
      </c>
      <c r="B13" s="24" t="s">
        <v>242</v>
      </c>
      <c r="C13" s="38" t="s">
        <v>243</v>
      </c>
      <c r="D13" s="1" t="s">
        <v>63</v>
      </c>
      <c r="E13" s="1" t="s">
        <v>244</v>
      </c>
      <c r="F13" s="1" t="s">
        <v>245</v>
      </c>
      <c r="H13" s="0" t="s">
        <v>245</v>
      </c>
      <c r="I13" s="27" t="n">
        <v>88140.2</v>
      </c>
      <c r="J13" s="0" t="e">
        <f aca="false">H13/I13</f>
        <v>#VALUE!</v>
      </c>
      <c r="K13" s="0" t="n">
        <v>0</v>
      </c>
    </row>
    <row r="14" customFormat="false" ht="14.4" hidden="false" customHeight="false" outlineLevel="0" collapsed="false">
      <c r="A14" s="24" t="s">
        <v>241</v>
      </c>
      <c r="B14" s="24" t="s">
        <v>242</v>
      </c>
      <c r="C14" s="38" t="s">
        <v>243</v>
      </c>
      <c r="D14" s="1" t="s">
        <v>64</v>
      </c>
      <c r="E14" s="1" t="s">
        <v>244</v>
      </c>
      <c r="F14" s="1" t="s">
        <v>245</v>
      </c>
      <c r="H14" s="0" t="s">
        <v>245</v>
      </c>
      <c r="I14" s="27" t="n">
        <v>88140.2</v>
      </c>
      <c r="J14" s="0" t="e">
        <f aca="false">H14/I14</f>
        <v>#VALUE!</v>
      </c>
      <c r="K14" s="0" t="n">
        <v>0</v>
      </c>
    </row>
    <row r="15" customFormat="false" ht="14.4" hidden="false" customHeight="false" outlineLevel="0" collapsed="false">
      <c r="A15" s="24" t="s">
        <v>241</v>
      </c>
      <c r="B15" s="24" t="s">
        <v>242</v>
      </c>
      <c r="C15" s="38" t="s">
        <v>243</v>
      </c>
      <c r="D15" s="1" t="s">
        <v>65</v>
      </c>
      <c r="E15" s="1" t="s">
        <v>244</v>
      </c>
      <c r="F15" s="1" t="s">
        <v>245</v>
      </c>
      <c r="H15" s="0" t="s">
        <v>245</v>
      </c>
      <c r="I15" s="27" t="n">
        <v>383836</v>
      </c>
      <c r="J15" s="0" t="e">
        <f aca="false">H15/I15</f>
        <v>#VALUE!</v>
      </c>
      <c r="K15" s="0" t="n">
        <v>0</v>
      </c>
    </row>
    <row r="16" customFormat="false" ht="14.4" hidden="false" customHeight="false" outlineLevel="0" collapsed="false">
      <c r="A16" s="24" t="s">
        <v>241</v>
      </c>
      <c r="B16" s="24" t="s">
        <v>242</v>
      </c>
      <c r="C16" s="38" t="s">
        <v>243</v>
      </c>
      <c r="D16" s="1" t="s">
        <v>66</v>
      </c>
      <c r="E16" s="1" t="s">
        <v>244</v>
      </c>
      <c r="F16" s="1" t="s">
        <v>250</v>
      </c>
      <c r="H16" s="0" t="n">
        <v>10233</v>
      </c>
      <c r="I16" s="27" t="n">
        <v>383836</v>
      </c>
      <c r="J16" s="0" t="n">
        <f aca="false">H16/I16</f>
        <v>0.0266598234662721</v>
      </c>
      <c r="K16" s="0" t="n">
        <v>0.0266598234662721</v>
      </c>
    </row>
    <row r="17" customFormat="false" ht="14.4" hidden="false" customHeight="false" outlineLevel="0" collapsed="false">
      <c r="A17" s="24" t="s">
        <v>241</v>
      </c>
      <c r="B17" s="24" t="s">
        <v>242</v>
      </c>
      <c r="C17" s="38" t="s">
        <v>243</v>
      </c>
      <c r="D17" s="1" t="s">
        <v>67</v>
      </c>
      <c r="E17" s="1" t="s">
        <v>244</v>
      </c>
      <c r="F17" s="1" t="s">
        <v>251</v>
      </c>
      <c r="H17" s="0" t="n">
        <v>201620</v>
      </c>
      <c r="I17" s="27" t="n">
        <v>383836</v>
      </c>
      <c r="J17" s="0" t="n">
        <f aca="false">H17/I17</f>
        <v>0.525276420137767</v>
      </c>
      <c r="K17" s="0" t="n">
        <v>0.525276420137767</v>
      </c>
    </row>
    <row r="18" customFormat="false" ht="14.4" hidden="false" customHeight="false" outlineLevel="0" collapsed="false">
      <c r="A18" s="24" t="s">
        <v>241</v>
      </c>
      <c r="B18" s="24" t="s">
        <v>242</v>
      </c>
      <c r="C18" s="38" t="s">
        <v>243</v>
      </c>
      <c r="D18" s="1" t="s">
        <v>68</v>
      </c>
      <c r="E18" s="1" t="s">
        <v>244</v>
      </c>
      <c r="F18" s="1" t="s">
        <v>245</v>
      </c>
      <c r="H18" s="0" t="s">
        <v>245</v>
      </c>
      <c r="I18" s="27" t="n">
        <v>383836</v>
      </c>
      <c r="J18" s="0" t="e">
        <f aca="false">H18/I18</f>
        <v>#VALUE!</v>
      </c>
      <c r="K18" s="0" t="n">
        <v>0</v>
      </c>
    </row>
    <row r="19" customFormat="false" ht="14.4" hidden="false" customHeight="false" outlineLevel="0" collapsed="false">
      <c r="A19" s="24" t="s">
        <v>241</v>
      </c>
      <c r="B19" s="24" t="s">
        <v>242</v>
      </c>
      <c r="C19" s="38" t="s">
        <v>243</v>
      </c>
      <c r="D19" s="1" t="s">
        <v>69</v>
      </c>
      <c r="E19" s="1" t="s">
        <v>244</v>
      </c>
      <c r="F19" s="1" t="s">
        <v>245</v>
      </c>
      <c r="H19" s="0" t="s">
        <v>245</v>
      </c>
      <c r="I19" s="27" t="n">
        <v>383836</v>
      </c>
      <c r="J19" s="0" t="e">
        <f aca="false">H19/I19</f>
        <v>#VALUE!</v>
      </c>
      <c r="K19" s="0" t="n">
        <v>0</v>
      </c>
    </row>
    <row r="20" customFormat="false" ht="14.4" hidden="false" customHeight="false" outlineLevel="0" collapsed="false">
      <c r="A20" s="24" t="s">
        <v>241</v>
      </c>
      <c r="B20" s="24" t="s">
        <v>242</v>
      </c>
      <c r="C20" s="38" t="s">
        <v>243</v>
      </c>
      <c r="D20" s="1" t="s">
        <v>70</v>
      </c>
      <c r="E20" s="1" t="s">
        <v>244</v>
      </c>
      <c r="F20" s="1" t="s">
        <v>245</v>
      </c>
      <c r="H20" s="0" t="s">
        <v>245</v>
      </c>
      <c r="I20" s="27" t="n">
        <v>367503</v>
      </c>
      <c r="J20" s="0" t="e">
        <f aca="false">H20/I20</f>
        <v>#VALUE!</v>
      </c>
      <c r="K20" s="0" t="n">
        <v>0</v>
      </c>
    </row>
    <row r="21" customFormat="false" ht="14.4" hidden="false" customHeight="false" outlineLevel="0" collapsed="false">
      <c r="A21" s="24" t="s">
        <v>241</v>
      </c>
      <c r="B21" s="24" t="s">
        <v>242</v>
      </c>
      <c r="C21" s="38" t="s">
        <v>243</v>
      </c>
      <c r="D21" s="1" t="s">
        <v>71</v>
      </c>
      <c r="E21" s="1" t="s">
        <v>244</v>
      </c>
      <c r="F21" s="1" t="s">
        <v>252</v>
      </c>
      <c r="H21" s="0" t="n">
        <v>4712595</v>
      </c>
      <c r="I21" s="27" t="n">
        <v>367503</v>
      </c>
      <c r="J21" s="0" t="n">
        <f aca="false">H21/I21</f>
        <v>12.8232830752402</v>
      </c>
      <c r="K21" s="0" t="n">
        <v>12.8232830752402</v>
      </c>
    </row>
    <row r="22" customFormat="false" ht="14.4" hidden="false" customHeight="false" outlineLevel="0" collapsed="false">
      <c r="A22" s="24" t="s">
        <v>241</v>
      </c>
      <c r="B22" s="24" t="s">
        <v>242</v>
      </c>
      <c r="C22" s="38" t="s">
        <v>243</v>
      </c>
      <c r="D22" s="1" t="s">
        <v>72</v>
      </c>
      <c r="E22" s="1" t="s">
        <v>244</v>
      </c>
      <c r="F22" s="1" t="s">
        <v>245</v>
      </c>
      <c r="H22" s="0" t="s">
        <v>245</v>
      </c>
      <c r="I22" s="27" t="n">
        <v>81797.6</v>
      </c>
      <c r="J22" s="0" t="e">
        <f aca="false">H22/I22</f>
        <v>#VALUE!</v>
      </c>
      <c r="K22" s="0" t="n">
        <v>0</v>
      </c>
    </row>
    <row r="23" customFormat="false" ht="14.4" hidden="false" customHeight="false" outlineLevel="0" collapsed="false">
      <c r="A23" s="24" t="s">
        <v>241</v>
      </c>
      <c r="B23" s="24" t="s">
        <v>242</v>
      </c>
      <c r="C23" s="38" t="s">
        <v>243</v>
      </c>
      <c r="D23" s="1" t="s">
        <v>73</v>
      </c>
      <c r="E23" s="1" t="s">
        <v>244</v>
      </c>
      <c r="F23" s="1" t="s">
        <v>245</v>
      </c>
      <c r="H23" s="0" t="s">
        <v>245</v>
      </c>
      <c r="I23" s="27" t="n">
        <v>81797.6</v>
      </c>
      <c r="J23" s="0" t="e">
        <f aca="false">H23/I23</f>
        <v>#VALUE!</v>
      </c>
      <c r="K23" s="0" t="n">
        <v>0</v>
      </c>
    </row>
    <row r="24" customFormat="false" ht="14.4" hidden="false" customHeight="false" outlineLevel="0" collapsed="false">
      <c r="A24" s="24" t="s">
        <v>241</v>
      </c>
      <c r="B24" s="24" t="s">
        <v>242</v>
      </c>
      <c r="C24" s="38" t="s">
        <v>243</v>
      </c>
      <c r="D24" s="1" t="s">
        <v>74</v>
      </c>
      <c r="E24" s="1" t="s">
        <v>244</v>
      </c>
      <c r="F24" s="1" t="s">
        <v>245</v>
      </c>
      <c r="H24" s="0" t="s">
        <v>245</v>
      </c>
      <c r="I24" s="27" t="n">
        <v>81797.6</v>
      </c>
      <c r="J24" s="0" t="e">
        <f aca="false">H24/I24</f>
        <v>#VALUE!</v>
      </c>
      <c r="K24" s="0" t="n">
        <v>0</v>
      </c>
    </row>
    <row r="25" customFormat="false" ht="14.4" hidden="false" customHeight="false" outlineLevel="0" collapsed="false">
      <c r="A25" s="24" t="s">
        <v>241</v>
      </c>
      <c r="B25" s="24" t="s">
        <v>242</v>
      </c>
      <c r="C25" s="38" t="s">
        <v>243</v>
      </c>
      <c r="D25" s="1" t="s">
        <v>75</v>
      </c>
      <c r="E25" s="1" t="s">
        <v>244</v>
      </c>
      <c r="F25" s="1" t="s">
        <v>245</v>
      </c>
      <c r="H25" s="0" t="s">
        <v>245</v>
      </c>
      <c r="I25" s="27" t="n">
        <v>81797.6</v>
      </c>
      <c r="J25" s="0" t="e">
        <f aca="false">H25/I25</f>
        <v>#VALUE!</v>
      </c>
      <c r="K25" s="0" t="n">
        <v>0</v>
      </c>
    </row>
    <row r="26" customFormat="false" ht="14.4" hidden="false" customHeight="false" outlineLevel="0" collapsed="false">
      <c r="A26" s="24" t="s">
        <v>241</v>
      </c>
      <c r="B26" s="24" t="s">
        <v>242</v>
      </c>
      <c r="C26" s="38" t="s">
        <v>243</v>
      </c>
      <c r="D26" s="1" t="s">
        <v>76</v>
      </c>
      <c r="E26" s="1" t="s">
        <v>244</v>
      </c>
      <c r="F26" s="1" t="s">
        <v>253</v>
      </c>
      <c r="H26" s="0" t="n">
        <v>55059</v>
      </c>
      <c r="I26" s="27" t="n">
        <v>81797.6</v>
      </c>
      <c r="J26" s="0" t="n">
        <f aca="false">H26/I26</f>
        <v>0.673112658562109</v>
      </c>
      <c r="K26" s="0" t="n">
        <v>0.673112658562109</v>
      </c>
    </row>
    <row r="27" customFormat="false" ht="14.4" hidden="false" customHeight="false" outlineLevel="0" collapsed="false">
      <c r="A27" s="24" t="s">
        <v>241</v>
      </c>
      <c r="B27" s="24" t="s">
        <v>242</v>
      </c>
      <c r="C27" s="38" t="s">
        <v>243</v>
      </c>
      <c r="D27" s="1" t="s">
        <v>77</v>
      </c>
      <c r="E27" s="1" t="s">
        <v>244</v>
      </c>
      <c r="F27" s="1" t="s">
        <v>245</v>
      </c>
      <c r="H27" s="0" t="s">
        <v>245</v>
      </c>
      <c r="I27" s="27" t="n">
        <v>81797.6</v>
      </c>
      <c r="J27" s="0" t="e">
        <f aca="false">H27/I27</f>
        <v>#VALUE!</v>
      </c>
      <c r="K27" s="0" t="n">
        <v>0</v>
      </c>
    </row>
    <row r="28" customFormat="false" ht="14.4" hidden="false" customHeight="false" outlineLevel="0" collapsed="false">
      <c r="A28" s="24" t="s">
        <v>241</v>
      </c>
      <c r="B28" s="24" t="s">
        <v>242</v>
      </c>
      <c r="C28" s="38" t="s">
        <v>243</v>
      </c>
      <c r="D28" s="1" t="s">
        <v>78</v>
      </c>
      <c r="E28" s="1" t="s">
        <v>244</v>
      </c>
      <c r="F28" s="1" t="s">
        <v>245</v>
      </c>
      <c r="H28" s="0" t="s">
        <v>245</v>
      </c>
      <c r="I28" s="27" t="n">
        <v>81797.6</v>
      </c>
      <c r="J28" s="0" t="e">
        <f aca="false">H28/I28</f>
        <v>#VALUE!</v>
      </c>
      <c r="K28" s="0" t="n">
        <v>0</v>
      </c>
    </row>
    <row r="29" customFormat="false" ht="14.4" hidden="false" customHeight="false" outlineLevel="0" collapsed="false">
      <c r="A29" s="24" t="s">
        <v>241</v>
      </c>
      <c r="B29" s="24" t="s">
        <v>242</v>
      </c>
      <c r="C29" s="38" t="s">
        <v>243</v>
      </c>
      <c r="D29" s="1" t="s">
        <v>79</v>
      </c>
      <c r="E29" s="1" t="s">
        <v>244</v>
      </c>
      <c r="F29" s="1" t="s">
        <v>254</v>
      </c>
      <c r="H29" s="0" t="n">
        <v>19565</v>
      </c>
      <c r="I29" s="27" t="n">
        <v>81797.6</v>
      </c>
      <c r="J29" s="0" t="n">
        <f aca="false">H29/I29</f>
        <v>0.239187946834626</v>
      </c>
      <c r="K29" s="0" t="n">
        <v>0.239187946834626</v>
      </c>
    </row>
    <row r="30" customFormat="false" ht="14.4" hidden="false" customHeight="false" outlineLevel="0" collapsed="false">
      <c r="A30" s="24" t="s">
        <v>241</v>
      </c>
      <c r="B30" s="24" t="s">
        <v>242</v>
      </c>
      <c r="C30" s="38" t="s">
        <v>243</v>
      </c>
      <c r="D30" s="1" t="s">
        <v>255</v>
      </c>
      <c r="E30" s="1" t="s">
        <v>244</v>
      </c>
      <c r="F30" s="1" t="s">
        <v>245</v>
      </c>
      <c r="H30" s="0" t="s">
        <v>245</v>
      </c>
      <c r="I30" s="27" t="n">
        <v>0</v>
      </c>
      <c r="J30" s="0" t="e">
        <f aca="false">H30/I30</f>
        <v>#VALUE!</v>
      </c>
      <c r="K30" s="0" t="n">
        <v>0</v>
      </c>
    </row>
    <row r="31" customFormat="false" ht="14.4" hidden="false" customHeight="false" outlineLevel="0" collapsed="false">
      <c r="A31" s="24" t="s">
        <v>241</v>
      </c>
      <c r="B31" s="24" t="s">
        <v>242</v>
      </c>
      <c r="C31" s="38" t="s">
        <v>243</v>
      </c>
      <c r="D31" s="1" t="s">
        <v>80</v>
      </c>
      <c r="E31" s="1" t="s">
        <v>244</v>
      </c>
      <c r="F31" s="1" t="s">
        <v>245</v>
      </c>
      <c r="H31" s="0" t="s">
        <v>245</v>
      </c>
      <c r="I31" s="27" t="n">
        <v>161445</v>
      </c>
      <c r="J31" s="0" t="e">
        <f aca="false">H31/I31</f>
        <v>#VALUE!</v>
      </c>
      <c r="K31" s="0" t="n">
        <v>0</v>
      </c>
    </row>
    <row r="32" customFormat="false" ht="14.4" hidden="false" customHeight="false" outlineLevel="0" collapsed="false">
      <c r="A32" s="24" t="s">
        <v>241</v>
      </c>
      <c r="B32" s="24" t="s">
        <v>242</v>
      </c>
      <c r="C32" s="38" t="s">
        <v>243</v>
      </c>
      <c r="D32" s="1" t="s">
        <v>81</v>
      </c>
      <c r="E32" s="1" t="s">
        <v>244</v>
      </c>
      <c r="F32" s="1" t="s">
        <v>245</v>
      </c>
      <c r="H32" s="0" t="s">
        <v>245</v>
      </c>
      <c r="I32" s="27" t="n">
        <v>363473</v>
      </c>
      <c r="J32" s="0" t="e">
        <f aca="false">H32/I32</f>
        <v>#VALUE!</v>
      </c>
      <c r="K32" s="0" t="n">
        <v>0</v>
      </c>
    </row>
    <row r="33" customFormat="false" ht="14.4" hidden="false" customHeight="false" outlineLevel="0" collapsed="false">
      <c r="A33" s="24" t="s">
        <v>241</v>
      </c>
      <c r="B33" s="24" t="s">
        <v>242</v>
      </c>
      <c r="C33" s="38" t="s">
        <v>243</v>
      </c>
      <c r="D33" s="1" t="s">
        <v>82</v>
      </c>
      <c r="E33" s="1" t="s">
        <v>244</v>
      </c>
      <c r="F33" s="1" t="s">
        <v>245</v>
      </c>
      <c r="H33" s="0" t="s">
        <v>245</v>
      </c>
      <c r="I33" s="27" t="n">
        <v>363473</v>
      </c>
      <c r="J33" s="0" t="e">
        <f aca="false">H33/I33</f>
        <v>#VALUE!</v>
      </c>
      <c r="K33" s="0" t="n">
        <v>0</v>
      </c>
    </row>
    <row r="34" customFormat="false" ht="14.4" hidden="false" customHeight="false" outlineLevel="0" collapsed="false">
      <c r="A34" s="24" t="s">
        <v>241</v>
      </c>
      <c r="B34" s="24" t="s">
        <v>242</v>
      </c>
      <c r="C34" s="38" t="s">
        <v>243</v>
      </c>
      <c r="D34" s="1" t="s">
        <v>256</v>
      </c>
      <c r="E34" s="1" t="s">
        <v>244</v>
      </c>
      <c r="F34" s="1" t="s">
        <v>245</v>
      </c>
      <c r="H34" s="0" t="s">
        <v>245</v>
      </c>
      <c r="I34" s="27" t="n">
        <v>0</v>
      </c>
      <c r="J34" s="0" t="e">
        <f aca="false">H34/I34</f>
        <v>#VALUE!</v>
      </c>
      <c r="K34" s="0" t="n">
        <v>0</v>
      </c>
    </row>
    <row r="35" customFormat="false" ht="14.4" hidden="false" customHeight="false" outlineLevel="0" collapsed="false">
      <c r="A35" s="24" t="s">
        <v>241</v>
      </c>
      <c r="B35" s="24" t="s">
        <v>242</v>
      </c>
      <c r="C35" s="38" t="s">
        <v>243</v>
      </c>
      <c r="D35" s="1" t="s">
        <v>83</v>
      </c>
      <c r="E35" s="1" t="s">
        <v>244</v>
      </c>
      <c r="F35" s="1" t="s">
        <v>245</v>
      </c>
      <c r="H35" s="0" t="s">
        <v>245</v>
      </c>
      <c r="I35" s="27" t="n">
        <v>161445</v>
      </c>
      <c r="J35" s="0" t="e">
        <f aca="false">H35/I35</f>
        <v>#VALUE!</v>
      </c>
      <c r="K35" s="0" t="n">
        <v>0</v>
      </c>
    </row>
    <row r="36" customFormat="false" ht="14.4" hidden="false" customHeight="false" outlineLevel="0" collapsed="false">
      <c r="A36" s="24" t="s">
        <v>241</v>
      </c>
      <c r="B36" s="24" t="s">
        <v>242</v>
      </c>
      <c r="C36" s="38" t="s">
        <v>243</v>
      </c>
      <c r="D36" s="1" t="s">
        <v>84</v>
      </c>
      <c r="E36" s="1" t="s">
        <v>244</v>
      </c>
      <c r="F36" s="1" t="s">
        <v>245</v>
      </c>
      <c r="H36" s="0" t="s">
        <v>245</v>
      </c>
      <c r="I36" s="27" t="n">
        <v>161445</v>
      </c>
      <c r="J36" s="0" t="e">
        <f aca="false">H36/I36</f>
        <v>#VALUE!</v>
      </c>
      <c r="K36" s="0" t="n">
        <v>0</v>
      </c>
    </row>
    <row r="37" customFormat="false" ht="14.4" hidden="false" customHeight="false" outlineLevel="0" collapsed="false">
      <c r="A37" s="24" t="s">
        <v>241</v>
      </c>
      <c r="B37" s="24" t="s">
        <v>242</v>
      </c>
      <c r="C37" s="38" t="s">
        <v>243</v>
      </c>
      <c r="D37" s="1" t="s">
        <v>85</v>
      </c>
      <c r="E37" s="1" t="s">
        <v>244</v>
      </c>
      <c r="F37" s="1" t="s">
        <v>257</v>
      </c>
      <c r="H37" s="0" t="n">
        <v>192571</v>
      </c>
      <c r="I37" s="27" t="n">
        <v>363473</v>
      </c>
      <c r="J37" s="0" t="n">
        <f aca="false">H37/I37</f>
        <v>0.529808266363664</v>
      </c>
      <c r="K37" s="0" t="n">
        <v>0.529808266363664</v>
      </c>
    </row>
    <row r="38" customFormat="false" ht="14.4" hidden="false" customHeight="false" outlineLevel="0" collapsed="false">
      <c r="A38" s="24" t="s">
        <v>241</v>
      </c>
      <c r="B38" s="24" t="s">
        <v>242</v>
      </c>
      <c r="C38" s="38" t="s">
        <v>243</v>
      </c>
      <c r="D38" s="1" t="s">
        <v>86</v>
      </c>
      <c r="E38" s="1" t="s">
        <v>244</v>
      </c>
      <c r="F38" s="1" t="s">
        <v>245</v>
      </c>
      <c r="H38" s="0" t="s">
        <v>245</v>
      </c>
      <c r="I38" s="27" t="n">
        <v>146497</v>
      </c>
      <c r="J38" s="0" t="e">
        <f aca="false">H38/I38</f>
        <v>#VALUE!</v>
      </c>
      <c r="K38" s="0" t="n">
        <v>0</v>
      </c>
    </row>
    <row r="39" customFormat="false" ht="14.4" hidden="false" customHeight="false" outlineLevel="0" collapsed="false">
      <c r="A39" s="24" t="s">
        <v>241</v>
      </c>
      <c r="B39" s="24" t="s">
        <v>242</v>
      </c>
      <c r="C39" s="38" t="s">
        <v>243</v>
      </c>
      <c r="D39" s="1" t="s">
        <v>87</v>
      </c>
      <c r="E39" s="1" t="s">
        <v>244</v>
      </c>
      <c r="F39" s="1" t="s">
        <v>245</v>
      </c>
      <c r="H39" s="0" t="s">
        <v>245</v>
      </c>
      <c r="I39" s="27" t="n">
        <v>146497</v>
      </c>
      <c r="J39" s="0" t="e">
        <f aca="false">H39/I39</f>
        <v>#VALUE!</v>
      </c>
      <c r="K39" s="0" t="n">
        <v>0</v>
      </c>
    </row>
    <row r="40" customFormat="false" ht="14.4" hidden="false" customHeight="false" outlineLevel="0" collapsed="false">
      <c r="A40" s="24" t="s">
        <v>241</v>
      </c>
      <c r="B40" s="24" t="s">
        <v>242</v>
      </c>
      <c r="C40" s="38" t="s">
        <v>243</v>
      </c>
      <c r="D40" s="1" t="s">
        <v>88</v>
      </c>
      <c r="E40" s="1" t="s">
        <v>244</v>
      </c>
      <c r="F40" s="1" t="s">
        <v>245</v>
      </c>
      <c r="H40" s="0" t="s">
        <v>245</v>
      </c>
      <c r="I40" s="27" t="n">
        <v>75418.7</v>
      </c>
      <c r="J40" s="0" t="e">
        <f aca="false">H40/I40</f>
        <v>#VALUE!</v>
      </c>
      <c r="K40" s="0" t="n">
        <v>0</v>
      </c>
    </row>
    <row r="41" customFormat="false" ht="14.4" hidden="false" customHeight="false" outlineLevel="0" collapsed="false">
      <c r="A41" s="24" t="s">
        <v>241</v>
      </c>
      <c r="B41" s="24" t="s">
        <v>242</v>
      </c>
      <c r="C41" s="38" t="s">
        <v>243</v>
      </c>
      <c r="D41" s="1" t="s">
        <v>89</v>
      </c>
      <c r="E41" s="1" t="s">
        <v>244</v>
      </c>
      <c r="F41" s="1" t="s">
        <v>245</v>
      </c>
      <c r="H41" s="0" t="s">
        <v>245</v>
      </c>
      <c r="I41" s="27" t="n">
        <v>75418.7</v>
      </c>
      <c r="J41" s="0" t="e">
        <f aca="false">H41/I41</f>
        <v>#VALUE!</v>
      </c>
      <c r="K41" s="0" t="n">
        <v>0</v>
      </c>
    </row>
    <row r="42" customFormat="false" ht="14.4" hidden="false" customHeight="false" outlineLevel="0" collapsed="false">
      <c r="A42" s="24" t="s">
        <v>241</v>
      </c>
      <c r="B42" s="24" t="s">
        <v>242</v>
      </c>
      <c r="C42" s="38" t="s">
        <v>243</v>
      </c>
      <c r="D42" s="1" t="s">
        <v>90</v>
      </c>
      <c r="E42" s="1" t="s">
        <v>244</v>
      </c>
      <c r="F42" s="1" t="s">
        <v>258</v>
      </c>
      <c r="H42" s="0" t="n">
        <v>9359</v>
      </c>
      <c r="I42" s="27" t="n">
        <v>146497</v>
      </c>
      <c r="J42" s="0" t="n">
        <f aca="false">H42/I42</f>
        <v>0.0638852672750978</v>
      </c>
      <c r="K42" s="0" t="n">
        <v>0.0638852672750978</v>
      </c>
    </row>
    <row r="43" customFormat="false" ht="14.4" hidden="false" customHeight="false" outlineLevel="0" collapsed="false">
      <c r="A43" s="24" t="s">
        <v>241</v>
      </c>
      <c r="B43" s="24" t="s">
        <v>242</v>
      </c>
      <c r="C43" s="38" t="s">
        <v>243</v>
      </c>
      <c r="D43" s="1" t="s">
        <v>91</v>
      </c>
      <c r="E43" s="1" t="s">
        <v>244</v>
      </c>
      <c r="F43" s="1" t="s">
        <v>245</v>
      </c>
      <c r="H43" s="0" t="s">
        <v>245</v>
      </c>
      <c r="I43" s="27" t="n">
        <v>146497</v>
      </c>
      <c r="J43" s="0" t="e">
        <f aca="false">H43/I43</f>
        <v>#VALUE!</v>
      </c>
      <c r="K43" s="0" t="n">
        <v>0</v>
      </c>
    </row>
    <row r="44" customFormat="false" ht="14.4" hidden="false" customHeight="false" outlineLevel="0" collapsed="false">
      <c r="A44" s="24" t="s">
        <v>241</v>
      </c>
      <c r="B44" s="24" t="s">
        <v>242</v>
      </c>
      <c r="C44" s="38" t="s">
        <v>243</v>
      </c>
      <c r="D44" s="1" t="s">
        <v>92</v>
      </c>
      <c r="E44" s="1" t="s">
        <v>244</v>
      </c>
      <c r="F44" s="1" t="s">
        <v>245</v>
      </c>
      <c r="H44" s="0" t="s">
        <v>245</v>
      </c>
      <c r="I44" s="27" t="n">
        <v>0</v>
      </c>
      <c r="J44" s="0" t="e">
        <f aca="false">H44/I44</f>
        <v>#VALUE!</v>
      </c>
      <c r="K44" s="0" t="n">
        <v>0</v>
      </c>
    </row>
    <row r="45" customFormat="false" ht="14.4" hidden="false" customHeight="false" outlineLevel="0" collapsed="false">
      <c r="A45" s="24" t="s">
        <v>241</v>
      </c>
      <c r="B45" s="24" t="s">
        <v>242</v>
      </c>
      <c r="C45" s="38" t="s">
        <v>243</v>
      </c>
      <c r="D45" s="1" t="s">
        <v>93</v>
      </c>
      <c r="E45" s="1" t="s">
        <v>244</v>
      </c>
      <c r="F45" s="1" t="s">
        <v>259</v>
      </c>
      <c r="H45" s="0" t="n">
        <v>1980030</v>
      </c>
      <c r="I45" s="27" t="n">
        <v>361852</v>
      </c>
      <c r="J45" s="0" t="n">
        <f aca="false">H45/I45</f>
        <v>5.47193327658822</v>
      </c>
      <c r="K45" s="0" t="n">
        <v>5.47193327658822</v>
      </c>
    </row>
    <row r="46" customFormat="false" ht="14.4" hidden="false" customHeight="false" outlineLevel="0" collapsed="false">
      <c r="A46" s="24" t="s">
        <v>241</v>
      </c>
      <c r="B46" s="24" t="s">
        <v>242</v>
      </c>
      <c r="C46" s="38" t="s">
        <v>243</v>
      </c>
      <c r="D46" s="1" t="s">
        <v>260</v>
      </c>
      <c r="E46" s="1" t="s">
        <v>244</v>
      </c>
      <c r="F46" s="1" t="s">
        <v>245</v>
      </c>
      <c r="H46" s="0" t="s">
        <v>245</v>
      </c>
      <c r="I46" s="27" t="n">
        <v>0</v>
      </c>
      <c r="J46" s="0" t="e">
        <f aca="false">H46/I46</f>
        <v>#VALUE!</v>
      </c>
      <c r="K46" s="0" t="n">
        <v>0</v>
      </c>
    </row>
    <row r="47" customFormat="false" ht="14.4" hidden="false" customHeight="false" outlineLevel="0" collapsed="false">
      <c r="A47" s="24" t="s">
        <v>241</v>
      </c>
      <c r="B47" s="24" t="s">
        <v>242</v>
      </c>
      <c r="C47" s="38" t="s">
        <v>243</v>
      </c>
      <c r="D47" s="1" t="s">
        <v>94</v>
      </c>
      <c r="E47" s="1" t="s">
        <v>244</v>
      </c>
      <c r="F47" s="1" t="s">
        <v>245</v>
      </c>
      <c r="H47" s="0" t="s">
        <v>245</v>
      </c>
      <c r="I47" s="27" t="n">
        <v>77693.8</v>
      </c>
      <c r="J47" s="0" t="e">
        <f aca="false">H47/I47</f>
        <v>#VALUE!</v>
      </c>
      <c r="K47" s="0" t="n">
        <v>0</v>
      </c>
    </row>
    <row r="48" customFormat="false" ht="14.4" hidden="false" customHeight="false" outlineLevel="0" collapsed="false">
      <c r="A48" s="24" t="s">
        <v>241</v>
      </c>
      <c r="B48" s="24" t="s">
        <v>242</v>
      </c>
      <c r="C48" s="38" t="s">
        <v>243</v>
      </c>
      <c r="D48" s="1" t="s">
        <v>95</v>
      </c>
      <c r="E48" s="1" t="s">
        <v>244</v>
      </c>
      <c r="F48" s="1" t="s">
        <v>261</v>
      </c>
      <c r="H48" s="0" t="n">
        <v>403325</v>
      </c>
      <c r="I48" s="27" t="n">
        <v>77693.8</v>
      </c>
      <c r="J48" s="0" t="n">
        <f aca="false">H48/I48</f>
        <v>5.19121216879597</v>
      </c>
      <c r="K48" s="0" t="n">
        <v>5.19121216879597</v>
      </c>
    </row>
    <row r="49" customFormat="false" ht="14.4" hidden="false" customHeight="false" outlineLevel="0" collapsed="false">
      <c r="A49" s="24" t="s">
        <v>241</v>
      </c>
      <c r="B49" s="24" t="s">
        <v>242</v>
      </c>
      <c r="C49" s="38" t="s">
        <v>243</v>
      </c>
      <c r="D49" s="1" t="s">
        <v>96</v>
      </c>
      <c r="E49" s="1" t="s">
        <v>244</v>
      </c>
      <c r="F49" s="1" t="s">
        <v>245</v>
      </c>
      <c r="H49" s="0" t="s">
        <v>245</v>
      </c>
      <c r="I49" s="27" t="n">
        <v>77693.8</v>
      </c>
      <c r="J49" s="0" t="e">
        <f aca="false">H49/I49</f>
        <v>#VALUE!</v>
      </c>
      <c r="K49" s="0" t="n">
        <v>0</v>
      </c>
    </row>
    <row r="50" customFormat="false" ht="14.4" hidden="false" customHeight="false" outlineLevel="0" collapsed="false">
      <c r="A50" s="24" t="s">
        <v>241</v>
      </c>
      <c r="B50" s="24" t="s">
        <v>242</v>
      </c>
      <c r="C50" s="38" t="s">
        <v>243</v>
      </c>
      <c r="D50" s="1" t="s">
        <v>97</v>
      </c>
      <c r="E50" s="1" t="s">
        <v>244</v>
      </c>
      <c r="F50" s="1" t="s">
        <v>262</v>
      </c>
      <c r="H50" s="0" t="n">
        <v>40824</v>
      </c>
      <c r="I50" s="27" t="n">
        <v>83184.1</v>
      </c>
      <c r="J50" s="0" t="n">
        <f aca="false">H50/I50</f>
        <v>0.490766865302383</v>
      </c>
      <c r="K50" s="0" t="n">
        <v>0.490766865302383</v>
      </c>
    </row>
    <row r="51" customFormat="false" ht="14.4" hidden="false" customHeight="false" outlineLevel="0" collapsed="false">
      <c r="A51" s="24" t="s">
        <v>241</v>
      </c>
      <c r="B51" s="24" t="s">
        <v>242</v>
      </c>
      <c r="C51" s="38" t="s">
        <v>243</v>
      </c>
      <c r="D51" s="1" t="s">
        <v>98</v>
      </c>
      <c r="E51" s="41" t="s">
        <v>263</v>
      </c>
      <c r="F51" s="1" t="s">
        <v>264</v>
      </c>
      <c r="H51" s="0" t="n">
        <v>5711</v>
      </c>
      <c r="I51" s="27" t="n">
        <v>83184.1</v>
      </c>
      <c r="J51" s="0" t="n">
        <f aca="false">H51/I51</f>
        <v>0.0686549472795883</v>
      </c>
      <c r="K51" s="42" t="n">
        <v>0.0686549472795883</v>
      </c>
    </row>
    <row r="52" customFormat="false" ht="14.4" hidden="false" customHeight="false" outlineLevel="0" collapsed="false">
      <c r="A52" s="24" t="s">
        <v>241</v>
      </c>
      <c r="B52" s="24" t="s">
        <v>242</v>
      </c>
      <c r="C52" s="38" t="s">
        <v>243</v>
      </c>
      <c r="D52" s="1" t="s">
        <v>99</v>
      </c>
      <c r="E52" s="1" t="s">
        <v>244</v>
      </c>
      <c r="F52" s="1" t="s">
        <v>245</v>
      </c>
      <c r="H52" s="0" t="s">
        <v>245</v>
      </c>
      <c r="I52" s="27" t="n">
        <v>83184.1</v>
      </c>
      <c r="J52" s="0" t="e">
        <f aca="false">H52/I52</f>
        <v>#VALUE!</v>
      </c>
      <c r="K52" s="0" t="n">
        <v>0</v>
      </c>
    </row>
    <row r="53" customFormat="false" ht="14.4" hidden="false" customHeight="false" outlineLevel="0" collapsed="false">
      <c r="A53" s="24" t="s">
        <v>241</v>
      </c>
      <c r="B53" s="24" t="s">
        <v>242</v>
      </c>
      <c r="C53" s="38" t="s">
        <v>243</v>
      </c>
      <c r="D53" s="1" t="s">
        <v>100</v>
      </c>
      <c r="E53" s="1" t="s">
        <v>244</v>
      </c>
      <c r="F53" s="1" t="s">
        <v>245</v>
      </c>
      <c r="H53" s="0" t="s">
        <v>245</v>
      </c>
      <c r="I53" s="27" t="n">
        <v>161445</v>
      </c>
      <c r="J53" s="0" t="e">
        <f aca="false">H53/I53</f>
        <v>#VALUE!</v>
      </c>
      <c r="K53" s="0" t="n">
        <v>0</v>
      </c>
    </row>
    <row r="54" customFormat="false" ht="14.4" hidden="false" customHeight="false" outlineLevel="0" collapsed="false">
      <c r="A54" s="24" t="s">
        <v>241</v>
      </c>
      <c r="B54" s="24" t="s">
        <v>242</v>
      </c>
      <c r="C54" s="38" t="s">
        <v>243</v>
      </c>
      <c r="D54" s="1" t="s">
        <v>101</v>
      </c>
      <c r="E54" s="1" t="s">
        <v>244</v>
      </c>
      <c r="F54" s="1" t="s">
        <v>245</v>
      </c>
      <c r="H54" s="0" t="s">
        <v>245</v>
      </c>
      <c r="I54" s="27" t="n">
        <v>161445</v>
      </c>
      <c r="J54" s="0" t="e">
        <f aca="false">H54/I54</f>
        <v>#VALUE!</v>
      </c>
      <c r="K54" s="0" t="n">
        <v>0</v>
      </c>
    </row>
    <row r="55" customFormat="false" ht="14.4" hidden="false" customHeight="false" outlineLevel="0" collapsed="false">
      <c r="A55" s="24" t="s">
        <v>241</v>
      </c>
      <c r="B55" s="24" t="s">
        <v>242</v>
      </c>
      <c r="C55" s="38" t="s">
        <v>243</v>
      </c>
      <c r="D55" s="1" t="s">
        <v>102</v>
      </c>
      <c r="E55" s="1" t="s">
        <v>244</v>
      </c>
      <c r="F55" s="1" t="s">
        <v>265</v>
      </c>
      <c r="H55" s="0" t="n">
        <v>194059</v>
      </c>
      <c r="I55" s="27" t="n">
        <v>161445</v>
      </c>
      <c r="J55" s="0" t="n">
        <f aca="false">H55/I55</f>
        <v>1.20201306946638</v>
      </c>
      <c r="K55" s="0" t="n">
        <v>1.20201306946638</v>
      </c>
    </row>
    <row r="56" customFormat="false" ht="14.4" hidden="false" customHeight="false" outlineLevel="0" collapsed="false">
      <c r="A56" s="24" t="s">
        <v>241</v>
      </c>
      <c r="B56" s="24" t="s">
        <v>242</v>
      </c>
      <c r="C56" s="38" t="s">
        <v>243</v>
      </c>
      <c r="D56" s="1" t="s">
        <v>103</v>
      </c>
      <c r="E56" s="1" t="s">
        <v>244</v>
      </c>
      <c r="F56" s="1" t="s">
        <v>266</v>
      </c>
      <c r="H56" s="0" t="n">
        <v>4249</v>
      </c>
      <c r="I56" s="27" t="n">
        <v>161445</v>
      </c>
      <c r="J56" s="0" t="n">
        <f aca="false">H56/I56</f>
        <v>0.02631856050048</v>
      </c>
      <c r="K56" s="0" t="n">
        <v>0.02631856050048</v>
      </c>
    </row>
    <row r="57" customFormat="false" ht="14.4" hidden="false" customHeight="false" outlineLevel="0" collapsed="false">
      <c r="A57" s="24" t="s">
        <v>241</v>
      </c>
      <c r="B57" s="24" t="s">
        <v>242</v>
      </c>
      <c r="C57" s="38" t="s">
        <v>243</v>
      </c>
      <c r="D57" s="1" t="s">
        <v>104</v>
      </c>
      <c r="E57" s="1" t="s">
        <v>244</v>
      </c>
      <c r="F57" s="1" t="s">
        <v>245</v>
      </c>
      <c r="H57" s="0" t="s">
        <v>245</v>
      </c>
      <c r="I57" s="27" t="n">
        <v>161445</v>
      </c>
      <c r="J57" s="0" t="e">
        <f aca="false">H57/I57</f>
        <v>#VALUE!</v>
      </c>
      <c r="K57" s="0" t="n">
        <v>0</v>
      </c>
    </row>
    <row r="58" customFormat="false" ht="14.4" hidden="false" customHeight="false" outlineLevel="0" collapsed="false">
      <c r="A58" s="24" t="s">
        <v>241</v>
      </c>
      <c r="B58" s="24" t="s">
        <v>242</v>
      </c>
      <c r="C58" s="38" t="s">
        <v>243</v>
      </c>
      <c r="D58" s="1" t="s">
        <v>105</v>
      </c>
      <c r="E58" s="1" t="s">
        <v>263</v>
      </c>
      <c r="F58" s="1" t="s">
        <v>267</v>
      </c>
      <c r="H58" s="0" t="n">
        <v>4932</v>
      </c>
      <c r="I58" s="27" t="n">
        <v>146497</v>
      </c>
      <c r="J58" s="0" t="n">
        <f aca="false">H58/I58</f>
        <v>0.033666218420855</v>
      </c>
      <c r="K58" s="42" t="n">
        <v>0.033666218420855</v>
      </c>
    </row>
    <row r="59" customFormat="false" ht="14.4" hidden="false" customHeight="false" outlineLevel="0" collapsed="false">
      <c r="A59" s="24" t="s">
        <v>241</v>
      </c>
      <c r="B59" s="24" t="s">
        <v>242</v>
      </c>
      <c r="C59" s="38" t="s">
        <v>243</v>
      </c>
      <c r="D59" s="1" t="s">
        <v>106</v>
      </c>
      <c r="E59" s="1" t="s">
        <v>244</v>
      </c>
      <c r="F59" s="1" t="s">
        <v>245</v>
      </c>
      <c r="H59" s="0" t="s">
        <v>245</v>
      </c>
      <c r="I59" s="27" t="n">
        <v>146497</v>
      </c>
      <c r="J59" s="0" t="e">
        <f aca="false">H59/I59</f>
        <v>#VALUE!</v>
      </c>
      <c r="K59" s="0" t="n">
        <v>0</v>
      </c>
    </row>
    <row r="60" customFormat="false" ht="14.4" hidden="false" customHeight="false" outlineLevel="0" collapsed="false">
      <c r="A60" s="24" t="s">
        <v>241</v>
      </c>
      <c r="B60" s="24" t="s">
        <v>242</v>
      </c>
      <c r="C60" s="38" t="s">
        <v>243</v>
      </c>
      <c r="D60" s="1" t="s">
        <v>107</v>
      </c>
      <c r="E60" s="1" t="s">
        <v>244</v>
      </c>
      <c r="F60" s="1" t="s">
        <v>268</v>
      </c>
      <c r="H60" s="0" t="n">
        <v>25476248</v>
      </c>
      <c r="I60" s="27" t="n">
        <v>398823</v>
      </c>
      <c r="J60" s="0" t="n">
        <f aca="false">H60/I60</f>
        <v>63.8785827296821</v>
      </c>
      <c r="K60" s="0" t="n">
        <v>63.8785827296821</v>
      </c>
      <c r="N60" s="43" t="n">
        <v>44025</v>
      </c>
      <c r="O60" s="44" t="n">
        <v>0.994</v>
      </c>
      <c r="P60" s="0" t="n">
        <f aca="false">O60*1000</f>
        <v>994</v>
      </c>
      <c r="Q60" s="0" t="n">
        <v>70</v>
      </c>
      <c r="R60" s="0" t="n">
        <f aca="false">Q60*P60</f>
        <v>69580</v>
      </c>
      <c r="S60" s="0" t="n">
        <f aca="false">2/3</f>
        <v>0.666666666666667</v>
      </c>
      <c r="T60" s="0" t="n">
        <f aca="false">R60*S60</f>
        <v>46386.6666666667</v>
      </c>
      <c r="U60" s="0" t="n">
        <f aca="false">0.5*1000</f>
        <v>500</v>
      </c>
      <c r="V60" s="0" t="n">
        <f aca="false">T60/U60</f>
        <v>92.7733333333334</v>
      </c>
      <c r="W60" s="0" t="n">
        <f aca="false">J60</f>
        <v>63.8785827296821</v>
      </c>
      <c r="X60" s="0" t="n">
        <f aca="false">W60/V60</f>
        <v>0.688544654315343</v>
      </c>
    </row>
    <row r="61" customFormat="false" ht="14.4" hidden="false" customHeight="false" outlineLevel="0" collapsed="false">
      <c r="A61" s="24" t="s">
        <v>241</v>
      </c>
      <c r="B61" s="24" t="s">
        <v>242</v>
      </c>
      <c r="C61" s="38" t="s">
        <v>243</v>
      </c>
      <c r="D61" s="1" t="s">
        <v>108</v>
      </c>
      <c r="E61" s="1" t="s">
        <v>244</v>
      </c>
      <c r="F61" s="1" t="s">
        <v>269</v>
      </c>
      <c r="H61" s="0" t="n">
        <v>131256</v>
      </c>
      <c r="I61" s="27" t="n">
        <v>190172</v>
      </c>
      <c r="J61" s="0" t="n">
        <f aca="false">H61/I61</f>
        <v>0.690196243400711</v>
      </c>
      <c r="K61" s="0" t="n">
        <v>0.690196243400711</v>
      </c>
    </row>
    <row r="62" customFormat="false" ht="14.4" hidden="false" customHeight="false" outlineLevel="0" collapsed="false">
      <c r="A62" s="24" t="s">
        <v>241</v>
      </c>
      <c r="B62" s="24" t="s">
        <v>242</v>
      </c>
      <c r="C62" s="38" t="s">
        <v>243</v>
      </c>
      <c r="D62" s="1" t="s">
        <v>109</v>
      </c>
      <c r="E62" s="1" t="s">
        <v>244</v>
      </c>
      <c r="F62" s="1" t="s">
        <v>270</v>
      </c>
      <c r="H62" s="0" t="n">
        <v>327529</v>
      </c>
      <c r="I62" s="27" t="n">
        <v>190172</v>
      </c>
      <c r="J62" s="0" t="n">
        <f aca="false">H62/I62</f>
        <v>1.72227772753087</v>
      </c>
      <c r="K62" s="0" t="n">
        <v>1.72227772753087</v>
      </c>
    </row>
    <row r="63" customFormat="false" ht="14.4" hidden="false" customHeight="false" outlineLevel="0" collapsed="false">
      <c r="A63" s="24" t="s">
        <v>241</v>
      </c>
      <c r="B63" s="24" t="s">
        <v>242</v>
      </c>
      <c r="C63" s="38" t="s">
        <v>243</v>
      </c>
      <c r="D63" s="1" t="s">
        <v>110</v>
      </c>
      <c r="E63" s="1" t="s">
        <v>244</v>
      </c>
      <c r="F63" s="1" t="s">
        <v>245</v>
      </c>
      <c r="H63" s="0" t="s">
        <v>245</v>
      </c>
      <c r="I63" s="27" t="n">
        <v>190172</v>
      </c>
      <c r="J63" s="0" t="e">
        <f aca="false">H63/I63</f>
        <v>#VALUE!</v>
      </c>
      <c r="K63" s="0" t="n">
        <v>0</v>
      </c>
    </row>
    <row r="64" customFormat="false" ht="14.4" hidden="false" customHeight="false" outlineLevel="0" collapsed="false">
      <c r="A64" s="24" t="s">
        <v>241</v>
      </c>
      <c r="B64" s="24" t="s">
        <v>242</v>
      </c>
      <c r="C64" s="38" t="s">
        <v>243</v>
      </c>
      <c r="D64" s="1" t="s">
        <v>111</v>
      </c>
      <c r="E64" s="1" t="s">
        <v>244</v>
      </c>
      <c r="F64" s="1" t="s">
        <v>245</v>
      </c>
      <c r="H64" s="0" t="s">
        <v>245</v>
      </c>
      <c r="I64" s="27" t="n">
        <v>190172</v>
      </c>
      <c r="J64" s="0" t="e">
        <f aca="false">H64/I64</f>
        <v>#VALUE!</v>
      </c>
      <c r="K64" s="0" t="n">
        <v>0</v>
      </c>
    </row>
    <row r="65" customFormat="false" ht="14.4" hidden="false" customHeight="false" outlineLevel="0" collapsed="false">
      <c r="A65" s="24" t="s">
        <v>241</v>
      </c>
      <c r="B65" s="24" t="s">
        <v>242</v>
      </c>
      <c r="C65" s="38" t="s">
        <v>243</v>
      </c>
      <c r="D65" s="1" t="s">
        <v>112</v>
      </c>
      <c r="E65" s="1" t="s">
        <v>244</v>
      </c>
      <c r="F65" s="1" t="s">
        <v>271</v>
      </c>
      <c r="H65" s="0" t="n">
        <v>66131</v>
      </c>
      <c r="I65" s="27" t="n">
        <v>343637</v>
      </c>
      <c r="J65" s="0" t="n">
        <f aca="false">H65/I65</f>
        <v>0.192444352616278</v>
      </c>
      <c r="K65" s="0" t="n">
        <v>0.192444352616278</v>
      </c>
    </row>
    <row r="66" customFormat="false" ht="14.4" hidden="false" customHeight="false" outlineLevel="0" collapsed="false">
      <c r="A66" s="24" t="s">
        <v>241</v>
      </c>
      <c r="B66" s="24" t="s">
        <v>242</v>
      </c>
      <c r="C66" s="38" t="s">
        <v>243</v>
      </c>
      <c r="D66" s="1" t="s">
        <v>113</v>
      </c>
      <c r="E66" s="1" t="s">
        <v>244</v>
      </c>
      <c r="F66" s="1" t="s">
        <v>245</v>
      </c>
      <c r="H66" s="0" t="s">
        <v>245</v>
      </c>
      <c r="I66" s="27" t="n">
        <v>137070</v>
      </c>
      <c r="J66" s="0" t="e">
        <f aca="false">H66/I66</f>
        <v>#VALUE!</v>
      </c>
      <c r="K66" s="0" t="n">
        <v>0</v>
      </c>
    </row>
    <row r="67" customFormat="false" ht="14.4" hidden="false" customHeight="false" outlineLevel="0" collapsed="false">
      <c r="A67" s="24" t="s">
        <v>241</v>
      </c>
      <c r="B67" s="24" t="s">
        <v>242</v>
      </c>
      <c r="C67" s="38" t="s">
        <v>243</v>
      </c>
      <c r="D67" s="1" t="s">
        <v>114</v>
      </c>
      <c r="E67" s="1" t="s">
        <v>244</v>
      </c>
      <c r="F67" s="1" t="s">
        <v>272</v>
      </c>
      <c r="H67" s="0" t="n">
        <v>47439</v>
      </c>
      <c r="I67" s="27" t="n">
        <v>137070</v>
      </c>
      <c r="J67" s="0" t="n">
        <f aca="false">H67/I67</f>
        <v>0.346093237032173</v>
      </c>
      <c r="K67" s="0" t="n">
        <v>0.346093237032173</v>
      </c>
    </row>
    <row r="68" customFormat="false" ht="14.4" hidden="false" customHeight="false" outlineLevel="0" collapsed="false">
      <c r="A68" s="24" t="s">
        <v>241</v>
      </c>
      <c r="B68" s="24" t="s">
        <v>242</v>
      </c>
      <c r="C68" s="38" t="s">
        <v>243</v>
      </c>
      <c r="D68" s="1" t="s">
        <v>115</v>
      </c>
      <c r="E68" s="1" t="s">
        <v>244</v>
      </c>
      <c r="F68" s="1" t="s">
        <v>273</v>
      </c>
      <c r="H68" s="0" t="n">
        <v>6652</v>
      </c>
      <c r="I68" s="27" t="n">
        <v>137070</v>
      </c>
      <c r="J68" s="0" t="n">
        <f aca="false">H68/I68</f>
        <v>0.0485299482016488</v>
      </c>
      <c r="K68" s="0" t="n">
        <v>0.0485299482016488</v>
      </c>
    </row>
    <row r="69" customFormat="false" ht="14.4" hidden="false" customHeight="false" outlineLevel="0" collapsed="false">
      <c r="A69" s="24" t="s">
        <v>241</v>
      </c>
      <c r="B69" s="24" t="s">
        <v>242</v>
      </c>
      <c r="C69" s="38" t="s">
        <v>243</v>
      </c>
      <c r="D69" s="1" t="s">
        <v>116</v>
      </c>
      <c r="E69" s="1" t="s">
        <v>244</v>
      </c>
      <c r="F69" s="1" t="s">
        <v>245</v>
      </c>
      <c r="H69" s="0" t="s">
        <v>245</v>
      </c>
      <c r="I69" s="27" t="n">
        <v>137070</v>
      </c>
      <c r="J69" s="0" t="e">
        <f aca="false">H69/I69</f>
        <v>#VALUE!</v>
      </c>
      <c r="K69" s="0" t="n">
        <v>0</v>
      </c>
    </row>
    <row r="70" customFormat="false" ht="14.4" hidden="false" customHeight="false" outlineLevel="0" collapsed="false">
      <c r="A70" s="24" t="s">
        <v>241</v>
      </c>
      <c r="B70" s="24" t="s">
        <v>242</v>
      </c>
      <c r="C70" s="38" t="s">
        <v>243</v>
      </c>
      <c r="D70" s="1" t="s">
        <v>117</v>
      </c>
      <c r="E70" s="1" t="s">
        <v>263</v>
      </c>
      <c r="F70" s="1" t="s">
        <v>274</v>
      </c>
      <c r="H70" s="0" t="n">
        <v>9970</v>
      </c>
      <c r="I70" s="27" t="n">
        <v>161998</v>
      </c>
      <c r="J70" s="0" t="n">
        <f aca="false">H70/I70</f>
        <v>0.061543969678638</v>
      </c>
      <c r="K70" s="42" t="n">
        <v>0.061543969678638</v>
      </c>
    </row>
    <row r="71" customFormat="false" ht="14.4" hidden="false" customHeight="false" outlineLevel="0" collapsed="false">
      <c r="A71" s="24" t="s">
        <v>241</v>
      </c>
      <c r="B71" s="24" t="s">
        <v>242</v>
      </c>
      <c r="C71" s="38" t="s">
        <v>243</v>
      </c>
      <c r="D71" s="1" t="s">
        <v>118</v>
      </c>
      <c r="E71" s="1" t="s">
        <v>244</v>
      </c>
      <c r="F71" s="1" t="s">
        <v>245</v>
      </c>
      <c r="H71" s="0" t="s">
        <v>245</v>
      </c>
      <c r="I71" s="27" t="n">
        <v>145124</v>
      </c>
      <c r="J71" s="0" t="e">
        <f aca="false">H71/I71</f>
        <v>#VALUE!</v>
      </c>
      <c r="K71" s="0" t="n">
        <v>0</v>
      </c>
    </row>
    <row r="72" customFormat="false" ht="14.4" hidden="false" customHeight="false" outlineLevel="0" collapsed="false">
      <c r="A72" s="24" t="s">
        <v>241</v>
      </c>
      <c r="B72" s="24" t="s">
        <v>242</v>
      </c>
      <c r="C72" s="38" t="s">
        <v>243</v>
      </c>
      <c r="D72" s="1" t="s">
        <v>119</v>
      </c>
      <c r="E72" s="1" t="s">
        <v>244</v>
      </c>
      <c r="F72" s="1" t="s">
        <v>275</v>
      </c>
      <c r="H72" s="0" t="n">
        <v>33996</v>
      </c>
      <c r="I72" s="27" t="n">
        <v>155074</v>
      </c>
      <c r="J72" s="0" t="n">
        <f aca="false">H72/I72</f>
        <v>0.219224370300631</v>
      </c>
      <c r="K72" s="0" t="n">
        <v>0.219224370300631</v>
      </c>
    </row>
    <row r="73" customFormat="false" ht="14.4" hidden="false" customHeight="false" outlineLevel="0" collapsed="false">
      <c r="A73" s="24" t="s">
        <v>241</v>
      </c>
      <c r="B73" s="24" t="s">
        <v>242</v>
      </c>
      <c r="C73" s="38" t="s">
        <v>243</v>
      </c>
      <c r="D73" s="1" t="s">
        <v>120</v>
      </c>
      <c r="E73" s="1" t="s">
        <v>244</v>
      </c>
      <c r="F73" s="1" t="s">
        <v>276</v>
      </c>
      <c r="H73" s="0" t="n">
        <v>5586</v>
      </c>
      <c r="I73" s="27" t="n">
        <v>190361</v>
      </c>
      <c r="J73" s="0" t="n">
        <f aca="false">H73/I73</f>
        <v>0.0293442459327278</v>
      </c>
      <c r="K73" s="0" t="n">
        <v>0.0293442459327278</v>
      </c>
    </row>
    <row r="74" customFormat="false" ht="14.4" hidden="false" customHeight="false" outlineLevel="0" collapsed="false">
      <c r="A74" s="24" t="s">
        <v>241</v>
      </c>
      <c r="B74" s="24" t="s">
        <v>242</v>
      </c>
      <c r="C74" s="38" t="s">
        <v>243</v>
      </c>
      <c r="D74" s="1" t="s">
        <v>121</v>
      </c>
      <c r="E74" s="1" t="s">
        <v>244</v>
      </c>
      <c r="F74" s="1" t="s">
        <v>277</v>
      </c>
      <c r="H74" s="0" t="s">
        <v>277</v>
      </c>
      <c r="I74" s="27" t="n">
        <v>190361</v>
      </c>
      <c r="J74" s="0" t="e">
        <f aca="false">H74/I74</f>
        <v>#VALUE!</v>
      </c>
      <c r="K74" s="45" t="n">
        <v>0</v>
      </c>
    </row>
    <row r="75" customFormat="false" ht="14.4" hidden="false" customHeight="false" outlineLevel="0" collapsed="false">
      <c r="A75" s="24" t="s">
        <v>241</v>
      </c>
      <c r="B75" s="24" t="s">
        <v>242</v>
      </c>
      <c r="C75" s="38" t="s">
        <v>243</v>
      </c>
      <c r="D75" s="1" t="s">
        <v>122</v>
      </c>
      <c r="E75" s="1" t="s">
        <v>244</v>
      </c>
      <c r="F75" s="1" t="s">
        <v>278</v>
      </c>
      <c r="H75" s="0" t="n">
        <v>746686</v>
      </c>
      <c r="I75" s="27" t="n">
        <v>164792</v>
      </c>
      <c r="J75" s="0" t="n">
        <f aca="false">H75/I75</f>
        <v>4.5310816059032</v>
      </c>
      <c r="K75" s="0" t="n">
        <v>4.5310816059032</v>
      </c>
    </row>
    <row r="76" customFormat="false" ht="14.4" hidden="false" customHeight="false" outlineLevel="0" collapsed="false">
      <c r="A76" s="24" t="s">
        <v>241</v>
      </c>
      <c r="B76" s="24" t="s">
        <v>242</v>
      </c>
      <c r="C76" s="38" t="s">
        <v>243</v>
      </c>
      <c r="D76" s="1" t="s">
        <v>123</v>
      </c>
      <c r="E76" s="1" t="s">
        <v>244</v>
      </c>
      <c r="F76" s="1" t="s">
        <v>245</v>
      </c>
      <c r="H76" s="0" t="s">
        <v>245</v>
      </c>
      <c r="I76" s="27" t="n">
        <v>0</v>
      </c>
      <c r="J76" s="0" t="e">
        <f aca="false">H76/I76</f>
        <v>#VALUE!</v>
      </c>
      <c r="K76" s="0" t="n">
        <v>0</v>
      </c>
    </row>
    <row r="77" customFormat="false" ht="14.4" hidden="false" customHeight="false" outlineLevel="0" collapsed="false">
      <c r="A77" s="24" t="s">
        <v>241</v>
      </c>
      <c r="B77" s="24" t="s">
        <v>242</v>
      </c>
      <c r="C77" s="38" t="s">
        <v>243</v>
      </c>
      <c r="D77" s="1" t="s">
        <v>124</v>
      </c>
      <c r="E77" s="1" t="s">
        <v>244</v>
      </c>
      <c r="F77" s="1" t="s">
        <v>245</v>
      </c>
      <c r="H77" s="0" t="s">
        <v>245</v>
      </c>
      <c r="I77" s="27" t="n">
        <v>289240</v>
      </c>
      <c r="J77" s="0" t="e">
        <f aca="false">H77/I77</f>
        <v>#VALUE!</v>
      </c>
      <c r="K77" s="0" t="n">
        <v>0</v>
      </c>
    </row>
    <row r="78" customFormat="false" ht="14.4" hidden="false" customHeight="false" outlineLevel="0" collapsed="false">
      <c r="A78" s="24" t="s">
        <v>241</v>
      </c>
      <c r="B78" s="24" t="s">
        <v>242</v>
      </c>
      <c r="C78" s="38" t="s">
        <v>243</v>
      </c>
      <c r="D78" s="1" t="s">
        <v>125</v>
      </c>
      <c r="E78" s="1" t="s">
        <v>244</v>
      </c>
      <c r="F78" s="1" t="s">
        <v>279</v>
      </c>
      <c r="H78" s="0" t="n">
        <v>398391</v>
      </c>
      <c r="I78" s="27" t="n">
        <v>111267</v>
      </c>
      <c r="J78" s="0" t="n">
        <f aca="false">H78/I78</f>
        <v>3.58049556472269</v>
      </c>
      <c r="K78" s="0" t="n">
        <v>3.58049556472269</v>
      </c>
    </row>
    <row r="79" customFormat="false" ht="14.4" hidden="false" customHeight="false" outlineLevel="0" collapsed="false">
      <c r="A79" s="24" t="s">
        <v>241</v>
      </c>
      <c r="B79" s="24" t="s">
        <v>242</v>
      </c>
      <c r="C79" s="38" t="s">
        <v>243</v>
      </c>
      <c r="D79" s="1" t="s">
        <v>126</v>
      </c>
      <c r="E79" s="1" t="s">
        <v>244</v>
      </c>
      <c r="F79" s="1" t="s">
        <v>245</v>
      </c>
      <c r="H79" s="0" t="s">
        <v>245</v>
      </c>
      <c r="I79" s="27" t="n">
        <v>111267</v>
      </c>
      <c r="J79" s="0" t="e">
        <f aca="false">H79/I79</f>
        <v>#VALUE!</v>
      </c>
      <c r="K79" s="0" t="n">
        <v>0</v>
      </c>
    </row>
    <row r="80" customFormat="false" ht="14.4" hidden="false" customHeight="false" outlineLevel="0" collapsed="false">
      <c r="A80" s="24" t="s">
        <v>241</v>
      </c>
      <c r="B80" s="24" t="s">
        <v>242</v>
      </c>
      <c r="C80" s="38" t="s">
        <v>243</v>
      </c>
      <c r="D80" s="1" t="s">
        <v>127</v>
      </c>
      <c r="E80" s="1" t="s">
        <v>244</v>
      </c>
      <c r="F80" s="1" t="s">
        <v>246</v>
      </c>
      <c r="H80" s="0" t="s">
        <v>246</v>
      </c>
      <c r="I80" s="27" t="n">
        <v>150290</v>
      </c>
      <c r="J80" s="0" t="e">
        <f aca="false">H80/I80</f>
        <v>#VALUE!</v>
      </c>
      <c r="K80" s="45" t="n">
        <v>0</v>
      </c>
    </row>
    <row r="81" customFormat="false" ht="14.4" hidden="false" customHeight="false" outlineLevel="0" collapsed="false">
      <c r="A81" s="24" t="s">
        <v>241</v>
      </c>
      <c r="B81" s="24" t="s">
        <v>242</v>
      </c>
      <c r="C81" s="38" t="s">
        <v>243</v>
      </c>
      <c r="D81" s="1" t="s">
        <v>128</v>
      </c>
      <c r="E81" s="1" t="s">
        <v>244</v>
      </c>
      <c r="F81" s="1" t="s">
        <v>280</v>
      </c>
      <c r="H81" s="0" t="n">
        <v>26313</v>
      </c>
      <c r="I81" s="27" t="n">
        <v>164792</v>
      </c>
      <c r="J81" s="0" t="n">
        <f aca="false">H81/I81</f>
        <v>0.159674013301617</v>
      </c>
      <c r="K81" s="0" t="n">
        <v>0.159674013301617</v>
      </c>
    </row>
    <row r="82" customFormat="false" ht="14.4" hidden="false" customHeight="false" outlineLevel="0" collapsed="false">
      <c r="A82" s="24" t="s">
        <v>241</v>
      </c>
      <c r="B82" s="24" t="s">
        <v>242</v>
      </c>
      <c r="C82" s="38" t="s">
        <v>243</v>
      </c>
      <c r="D82" s="1" t="s">
        <v>129</v>
      </c>
      <c r="E82" s="1" t="s">
        <v>244</v>
      </c>
      <c r="F82" s="1" t="s">
        <v>245</v>
      </c>
      <c r="H82" s="0" t="s">
        <v>245</v>
      </c>
      <c r="I82" s="27" t="n">
        <v>288351</v>
      </c>
      <c r="J82" s="0" t="e">
        <f aca="false">H82/I82</f>
        <v>#VALUE!</v>
      </c>
      <c r="K82" s="0" t="n">
        <v>0</v>
      </c>
    </row>
    <row r="83" customFormat="false" ht="14.4" hidden="false" customHeight="false" outlineLevel="0" collapsed="false">
      <c r="A83" s="24" t="s">
        <v>241</v>
      </c>
      <c r="B83" s="24" t="s">
        <v>242</v>
      </c>
      <c r="C83" s="38" t="s">
        <v>243</v>
      </c>
      <c r="D83" s="1" t="s">
        <v>130</v>
      </c>
      <c r="E83" s="1" t="s">
        <v>263</v>
      </c>
      <c r="F83" s="1" t="s">
        <v>246</v>
      </c>
      <c r="H83" s="0" t="s">
        <v>246</v>
      </c>
      <c r="I83" s="27" t="n">
        <v>152009</v>
      </c>
      <c r="J83" s="0" t="e">
        <f aca="false">H83/I84</f>
        <v>#VALUE!</v>
      </c>
      <c r="K83" s="42" t="n">
        <v>0</v>
      </c>
    </row>
    <row r="84" customFormat="false" ht="14.4" hidden="false" customHeight="false" outlineLevel="0" collapsed="false">
      <c r="A84" s="24" t="s">
        <v>241</v>
      </c>
      <c r="B84" s="24" t="s">
        <v>242</v>
      </c>
      <c r="C84" s="38" t="s">
        <v>243</v>
      </c>
      <c r="D84" s="1" t="s">
        <v>132</v>
      </c>
      <c r="E84" s="1" t="s">
        <v>244</v>
      </c>
      <c r="F84" s="1" t="s">
        <v>245</v>
      </c>
      <c r="H84" s="0" t="s">
        <v>245</v>
      </c>
      <c r="I84" s="27" t="n">
        <v>184633</v>
      </c>
      <c r="J84" s="0" t="e">
        <f aca="false">H84/#REF!</f>
        <v>#VALUE!</v>
      </c>
      <c r="K84" s="0" t="n">
        <v>0</v>
      </c>
    </row>
    <row r="85" customFormat="false" ht="14.4" hidden="false" customHeight="false" outlineLevel="0" collapsed="false">
      <c r="A85" s="24" t="s">
        <v>241</v>
      </c>
      <c r="B85" s="24" t="s">
        <v>242</v>
      </c>
      <c r="C85" s="38" t="s">
        <v>243</v>
      </c>
      <c r="D85" s="1" t="s">
        <v>131</v>
      </c>
      <c r="E85" s="1" t="s">
        <v>244</v>
      </c>
      <c r="F85" s="1" t="s">
        <v>246</v>
      </c>
      <c r="H85" s="0" t="s">
        <v>246</v>
      </c>
      <c r="I85" s="27" t="n">
        <v>160238</v>
      </c>
      <c r="J85" s="0" t="e">
        <f aca="false">H85/I85</f>
        <v>#VALUE!</v>
      </c>
      <c r="K85" s="45" t="n">
        <v>0</v>
      </c>
    </row>
    <row r="86" customFormat="false" ht="14.4" hidden="false" customHeight="false" outlineLevel="0" collapsed="false">
      <c r="A86" s="24" t="s">
        <v>241</v>
      </c>
      <c r="B86" s="24" t="s">
        <v>242</v>
      </c>
      <c r="C86" s="38" t="s">
        <v>243</v>
      </c>
      <c r="D86" s="1" t="s">
        <v>133</v>
      </c>
      <c r="E86" s="1" t="s">
        <v>244</v>
      </c>
      <c r="F86" s="1" t="s">
        <v>281</v>
      </c>
      <c r="H86" s="0" t="n">
        <v>36816</v>
      </c>
      <c r="I86" s="27" t="n">
        <v>166661</v>
      </c>
      <c r="J86" s="0" t="n">
        <f aca="false">H86/I86</f>
        <v>0.220903510719364</v>
      </c>
      <c r="K86" s="0" t="n">
        <v>0.220903510719364</v>
      </c>
    </row>
    <row r="87" customFormat="false" ht="14.4" hidden="false" customHeight="false" outlineLevel="0" collapsed="false">
      <c r="A87" s="24" t="s">
        <v>241</v>
      </c>
      <c r="B87" s="24" t="s">
        <v>242</v>
      </c>
      <c r="C87" s="38" t="s">
        <v>243</v>
      </c>
      <c r="D87" s="1" t="s">
        <v>134</v>
      </c>
      <c r="E87" s="1" t="s">
        <v>244</v>
      </c>
      <c r="F87" s="1" t="s">
        <v>282</v>
      </c>
      <c r="H87" s="0" t="n">
        <v>1794305</v>
      </c>
      <c r="I87" s="27" t="n">
        <v>165231</v>
      </c>
      <c r="J87" s="0" t="n">
        <f aca="false">H87/I87</f>
        <v>10.8593726358855</v>
      </c>
      <c r="K87" s="0" t="n">
        <v>10.8593726358855</v>
      </c>
    </row>
    <row r="88" customFormat="false" ht="14.4" hidden="false" customHeight="false" outlineLevel="0" collapsed="false">
      <c r="A88" s="24" t="s">
        <v>241</v>
      </c>
      <c r="B88" s="24" t="s">
        <v>242</v>
      </c>
      <c r="C88" s="38" t="s">
        <v>243</v>
      </c>
      <c r="D88" s="1" t="s">
        <v>135</v>
      </c>
      <c r="E88" s="1" t="s">
        <v>244</v>
      </c>
      <c r="F88" s="1" t="s">
        <v>283</v>
      </c>
      <c r="H88" s="0" t="n">
        <v>13972</v>
      </c>
      <c r="I88" s="27" t="n">
        <v>285137</v>
      </c>
      <c r="J88" s="0" t="n">
        <f aca="false">H88/I88</f>
        <v>0.0490010065337014</v>
      </c>
      <c r="K88" s="0" t="n">
        <v>0.0490010065337014</v>
      </c>
    </row>
    <row r="89" customFormat="false" ht="14.4" hidden="false" customHeight="false" outlineLevel="0" collapsed="false">
      <c r="A89" s="24" t="s">
        <v>241</v>
      </c>
      <c r="B89" s="24" t="s">
        <v>242</v>
      </c>
      <c r="C89" s="38" t="s">
        <v>243</v>
      </c>
      <c r="D89" s="1" t="s">
        <v>136</v>
      </c>
      <c r="E89" s="1" t="s">
        <v>244</v>
      </c>
      <c r="F89" s="1" t="s">
        <v>245</v>
      </c>
      <c r="H89" s="0" t="s">
        <v>245</v>
      </c>
      <c r="I89" s="27" t="n">
        <v>126451</v>
      </c>
      <c r="J89" s="0" t="e">
        <f aca="false">H89/I89</f>
        <v>#VALUE!</v>
      </c>
      <c r="K89" s="0" t="n">
        <v>0</v>
      </c>
    </row>
    <row r="90" customFormat="false" ht="14.4" hidden="false" customHeight="false" outlineLevel="0" collapsed="false">
      <c r="A90" s="24" t="s">
        <v>241</v>
      </c>
      <c r="B90" s="24" t="s">
        <v>242</v>
      </c>
      <c r="C90" s="38" t="s">
        <v>243</v>
      </c>
      <c r="D90" s="1" t="s">
        <v>137</v>
      </c>
      <c r="E90" s="1" t="s">
        <v>244</v>
      </c>
      <c r="F90" s="1" t="s">
        <v>284</v>
      </c>
      <c r="H90" s="0" t="n">
        <v>14667</v>
      </c>
      <c r="I90" s="27" t="n">
        <v>126451</v>
      </c>
      <c r="J90" s="0" t="n">
        <f aca="false">H90/I90</f>
        <v>0.1159895928067</v>
      </c>
      <c r="K90" s="0" t="n">
        <v>0.1159895928067</v>
      </c>
    </row>
    <row r="91" customFormat="false" ht="14.4" hidden="false" customHeight="false" outlineLevel="0" collapsed="false">
      <c r="A91" s="24" t="s">
        <v>241</v>
      </c>
      <c r="B91" s="24" t="s">
        <v>242</v>
      </c>
      <c r="C91" s="38" t="s">
        <v>243</v>
      </c>
      <c r="D91" s="1" t="s">
        <v>138</v>
      </c>
      <c r="E91" s="1" t="s">
        <v>244</v>
      </c>
      <c r="F91" s="1" t="s">
        <v>245</v>
      </c>
      <c r="H91" s="0" t="s">
        <v>245</v>
      </c>
      <c r="I91" s="27" t="n">
        <v>0</v>
      </c>
      <c r="J91" s="0" t="e">
        <f aca="false">H91/I91</f>
        <v>#VALUE!</v>
      </c>
      <c r="K91" s="0" t="n">
        <v>0</v>
      </c>
    </row>
    <row r="92" customFormat="false" ht="14.4" hidden="false" customHeight="false" outlineLevel="0" collapsed="false">
      <c r="A92" s="24" t="s">
        <v>241</v>
      </c>
      <c r="B92" s="24" t="s">
        <v>242</v>
      </c>
      <c r="C92" s="38" t="s">
        <v>243</v>
      </c>
      <c r="D92" s="1" t="s">
        <v>139</v>
      </c>
      <c r="E92" s="1" t="s">
        <v>244</v>
      </c>
      <c r="F92" s="1" t="s">
        <v>245</v>
      </c>
      <c r="H92" s="0" t="s">
        <v>245</v>
      </c>
      <c r="I92" s="27" t="n">
        <v>0</v>
      </c>
      <c r="J92" s="0" t="e">
        <f aca="false">H92/I92</f>
        <v>#VALUE!</v>
      </c>
      <c r="K92" s="0" t="n">
        <v>0</v>
      </c>
    </row>
    <row r="93" customFormat="false" ht="14.4" hidden="false" customHeight="false" outlineLevel="0" collapsed="false">
      <c r="A93" s="24" t="s">
        <v>285</v>
      </c>
      <c r="B93" s="24" t="s">
        <v>286</v>
      </c>
      <c r="C93" s="38" t="s">
        <v>243</v>
      </c>
      <c r="D93" s="1" t="s">
        <v>42</v>
      </c>
      <c r="E93" s="1" t="s">
        <v>244</v>
      </c>
      <c r="F93" s="1" t="s">
        <v>245</v>
      </c>
      <c r="H93" s="0" t="s">
        <v>245</v>
      </c>
      <c r="I93" s="24" t="n">
        <v>401567</v>
      </c>
      <c r="J93" s="0" t="e">
        <f aca="false">H93/I93</f>
        <v>#VALUE!</v>
      </c>
      <c r="K93" s="0" t="n">
        <v>0</v>
      </c>
    </row>
    <row r="94" customFormat="false" ht="14.4" hidden="false" customHeight="false" outlineLevel="0" collapsed="false">
      <c r="A94" s="24" t="s">
        <v>285</v>
      </c>
      <c r="B94" s="24" t="s">
        <v>286</v>
      </c>
      <c r="C94" s="38" t="s">
        <v>243</v>
      </c>
      <c r="D94" s="1" t="s">
        <v>47</v>
      </c>
      <c r="E94" s="1" t="s">
        <v>244</v>
      </c>
      <c r="F94" s="1" t="s">
        <v>245</v>
      </c>
      <c r="H94" s="0" t="s">
        <v>245</v>
      </c>
      <c r="I94" s="24" t="n">
        <v>404275</v>
      </c>
      <c r="J94" s="0" t="e">
        <f aca="false">H94/I94</f>
        <v>#VALUE!</v>
      </c>
      <c r="K94" s="0" t="n">
        <v>0</v>
      </c>
    </row>
    <row r="95" customFormat="false" ht="14.4" hidden="false" customHeight="false" outlineLevel="0" collapsed="false">
      <c r="A95" s="24" t="s">
        <v>285</v>
      </c>
      <c r="B95" s="24" t="s">
        <v>286</v>
      </c>
      <c r="C95" s="38" t="s">
        <v>243</v>
      </c>
      <c r="D95" s="1" t="s">
        <v>50</v>
      </c>
      <c r="E95" s="1" t="s">
        <v>244</v>
      </c>
      <c r="F95" s="1" t="s">
        <v>245</v>
      </c>
      <c r="H95" s="0" t="s">
        <v>245</v>
      </c>
      <c r="I95" s="27" t="n">
        <v>391223</v>
      </c>
      <c r="J95" s="0" t="e">
        <f aca="false">H95/I95</f>
        <v>#VALUE!</v>
      </c>
      <c r="K95" s="39" t="n">
        <v>0</v>
      </c>
    </row>
    <row r="96" customFormat="false" ht="14.4" hidden="false" customHeight="false" outlineLevel="0" collapsed="false">
      <c r="A96" s="24" t="s">
        <v>285</v>
      </c>
      <c r="B96" s="24" t="s">
        <v>286</v>
      </c>
      <c r="C96" s="38" t="s">
        <v>243</v>
      </c>
      <c r="D96" s="1" t="s">
        <v>52</v>
      </c>
      <c r="E96" s="1" t="s">
        <v>244</v>
      </c>
      <c r="F96" s="1" t="s">
        <v>245</v>
      </c>
      <c r="H96" s="0" t="s">
        <v>245</v>
      </c>
      <c r="I96" s="27" t="n">
        <v>373388</v>
      </c>
      <c r="J96" s="0" t="e">
        <f aca="false">H96/I96</f>
        <v>#VALUE!</v>
      </c>
      <c r="K96" s="39" t="n">
        <v>0</v>
      </c>
    </row>
    <row r="97" customFormat="false" ht="14.4" hidden="false" customHeight="false" outlineLevel="0" collapsed="false">
      <c r="A97" s="24" t="s">
        <v>285</v>
      </c>
      <c r="B97" s="24" t="s">
        <v>286</v>
      </c>
      <c r="C97" s="38" t="s">
        <v>243</v>
      </c>
      <c r="D97" s="1" t="s">
        <v>56</v>
      </c>
      <c r="E97" s="1" t="s">
        <v>244</v>
      </c>
      <c r="F97" s="1" t="s">
        <v>245</v>
      </c>
      <c r="H97" s="0" t="s">
        <v>245</v>
      </c>
      <c r="I97" s="27" t="n">
        <v>148325</v>
      </c>
      <c r="J97" s="0" t="e">
        <f aca="false">H97/I97</f>
        <v>#VALUE!</v>
      </c>
      <c r="K97" s="0" t="n">
        <v>0</v>
      </c>
    </row>
    <row r="98" customFormat="false" ht="14.4" hidden="false" customHeight="false" outlineLevel="0" collapsed="false">
      <c r="A98" s="24" t="s">
        <v>285</v>
      </c>
      <c r="B98" s="24" t="s">
        <v>286</v>
      </c>
      <c r="C98" s="38" t="s">
        <v>243</v>
      </c>
      <c r="D98" s="1" t="s">
        <v>57</v>
      </c>
      <c r="E98" s="1" t="s">
        <v>244</v>
      </c>
      <c r="F98" s="1" t="s">
        <v>287</v>
      </c>
      <c r="H98" s="0" t="n">
        <v>77133</v>
      </c>
      <c r="I98" s="27" t="n">
        <v>360406</v>
      </c>
      <c r="J98" s="0" t="n">
        <f aca="false">H98/I98</f>
        <v>0.214016969750781</v>
      </c>
      <c r="K98" s="0" t="n">
        <v>0.214016969750781</v>
      </c>
    </row>
    <row r="99" customFormat="false" ht="14.4" hidden="false" customHeight="false" outlineLevel="0" collapsed="false">
      <c r="A99" s="24" t="s">
        <v>285</v>
      </c>
      <c r="B99" s="24" t="s">
        <v>286</v>
      </c>
      <c r="C99" s="38" t="s">
        <v>243</v>
      </c>
      <c r="D99" s="1" t="s">
        <v>58</v>
      </c>
      <c r="E99" s="1" t="s">
        <v>244</v>
      </c>
      <c r="F99" s="1" t="s">
        <v>245</v>
      </c>
      <c r="H99" s="0" t="s">
        <v>245</v>
      </c>
      <c r="I99" s="27" t="n">
        <v>399094</v>
      </c>
      <c r="J99" s="0" t="e">
        <f aca="false">H99/I99</f>
        <v>#VALUE!</v>
      </c>
      <c r="K99" s="0" t="n">
        <v>0</v>
      </c>
    </row>
    <row r="100" customFormat="false" ht="14.4" hidden="false" customHeight="false" outlineLevel="0" collapsed="false">
      <c r="A100" s="24" t="s">
        <v>285</v>
      </c>
      <c r="B100" s="24" t="s">
        <v>286</v>
      </c>
      <c r="C100" s="38" t="s">
        <v>243</v>
      </c>
      <c r="D100" s="1" t="s">
        <v>60</v>
      </c>
      <c r="E100" s="1" t="s">
        <v>244</v>
      </c>
      <c r="F100" s="1" t="s">
        <v>245</v>
      </c>
      <c r="H100" s="0" t="s">
        <v>245</v>
      </c>
      <c r="I100" s="27" t="n">
        <v>150550</v>
      </c>
      <c r="J100" s="0" t="e">
        <f aca="false">H100/I100</f>
        <v>#VALUE!</v>
      </c>
      <c r="K100" s="0" t="n">
        <v>0</v>
      </c>
    </row>
    <row r="101" customFormat="false" ht="14.4" hidden="false" customHeight="false" outlineLevel="0" collapsed="false">
      <c r="A101" s="24" t="s">
        <v>285</v>
      </c>
      <c r="B101" s="24" t="s">
        <v>286</v>
      </c>
      <c r="C101" s="38" t="s">
        <v>243</v>
      </c>
      <c r="D101" s="1" t="s">
        <v>61</v>
      </c>
      <c r="E101" s="1" t="s">
        <v>244</v>
      </c>
      <c r="F101" s="1" t="s">
        <v>288</v>
      </c>
      <c r="H101" s="0" t="n">
        <v>4128</v>
      </c>
      <c r="I101" s="27" t="n">
        <v>385814</v>
      </c>
      <c r="J101" s="0" t="n">
        <f aca="false">H101/I101</f>
        <v>0.0106994562146527</v>
      </c>
      <c r="K101" s="0" t="n">
        <v>0.0106994562146527</v>
      </c>
    </row>
    <row r="102" customFormat="false" ht="14.4" hidden="false" customHeight="false" outlineLevel="0" collapsed="false">
      <c r="A102" s="24" t="s">
        <v>285</v>
      </c>
      <c r="B102" s="24" t="s">
        <v>286</v>
      </c>
      <c r="C102" s="38" t="s">
        <v>243</v>
      </c>
      <c r="D102" s="1" t="s">
        <v>62</v>
      </c>
      <c r="E102" s="1" t="s">
        <v>244</v>
      </c>
      <c r="F102" s="1" t="s">
        <v>289</v>
      </c>
      <c r="H102" s="0" t="n">
        <v>324563</v>
      </c>
      <c r="I102" s="27" t="n">
        <v>385814</v>
      </c>
      <c r="J102" s="0" t="n">
        <f aca="false">H102/I102</f>
        <v>0.841242152954533</v>
      </c>
      <c r="K102" s="0" t="n">
        <v>0.841242152954533</v>
      </c>
    </row>
    <row r="103" customFormat="false" ht="14.4" hidden="false" customHeight="false" outlineLevel="0" collapsed="false">
      <c r="A103" s="24" t="s">
        <v>285</v>
      </c>
      <c r="B103" s="24" t="s">
        <v>286</v>
      </c>
      <c r="C103" s="38" t="s">
        <v>243</v>
      </c>
      <c r="D103" s="1" t="s">
        <v>63</v>
      </c>
      <c r="E103" s="1" t="s">
        <v>263</v>
      </c>
      <c r="F103" s="1" t="s">
        <v>290</v>
      </c>
      <c r="H103" s="0" t="s">
        <v>246</v>
      </c>
      <c r="I103" s="27" t="n">
        <v>88140.2</v>
      </c>
      <c r="J103" s="0" t="e">
        <f aca="false">H103/I103</f>
        <v>#VALUE!</v>
      </c>
      <c r="K103" s="42" t="n">
        <v>0</v>
      </c>
    </row>
    <row r="104" customFormat="false" ht="14.4" hidden="false" customHeight="false" outlineLevel="0" collapsed="false">
      <c r="A104" s="24" t="s">
        <v>285</v>
      </c>
      <c r="B104" s="24" t="s">
        <v>286</v>
      </c>
      <c r="C104" s="38" t="s">
        <v>243</v>
      </c>
      <c r="D104" s="1" t="s">
        <v>64</v>
      </c>
      <c r="E104" s="1" t="s">
        <v>244</v>
      </c>
      <c r="F104" s="1" t="s">
        <v>245</v>
      </c>
      <c r="H104" s="0" t="s">
        <v>245</v>
      </c>
      <c r="I104" s="27" t="n">
        <v>88140.2</v>
      </c>
      <c r="J104" s="0" t="e">
        <f aca="false">H104/I104</f>
        <v>#VALUE!</v>
      </c>
      <c r="K104" s="0" t="n">
        <v>0</v>
      </c>
    </row>
    <row r="105" customFormat="false" ht="14.4" hidden="false" customHeight="false" outlineLevel="0" collapsed="false">
      <c r="A105" s="24" t="s">
        <v>285</v>
      </c>
      <c r="B105" s="24" t="s">
        <v>286</v>
      </c>
      <c r="C105" s="38" t="s">
        <v>243</v>
      </c>
      <c r="D105" s="1" t="s">
        <v>65</v>
      </c>
      <c r="E105" s="1" t="s">
        <v>244</v>
      </c>
      <c r="F105" s="1" t="s">
        <v>245</v>
      </c>
      <c r="H105" s="0" t="s">
        <v>245</v>
      </c>
      <c r="I105" s="27" t="n">
        <v>383836</v>
      </c>
      <c r="J105" s="0" t="e">
        <f aca="false">H105/I105</f>
        <v>#VALUE!</v>
      </c>
      <c r="K105" s="0" t="n">
        <v>0</v>
      </c>
    </row>
    <row r="106" customFormat="false" ht="14.4" hidden="false" customHeight="false" outlineLevel="0" collapsed="false">
      <c r="A106" s="24" t="s">
        <v>285</v>
      </c>
      <c r="B106" s="24" t="s">
        <v>286</v>
      </c>
      <c r="C106" s="38" t="s">
        <v>243</v>
      </c>
      <c r="D106" s="1" t="s">
        <v>66</v>
      </c>
      <c r="E106" s="1" t="s">
        <v>263</v>
      </c>
      <c r="F106" s="1" t="s">
        <v>291</v>
      </c>
      <c r="H106" s="0" t="n">
        <v>5709</v>
      </c>
      <c r="I106" s="27" t="n">
        <v>383836</v>
      </c>
      <c r="J106" s="0" t="n">
        <f aca="false">H106/I106</f>
        <v>0.014873539740931</v>
      </c>
      <c r="K106" s="42" t="n">
        <v>0.014873539740931</v>
      </c>
    </row>
    <row r="107" customFormat="false" ht="14.4" hidden="false" customHeight="false" outlineLevel="0" collapsed="false">
      <c r="A107" s="24" t="s">
        <v>285</v>
      </c>
      <c r="B107" s="24" t="s">
        <v>286</v>
      </c>
      <c r="C107" s="38" t="s">
        <v>243</v>
      </c>
      <c r="D107" s="1" t="s">
        <v>67</v>
      </c>
      <c r="E107" s="1" t="s">
        <v>244</v>
      </c>
      <c r="F107" s="1" t="s">
        <v>292</v>
      </c>
      <c r="H107" s="0" t="n">
        <v>100356</v>
      </c>
      <c r="I107" s="27" t="n">
        <v>383836</v>
      </c>
      <c r="J107" s="0" t="n">
        <f aca="false">H107/I107</f>
        <v>0.261455413249409</v>
      </c>
      <c r="K107" s="0" t="n">
        <v>0.261455413249409</v>
      </c>
    </row>
    <row r="108" customFormat="false" ht="14.4" hidden="false" customHeight="false" outlineLevel="0" collapsed="false">
      <c r="A108" s="24" t="s">
        <v>285</v>
      </c>
      <c r="B108" s="24" t="s">
        <v>286</v>
      </c>
      <c r="C108" s="38" t="s">
        <v>243</v>
      </c>
      <c r="D108" s="1" t="s">
        <v>68</v>
      </c>
      <c r="E108" s="1" t="s">
        <v>244</v>
      </c>
      <c r="F108" s="1" t="s">
        <v>245</v>
      </c>
      <c r="H108" s="0" t="s">
        <v>245</v>
      </c>
      <c r="I108" s="27" t="n">
        <v>383836</v>
      </c>
      <c r="J108" s="0" t="e">
        <f aca="false">H108/I108</f>
        <v>#VALUE!</v>
      </c>
      <c r="K108" s="0" t="n">
        <v>0</v>
      </c>
    </row>
    <row r="109" customFormat="false" ht="14.4" hidden="false" customHeight="false" outlineLevel="0" collapsed="false">
      <c r="A109" s="24" t="s">
        <v>285</v>
      </c>
      <c r="B109" s="24" t="s">
        <v>286</v>
      </c>
      <c r="C109" s="38" t="s">
        <v>243</v>
      </c>
      <c r="D109" s="1" t="s">
        <v>69</v>
      </c>
      <c r="E109" s="1" t="s">
        <v>244</v>
      </c>
      <c r="F109" s="1" t="s">
        <v>245</v>
      </c>
      <c r="H109" s="0" t="s">
        <v>245</v>
      </c>
      <c r="I109" s="27" t="n">
        <v>383836</v>
      </c>
      <c r="J109" s="0" t="e">
        <f aca="false">H109/I109</f>
        <v>#VALUE!</v>
      </c>
      <c r="K109" s="0" t="n">
        <v>0</v>
      </c>
    </row>
    <row r="110" customFormat="false" ht="14.4" hidden="false" customHeight="false" outlineLevel="0" collapsed="false">
      <c r="A110" s="24" t="s">
        <v>285</v>
      </c>
      <c r="B110" s="24" t="s">
        <v>286</v>
      </c>
      <c r="C110" s="38" t="s">
        <v>243</v>
      </c>
      <c r="D110" s="1" t="s">
        <v>70</v>
      </c>
      <c r="E110" s="1" t="s">
        <v>244</v>
      </c>
      <c r="F110" s="1" t="s">
        <v>245</v>
      </c>
      <c r="H110" s="0" t="s">
        <v>245</v>
      </c>
      <c r="I110" s="27" t="n">
        <v>367503</v>
      </c>
      <c r="J110" s="0" t="e">
        <f aca="false">H110/I110</f>
        <v>#VALUE!</v>
      </c>
      <c r="K110" s="0" t="n">
        <v>0</v>
      </c>
    </row>
    <row r="111" customFormat="false" ht="14.4" hidden="false" customHeight="false" outlineLevel="0" collapsed="false">
      <c r="A111" s="24" t="s">
        <v>285</v>
      </c>
      <c r="B111" s="24" t="s">
        <v>286</v>
      </c>
      <c r="C111" s="38" t="s">
        <v>243</v>
      </c>
      <c r="D111" s="1" t="s">
        <v>71</v>
      </c>
      <c r="E111" s="1" t="s">
        <v>244</v>
      </c>
      <c r="F111" s="1" t="s">
        <v>293</v>
      </c>
      <c r="H111" s="0" t="n">
        <v>2512110</v>
      </c>
      <c r="I111" s="27" t="n">
        <v>367503</v>
      </c>
      <c r="J111" s="0" t="n">
        <f aca="false">H111/I111</f>
        <v>6.8356176684272</v>
      </c>
      <c r="K111" s="0" t="n">
        <v>6.8356176684272</v>
      </c>
    </row>
    <row r="112" customFormat="false" ht="14.4" hidden="false" customHeight="false" outlineLevel="0" collapsed="false">
      <c r="A112" s="24" t="s">
        <v>285</v>
      </c>
      <c r="B112" s="24" t="s">
        <v>286</v>
      </c>
      <c r="C112" s="38" t="s">
        <v>243</v>
      </c>
      <c r="D112" s="1" t="s">
        <v>72</v>
      </c>
      <c r="E112" s="1" t="s">
        <v>244</v>
      </c>
      <c r="F112" s="1" t="s">
        <v>245</v>
      </c>
      <c r="H112" s="0" t="s">
        <v>245</v>
      </c>
      <c r="I112" s="27" t="n">
        <v>81797.6</v>
      </c>
      <c r="J112" s="0" t="e">
        <f aca="false">H112/I112</f>
        <v>#VALUE!</v>
      </c>
      <c r="K112" s="0" t="n">
        <v>0</v>
      </c>
    </row>
    <row r="113" customFormat="false" ht="14.4" hidden="false" customHeight="false" outlineLevel="0" collapsed="false">
      <c r="A113" s="24" t="s">
        <v>285</v>
      </c>
      <c r="B113" s="24" t="s">
        <v>286</v>
      </c>
      <c r="C113" s="38" t="s">
        <v>243</v>
      </c>
      <c r="D113" s="1" t="s">
        <v>73</v>
      </c>
      <c r="E113" s="1" t="s">
        <v>244</v>
      </c>
      <c r="F113" s="1" t="s">
        <v>245</v>
      </c>
      <c r="H113" s="0" t="s">
        <v>245</v>
      </c>
      <c r="I113" s="27" t="n">
        <v>81797.6</v>
      </c>
      <c r="J113" s="0" t="e">
        <f aca="false">H113/I113</f>
        <v>#VALUE!</v>
      </c>
      <c r="K113" s="0" t="n">
        <v>0</v>
      </c>
    </row>
    <row r="114" customFormat="false" ht="14.4" hidden="false" customHeight="false" outlineLevel="0" collapsed="false">
      <c r="A114" s="24" t="s">
        <v>285</v>
      </c>
      <c r="B114" s="24" t="s">
        <v>286</v>
      </c>
      <c r="C114" s="38" t="s">
        <v>243</v>
      </c>
      <c r="D114" s="1" t="s">
        <v>74</v>
      </c>
      <c r="E114" s="1" t="s">
        <v>244</v>
      </c>
      <c r="F114" s="1" t="s">
        <v>245</v>
      </c>
      <c r="H114" s="0" t="s">
        <v>245</v>
      </c>
      <c r="I114" s="27" t="n">
        <v>81797.6</v>
      </c>
      <c r="J114" s="0" t="e">
        <f aca="false">H114/I114</f>
        <v>#VALUE!</v>
      </c>
      <c r="K114" s="0" t="n">
        <v>0</v>
      </c>
    </row>
    <row r="115" customFormat="false" ht="14.4" hidden="false" customHeight="false" outlineLevel="0" collapsed="false">
      <c r="A115" s="24" t="s">
        <v>285</v>
      </c>
      <c r="B115" s="24" t="s">
        <v>286</v>
      </c>
      <c r="C115" s="38" t="s">
        <v>243</v>
      </c>
      <c r="D115" s="1" t="s">
        <v>75</v>
      </c>
      <c r="E115" s="1" t="s">
        <v>244</v>
      </c>
      <c r="F115" s="1" t="s">
        <v>245</v>
      </c>
      <c r="H115" s="0" t="s">
        <v>245</v>
      </c>
      <c r="I115" s="27" t="n">
        <v>81797.6</v>
      </c>
      <c r="J115" s="0" t="e">
        <f aca="false">H115/I115</f>
        <v>#VALUE!</v>
      </c>
      <c r="K115" s="0" t="n">
        <v>0</v>
      </c>
    </row>
    <row r="116" customFormat="false" ht="14.4" hidden="false" customHeight="false" outlineLevel="0" collapsed="false">
      <c r="A116" s="24" t="s">
        <v>285</v>
      </c>
      <c r="B116" s="24" t="s">
        <v>286</v>
      </c>
      <c r="C116" s="38" t="s">
        <v>243</v>
      </c>
      <c r="D116" s="1" t="s">
        <v>76</v>
      </c>
      <c r="E116" s="1" t="s">
        <v>244</v>
      </c>
      <c r="F116" s="1" t="s">
        <v>294</v>
      </c>
      <c r="H116" s="0" t="n">
        <v>19423</v>
      </c>
      <c r="I116" s="27" t="n">
        <v>81797.6</v>
      </c>
      <c r="J116" s="0" t="n">
        <f aca="false">H116/I116</f>
        <v>0.237451954580574</v>
      </c>
      <c r="K116" s="0" t="n">
        <v>0.237451954580574</v>
      </c>
    </row>
    <row r="117" customFormat="false" ht="14.4" hidden="false" customHeight="false" outlineLevel="0" collapsed="false">
      <c r="A117" s="24" t="s">
        <v>285</v>
      </c>
      <c r="B117" s="24" t="s">
        <v>286</v>
      </c>
      <c r="C117" s="38" t="s">
        <v>243</v>
      </c>
      <c r="D117" s="1" t="s">
        <v>77</v>
      </c>
      <c r="E117" s="1" t="s">
        <v>244</v>
      </c>
      <c r="F117" s="1" t="s">
        <v>245</v>
      </c>
      <c r="H117" s="0" t="s">
        <v>245</v>
      </c>
      <c r="I117" s="27" t="n">
        <v>81797.6</v>
      </c>
      <c r="J117" s="0" t="e">
        <f aca="false">H117/I117</f>
        <v>#VALUE!</v>
      </c>
      <c r="K117" s="0" t="n">
        <v>0</v>
      </c>
    </row>
    <row r="118" customFormat="false" ht="14.4" hidden="false" customHeight="false" outlineLevel="0" collapsed="false">
      <c r="A118" s="24" t="s">
        <v>285</v>
      </c>
      <c r="B118" s="24" t="s">
        <v>286</v>
      </c>
      <c r="C118" s="38" t="s">
        <v>243</v>
      </c>
      <c r="D118" s="1" t="s">
        <v>78</v>
      </c>
      <c r="E118" s="1" t="s">
        <v>244</v>
      </c>
      <c r="F118" s="1" t="s">
        <v>245</v>
      </c>
      <c r="H118" s="0" t="s">
        <v>245</v>
      </c>
      <c r="I118" s="27" t="n">
        <v>81797.6</v>
      </c>
      <c r="J118" s="0" t="e">
        <f aca="false">H118/I118</f>
        <v>#VALUE!</v>
      </c>
      <c r="K118" s="0" t="n">
        <v>0</v>
      </c>
    </row>
    <row r="119" customFormat="false" ht="14.4" hidden="false" customHeight="false" outlineLevel="0" collapsed="false">
      <c r="A119" s="24" t="s">
        <v>285</v>
      </c>
      <c r="B119" s="24" t="s">
        <v>286</v>
      </c>
      <c r="C119" s="38" t="s">
        <v>243</v>
      </c>
      <c r="D119" s="1" t="s">
        <v>79</v>
      </c>
      <c r="E119" s="1" t="s">
        <v>244</v>
      </c>
      <c r="F119" s="1" t="s">
        <v>295</v>
      </c>
      <c r="H119" s="0" t="n">
        <v>5522</v>
      </c>
      <c r="I119" s="27" t="n">
        <v>81797.6</v>
      </c>
      <c r="J119" s="0" t="n">
        <f aca="false">H119/I119</f>
        <v>0.0675080931469872</v>
      </c>
      <c r="K119" s="0" t="n">
        <v>0.0675080931469872</v>
      </c>
    </row>
    <row r="120" customFormat="false" ht="14.4" hidden="false" customHeight="false" outlineLevel="0" collapsed="false">
      <c r="A120" s="24" t="s">
        <v>285</v>
      </c>
      <c r="B120" s="24" t="s">
        <v>286</v>
      </c>
      <c r="C120" s="38" t="s">
        <v>243</v>
      </c>
      <c r="D120" s="1" t="s">
        <v>255</v>
      </c>
      <c r="E120" s="1" t="s">
        <v>244</v>
      </c>
      <c r="F120" s="1" t="s">
        <v>245</v>
      </c>
      <c r="H120" s="0" t="s">
        <v>245</v>
      </c>
      <c r="I120" s="27" t="n">
        <v>0</v>
      </c>
      <c r="J120" s="0" t="e">
        <f aca="false">H120/I120</f>
        <v>#VALUE!</v>
      </c>
      <c r="K120" s="0" t="n">
        <v>0</v>
      </c>
    </row>
    <row r="121" customFormat="false" ht="14.4" hidden="false" customHeight="false" outlineLevel="0" collapsed="false">
      <c r="A121" s="24" t="s">
        <v>285</v>
      </c>
      <c r="B121" s="24" t="s">
        <v>286</v>
      </c>
      <c r="C121" s="38" t="s">
        <v>243</v>
      </c>
      <c r="D121" s="1" t="s">
        <v>80</v>
      </c>
      <c r="E121" s="1" t="s">
        <v>244</v>
      </c>
      <c r="F121" s="1" t="s">
        <v>245</v>
      </c>
      <c r="H121" s="0" t="s">
        <v>245</v>
      </c>
      <c r="I121" s="27" t="n">
        <v>161445</v>
      </c>
      <c r="J121" s="0" t="e">
        <f aca="false">H121/I121</f>
        <v>#VALUE!</v>
      </c>
      <c r="K121" s="0" t="n">
        <v>0</v>
      </c>
    </row>
    <row r="122" customFormat="false" ht="14.4" hidden="false" customHeight="false" outlineLevel="0" collapsed="false">
      <c r="A122" s="24" t="s">
        <v>285</v>
      </c>
      <c r="B122" s="24" t="s">
        <v>286</v>
      </c>
      <c r="C122" s="38" t="s">
        <v>243</v>
      </c>
      <c r="D122" s="1" t="s">
        <v>81</v>
      </c>
      <c r="E122" s="1" t="s">
        <v>244</v>
      </c>
      <c r="F122" s="1" t="s">
        <v>245</v>
      </c>
      <c r="H122" s="0" t="s">
        <v>245</v>
      </c>
      <c r="I122" s="27" t="n">
        <v>363473</v>
      </c>
      <c r="J122" s="0" t="e">
        <f aca="false">H122/I122</f>
        <v>#VALUE!</v>
      </c>
      <c r="K122" s="0" t="n">
        <v>0</v>
      </c>
    </row>
    <row r="123" customFormat="false" ht="14.4" hidden="false" customHeight="false" outlineLevel="0" collapsed="false">
      <c r="A123" s="24" t="s">
        <v>285</v>
      </c>
      <c r="B123" s="24" t="s">
        <v>286</v>
      </c>
      <c r="C123" s="38" t="s">
        <v>243</v>
      </c>
      <c r="D123" s="1" t="s">
        <v>82</v>
      </c>
      <c r="E123" s="1" t="s">
        <v>244</v>
      </c>
      <c r="F123" s="1" t="s">
        <v>245</v>
      </c>
      <c r="H123" s="0" t="s">
        <v>245</v>
      </c>
      <c r="I123" s="27" t="n">
        <v>363473</v>
      </c>
      <c r="J123" s="0" t="e">
        <f aca="false">H123/I123</f>
        <v>#VALUE!</v>
      </c>
      <c r="K123" s="0" t="n">
        <v>0</v>
      </c>
    </row>
    <row r="124" customFormat="false" ht="14.4" hidden="false" customHeight="false" outlineLevel="0" collapsed="false">
      <c r="A124" s="24" t="s">
        <v>285</v>
      </c>
      <c r="B124" s="24" t="s">
        <v>286</v>
      </c>
      <c r="C124" s="38" t="s">
        <v>243</v>
      </c>
      <c r="D124" s="1" t="s">
        <v>256</v>
      </c>
      <c r="E124" s="1" t="s">
        <v>244</v>
      </c>
      <c r="F124" s="1" t="s">
        <v>245</v>
      </c>
      <c r="H124" s="0" t="s">
        <v>245</v>
      </c>
      <c r="I124" s="27" t="n">
        <v>0</v>
      </c>
      <c r="J124" s="0" t="e">
        <f aca="false">H124/I124</f>
        <v>#VALUE!</v>
      </c>
      <c r="K124" s="0" t="n">
        <v>0</v>
      </c>
    </row>
    <row r="125" customFormat="false" ht="14.4" hidden="false" customHeight="false" outlineLevel="0" collapsed="false">
      <c r="A125" s="24" t="s">
        <v>285</v>
      </c>
      <c r="B125" s="24" t="s">
        <v>286</v>
      </c>
      <c r="C125" s="38" t="s">
        <v>243</v>
      </c>
      <c r="D125" s="1" t="s">
        <v>83</v>
      </c>
      <c r="E125" s="1" t="s">
        <v>244</v>
      </c>
      <c r="F125" s="1" t="s">
        <v>245</v>
      </c>
      <c r="H125" s="0" t="s">
        <v>245</v>
      </c>
      <c r="I125" s="27" t="n">
        <v>161445</v>
      </c>
      <c r="J125" s="0" t="e">
        <f aca="false">H125/I125</f>
        <v>#VALUE!</v>
      </c>
      <c r="K125" s="0" t="n">
        <v>0</v>
      </c>
    </row>
    <row r="126" customFormat="false" ht="14.4" hidden="false" customHeight="false" outlineLevel="0" collapsed="false">
      <c r="A126" s="24" t="s">
        <v>285</v>
      </c>
      <c r="B126" s="24" t="s">
        <v>286</v>
      </c>
      <c r="C126" s="38" t="s">
        <v>243</v>
      </c>
      <c r="D126" s="1" t="s">
        <v>84</v>
      </c>
      <c r="E126" s="1" t="s">
        <v>244</v>
      </c>
      <c r="F126" s="1" t="s">
        <v>245</v>
      </c>
      <c r="H126" s="0" t="s">
        <v>245</v>
      </c>
      <c r="I126" s="27" t="n">
        <v>161445</v>
      </c>
      <c r="J126" s="0" t="e">
        <f aca="false">H126/I126</f>
        <v>#VALUE!</v>
      </c>
      <c r="K126" s="0" t="n">
        <v>0</v>
      </c>
    </row>
    <row r="127" customFormat="false" ht="14.4" hidden="false" customHeight="false" outlineLevel="0" collapsed="false">
      <c r="A127" s="24" t="s">
        <v>285</v>
      </c>
      <c r="B127" s="24" t="s">
        <v>286</v>
      </c>
      <c r="C127" s="38" t="s">
        <v>243</v>
      </c>
      <c r="D127" s="1" t="s">
        <v>85</v>
      </c>
      <c r="E127" s="1" t="s">
        <v>244</v>
      </c>
      <c r="F127" s="1" t="s">
        <v>296</v>
      </c>
      <c r="H127" s="0" t="n">
        <v>78771</v>
      </c>
      <c r="I127" s="27" t="n">
        <v>363473</v>
      </c>
      <c r="J127" s="0" t="n">
        <f aca="false">H127/I127</f>
        <v>0.216717610386466</v>
      </c>
      <c r="K127" s="0" t="n">
        <v>0.216717610386466</v>
      </c>
    </row>
    <row r="128" customFormat="false" ht="14.4" hidden="false" customHeight="false" outlineLevel="0" collapsed="false">
      <c r="A128" s="24" t="s">
        <v>285</v>
      </c>
      <c r="B128" s="24" t="s">
        <v>286</v>
      </c>
      <c r="C128" s="38" t="s">
        <v>243</v>
      </c>
      <c r="D128" s="1" t="s">
        <v>86</v>
      </c>
      <c r="E128" s="1" t="s">
        <v>244</v>
      </c>
      <c r="F128" s="1" t="s">
        <v>245</v>
      </c>
      <c r="H128" s="0" t="s">
        <v>245</v>
      </c>
      <c r="I128" s="27" t="n">
        <v>146497</v>
      </c>
      <c r="J128" s="0" t="e">
        <f aca="false">H128/I128</f>
        <v>#VALUE!</v>
      </c>
      <c r="K128" s="0" t="n">
        <v>0</v>
      </c>
    </row>
    <row r="129" customFormat="false" ht="14.4" hidden="false" customHeight="false" outlineLevel="0" collapsed="false">
      <c r="A129" s="24" t="s">
        <v>285</v>
      </c>
      <c r="B129" s="24" t="s">
        <v>286</v>
      </c>
      <c r="C129" s="38" t="s">
        <v>243</v>
      </c>
      <c r="D129" s="1" t="s">
        <v>87</v>
      </c>
      <c r="E129" s="1" t="s">
        <v>244</v>
      </c>
      <c r="F129" s="1" t="s">
        <v>245</v>
      </c>
      <c r="H129" s="0" t="s">
        <v>245</v>
      </c>
      <c r="I129" s="27" t="n">
        <v>146497</v>
      </c>
      <c r="J129" s="0" t="e">
        <f aca="false">H129/I129</f>
        <v>#VALUE!</v>
      </c>
      <c r="K129" s="0" t="n">
        <v>0</v>
      </c>
    </row>
    <row r="130" customFormat="false" ht="14.4" hidden="false" customHeight="false" outlineLevel="0" collapsed="false">
      <c r="A130" s="24" t="s">
        <v>285</v>
      </c>
      <c r="B130" s="24" t="s">
        <v>286</v>
      </c>
      <c r="C130" s="38" t="s">
        <v>243</v>
      </c>
      <c r="D130" s="1" t="s">
        <v>88</v>
      </c>
      <c r="E130" s="1" t="s">
        <v>244</v>
      </c>
      <c r="F130" s="1" t="s">
        <v>245</v>
      </c>
      <c r="H130" s="0" t="s">
        <v>245</v>
      </c>
      <c r="I130" s="27" t="n">
        <v>75418.7</v>
      </c>
      <c r="J130" s="0" t="e">
        <f aca="false">H130/I130</f>
        <v>#VALUE!</v>
      </c>
      <c r="K130" s="0" t="n">
        <v>0</v>
      </c>
    </row>
    <row r="131" customFormat="false" ht="14.4" hidden="false" customHeight="false" outlineLevel="0" collapsed="false">
      <c r="A131" s="24" t="s">
        <v>285</v>
      </c>
      <c r="B131" s="24" t="s">
        <v>286</v>
      </c>
      <c r="C131" s="38" t="s">
        <v>243</v>
      </c>
      <c r="D131" s="1" t="s">
        <v>89</v>
      </c>
      <c r="E131" s="1" t="s">
        <v>244</v>
      </c>
      <c r="F131" s="1" t="s">
        <v>245</v>
      </c>
      <c r="H131" s="0" t="s">
        <v>245</v>
      </c>
      <c r="I131" s="27" t="n">
        <v>75418.7</v>
      </c>
      <c r="J131" s="0" t="e">
        <f aca="false">H131/I131</f>
        <v>#VALUE!</v>
      </c>
      <c r="K131" s="0" t="n">
        <v>0</v>
      </c>
    </row>
    <row r="132" customFormat="false" ht="14.4" hidden="false" customHeight="false" outlineLevel="0" collapsed="false">
      <c r="A132" s="24" t="s">
        <v>285</v>
      </c>
      <c r="B132" s="24" t="s">
        <v>286</v>
      </c>
      <c r="C132" s="38" t="s">
        <v>243</v>
      </c>
      <c r="D132" s="1" t="s">
        <v>90</v>
      </c>
      <c r="E132" s="1" t="s">
        <v>244</v>
      </c>
      <c r="F132" s="1" t="s">
        <v>297</v>
      </c>
      <c r="H132" s="0" t="n">
        <v>2418</v>
      </c>
      <c r="I132" s="27" t="n">
        <v>146497</v>
      </c>
      <c r="J132" s="0" t="n">
        <f aca="false">H132/I132</f>
        <v>0.0165054574496406</v>
      </c>
      <c r="K132" s="0" t="n">
        <v>0.0165054574496406</v>
      </c>
    </row>
    <row r="133" customFormat="false" ht="14.4" hidden="false" customHeight="false" outlineLevel="0" collapsed="false">
      <c r="A133" s="24" t="s">
        <v>285</v>
      </c>
      <c r="B133" s="24" t="s">
        <v>286</v>
      </c>
      <c r="C133" s="38" t="s">
        <v>243</v>
      </c>
      <c r="D133" s="1" t="s">
        <v>91</v>
      </c>
      <c r="E133" s="1" t="s">
        <v>244</v>
      </c>
      <c r="F133" s="1" t="s">
        <v>245</v>
      </c>
      <c r="H133" s="0" t="s">
        <v>245</v>
      </c>
      <c r="I133" s="27" t="n">
        <v>146497</v>
      </c>
      <c r="J133" s="0" t="e">
        <f aca="false">H133/I133</f>
        <v>#VALUE!</v>
      </c>
      <c r="K133" s="0" t="n">
        <v>0</v>
      </c>
    </row>
    <row r="134" customFormat="false" ht="14.4" hidden="false" customHeight="false" outlineLevel="0" collapsed="false">
      <c r="A134" s="24" t="s">
        <v>285</v>
      </c>
      <c r="B134" s="24" t="s">
        <v>286</v>
      </c>
      <c r="C134" s="38" t="s">
        <v>243</v>
      </c>
      <c r="D134" s="1" t="s">
        <v>92</v>
      </c>
      <c r="E134" s="1" t="s">
        <v>244</v>
      </c>
      <c r="F134" s="1" t="s">
        <v>245</v>
      </c>
      <c r="H134" s="0" t="s">
        <v>245</v>
      </c>
      <c r="I134" s="27" t="n">
        <v>0</v>
      </c>
      <c r="J134" s="0" t="e">
        <f aca="false">H134/I134</f>
        <v>#VALUE!</v>
      </c>
      <c r="K134" s="0" t="n">
        <v>0</v>
      </c>
    </row>
    <row r="135" customFormat="false" ht="14.4" hidden="false" customHeight="false" outlineLevel="0" collapsed="false">
      <c r="A135" s="24" t="s">
        <v>285</v>
      </c>
      <c r="B135" s="24" t="s">
        <v>286</v>
      </c>
      <c r="C135" s="38" t="s">
        <v>243</v>
      </c>
      <c r="D135" s="1" t="s">
        <v>93</v>
      </c>
      <c r="E135" s="1" t="s">
        <v>244</v>
      </c>
      <c r="F135" s="1" t="s">
        <v>298</v>
      </c>
      <c r="H135" s="0" t="n">
        <v>1098853</v>
      </c>
      <c r="I135" s="27" t="n">
        <v>361852</v>
      </c>
      <c r="J135" s="0" t="n">
        <f aca="false">H135/I135</f>
        <v>3.036747067862</v>
      </c>
      <c r="K135" s="0" t="n">
        <v>3.036747067862</v>
      </c>
    </row>
    <row r="136" customFormat="false" ht="14.4" hidden="false" customHeight="false" outlineLevel="0" collapsed="false">
      <c r="A136" s="24" t="s">
        <v>285</v>
      </c>
      <c r="B136" s="24" t="s">
        <v>286</v>
      </c>
      <c r="C136" s="38" t="s">
        <v>243</v>
      </c>
      <c r="D136" s="1" t="s">
        <v>260</v>
      </c>
      <c r="E136" s="1" t="s">
        <v>244</v>
      </c>
      <c r="F136" s="1" t="s">
        <v>245</v>
      </c>
      <c r="H136" s="0" t="s">
        <v>245</v>
      </c>
      <c r="I136" s="27" t="n">
        <v>0</v>
      </c>
      <c r="J136" s="0" t="e">
        <f aca="false">H136/I136</f>
        <v>#VALUE!</v>
      </c>
      <c r="K136" s="0" t="n">
        <v>0</v>
      </c>
    </row>
    <row r="137" customFormat="false" ht="14.4" hidden="false" customHeight="false" outlineLevel="0" collapsed="false">
      <c r="A137" s="24" t="s">
        <v>285</v>
      </c>
      <c r="B137" s="24" t="s">
        <v>286</v>
      </c>
      <c r="C137" s="38" t="s">
        <v>243</v>
      </c>
      <c r="D137" s="1" t="s">
        <v>94</v>
      </c>
      <c r="E137" s="1" t="s">
        <v>244</v>
      </c>
      <c r="F137" s="1" t="s">
        <v>245</v>
      </c>
      <c r="H137" s="0" t="s">
        <v>245</v>
      </c>
      <c r="I137" s="27" t="n">
        <v>77693.8</v>
      </c>
      <c r="J137" s="0" t="e">
        <f aca="false">H137/I137</f>
        <v>#VALUE!</v>
      </c>
      <c r="K137" s="0" t="n">
        <v>0</v>
      </c>
    </row>
    <row r="138" customFormat="false" ht="14.4" hidden="false" customHeight="false" outlineLevel="0" collapsed="false">
      <c r="A138" s="24" t="s">
        <v>285</v>
      </c>
      <c r="B138" s="24" t="s">
        <v>286</v>
      </c>
      <c r="C138" s="38" t="s">
        <v>243</v>
      </c>
      <c r="D138" s="1" t="s">
        <v>95</v>
      </c>
      <c r="E138" s="1" t="s">
        <v>244</v>
      </c>
      <c r="F138" s="1" t="s">
        <v>299</v>
      </c>
      <c r="H138" s="0" t="n">
        <v>143548</v>
      </c>
      <c r="I138" s="27" t="n">
        <v>77693.8</v>
      </c>
      <c r="J138" s="0" t="n">
        <f aca="false">H138/I138</f>
        <v>1.84761203596683</v>
      </c>
      <c r="K138" s="0" t="n">
        <v>1.84761203596683</v>
      </c>
    </row>
    <row r="139" customFormat="false" ht="14.4" hidden="false" customHeight="false" outlineLevel="0" collapsed="false">
      <c r="A139" s="24" t="s">
        <v>285</v>
      </c>
      <c r="B139" s="24" t="s">
        <v>286</v>
      </c>
      <c r="C139" s="38" t="s">
        <v>243</v>
      </c>
      <c r="D139" s="1" t="s">
        <v>96</v>
      </c>
      <c r="E139" s="1" t="s">
        <v>244</v>
      </c>
      <c r="F139" s="1" t="s">
        <v>245</v>
      </c>
      <c r="H139" s="0" t="s">
        <v>245</v>
      </c>
      <c r="I139" s="27" t="n">
        <v>77693.8</v>
      </c>
      <c r="J139" s="0" t="e">
        <f aca="false">H139/I139</f>
        <v>#VALUE!</v>
      </c>
      <c r="K139" s="0" t="n">
        <v>0</v>
      </c>
    </row>
    <row r="140" customFormat="false" ht="14.4" hidden="false" customHeight="false" outlineLevel="0" collapsed="false">
      <c r="A140" s="24" t="s">
        <v>285</v>
      </c>
      <c r="B140" s="24" t="s">
        <v>286</v>
      </c>
      <c r="C140" s="38" t="s">
        <v>243</v>
      </c>
      <c r="D140" s="1" t="s">
        <v>97</v>
      </c>
      <c r="E140" s="1" t="s">
        <v>244</v>
      </c>
      <c r="F140" s="1" t="s">
        <v>300</v>
      </c>
      <c r="H140" s="0" t="n">
        <v>14770</v>
      </c>
      <c r="I140" s="27" t="n">
        <v>83184.1</v>
      </c>
      <c r="J140" s="0" t="n">
        <f aca="false">H140/I140</f>
        <v>0.177557970814134</v>
      </c>
      <c r="K140" s="0" t="n">
        <v>0.177557970814134</v>
      </c>
    </row>
    <row r="141" customFormat="false" ht="14.4" hidden="false" customHeight="false" outlineLevel="0" collapsed="false">
      <c r="A141" s="24" t="s">
        <v>285</v>
      </c>
      <c r="B141" s="24" t="s">
        <v>286</v>
      </c>
      <c r="C141" s="38" t="s">
        <v>243</v>
      </c>
      <c r="D141" s="1" t="s">
        <v>98</v>
      </c>
      <c r="E141" s="1" t="s">
        <v>244</v>
      </c>
      <c r="F141" s="1" t="s">
        <v>245</v>
      </c>
      <c r="H141" s="0" t="s">
        <v>245</v>
      </c>
      <c r="I141" s="27" t="n">
        <v>83184.1</v>
      </c>
      <c r="J141" s="0" t="e">
        <f aca="false">H141/I141</f>
        <v>#VALUE!</v>
      </c>
      <c r="K141" s="0" t="n">
        <v>0</v>
      </c>
    </row>
    <row r="142" customFormat="false" ht="14.4" hidden="false" customHeight="false" outlineLevel="0" collapsed="false">
      <c r="A142" s="24" t="s">
        <v>285</v>
      </c>
      <c r="B142" s="24" t="s">
        <v>286</v>
      </c>
      <c r="C142" s="38" t="s">
        <v>243</v>
      </c>
      <c r="D142" s="1" t="s">
        <v>99</v>
      </c>
      <c r="E142" s="1" t="s">
        <v>244</v>
      </c>
      <c r="F142" s="1" t="s">
        <v>245</v>
      </c>
      <c r="H142" s="0" t="s">
        <v>245</v>
      </c>
      <c r="I142" s="27" t="n">
        <v>83184.1</v>
      </c>
      <c r="J142" s="0" t="e">
        <f aca="false">H142/I142</f>
        <v>#VALUE!</v>
      </c>
      <c r="K142" s="0" t="n">
        <v>0</v>
      </c>
    </row>
    <row r="143" customFormat="false" ht="14.4" hidden="false" customHeight="false" outlineLevel="0" collapsed="false">
      <c r="A143" s="24" t="s">
        <v>285</v>
      </c>
      <c r="B143" s="24" t="s">
        <v>286</v>
      </c>
      <c r="C143" s="38" t="s">
        <v>243</v>
      </c>
      <c r="D143" s="1" t="s">
        <v>100</v>
      </c>
      <c r="E143" s="1" t="s">
        <v>244</v>
      </c>
      <c r="F143" s="1" t="s">
        <v>245</v>
      </c>
      <c r="H143" s="0" t="s">
        <v>245</v>
      </c>
      <c r="I143" s="27" t="n">
        <v>161445</v>
      </c>
      <c r="J143" s="0" t="e">
        <f aca="false">H143/I143</f>
        <v>#VALUE!</v>
      </c>
      <c r="K143" s="0" t="n">
        <v>0</v>
      </c>
    </row>
    <row r="144" customFormat="false" ht="14.4" hidden="false" customHeight="false" outlineLevel="0" collapsed="false">
      <c r="A144" s="24" t="s">
        <v>285</v>
      </c>
      <c r="B144" s="24" t="s">
        <v>286</v>
      </c>
      <c r="C144" s="38" t="s">
        <v>243</v>
      </c>
      <c r="D144" s="1" t="s">
        <v>101</v>
      </c>
      <c r="E144" s="1" t="s">
        <v>244</v>
      </c>
      <c r="F144" s="1" t="s">
        <v>245</v>
      </c>
      <c r="H144" s="0" t="s">
        <v>245</v>
      </c>
      <c r="I144" s="27" t="n">
        <v>161445</v>
      </c>
      <c r="J144" s="0" t="e">
        <f aca="false">H144/I144</f>
        <v>#VALUE!</v>
      </c>
      <c r="K144" s="0" t="n">
        <v>0</v>
      </c>
    </row>
    <row r="145" customFormat="false" ht="14.4" hidden="false" customHeight="false" outlineLevel="0" collapsed="false">
      <c r="A145" s="24" t="s">
        <v>285</v>
      </c>
      <c r="B145" s="24" t="s">
        <v>286</v>
      </c>
      <c r="C145" s="38" t="s">
        <v>243</v>
      </c>
      <c r="D145" s="1" t="s">
        <v>102</v>
      </c>
      <c r="E145" s="1" t="s">
        <v>244</v>
      </c>
      <c r="F145" s="1" t="s">
        <v>301</v>
      </c>
      <c r="H145" s="0" t="n">
        <v>64546</v>
      </c>
      <c r="I145" s="27" t="n">
        <v>161445</v>
      </c>
      <c r="J145" s="0" t="n">
        <f aca="false">H145/I145</f>
        <v>0.39980179008331</v>
      </c>
      <c r="K145" s="0" t="n">
        <v>0.39980179008331</v>
      </c>
    </row>
    <row r="146" customFormat="false" ht="14.4" hidden="false" customHeight="false" outlineLevel="0" collapsed="false">
      <c r="A146" s="24" t="s">
        <v>285</v>
      </c>
      <c r="B146" s="24" t="s">
        <v>286</v>
      </c>
      <c r="C146" s="38" t="s">
        <v>243</v>
      </c>
      <c r="D146" s="1" t="s">
        <v>103</v>
      </c>
      <c r="E146" s="1" t="s">
        <v>244</v>
      </c>
      <c r="F146" s="1" t="s">
        <v>245</v>
      </c>
      <c r="H146" s="0" t="s">
        <v>245</v>
      </c>
      <c r="I146" s="27" t="n">
        <v>161445</v>
      </c>
      <c r="J146" s="0" t="e">
        <f aca="false">H146/I146</f>
        <v>#VALUE!</v>
      </c>
      <c r="K146" s="0" t="n">
        <v>0</v>
      </c>
    </row>
    <row r="147" customFormat="false" ht="14.4" hidden="false" customHeight="false" outlineLevel="0" collapsed="false">
      <c r="A147" s="24" t="s">
        <v>285</v>
      </c>
      <c r="B147" s="24" t="s">
        <v>286</v>
      </c>
      <c r="C147" s="38" t="s">
        <v>243</v>
      </c>
      <c r="D147" s="1" t="s">
        <v>104</v>
      </c>
      <c r="E147" s="1" t="s">
        <v>244</v>
      </c>
      <c r="F147" s="1" t="s">
        <v>245</v>
      </c>
      <c r="H147" s="0" t="s">
        <v>245</v>
      </c>
      <c r="I147" s="27" t="n">
        <v>161445</v>
      </c>
      <c r="J147" s="0" t="e">
        <f aca="false">H147/I147</f>
        <v>#VALUE!</v>
      </c>
      <c r="K147" s="0" t="n">
        <v>0</v>
      </c>
    </row>
    <row r="148" customFormat="false" ht="14.4" hidden="false" customHeight="false" outlineLevel="0" collapsed="false">
      <c r="A148" s="24" t="s">
        <v>285</v>
      </c>
      <c r="B148" s="24" t="s">
        <v>286</v>
      </c>
      <c r="C148" s="38" t="s">
        <v>243</v>
      </c>
      <c r="D148" s="1" t="s">
        <v>105</v>
      </c>
      <c r="E148" s="1" t="s">
        <v>244</v>
      </c>
      <c r="F148" s="1" t="s">
        <v>245</v>
      </c>
      <c r="H148" s="0" t="s">
        <v>245</v>
      </c>
      <c r="I148" s="27" t="n">
        <v>146497</v>
      </c>
      <c r="J148" s="0" t="e">
        <f aca="false">H148/I148</f>
        <v>#VALUE!</v>
      </c>
      <c r="K148" s="0" t="n">
        <v>0</v>
      </c>
    </row>
    <row r="149" customFormat="false" ht="14.4" hidden="false" customHeight="false" outlineLevel="0" collapsed="false">
      <c r="A149" s="24" t="s">
        <v>285</v>
      </c>
      <c r="B149" s="24" t="s">
        <v>286</v>
      </c>
      <c r="C149" s="38" t="s">
        <v>243</v>
      </c>
      <c r="D149" s="1" t="s">
        <v>106</v>
      </c>
      <c r="E149" s="1" t="s">
        <v>244</v>
      </c>
      <c r="F149" s="1" t="s">
        <v>245</v>
      </c>
      <c r="H149" s="0" t="s">
        <v>245</v>
      </c>
      <c r="I149" s="27" t="n">
        <v>146497</v>
      </c>
      <c r="J149" s="0" t="e">
        <f aca="false">H149/I149</f>
        <v>#VALUE!</v>
      </c>
      <c r="K149" s="0" t="n">
        <v>0</v>
      </c>
    </row>
    <row r="150" customFormat="false" ht="14.4" hidden="false" customHeight="false" outlineLevel="0" collapsed="false">
      <c r="A150" s="24" t="s">
        <v>285</v>
      </c>
      <c r="B150" s="24" t="s">
        <v>286</v>
      </c>
      <c r="C150" s="38" t="s">
        <v>243</v>
      </c>
      <c r="D150" s="1" t="s">
        <v>107</v>
      </c>
      <c r="E150" s="1" t="s">
        <v>244</v>
      </c>
      <c r="F150" s="1" t="s">
        <v>302</v>
      </c>
      <c r="H150" s="0" t="n">
        <v>25447781</v>
      </c>
      <c r="I150" s="27" t="n">
        <v>398823</v>
      </c>
      <c r="J150" s="0" t="n">
        <f aca="false">H150/I150</f>
        <v>63.8072052013048</v>
      </c>
      <c r="K150" s="0" t="n">
        <v>63.8072052013048</v>
      </c>
      <c r="N150" s="43" t="n">
        <v>44025</v>
      </c>
      <c r="O150" s="44" t="n">
        <v>0.994</v>
      </c>
      <c r="P150" s="0" t="n">
        <f aca="false">O150*1000</f>
        <v>994</v>
      </c>
      <c r="Q150" s="0" t="n">
        <v>70</v>
      </c>
      <c r="R150" s="0" t="n">
        <f aca="false">Q150*P150</f>
        <v>69580</v>
      </c>
      <c r="S150" s="0" t="n">
        <f aca="false">2/3</f>
        <v>0.666666666666667</v>
      </c>
      <c r="T150" s="0" t="n">
        <f aca="false">R150*S150</f>
        <v>46386.6666666667</v>
      </c>
      <c r="U150" s="0" t="n">
        <f aca="false">0.5*1000</f>
        <v>500</v>
      </c>
      <c r="V150" s="0" t="n">
        <f aca="false">T150/U150</f>
        <v>92.7733333333334</v>
      </c>
      <c r="W150" s="0" t="n">
        <f aca="false">J150</f>
        <v>63.8072052013048</v>
      </c>
      <c r="X150" s="0" t="n">
        <f aca="false">W150/V150</f>
        <v>0.687775278829816</v>
      </c>
    </row>
    <row r="151" customFormat="false" ht="14.4" hidden="false" customHeight="false" outlineLevel="0" collapsed="false">
      <c r="A151" s="24" t="s">
        <v>285</v>
      </c>
      <c r="B151" s="24" t="s">
        <v>286</v>
      </c>
      <c r="C151" s="38" t="s">
        <v>243</v>
      </c>
      <c r="D151" s="1" t="s">
        <v>108</v>
      </c>
      <c r="E151" s="1" t="s">
        <v>244</v>
      </c>
      <c r="F151" s="1" t="s">
        <v>303</v>
      </c>
      <c r="H151" s="0" t="n">
        <v>36224</v>
      </c>
      <c r="I151" s="27" t="n">
        <v>190172</v>
      </c>
      <c r="J151" s="0" t="n">
        <f aca="false">H151/I151</f>
        <v>0.190480196874408</v>
      </c>
      <c r="K151" s="0" t="n">
        <v>0.190480196874408</v>
      </c>
    </row>
    <row r="152" customFormat="false" ht="14.4" hidden="false" customHeight="false" outlineLevel="0" collapsed="false">
      <c r="A152" s="24" t="s">
        <v>285</v>
      </c>
      <c r="B152" s="24" t="s">
        <v>286</v>
      </c>
      <c r="C152" s="38" t="s">
        <v>243</v>
      </c>
      <c r="D152" s="1" t="s">
        <v>109</v>
      </c>
      <c r="E152" s="1" t="s">
        <v>244</v>
      </c>
      <c r="F152" s="1" t="s">
        <v>304</v>
      </c>
      <c r="H152" s="0" t="n">
        <v>63000</v>
      </c>
      <c r="I152" s="27" t="n">
        <v>190172</v>
      </c>
      <c r="J152" s="0" t="n">
        <f aca="false">H152/I152</f>
        <v>0.331279052647077</v>
      </c>
      <c r="K152" s="0" t="n">
        <v>0.331279052647077</v>
      </c>
    </row>
    <row r="153" customFormat="false" ht="14.4" hidden="false" customHeight="false" outlineLevel="0" collapsed="false">
      <c r="A153" s="24" t="s">
        <v>285</v>
      </c>
      <c r="B153" s="24" t="s">
        <v>286</v>
      </c>
      <c r="C153" s="38" t="s">
        <v>243</v>
      </c>
      <c r="D153" s="1" t="s">
        <v>110</v>
      </c>
      <c r="E153" s="1" t="s">
        <v>244</v>
      </c>
      <c r="F153" s="1" t="s">
        <v>245</v>
      </c>
      <c r="H153" s="0" t="s">
        <v>245</v>
      </c>
      <c r="I153" s="27" t="n">
        <v>190172</v>
      </c>
      <c r="J153" s="0" t="e">
        <f aca="false">H153/I153</f>
        <v>#VALUE!</v>
      </c>
      <c r="K153" s="0" t="n">
        <v>0</v>
      </c>
    </row>
    <row r="154" customFormat="false" ht="14.4" hidden="false" customHeight="false" outlineLevel="0" collapsed="false">
      <c r="A154" s="24" t="s">
        <v>285</v>
      </c>
      <c r="B154" s="24" t="s">
        <v>286</v>
      </c>
      <c r="C154" s="38" t="s">
        <v>243</v>
      </c>
      <c r="D154" s="1" t="s">
        <v>111</v>
      </c>
      <c r="E154" s="1" t="s">
        <v>244</v>
      </c>
      <c r="F154" s="1" t="s">
        <v>245</v>
      </c>
      <c r="H154" s="0" t="s">
        <v>245</v>
      </c>
      <c r="I154" s="27" t="n">
        <v>190172</v>
      </c>
      <c r="J154" s="0" t="e">
        <f aca="false">H154/I154</f>
        <v>#VALUE!</v>
      </c>
      <c r="K154" s="0" t="n">
        <v>0</v>
      </c>
    </row>
    <row r="155" customFormat="false" ht="14.4" hidden="false" customHeight="false" outlineLevel="0" collapsed="false">
      <c r="A155" s="24" t="s">
        <v>285</v>
      </c>
      <c r="B155" s="24" t="s">
        <v>286</v>
      </c>
      <c r="C155" s="38" t="s">
        <v>243</v>
      </c>
      <c r="D155" s="1" t="s">
        <v>112</v>
      </c>
      <c r="E155" s="1" t="s">
        <v>244</v>
      </c>
      <c r="F155" s="1" t="s">
        <v>305</v>
      </c>
      <c r="H155" s="0" t="n">
        <v>44794</v>
      </c>
      <c r="I155" s="27" t="n">
        <v>343637</v>
      </c>
      <c r="J155" s="0" t="n">
        <f aca="false">H155/I155</f>
        <v>0.130352668659079</v>
      </c>
      <c r="K155" s="0" t="n">
        <v>0.130352668659079</v>
      </c>
    </row>
    <row r="156" customFormat="false" ht="14.4" hidden="false" customHeight="false" outlineLevel="0" collapsed="false">
      <c r="A156" s="24" t="s">
        <v>285</v>
      </c>
      <c r="B156" s="24" t="s">
        <v>286</v>
      </c>
      <c r="C156" s="38" t="s">
        <v>243</v>
      </c>
      <c r="D156" s="1" t="s">
        <v>113</v>
      </c>
      <c r="E156" s="1" t="s">
        <v>244</v>
      </c>
      <c r="F156" s="1" t="s">
        <v>245</v>
      </c>
      <c r="H156" s="0" t="s">
        <v>245</v>
      </c>
      <c r="I156" s="27" t="n">
        <v>137070</v>
      </c>
      <c r="J156" s="0" t="e">
        <f aca="false">H156/I156</f>
        <v>#VALUE!</v>
      </c>
      <c r="K156" s="0" t="n">
        <v>0</v>
      </c>
    </row>
    <row r="157" customFormat="false" ht="14.4" hidden="false" customHeight="false" outlineLevel="0" collapsed="false">
      <c r="A157" s="24" t="s">
        <v>285</v>
      </c>
      <c r="B157" s="24" t="s">
        <v>286</v>
      </c>
      <c r="C157" s="38" t="s">
        <v>243</v>
      </c>
      <c r="D157" s="1" t="s">
        <v>114</v>
      </c>
      <c r="E157" s="1" t="s">
        <v>244</v>
      </c>
      <c r="F157" s="1" t="s">
        <v>306</v>
      </c>
      <c r="H157" s="0" t="n">
        <v>17344</v>
      </c>
      <c r="I157" s="27" t="n">
        <v>137070</v>
      </c>
      <c r="J157" s="0" t="n">
        <f aca="false">H157/I157</f>
        <v>0.126533887794558</v>
      </c>
      <c r="K157" s="0" t="n">
        <v>0.126533887794558</v>
      </c>
    </row>
    <row r="158" customFormat="false" ht="14.4" hidden="false" customHeight="false" outlineLevel="0" collapsed="false">
      <c r="A158" s="24" t="s">
        <v>285</v>
      </c>
      <c r="B158" s="24" t="s">
        <v>286</v>
      </c>
      <c r="C158" s="38" t="s">
        <v>243</v>
      </c>
      <c r="D158" s="1" t="s">
        <v>115</v>
      </c>
      <c r="E158" s="1" t="s">
        <v>244</v>
      </c>
      <c r="F158" s="1" t="s">
        <v>307</v>
      </c>
      <c r="H158" s="0" t="n">
        <v>1748</v>
      </c>
      <c r="I158" s="27" t="n">
        <v>137070</v>
      </c>
      <c r="J158" s="0" t="n">
        <f aca="false">H158/I158</f>
        <v>0.0127526081564164</v>
      </c>
      <c r="K158" s="0" t="n">
        <v>0.0127526081564164</v>
      </c>
    </row>
    <row r="159" customFormat="false" ht="14.4" hidden="false" customHeight="false" outlineLevel="0" collapsed="false">
      <c r="A159" s="24" t="s">
        <v>285</v>
      </c>
      <c r="B159" s="24" t="s">
        <v>286</v>
      </c>
      <c r="C159" s="38" t="s">
        <v>243</v>
      </c>
      <c r="D159" s="1" t="s">
        <v>116</v>
      </c>
      <c r="E159" s="1" t="s">
        <v>244</v>
      </c>
      <c r="F159" s="1" t="s">
        <v>245</v>
      </c>
      <c r="H159" s="0" t="s">
        <v>245</v>
      </c>
      <c r="I159" s="27" t="n">
        <v>137070</v>
      </c>
      <c r="J159" s="0" t="e">
        <f aca="false">H159/I159</f>
        <v>#VALUE!</v>
      </c>
      <c r="K159" s="0" t="n">
        <v>0</v>
      </c>
    </row>
    <row r="160" customFormat="false" ht="14.4" hidden="false" customHeight="false" outlineLevel="0" collapsed="false">
      <c r="A160" s="24" t="s">
        <v>285</v>
      </c>
      <c r="B160" s="24" t="s">
        <v>286</v>
      </c>
      <c r="C160" s="38" t="s">
        <v>243</v>
      </c>
      <c r="D160" s="1" t="s">
        <v>117</v>
      </c>
      <c r="E160" s="1" t="s">
        <v>244</v>
      </c>
      <c r="F160" s="1" t="s">
        <v>245</v>
      </c>
      <c r="H160" s="0" t="s">
        <v>245</v>
      </c>
      <c r="I160" s="27" t="n">
        <v>161998</v>
      </c>
      <c r="J160" s="0" t="e">
        <f aca="false">H160/I160</f>
        <v>#VALUE!</v>
      </c>
      <c r="K160" s="0" t="n">
        <v>0</v>
      </c>
    </row>
    <row r="161" customFormat="false" ht="14.4" hidden="false" customHeight="false" outlineLevel="0" collapsed="false">
      <c r="A161" s="24" t="s">
        <v>285</v>
      </c>
      <c r="B161" s="24" t="s">
        <v>286</v>
      </c>
      <c r="C161" s="38" t="s">
        <v>243</v>
      </c>
      <c r="D161" s="1" t="s">
        <v>118</v>
      </c>
      <c r="E161" s="1" t="s">
        <v>244</v>
      </c>
      <c r="F161" s="1" t="s">
        <v>245</v>
      </c>
      <c r="H161" s="0" t="s">
        <v>245</v>
      </c>
      <c r="I161" s="27" t="n">
        <v>145124</v>
      </c>
      <c r="J161" s="0" t="e">
        <f aca="false">H161/I161</f>
        <v>#VALUE!</v>
      </c>
      <c r="K161" s="0" t="n">
        <v>0</v>
      </c>
    </row>
    <row r="162" customFormat="false" ht="14.4" hidden="false" customHeight="false" outlineLevel="0" collapsed="false">
      <c r="A162" s="24" t="s">
        <v>285</v>
      </c>
      <c r="B162" s="24" t="s">
        <v>286</v>
      </c>
      <c r="C162" s="38" t="s">
        <v>243</v>
      </c>
      <c r="D162" s="1" t="s">
        <v>119</v>
      </c>
      <c r="E162" s="1" t="s">
        <v>244</v>
      </c>
      <c r="F162" s="1" t="s">
        <v>308</v>
      </c>
      <c r="H162" s="0" t="n">
        <v>12018</v>
      </c>
      <c r="I162" s="27" t="n">
        <v>155074</v>
      </c>
      <c r="J162" s="0" t="n">
        <f aca="false">H162/I162</f>
        <v>0.0774984845944517</v>
      </c>
      <c r="K162" s="0" t="n">
        <v>0.0774984845944517</v>
      </c>
    </row>
    <row r="163" customFormat="false" ht="14.4" hidden="false" customHeight="false" outlineLevel="0" collapsed="false">
      <c r="A163" s="24" t="s">
        <v>285</v>
      </c>
      <c r="B163" s="24" t="s">
        <v>286</v>
      </c>
      <c r="C163" s="38" t="s">
        <v>243</v>
      </c>
      <c r="D163" s="1" t="s">
        <v>120</v>
      </c>
      <c r="E163" s="1" t="s">
        <v>244</v>
      </c>
      <c r="F163" s="1" t="s">
        <v>245</v>
      </c>
      <c r="H163" s="0" t="s">
        <v>245</v>
      </c>
      <c r="I163" s="27" t="n">
        <v>190361</v>
      </c>
      <c r="J163" s="0" t="e">
        <f aca="false">H163/I163</f>
        <v>#VALUE!</v>
      </c>
      <c r="K163" s="0" t="n">
        <v>0</v>
      </c>
    </row>
    <row r="164" customFormat="false" ht="14.4" hidden="false" customHeight="false" outlineLevel="0" collapsed="false">
      <c r="A164" s="24" t="s">
        <v>285</v>
      </c>
      <c r="B164" s="24" t="s">
        <v>286</v>
      </c>
      <c r="C164" s="38" t="s">
        <v>243</v>
      </c>
      <c r="D164" s="1" t="s">
        <v>121</v>
      </c>
      <c r="E164" s="1" t="s">
        <v>244</v>
      </c>
      <c r="F164" s="1" t="s">
        <v>246</v>
      </c>
      <c r="H164" s="0" t="s">
        <v>246</v>
      </c>
      <c r="I164" s="27" t="n">
        <v>190361</v>
      </c>
      <c r="J164" s="0" t="e">
        <f aca="false">H164/I164</f>
        <v>#VALUE!</v>
      </c>
      <c r="K164" s="45" t="n">
        <v>0</v>
      </c>
    </row>
    <row r="165" customFormat="false" ht="14.4" hidden="false" customHeight="false" outlineLevel="0" collapsed="false">
      <c r="A165" s="24" t="s">
        <v>285</v>
      </c>
      <c r="B165" s="24" t="s">
        <v>286</v>
      </c>
      <c r="C165" s="38" t="s">
        <v>243</v>
      </c>
      <c r="D165" s="1" t="s">
        <v>122</v>
      </c>
      <c r="E165" s="1" t="s">
        <v>244</v>
      </c>
      <c r="F165" s="1" t="s">
        <v>309</v>
      </c>
      <c r="H165" s="0" t="n">
        <v>184320</v>
      </c>
      <c r="I165" s="27" t="n">
        <v>164792</v>
      </c>
      <c r="J165" s="0" t="n">
        <f aca="false">H165/I165</f>
        <v>1.11850089810185</v>
      </c>
      <c r="K165" s="0" t="n">
        <v>1.11850089810185</v>
      </c>
    </row>
    <row r="166" customFormat="false" ht="14.4" hidden="false" customHeight="false" outlineLevel="0" collapsed="false">
      <c r="A166" s="24" t="s">
        <v>285</v>
      </c>
      <c r="B166" s="24" t="s">
        <v>286</v>
      </c>
      <c r="C166" s="38" t="s">
        <v>243</v>
      </c>
      <c r="D166" s="1" t="s">
        <v>123</v>
      </c>
      <c r="E166" s="1" t="s">
        <v>244</v>
      </c>
      <c r="F166" s="1" t="s">
        <v>245</v>
      </c>
      <c r="H166" s="0" t="s">
        <v>245</v>
      </c>
      <c r="I166" s="27" t="n">
        <v>0</v>
      </c>
      <c r="J166" s="0" t="e">
        <f aca="false">H166/I166</f>
        <v>#VALUE!</v>
      </c>
      <c r="K166" s="0" t="n">
        <v>0</v>
      </c>
    </row>
    <row r="167" customFormat="false" ht="14.4" hidden="false" customHeight="false" outlineLevel="0" collapsed="false">
      <c r="A167" s="24" t="s">
        <v>285</v>
      </c>
      <c r="B167" s="24" t="s">
        <v>286</v>
      </c>
      <c r="C167" s="38" t="s">
        <v>243</v>
      </c>
      <c r="D167" s="1" t="s">
        <v>124</v>
      </c>
      <c r="E167" s="1" t="s">
        <v>244</v>
      </c>
      <c r="F167" s="1" t="s">
        <v>245</v>
      </c>
      <c r="H167" s="0" t="s">
        <v>245</v>
      </c>
      <c r="I167" s="27" t="n">
        <v>289240</v>
      </c>
      <c r="J167" s="0" t="e">
        <f aca="false">H167/I167</f>
        <v>#VALUE!</v>
      </c>
      <c r="K167" s="0" t="n">
        <v>0</v>
      </c>
    </row>
    <row r="168" customFormat="false" ht="14.4" hidden="false" customHeight="false" outlineLevel="0" collapsed="false">
      <c r="A168" s="24" t="s">
        <v>285</v>
      </c>
      <c r="B168" s="24" t="s">
        <v>286</v>
      </c>
      <c r="C168" s="38" t="s">
        <v>243</v>
      </c>
      <c r="D168" s="1" t="s">
        <v>125</v>
      </c>
      <c r="E168" s="1" t="s">
        <v>244</v>
      </c>
      <c r="F168" s="1" t="s">
        <v>310</v>
      </c>
      <c r="H168" s="0" t="n">
        <v>124206</v>
      </c>
      <c r="I168" s="27" t="n">
        <v>111267</v>
      </c>
      <c r="J168" s="0" t="n">
        <f aca="false">H168/I168</f>
        <v>1.11628784814905</v>
      </c>
      <c r="K168" s="0" t="n">
        <v>1.11628784814905</v>
      </c>
    </row>
    <row r="169" customFormat="false" ht="14.4" hidden="false" customHeight="false" outlineLevel="0" collapsed="false">
      <c r="A169" s="24" t="s">
        <v>285</v>
      </c>
      <c r="B169" s="24" t="s">
        <v>286</v>
      </c>
      <c r="C169" s="38" t="s">
        <v>243</v>
      </c>
      <c r="D169" s="1" t="s">
        <v>126</v>
      </c>
      <c r="E169" s="1" t="s">
        <v>244</v>
      </c>
      <c r="F169" s="1" t="s">
        <v>245</v>
      </c>
      <c r="H169" s="0" t="s">
        <v>245</v>
      </c>
      <c r="I169" s="27" t="n">
        <v>111267</v>
      </c>
      <c r="J169" s="0" t="e">
        <f aca="false">H169/I169</f>
        <v>#VALUE!</v>
      </c>
      <c r="K169" s="0" t="n">
        <v>0</v>
      </c>
    </row>
    <row r="170" customFormat="false" ht="14.4" hidden="false" customHeight="false" outlineLevel="0" collapsed="false">
      <c r="A170" s="24" t="s">
        <v>285</v>
      </c>
      <c r="B170" s="24" t="s">
        <v>286</v>
      </c>
      <c r="C170" s="38" t="s">
        <v>243</v>
      </c>
      <c r="D170" s="1" t="s">
        <v>127</v>
      </c>
      <c r="E170" s="1" t="s">
        <v>244</v>
      </c>
      <c r="F170" s="1" t="s">
        <v>245</v>
      </c>
      <c r="H170" s="0" t="s">
        <v>245</v>
      </c>
      <c r="I170" s="27" t="n">
        <v>150290</v>
      </c>
      <c r="J170" s="0" t="e">
        <f aca="false">H170/I170</f>
        <v>#VALUE!</v>
      </c>
      <c r="K170" s="0" t="n">
        <v>0</v>
      </c>
    </row>
    <row r="171" customFormat="false" ht="14.4" hidden="false" customHeight="false" outlineLevel="0" collapsed="false">
      <c r="A171" s="24" t="s">
        <v>285</v>
      </c>
      <c r="B171" s="24" t="s">
        <v>286</v>
      </c>
      <c r="C171" s="38" t="s">
        <v>243</v>
      </c>
      <c r="D171" s="1" t="s">
        <v>128</v>
      </c>
      <c r="E171" s="1" t="s">
        <v>244</v>
      </c>
      <c r="F171" s="1" t="s">
        <v>311</v>
      </c>
      <c r="H171" s="0" t="n">
        <v>5519</v>
      </c>
      <c r="I171" s="27" t="n">
        <v>164792</v>
      </c>
      <c r="J171" s="0" t="n">
        <f aca="false">H171/I171</f>
        <v>0.0334907034322054</v>
      </c>
      <c r="K171" s="0" t="n">
        <v>0.0334907034322054</v>
      </c>
    </row>
    <row r="172" customFormat="false" ht="14.4" hidden="false" customHeight="false" outlineLevel="0" collapsed="false">
      <c r="A172" s="24" t="s">
        <v>285</v>
      </c>
      <c r="B172" s="24" t="s">
        <v>286</v>
      </c>
      <c r="C172" s="38" t="s">
        <v>243</v>
      </c>
      <c r="D172" s="1" t="s">
        <v>129</v>
      </c>
      <c r="E172" s="1" t="s">
        <v>244</v>
      </c>
      <c r="F172" s="1" t="s">
        <v>245</v>
      </c>
      <c r="H172" s="0" t="s">
        <v>245</v>
      </c>
      <c r="I172" s="27" t="n">
        <v>288351</v>
      </c>
      <c r="J172" s="0" t="e">
        <f aca="false">H172/I172</f>
        <v>#VALUE!</v>
      </c>
      <c r="K172" s="0" t="n">
        <v>0</v>
      </c>
    </row>
    <row r="173" customFormat="false" ht="14.4" hidden="false" customHeight="false" outlineLevel="0" collapsed="false">
      <c r="A173" s="24" t="s">
        <v>285</v>
      </c>
      <c r="B173" s="24" t="s">
        <v>286</v>
      </c>
      <c r="C173" s="38" t="s">
        <v>243</v>
      </c>
      <c r="D173" s="1" t="s">
        <v>130</v>
      </c>
      <c r="E173" s="1" t="s">
        <v>244</v>
      </c>
      <c r="F173" s="1" t="s">
        <v>245</v>
      </c>
      <c r="H173" s="0" t="s">
        <v>245</v>
      </c>
      <c r="I173" s="27" t="n">
        <v>152009</v>
      </c>
      <c r="J173" s="0" t="e">
        <f aca="false">H173/I174</f>
        <v>#VALUE!</v>
      </c>
      <c r="K173" s="0" t="n">
        <v>0</v>
      </c>
    </row>
    <row r="174" customFormat="false" ht="14.4" hidden="false" customHeight="false" outlineLevel="0" collapsed="false">
      <c r="A174" s="24" t="s">
        <v>285</v>
      </c>
      <c r="B174" s="24" t="s">
        <v>286</v>
      </c>
      <c r="C174" s="38" t="s">
        <v>243</v>
      </c>
      <c r="D174" s="1" t="s">
        <v>132</v>
      </c>
      <c r="E174" s="1" t="s">
        <v>244</v>
      </c>
      <c r="F174" s="1" t="s">
        <v>245</v>
      </c>
      <c r="H174" s="0" t="s">
        <v>245</v>
      </c>
      <c r="I174" s="27" t="n">
        <v>184633</v>
      </c>
      <c r="J174" s="0" t="e">
        <f aca="false">H174/#REF!</f>
        <v>#VALUE!</v>
      </c>
      <c r="K174" s="0" t="n">
        <v>0</v>
      </c>
    </row>
    <row r="175" customFormat="false" ht="14.4" hidden="false" customHeight="false" outlineLevel="0" collapsed="false">
      <c r="A175" s="24" t="s">
        <v>285</v>
      </c>
      <c r="B175" s="24" t="s">
        <v>286</v>
      </c>
      <c r="C175" s="38" t="s">
        <v>243</v>
      </c>
      <c r="D175" s="1" t="s">
        <v>131</v>
      </c>
      <c r="E175" s="1" t="s">
        <v>244</v>
      </c>
      <c r="F175" s="1" t="s">
        <v>312</v>
      </c>
      <c r="H175" s="0" t="n">
        <v>6758</v>
      </c>
      <c r="I175" s="27" t="n">
        <v>160238</v>
      </c>
      <c r="J175" s="0" t="n">
        <f aca="false">H175/I175</f>
        <v>0.0421747650370075</v>
      </c>
      <c r="K175" s="0" t="n">
        <v>0.0421747650370075</v>
      </c>
    </row>
    <row r="176" customFormat="false" ht="14.4" hidden="false" customHeight="false" outlineLevel="0" collapsed="false">
      <c r="A176" s="24" t="s">
        <v>285</v>
      </c>
      <c r="B176" s="24" t="s">
        <v>286</v>
      </c>
      <c r="C176" s="38" t="s">
        <v>243</v>
      </c>
      <c r="D176" s="1" t="s">
        <v>133</v>
      </c>
      <c r="E176" s="1" t="s">
        <v>244</v>
      </c>
      <c r="F176" s="1" t="s">
        <v>245</v>
      </c>
      <c r="H176" s="0" t="s">
        <v>245</v>
      </c>
      <c r="I176" s="27" t="n">
        <v>166661</v>
      </c>
      <c r="J176" s="0" t="e">
        <f aca="false">H176/I176</f>
        <v>#VALUE!</v>
      </c>
      <c r="K176" s="0" t="n">
        <v>0</v>
      </c>
    </row>
    <row r="177" customFormat="false" ht="14.4" hidden="false" customHeight="false" outlineLevel="0" collapsed="false">
      <c r="A177" s="24" t="s">
        <v>285</v>
      </c>
      <c r="B177" s="24" t="s">
        <v>286</v>
      </c>
      <c r="C177" s="38" t="s">
        <v>243</v>
      </c>
      <c r="D177" s="1" t="s">
        <v>134</v>
      </c>
      <c r="E177" s="1" t="s">
        <v>244</v>
      </c>
      <c r="F177" s="1" t="s">
        <v>313</v>
      </c>
      <c r="H177" s="0" t="n">
        <v>427344</v>
      </c>
      <c r="I177" s="27" t="n">
        <v>165231</v>
      </c>
      <c r="J177" s="0" t="n">
        <f aca="false">H177/I177</f>
        <v>2.58634275650453</v>
      </c>
      <c r="K177" s="0" t="n">
        <v>2.58634275650453</v>
      </c>
    </row>
    <row r="178" customFormat="false" ht="14.4" hidden="false" customHeight="false" outlineLevel="0" collapsed="false">
      <c r="A178" s="24" t="s">
        <v>285</v>
      </c>
      <c r="B178" s="24" t="s">
        <v>286</v>
      </c>
      <c r="C178" s="38" t="s">
        <v>243</v>
      </c>
      <c r="D178" s="1" t="s">
        <v>135</v>
      </c>
      <c r="E178" s="1" t="s">
        <v>244</v>
      </c>
      <c r="F178" s="1" t="s">
        <v>314</v>
      </c>
      <c r="H178" s="0" t="n">
        <v>6356</v>
      </c>
      <c r="I178" s="27" t="n">
        <v>285137</v>
      </c>
      <c r="J178" s="0" t="n">
        <f aca="false">H178/I178</f>
        <v>0.0222910390443892</v>
      </c>
      <c r="K178" s="0" t="n">
        <v>0.0222910390443892</v>
      </c>
    </row>
    <row r="179" customFormat="false" ht="14.4" hidden="false" customHeight="false" outlineLevel="0" collapsed="false">
      <c r="A179" s="24" t="s">
        <v>285</v>
      </c>
      <c r="B179" s="24" t="s">
        <v>286</v>
      </c>
      <c r="C179" s="38" t="s">
        <v>243</v>
      </c>
      <c r="D179" s="1" t="s">
        <v>136</v>
      </c>
      <c r="E179" s="1" t="s">
        <v>244</v>
      </c>
      <c r="F179" s="1" t="s">
        <v>245</v>
      </c>
      <c r="H179" s="0" t="s">
        <v>245</v>
      </c>
      <c r="I179" s="27" t="n">
        <v>126451</v>
      </c>
      <c r="J179" s="0" t="e">
        <f aca="false">H179/I179</f>
        <v>#VALUE!</v>
      </c>
      <c r="K179" s="0" t="n">
        <v>0</v>
      </c>
    </row>
    <row r="180" customFormat="false" ht="14.4" hidden="false" customHeight="false" outlineLevel="0" collapsed="false">
      <c r="A180" s="24" t="s">
        <v>285</v>
      </c>
      <c r="B180" s="24" t="s">
        <v>286</v>
      </c>
      <c r="C180" s="38" t="s">
        <v>243</v>
      </c>
      <c r="D180" s="1" t="s">
        <v>137</v>
      </c>
      <c r="E180" s="1" t="s">
        <v>244</v>
      </c>
      <c r="F180" s="1" t="s">
        <v>245</v>
      </c>
      <c r="H180" s="0" t="s">
        <v>245</v>
      </c>
      <c r="I180" s="27" t="n">
        <v>126451</v>
      </c>
      <c r="J180" s="0" t="e">
        <f aca="false">H180/I180</f>
        <v>#VALUE!</v>
      </c>
      <c r="K180" s="0" t="n">
        <v>0</v>
      </c>
    </row>
    <row r="181" customFormat="false" ht="14.4" hidden="false" customHeight="false" outlineLevel="0" collapsed="false">
      <c r="A181" s="24" t="s">
        <v>285</v>
      </c>
      <c r="B181" s="24" t="s">
        <v>286</v>
      </c>
      <c r="C181" s="38" t="s">
        <v>243</v>
      </c>
      <c r="D181" s="1" t="s">
        <v>138</v>
      </c>
      <c r="E181" s="1" t="s">
        <v>244</v>
      </c>
      <c r="F181" s="1" t="s">
        <v>245</v>
      </c>
      <c r="H181" s="0" t="s">
        <v>245</v>
      </c>
      <c r="I181" s="27" t="n">
        <v>0</v>
      </c>
      <c r="J181" s="0" t="e">
        <f aca="false">H181/I181</f>
        <v>#VALUE!</v>
      </c>
      <c r="K181" s="0" t="n">
        <v>0</v>
      </c>
    </row>
    <row r="182" customFormat="false" ht="14.4" hidden="false" customHeight="false" outlineLevel="0" collapsed="false">
      <c r="A182" s="24" t="s">
        <v>285</v>
      </c>
      <c r="B182" s="24" t="s">
        <v>286</v>
      </c>
      <c r="C182" s="38" t="s">
        <v>243</v>
      </c>
      <c r="D182" s="1" t="s">
        <v>139</v>
      </c>
      <c r="E182" s="1" t="s">
        <v>244</v>
      </c>
      <c r="F182" s="1" t="s">
        <v>245</v>
      </c>
      <c r="H182" s="0" t="s">
        <v>245</v>
      </c>
      <c r="I182" s="27" t="n">
        <v>0</v>
      </c>
      <c r="J182" s="0" t="e">
        <f aca="false">H182/I182</f>
        <v>#VALUE!</v>
      </c>
      <c r="K182" s="0" t="n">
        <v>0</v>
      </c>
    </row>
    <row r="183" customFormat="false" ht="14.4" hidden="false" customHeight="false" outlineLevel="0" collapsed="false">
      <c r="A183" s="24" t="s">
        <v>315</v>
      </c>
      <c r="B183" s="24" t="s">
        <v>316</v>
      </c>
      <c r="C183" s="38" t="s">
        <v>243</v>
      </c>
      <c r="D183" s="1" t="s">
        <v>42</v>
      </c>
      <c r="E183" s="1" t="s">
        <v>263</v>
      </c>
      <c r="F183" s="1" t="s">
        <v>290</v>
      </c>
      <c r="H183" s="0" t="s">
        <v>290</v>
      </c>
      <c r="I183" s="24" t="n">
        <v>401567</v>
      </c>
      <c r="J183" s="0" t="e">
        <f aca="false">H183/I183</f>
        <v>#VALUE!</v>
      </c>
      <c r="K183" s="42" t="n">
        <v>0</v>
      </c>
    </row>
    <row r="184" customFormat="false" ht="14.4" hidden="false" customHeight="false" outlineLevel="0" collapsed="false">
      <c r="A184" s="24" t="s">
        <v>315</v>
      </c>
      <c r="B184" s="24" t="s">
        <v>316</v>
      </c>
      <c r="C184" s="38" t="s">
        <v>243</v>
      </c>
      <c r="D184" s="1" t="s">
        <v>47</v>
      </c>
      <c r="E184" s="1" t="s">
        <v>263</v>
      </c>
      <c r="F184" s="1" t="s">
        <v>246</v>
      </c>
      <c r="H184" s="0" t="s">
        <v>246</v>
      </c>
      <c r="I184" s="24" t="n">
        <v>404275</v>
      </c>
      <c r="J184" s="0" t="e">
        <f aca="false">H184/I184</f>
        <v>#VALUE!</v>
      </c>
      <c r="K184" s="42" t="n">
        <v>0</v>
      </c>
    </row>
    <row r="185" customFormat="false" ht="14.4" hidden="false" customHeight="false" outlineLevel="0" collapsed="false">
      <c r="A185" s="24" t="s">
        <v>315</v>
      </c>
      <c r="B185" s="24" t="s">
        <v>316</v>
      </c>
      <c r="C185" s="38" t="s">
        <v>243</v>
      </c>
      <c r="D185" s="1" t="s">
        <v>50</v>
      </c>
      <c r="E185" s="1" t="s">
        <v>244</v>
      </c>
      <c r="F185" s="1" t="s">
        <v>317</v>
      </c>
      <c r="H185" s="0" t="n">
        <v>51701</v>
      </c>
      <c r="I185" s="27" t="n">
        <v>391223</v>
      </c>
      <c r="J185" s="0" t="n">
        <f aca="false">H185/I185</f>
        <v>0.132152250762353</v>
      </c>
      <c r="K185" s="0" t="n">
        <v>0.132152250762353</v>
      </c>
    </row>
    <row r="186" customFormat="false" ht="14.4" hidden="false" customHeight="false" outlineLevel="0" collapsed="false">
      <c r="A186" s="24" t="s">
        <v>315</v>
      </c>
      <c r="B186" s="24" t="s">
        <v>316</v>
      </c>
      <c r="C186" s="38" t="s">
        <v>243</v>
      </c>
      <c r="D186" s="1" t="s">
        <v>52</v>
      </c>
      <c r="E186" s="1" t="s">
        <v>244</v>
      </c>
      <c r="F186" s="1" t="s">
        <v>245</v>
      </c>
      <c r="H186" s="0" t="s">
        <v>245</v>
      </c>
      <c r="I186" s="27" t="n">
        <v>373388</v>
      </c>
      <c r="J186" s="0" t="e">
        <f aca="false">H186/I186</f>
        <v>#VALUE!</v>
      </c>
      <c r="K186" s="39" t="n">
        <v>0</v>
      </c>
    </row>
    <row r="187" customFormat="false" ht="14.4" hidden="false" customHeight="false" outlineLevel="0" collapsed="false">
      <c r="A187" s="24" t="s">
        <v>315</v>
      </c>
      <c r="B187" s="24" t="s">
        <v>316</v>
      </c>
      <c r="C187" s="38" t="s">
        <v>243</v>
      </c>
      <c r="D187" s="1" t="s">
        <v>56</v>
      </c>
      <c r="E187" s="1" t="s">
        <v>263</v>
      </c>
      <c r="F187" s="1" t="s">
        <v>246</v>
      </c>
      <c r="H187" s="0" t="s">
        <v>246</v>
      </c>
      <c r="I187" s="27" t="n">
        <v>148325</v>
      </c>
      <c r="J187" s="0" t="e">
        <f aca="false">H187/I187</f>
        <v>#VALUE!</v>
      </c>
      <c r="K187" s="42" t="n">
        <v>0</v>
      </c>
    </row>
    <row r="188" customFormat="false" ht="14.4" hidden="false" customHeight="false" outlineLevel="0" collapsed="false">
      <c r="A188" s="24" t="s">
        <v>315</v>
      </c>
      <c r="B188" s="24" t="s">
        <v>316</v>
      </c>
      <c r="C188" s="38" t="s">
        <v>243</v>
      </c>
      <c r="D188" s="1" t="s">
        <v>57</v>
      </c>
      <c r="E188" s="1" t="s">
        <v>244</v>
      </c>
      <c r="F188" s="1" t="s">
        <v>287</v>
      </c>
      <c r="H188" s="0" t="n">
        <v>157957</v>
      </c>
      <c r="I188" s="27" t="n">
        <v>360406</v>
      </c>
      <c r="J188" s="0" t="n">
        <f aca="false">H188/I188</f>
        <v>0.438275167450042</v>
      </c>
      <c r="K188" s="0" t="n">
        <v>0.438275167450043</v>
      </c>
    </row>
    <row r="189" customFormat="false" ht="14.4" hidden="false" customHeight="false" outlineLevel="0" collapsed="false">
      <c r="A189" s="24" t="s">
        <v>315</v>
      </c>
      <c r="B189" s="24" t="s">
        <v>316</v>
      </c>
      <c r="C189" s="38" t="s">
        <v>243</v>
      </c>
      <c r="D189" s="1" t="s">
        <v>58</v>
      </c>
      <c r="E189" s="1" t="s">
        <v>244</v>
      </c>
      <c r="F189" s="1" t="s">
        <v>318</v>
      </c>
      <c r="H189" s="0" t="n">
        <v>102162</v>
      </c>
      <c r="I189" s="27" t="n">
        <v>399094</v>
      </c>
      <c r="J189" s="0" t="n">
        <f aca="false">H189/I189</f>
        <v>0.255984805584649</v>
      </c>
      <c r="K189" s="0" t="n">
        <v>0.255984805584649</v>
      </c>
    </row>
    <row r="190" customFormat="false" ht="14.4" hidden="false" customHeight="false" outlineLevel="0" collapsed="false">
      <c r="A190" s="24" t="s">
        <v>315</v>
      </c>
      <c r="B190" s="24" t="s">
        <v>316</v>
      </c>
      <c r="C190" s="38" t="s">
        <v>243</v>
      </c>
      <c r="D190" s="1" t="s">
        <v>60</v>
      </c>
      <c r="E190" s="1" t="s">
        <v>244</v>
      </c>
      <c r="F190" s="1" t="s">
        <v>245</v>
      </c>
      <c r="H190" s="0" t="s">
        <v>245</v>
      </c>
      <c r="I190" s="27" t="n">
        <v>150550</v>
      </c>
      <c r="J190" s="0" t="e">
        <f aca="false">H190/I190</f>
        <v>#VALUE!</v>
      </c>
      <c r="K190" s="0" t="n">
        <v>0</v>
      </c>
    </row>
    <row r="191" customFormat="false" ht="14.4" hidden="false" customHeight="false" outlineLevel="0" collapsed="false">
      <c r="A191" s="24" t="s">
        <v>315</v>
      </c>
      <c r="B191" s="24" t="s">
        <v>316</v>
      </c>
      <c r="C191" s="38" t="s">
        <v>243</v>
      </c>
      <c r="D191" s="1" t="s">
        <v>61</v>
      </c>
      <c r="E191" s="1" t="s">
        <v>244</v>
      </c>
      <c r="F191" s="1" t="s">
        <v>319</v>
      </c>
      <c r="H191" s="0" t="n">
        <v>100056</v>
      </c>
      <c r="I191" s="27" t="n">
        <v>385814</v>
      </c>
      <c r="J191" s="0" t="n">
        <f aca="false">H191/I191</f>
        <v>0.259337400923761</v>
      </c>
      <c r="K191" s="0" t="n">
        <v>0.259337400923761</v>
      </c>
    </row>
    <row r="192" customFormat="false" ht="14.4" hidden="false" customHeight="false" outlineLevel="0" collapsed="false">
      <c r="A192" s="24" t="s">
        <v>315</v>
      </c>
      <c r="B192" s="24" t="s">
        <v>316</v>
      </c>
      <c r="C192" s="38" t="s">
        <v>243</v>
      </c>
      <c r="D192" s="1" t="s">
        <v>62</v>
      </c>
      <c r="E192" s="1" t="s">
        <v>244</v>
      </c>
      <c r="F192" s="1" t="s">
        <v>320</v>
      </c>
      <c r="H192" s="0" t="n">
        <v>7222999</v>
      </c>
      <c r="I192" s="27" t="n">
        <v>385814</v>
      </c>
      <c r="J192" s="0" t="n">
        <f aca="false">H192/I192</f>
        <v>18.721453861187</v>
      </c>
      <c r="K192" s="0" t="n">
        <v>18.721453861187</v>
      </c>
    </row>
    <row r="193" customFormat="false" ht="14.4" hidden="false" customHeight="false" outlineLevel="0" collapsed="false">
      <c r="A193" s="24" t="s">
        <v>315</v>
      </c>
      <c r="B193" s="24" t="s">
        <v>316</v>
      </c>
      <c r="C193" s="38" t="s">
        <v>243</v>
      </c>
      <c r="D193" s="1" t="s">
        <v>63</v>
      </c>
      <c r="E193" s="1" t="s">
        <v>244</v>
      </c>
      <c r="F193" s="1" t="s">
        <v>321</v>
      </c>
      <c r="H193" s="0" t="n">
        <v>26566</v>
      </c>
      <c r="I193" s="27" t="n">
        <v>88140.2</v>
      </c>
      <c r="J193" s="0" t="n">
        <f aca="false">H193/I193</f>
        <v>0.30140616880833</v>
      </c>
      <c r="K193" s="0" t="n">
        <v>0.30140616880833</v>
      </c>
    </row>
    <row r="194" customFormat="false" ht="14.4" hidden="false" customHeight="false" outlineLevel="0" collapsed="false">
      <c r="A194" s="24" t="s">
        <v>315</v>
      </c>
      <c r="B194" s="24" t="s">
        <v>316</v>
      </c>
      <c r="C194" s="38" t="s">
        <v>243</v>
      </c>
      <c r="D194" s="1" t="s">
        <v>64</v>
      </c>
      <c r="E194" s="1" t="s">
        <v>244</v>
      </c>
      <c r="F194" s="1" t="s">
        <v>245</v>
      </c>
      <c r="H194" s="0" t="s">
        <v>245</v>
      </c>
      <c r="I194" s="27" t="n">
        <v>88140.2</v>
      </c>
      <c r="J194" s="0" t="e">
        <f aca="false">H194/I194</f>
        <v>#VALUE!</v>
      </c>
      <c r="K194" s="0" t="n">
        <v>0</v>
      </c>
    </row>
    <row r="195" customFormat="false" ht="14.4" hidden="false" customHeight="false" outlineLevel="0" collapsed="false">
      <c r="A195" s="24" t="s">
        <v>315</v>
      </c>
      <c r="B195" s="24" t="s">
        <v>316</v>
      </c>
      <c r="C195" s="38" t="s">
        <v>243</v>
      </c>
      <c r="D195" s="1" t="s">
        <v>65</v>
      </c>
      <c r="E195" s="1" t="s">
        <v>244</v>
      </c>
      <c r="F195" s="1" t="s">
        <v>245</v>
      </c>
      <c r="H195" s="0" t="s">
        <v>245</v>
      </c>
      <c r="I195" s="27" t="n">
        <v>383836</v>
      </c>
      <c r="J195" s="0" t="e">
        <f aca="false">H195/I195</f>
        <v>#VALUE!</v>
      </c>
      <c r="K195" s="0" t="n">
        <v>0</v>
      </c>
    </row>
    <row r="196" customFormat="false" ht="14.4" hidden="false" customHeight="false" outlineLevel="0" collapsed="false">
      <c r="A196" s="24" t="s">
        <v>315</v>
      </c>
      <c r="B196" s="24" t="s">
        <v>316</v>
      </c>
      <c r="C196" s="38" t="s">
        <v>243</v>
      </c>
      <c r="D196" s="1" t="s">
        <v>66</v>
      </c>
      <c r="E196" s="1" t="s">
        <v>244</v>
      </c>
      <c r="F196" s="1" t="s">
        <v>322</v>
      </c>
      <c r="H196" s="0" t="n">
        <v>173289</v>
      </c>
      <c r="I196" s="27" t="n">
        <v>383836</v>
      </c>
      <c r="J196" s="0" t="n">
        <f aca="false">H196/I196</f>
        <v>0.451466251211455</v>
      </c>
      <c r="K196" s="0" t="n">
        <v>0.451466251211455</v>
      </c>
    </row>
    <row r="197" customFormat="false" ht="14.4" hidden="false" customHeight="false" outlineLevel="0" collapsed="false">
      <c r="A197" s="24" t="s">
        <v>315</v>
      </c>
      <c r="B197" s="24" t="s">
        <v>316</v>
      </c>
      <c r="C197" s="38" t="s">
        <v>243</v>
      </c>
      <c r="D197" s="1" t="s">
        <v>67</v>
      </c>
      <c r="E197" s="1" t="s">
        <v>244</v>
      </c>
      <c r="F197" s="1" t="s">
        <v>323</v>
      </c>
      <c r="H197" s="0" t="n">
        <v>2451182</v>
      </c>
      <c r="I197" s="27" t="n">
        <v>383836</v>
      </c>
      <c r="J197" s="0" t="n">
        <f aca="false">H197/I197</f>
        <v>6.38601381840161</v>
      </c>
      <c r="K197" s="0" t="n">
        <v>6.38601381840161</v>
      </c>
    </row>
    <row r="198" customFormat="false" ht="14.4" hidden="false" customHeight="false" outlineLevel="0" collapsed="false">
      <c r="A198" s="24" t="s">
        <v>315</v>
      </c>
      <c r="B198" s="24" t="s">
        <v>316</v>
      </c>
      <c r="C198" s="38" t="s">
        <v>243</v>
      </c>
      <c r="D198" s="1" t="s">
        <v>68</v>
      </c>
      <c r="E198" s="1" t="s">
        <v>244</v>
      </c>
      <c r="F198" s="1" t="s">
        <v>245</v>
      </c>
      <c r="H198" s="0" t="s">
        <v>245</v>
      </c>
      <c r="I198" s="27" t="n">
        <v>383836</v>
      </c>
      <c r="J198" s="0" t="e">
        <f aca="false">H198/I198</f>
        <v>#VALUE!</v>
      </c>
      <c r="K198" s="0" t="n">
        <v>0</v>
      </c>
    </row>
    <row r="199" customFormat="false" ht="14.4" hidden="false" customHeight="false" outlineLevel="0" collapsed="false">
      <c r="A199" s="24" t="s">
        <v>315</v>
      </c>
      <c r="B199" s="24" t="s">
        <v>316</v>
      </c>
      <c r="C199" s="38" t="s">
        <v>243</v>
      </c>
      <c r="D199" s="1" t="s">
        <v>69</v>
      </c>
      <c r="E199" s="1" t="s">
        <v>244</v>
      </c>
      <c r="F199" s="1" t="s">
        <v>245</v>
      </c>
      <c r="H199" s="0" t="s">
        <v>245</v>
      </c>
      <c r="I199" s="27" t="n">
        <v>383836</v>
      </c>
      <c r="J199" s="0" t="e">
        <f aca="false">H199/I199</f>
        <v>#VALUE!</v>
      </c>
      <c r="K199" s="0" t="n">
        <v>0</v>
      </c>
    </row>
    <row r="200" customFormat="false" ht="14.4" hidden="false" customHeight="false" outlineLevel="0" collapsed="false">
      <c r="A200" s="24" t="s">
        <v>315</v>
      </c>
      <c r="B200" s="24" t="s">
        <v>316</v>
      </c>
      <c r="C200" s="38" t="s">
        <v>243</v>
      </c>
      <c r="D200" s="1" t="s">
        <v>70</v>
      </c>
      <c r="E200" s="1" t="s">
        <v>244</v>
      </c>
      <c r="F200" s="1" t="s">
        <v>245</v>
      </c>
      <c r="H200" s="0" t="s">
        <v>245</v>
      </c>
      <c r="I200" s="27" t="n">
        <v>367503</v>
      </c>
      <c r="J200" s="0" t="e">
        <f aca="false">H200/I200</f>
        <v>#VALUE!</v>
      </c>
      <c r="K200" s="0" t="n">
        <v>0</v>
      </c>
    </row>
    <row r="201" customFormat="false" ht="14.4" hidden="false" customHeight="false" outlineLevel="0" collapsed="false">
      <c r="A201" s="24" t="s">
        <v>315</v>
      </c>
      <c r="B201" s="24" t="s">
        <v>316</v>
      </c>
      <c r="C201" s="38" t="s">
        <v>243</v>
      </c>
      <c r="D201" s="1" t="s">
        <v>71</v>
      </c>
      <c r="E201" s="1" t="s">
        <v>244</v>
      </c>
      <c r="F201" s="1" t="s">
        <v>324</v>
      </c>
      <c r="H201" s="0" t="n">
        <v>29234289</v>
      </c>
      <c r="I201" s="27" t="n">
        <v>367503</v>
      </c>
      <c r="J201" s="0" t="n">
        <f aca="false">H201/I201</f>
        <v>79.5484363392952</v>
      </c>
      <c r="K201" s="0" t="n">
        <v>79.5484363392952</v>
      </c>
    </row>
    <row r="202" customFormat="false" ht="14.4" hidden="false" customHeight="false" outlineLevel="0" collapsed="false">
      <c r="A202" s="24" t="s">
        <v>315</v>
      </c>
      <c r="B202" s="24" t="s">
        <v>316</v>
      </c>
      <c r="C202" s="38" t="s">
        <v>243</v>
      </c>
      <c r="D202" s="1" t="s">
        <v>72</v>
      </c>
      <c r="E202" s="1" t="s">
        <v>244</v>
      </c>
      <c r="F202" s="1" t="s">
        <v>245</v>
      </c>
      <c r="H202" s="0" t="s">
        <v>245</v>
      </c>
      <c r="I202" s="27" t="n">
        <v>81797.6</v>
      </c>
      <c r="J202" s="0" t="e">
        <f aca="false">H202/I202</f>
        <v>#VALUE!</v>
      </c>
      <c r="K202" s="0" t="n">
        <v>0</v>
      </c>
    </row>
    <row r="203" customFormat="false" ht="14.4" hidden="false" customHeight="false" outlineLevel="0" collapsed="false">
      <c r="A203" s="24" t="s">
        <v>315</v>
      </c>
      <c r="B203" s="24" t="s">
        <v>316</v>
      </c>
      <c r="C203" s="38" t="s">
        <v>243</v>
      </c>
      <c r="D203" s="1" t="s">
        <v>73</v>
      </c>
      <c r="E203" s="1" t="s">
        <v>244</v>
      </c>
      <c r="F203" s="1" t="s">
        <v>245</v>
      </c>
      <c r="H203" s="0" t="s">
        <v>245</v>
      </c>
      <c r="I203" s="27" t="n">
        <v>81797.6</v>
      </c>
      <c r="J203" s="0" t="e">
        <f aca="false">H203/I203</f>
        <v>#VALUE!</v>
      </c>
      <c r="K203" s="0" t="n">
        <v>0</v>
      </c>
    </row>
    <row r="204" customFormat="false" ht="14.4" hidden="false" customHeight="false" outlineLevel="0" collapsed="false">
      <c r="A204" s="24" t="s">
        <v>315</v>
      </c>
      <c r="B204" s="24" t="s">
        <v>316</v>
      </c>
      <c r="C204" s="38" t="s">
        <v>243</v>
      </c>
      <c r="D204" s="1" t="s">
        <v>74</v>
      </c>
      <c r="E204" s="1" t="s">
        <v>244</v>
      </c>
      <c r="F204" s="1" t="s">
        <v>245</v>
      </c>
      <c r="H204" s="0" t="s">
        <v>245</v>
      </c>
      <c r="I204" s="27" t="n">
        <v>81797.6</v>
      </c>
      <c r="J204" s="0" t="e">
        <f aca="false">H204/I204</f>
        <v>#VALUE!</v>
      </c>
      <c r="K204" s="0" t="n">
        <v>0</v>
      </c>
    </row>
    <row r="205" customFormat="false" ht="14.4" hidden="false" customHeight="false" outlineLevel="0" collapsed="false">
      <c r="A205" s="24" t="s">
        <v>315</v>
      </c>
      <c r="B205" s="24" t="s">
        <v>316</v>
      </c>
      <c r="C205" s="38" t="s">
        <v>243</v>
      </c>
      <c r="D205" s="1" t="s">
        <v>75</v>
      </c>
      <c r="E205" s="1" t="s">
        <v>244</v>
      </c>
      <c r="F205" s="1" t="s">
        <v>245</v>
      </c>
      <c r="H205" s="0" t="s">
        <v>245</v>
      </c>
      <c r="I205" s="27" t="n">
        <v>81797.6</v>
      </c>
      <c r="J205" s="0" t="e">
        <f aca="false">H205/I205</f>
        <v>#VALUE!</v>
      </c>
      <c r="K205" s="0" t="n">
        <v>0</v>
      </c>
    </row>
    <row r="206" customFormat="false" ht="14.4" hidden="false" customHeight="false" outlineLevel="0" collapsed="false">
      <c r="A206" s="24" t="s">
        <v>315</v>
      </c>
      <c r="B206" s="24" t="s">
        <v>316</v>
      </c>
      <c r="C206" s="38" t="s">
        <v>243</v>
      </c>
      <c r="D206" s="1" t="s">
        <v>76</v>
      </c>
      <c r="E206" s="1" t="s">
        <v>244</v>
      </c>
      <c r="F206" s="1" t="s">
        <v>325</v>
      </c>
      <c r="H206" s="0" t="n">
        <v>2001814</v>
      </c>
      <c r="I206" s="27" t="n">
        <v>81797.6</v>
      </c>
      <c r="J206" s="0" t="n">
        <f aca="false">H206/I206</f>
        <v>24.472771817266</v>
      </c>
      <c r="K206" s="0" t="n">
        <v>24.472771817266</v>
      </c>
    </row>
    <row r="207" customFormat="false" ht="14.4" hidden="false" customHeight="false" outlineLevel="0" collapsed="false">
      <c r="A207" s="24" t="s">
        <v>315</v>
      </c>
      <c r="B207" s="24" t="s">
        <v>316</v>
      </c>
      <c r="C207" s="38" t="s">
        <v>243</v>
      </c>
      <c r="D207" s="1" t="s">
        <v>77</v>
      </c>
      <c r="E207" s="1" t="s">
        <v>244</v>
      </c>
      <c r="F207" s="1" t="s">
        <v>245</v>
      </c>
      <c r="H207" s="0" t="s">
        <v>245</v>
      </c>
      <c r="I207" s="27" t="n">
        <v>81797.6</v>
      </c>
      <c r="J207" s="0" t="e">
        <f aca="false">H207/I207</f>
        <v>#VALUE!</v>
      </c>
      <c r="K207" s="0" t="n">
        <v>0</v>
      </c>
    </row>
    <row r="208" customFormat="false" ht="14.4" hidden="false" customHeight="false" outlineLevel="0" collapsed="false">
      <c r="A208" s="24" t="s">
        <v>315</v>
      </c>
      <c r="B208" s="24" t="s">
        <v>316</v>
      </c>
      <c r="C208" s="38" t="s">
        <v>243</v>
      </c>
      <c r="D208" s="1" t="s">
        <v>78</v>
      </c>
      <c r="E208" s="1" t="s">
        <v>244</v>
      </c>
      <c r="F208" s="1" t="s">
        <v>245</v>
      </c>
      <c r="H208" s="0" t="s">
        <v>245</v>
      </c>
      <c r="I208" s="27" t="n">
        <v>81797.6</v>
      </c>
      <c r="J208" s="0" t="e">
        <f aca="false">H208/I208</f>
        <v>#VALUE!</v>
      </c>
      <c r="K208" s="0" t="n">
        <v>0</v>
      </c>
    </row>
    <row r="209" customFormat="false" ht="14.4" hidden="false" customHeight="false" outlineLevel="0" collapsed="false">
      <c r="A209" s="24" t="s">
        <v>315</v>
      </c>
      <c r="B209" s="24" t="s">
        <v>316</v>
      </c>
      <c r="C209" s="38" t="s">
        <v>243</v>
      </c>
      <c r="D209" s="1" t="s">
        <v>79</v>
      </c>
      <c r="E209" s="1" t="s">
        <v>244</v>
      </c>
      <c r="F209" s="1" t="s">
        <v>326</v>
      </c>
      <c r="H209" s="0" t="n">
        <v>128149</v>
      </c>
      <c r="I209" s="27" t="n">
        <v>81797.6</v>
      </c>
      <c r="J209" s="0" t="n">
        <f aca="false">H209/I209</f>
        <v>1.56665965749606</v>
      </c>
      <c r="K209" s="0" t="n">
        <v>1.56665965749606</v>
      </c>
    </row>
    <row r="210" customFormat="false" ht="14.4" hidden="false" customHeight="false" outlineLevel="0" collapsed="false">
      <c r="A210" s="24" t="s">
        <v>315</v>
      </c>
      <c r="B210" s="24" t="s">
        <v>316</v>
      </c>
      <c r="C210" s="38" t="s">
        <v>243</v>
      </c>
      <c r="D210" s="1" t="s">
        <v>255</v>
      </c>
      <c r="E210" s="1" t="s">
        <v>244</v>
      </c>
      <c r="F210" s="1" t="s">
        <v>245</v>
      </c>
      <c r="H210" s="0" t="s">
        <v>245</v>
      </c>
      <c r="I210" s="27" t="n">
        <v>0</v>
      </c>
      <c r="J210" s="0" t="e">
        <f aca="false">H210/I210</f>
        <v>#VALUE!</v>
      </c>
      <c r="K210" s="0" t="n">
        <v>0</v>
      </c>
    </row>
    <row r="211" customFormat="false" ht="14.4" hidden="false" customHeight="false" outlineLevel="0" collapsed="false">
      <c r="A211" s="24" t="s">
        <v>315</v>
      </c>
      <c r="B211" s="24" t="s">
        <v>316</v>
      </c>
      <c r="C211" s="38" t="s">
        <v>243</v>
      </c>
      <c r="D211" s="1" t="s">
        <v>80</v>
      </c>
      <c r="E211" s="1" t="s">
        <v>244</v>
      </c>
      <c r="F211" s="1" t="s">
        <v>245</v>
      </c>
      <c r="H211" s="0" t="s">
        <v>245</v>
      </c>
      <c r="I211" s="27" t="n">
        <v>161445</v>
      </c>
      <c r="J211" s="0" t="e">
        <f aca="false">H211/I211</f>
        <v>#VALUE!</v>
      </c>
      <c r="K211" s="0" t="n">
        <v>0</v>
      </c>
    </row>
    <row r="212" customFormat="false" ht="14.4" hidden="false" customHeight="false" outlineLevel="0" collapsed="false">
      <c r="A212" s="24" t="s">
        <v>315</v>
      </c>
      <c r="B212" s="24" t="s">
        <v>316</v>
      </c>
      <c r="C212" s="38" t="s">
        <v>243</v>
      </c>
      <c r="D212" s="1" t="s">
        <v>81</v>
      </c>
      <c r="E212" s="1" t="s">
        <v>244</v>
      </c>
      <c r="F212" s="1" t="s">
        <v>245</v>
      </c>
      <c r="H212" s="0" t="s">
        <v>245</v>
      </c>
      <c r="I212" s="27" t="n">
        <v>363473</v>
      </c>
      <c r="J212" s="0" t="e">
        <f aca="false">H212/I212</f>
        <v>#VALUE!</v>
      </c>
      <c r="K212" s="0" t="n">
        <v>0</v>
      </c>
    </row>
    <row r="213" customFormat="false" ht="14.4" hidden="false" customHeight="false" outlineLevel="0" collapsed="false">
      <c r="A213" s="24" t="s">
        <v>315</v>
      </c>
      <c r="B213" s="24" t="s">
        <v>316</v>
      </c>
      <c r="C213" s="38" t="s">
        <v>243</v>
      </c>
      <c r="D213" s="1" t="s">
        <v>82</v>
      </c>
      <c r="E213" s="1" t="s">
        <v>244</v>
      </c>
      <c r="F213" s="1" t="s">
        <v>245</v>
      </c>
      <c r="H213" s="0" t="s">
        <v>245</v>
      </c>
      <c r="I213" s="27" t="n">
        <v>363473</v>
      </c>
      <c r="J213" s="0" t="e">
        <f aca="false">H213/I213</f>
        <v>#VALUE!</v>
      </c>
      <c r="K213" s="0" t="n">
        <v>0</v>
      </c>
    </row>
    <row r="214" customFormat="false" ht="14.4" hidden="false" customHeight="false" outlineLevel="0" collapsed="false">
      <c r="A214" s="24" t="s">
        <v>315</v>
      </c>
      <c r="B214" s="24" t="s">
        <v>316</v>
      </c>
      <c r="C214" s="38" t="s">
        <v>243</v>
      </c>
      <c r="D214" s="1" t="s">
        <v>256</v>
      </c>
      <c r="E214" s="1" t="s">
        <v>244</v>
      </c>
      <c r="F214" s="1" t="s">
        <v>245</v>
      </c>
      <c r="H214" s="0" t="s">
        <v>245</v>
      </c>
      <c r="I214" s="27" t="n">
        <v>0</v>
      </c>
      <c r="J214" s="0" t="e">
        <f aca="false">H214/I214</f>
        <v>#VALUE!</v>
      </c>
      <c r="K214" s="0" t="n">
        <v>0</v>
      </c>
    </row>
    <row r="215" customFormat="false" ht="14.4" hidden="false" customHeight="false" outlineLevel="0" collapsed="false">
      <c r="A215" s="24" t="s">
        <v>315</v>
      </c>
      <c r="B215" s="24" t="s">
        <v>316</v>
      </c>
      <c r="C215" s="38" t="s">
        <v>243</v>
      </c>
      <c r="D215" s="1" t="s">
        <v>83</v>
      </c>
      <c r="E215" s="1" t="s">
        <v>244</v>
      </c>
      <c r="F215" s="1" t="s">
        <v>245</v>
      </c>
      <c r="H215" s="0" t="s">
        <v>245</v>
      </c>
      <c r="I215" s="27" t="n">
        <v>161445</v>
      </c>
      <c r="J215" s="0" t="e">
        <f aca="false">H215/I215</f>
        <v>#VALUE!</v>
      </c>
      <c r="K215" s="0" t="n">
        <v>0</v>
      </c>
    </row>
    <row r="216" customFormat="false" ht="14.4" hidden="false" customHeight="false" outlineLevel="0" collapsed="false">
      <c r="A216" s="24" t="s">
        <v>315</v>
      </c>
      <c r="B216" s="24" t="s">
        <v>316</v>
      </c>
      <c r="C216" s="38" t="s">
        <v>243</v>
      </c>
      <c r="D216" s="1" t="s">
        <v>84</v>
      </c>
      <c r="E216" s="1" t="s">
        <v>244</v>
      </c>
      <c r="F216" s="1" t="s">
        <v>245</v>
      </c>
      <c r="H216" s="0" t="s">
        <v>245</v>
      </c>
      <c r="I216" s="27" t="n">
        <v>161445</v>
      </c>
      <c r="J216" s="0" t="e">
        <f aca="false">H216/I216</f>
        <v>#VALUE!</v>
      </c>
      <c r="K216" s="0" t="n">
        <v>0</v>
      </c>
    </row>
    <row r="217" customFormat="false" ht="14.4" hidden="false" customHeight="false" outlineLevel="0" collapsed="false">
      <c r="A217" s="24" t="s">
        <v>315</v>
      </c>
      <c r="B217" s="24" t="s">
        <v>316</v>
      </c>
      <c r="C217" s="38" t="s">
        <v>243</v>
      </c>
      <c r="D217" s="1" t="s">
        <v>85</v>
      </c>
      <c r="E217" s="1" t="s">
        <v>244</v>
      </c>
      <c r="F217" s="1" t="s">
        <v>327</v>
      </c>
      <c r="H217" s="0" t="n">
        <v>1814261</v>
      </c>
      <c r="I217" s="27" t="n">
        <v>363473</v>
      </c>
      <c r="J217" s="0" t="n">
        <f aca="false">H217/I217</f>
        <v>4.99146016347844</v>
      </c>
      <c r="K217" s="0" t="n">
        <v>4.99146016347844</v>
      </c>
    </row>
    <row r="218" customFormat="false" ht="14.4" hidden="false" customHeight="false" outlineLevel="0" collapsed="false">
      <c r="A218" s="24" t="s">
        <v>315</v>
      </c>
      <c r="B218" s="24" t="s">
        <v>316</v>
      </c>
      <c r="C218" s="38" t="s">
        <v>243</v>
      </c>
      <c r="D218" s="1" t="s">
        <v>86</v>
      </c>
      <c r="E218" s="1" t="s">
        <v>244</v>
      </c>
      <c r="F218" s="1" t="s">
        <v>245</v>
      </c>
      <c r="H218" s="0" t="s">
        <v>245</v>
      </c>
      <c r="I218" s="27" t="n">
        <v>146497</v>
      </c>
      <c r="J218" s="0" t="e">
        <f aca="false">H218/I218</f>
        <v>#VALUE!</v>
      </c>
      <c r="K218" s="0" t="n">
        <v>0</v>
      </c>
    </row>
    <row r="219" customFormat="false" ht="14.4" hidden="false" customHeight="false" outlineLevel="0" collapsed="false">
      <c r="A219" s="24" t="s">
        <v>315</v>
      </c>
      <c r="B219" s="24" t="s">
        <v>316</v>
      </c>
      <c r="C219" s="38" t="s">
        <v>243</v>
      </c>
      <c r="D219" s="1" t="s">
        <v>87</v>
      </c>
      <c r="E219" s="1" t="s">
        <v>244</v>
      </c>
      <c r="F219" s="1" t="s">
        <v>245</v>
      </c>
      <c r="H219" s="0" t="s">
        <v>245</v>
      </c>
      <c r="I219" s="27" t="n">
        <v>146497</v>
      </c>
      <c r="J219" s="0" t="e">
        <f aca="false">H219/I219</f>
        <v>#VALUE!</v>
      </c>
      <c r="K219" s="0" t="n">
        <v>0</v>
      </c>
    </row>
    <row r="220" customFormat="false" ht="14.4" hidden="false" customHeight="false" outlineLevel="0" collapsed="false">
      <c r="A220" s="24" t="s">
        <v>315</v>
      </c>
      <c r="B220" s="24" t="s">
        <v>316</v>
      </c>
      <c r="C220" s="38" t="s">
        <v>243</v>
      </c>
      <c r="D220" s="1" t="s">
        <v>88</v>
      </c>
      <c r="E220" s="1" t="s">
        <v>244</v>
      </c>
      <c r="F220" s="1" t="s">
        <v>245</v>
      </c>
      <c r="H220" s="0" t="s">
        <v>245</v>
      </c>
      <c r="I220" s="27" t="n">
        <v>75418.7</v>
      </c>
      <c r="J220" s="0" t="e">
        <f aca="false">H220/I220</f>
        <v>#VALUE!</v>
      </c>
      <c r="K220" s="0" t="n">
        <v>0</v>
      </c>
    </row>
    <row r="221" customFormat="false" ht="14.4" hidden="false" customHeight="false" outlineLevel="0" collapsed="false">
      <c r="A221" s="24" t="s">
        <v>315</v>
      </c>
      <c r="B221" s="24" t="s">
        <v>316</v>
      </c>
      <c r="C221" s="38" t="s">
        <v>243</v>
      </c>
      <c r="D221" s="1" t="s">
        <v>89</v>
      </c>
      <c r="E221" s="1" t="s">
        <v>263</v>
      </c>
      <c r="F221" s="1" t="s">
        <v>328</v>
      </c>
      <c r="H221" s="0" t="n">
        <v>32384</v>
      </c>
      <c r="I221" s="27" t="n">
        <v>75418.7</v>
      </c>
      <c r="J221" s="0" t="n">
        <f aca="false">H221/I221</f>
        <v>0.429389528061343</v>
      </c>
      <c r="K221" s="42" t="n">
        <v>0.429389528061343</v>
      </c>
    </row>
    <row r="222" customFormat="false" ht="14.4" hidden="false" customHeight="false" outlineLevel="0" collapsed="false">
      <c r="A222" s="24" t="s">
        <v>315</v>
      </c>
      <c r="B222" s="24" t="s">
        <v>316</v>
      </c>
      <c r="C222" s="38" t="s">
        <v>243</v>
      </c>
      <c r="D222" s="1" t="s">
        <v>90</v>
      </c>
      <c r="E222" s="1" t="s">
        <v>244</v>
      </c>
      <c r="F222" s="1" t="s">
        <v>329</v>
      </c>
      <c r="H222" s="0" t="n">
        <v>276703</v>
      </c>
      <c r="I222" s="27" t="n">
        <v>146497</v>
      </c>
      <c r="J222" s="0" t="n">
        <f aca="false">H222/I222</f>
        <v>1.88879635760459</v>
      </c>
      <c r="K222" s="0" t="n">
        <v>1.88879635760459</v>
      </c>
    </row>
    <row r="223" customFormat="false" ht="14.4" hidden="false" customHeight="false" outlineLevel="0" collapsed="false">
      <c r="A223" s="24" t="s">
        <v>315</v>
      </c>
      <c r="B223" s="24" t="s">
        <v>316</v>
      </c>
      <c r="C223" s="38" t="s">
        <v>243</v>
      </c>
      <c r="D223" s="1" t="s">
        <v>91</v>
      </c>
      <c r="E223" s="1" t="s">
        <v>244</v>
      </c>
      <c r="F223" s="1" t="s">
        <v>245</v>
      </c>
      <c r="H223" s="0" t="s">
        <v>245</v>
      </c>
      <c r="I223" s="27" t="n">
        <v>146497</v>
      </c>
      <c r="J223" s="0" t="e">
        <f aca="false">H223/I223</f>
        <v>#VALUE!</v>
      </c>
      <c r="K223" s="0" t="n">
        <v>0</v>
      </c>
    </row>
    <row r="224" customFormat="false" ht="14.4" hidden="false" customHeight="false" outlineLevel="0" collapsed="false">
      <c r="A224" s="24" t="s">
        <v>315</v>
      </c>
      <c r="B224" s="24" t="s">
        <v>316</v>
      </c>
      <c r="C224" s="38" t="s">
        <v>243</v>
      </c>
      <c r="D224" s="1" t="s">
        <v>92</v>
      </c>
      <c r="E224" s="1" t="s">
        <v>244</v>
      </c>
      <c r="F224" s="1" t="s">
        <v>245</v>
      </c>
      <c r="H224" s="0" t="s">
        <v>245</v>
      </c>
      <c r="I224" s="27" t="n">
        <v>0</v>
      </c>
      <c r="J224" s="0" t="e">
        <f aca="false">H224/I224</f>
        <v>#VALUE!</v>
      </c>
      <c r="K224" s="0" t="n">
        <v>0</v>
      </c>
    </row>
    <row r="225" customFormat="false" ht="14.4" hidden="false" customHeight="false" outlineLevel="0" collapsed="false">
      <c r="A225" s="24" t="s">
        <v>315</v>
      </c>
      <c r="B225" s="24" t="s">
        <v>316</v>
      </c>
      <c r="C225" s="38" t="s">
        <v>243</v>
      </c>
      <c r="D225" s="1" t="s">
        <v>93</v>
      </c>
      <c r="E225" s="1" t="s">
        <v>244</v>
      </c>
      <c r="F225" s="1" t="s">
        <v>330</v>
      </c>
      <c r="H225" s="0" t="n">
        <v>14087800</v>
      </c>
      <c r="I225" s="27" t="n">
        <v>361852</v>
      </c>
      <c r="J225" s="0" t="n">
        <f aca="false">H225/I225</f>
        <v>38.9324917369532</v>
      </c>
      <c r="K225" s="0" t="n">
        <v>38.9324917369532</v>
      </c>
    </row>
    <row r="226" customFormat="false" ht="14.4" hidden="false" customHeight="false" outlineLevel="0" collapsed="false">
      <c r="A226" s="24" t="s">
        <v>315</v>
      </c>
      <c r="B226" s="24" t="s">
        <v>316</v>
      </c>
      <c r="C226" s="38" t="s">
        <v>243</v>
      </c>
      <c r="D226" s="1" t="s">
        <v>260</v>
      </c>
      <c r="E226" s="1" t="s">
        <v>244</v>
      </c>
      <c r="F226" s="1" t="s">
        <v>245</v>
      </c>
      <c r="H226" s="0" t="s">
        <v>245</v>
      </c>
      <c r="I226" s="27" t="n">
        <v>0</v>
      </c>
      <c r="J226" s="0" t="e">
        <f aca="false">H226/I226</f>
        <v>#VALUE!</v>
      </c>
      <c r="K226" s="0" t="n">
        <v>0</v>
      </c>
    </row>
    <row r="227" customFormat="false" ht="14.4" hidden="false" customHeight="false" outlineLevel="0" collapsed="false">
      <c r="A227" s="24" t="s">
        <v>315</v>
      </c>
      <c r="B227" s="24" t="s">
        <v>316</v>
      </c>
      <c r="C227" s="38" t="s">
        <v>243</v>
      </c>
      <c r="D227" s="1" t="s">
        <v>94</v>
      </c>
      <c r="E227" s="1" t="s">
        <v>244</v>
      </c>
      <c r="F227" s="1" t="s">
        <v>245</v>
      </c>
      <c r="H227" s="0" t="s">
        <v>245</v>
      </c>
      <c r="I227" s="27" t="n">
        <v>77693.8</v>
      </c>
      <c r="J227" s="0" t="e">
        <f aca="false">H227/I227</f>
        <v>#VALUE!</v>
      </c>
      <c r="K227" s="0" t="n">
        <v>0</v>
      </c>
    </row>
    <row r="228" customFormat="false" ht="14.4" hidden="false" customHeight="false" outlineLevel="0" collapsed="false">
      <c r="A228" s="24" t="s">
        <v>315</v>
      </c>
      <c r="B228" s="24" t="s">
        <v>316</v>
      </c>
      <c r="C228" s="38" t="s">
        <v>243</v>
      </c>
      <c r="D228" s="1" t="s">
        <v>95</v>
      </c>
      <c r="E228" s="1" t="s">
        <v>244</v>
      </c>
      <c r="F228" s="1" t="s">
        <v>331</v>
      </c>
      <c r="H228" s="0" t="n">
        <v>1829984</v>
      </c>
      <c r="I228" s="27" t="n">
        <v>77693.8</v>
      </c>
      <c r="J228" s="0" t="n">
        <f aca="false">H228/I228</f>
        <v>23.5537970854817</v>
      </c>
      <c r="K228" s="0" t="n">
        <v>23.5537970854817</v>
      </c>
    </row>
    <row r="229" customFormat="false" ht="14.4" hidden="false" customHeight="false" outlineLevel="0" collapsed="false">
      <c r="A229" s="24" t="s">
        <v>315</v>
      </c>
      <c r="B229" s="24" t="s">
        <v>316</v>
      </c>
      <c r="C229" s="38" t="s">
        <v>243</v>
      </c>
      <c r="D229" s="1" t="s">
        <v>96</v>
      </c>
      <c r="E229" s="1" t="s">
        <v>244</v>
      </c>
      <c r="F229" s="1" t="s">
        <v>245</v>
      </c>
      <c r="H229" s="0" t="s">
        <v>245</v>
      </c>
      <c r="I229" s="27" t="n">
        <v>77693.8</v>
      </c>
      <c r="J229" s="0" t="e">
        <f aca="false">H229/I229</f>
        <v>#VALUE!</v>
      </c>
      <c r="K229" s="0" t="n">
        <v>0</v>
      </c>
    </row>
    <row r="230" customFormat="false" ht="14.4" hidden="false" customHeight="false" outlineLevel="0" collapsed="false">
      <c r="A230" s="24" t="s">
        <v>315</v>
      </c>
      <c r="B230" s="24" t="s">
        <v>316</v>
      </c>
      <c r="C230" s="38" t="s">
        <v>243</v>
      </c>
      <c r="D230" s="1" t="s">
        <v>97</v>
      </c>
      <c r="E230" s="1" t="s">
        <v>244</v>
      </c>
      <c r="F230" s="1" t="s">
        <v>332</v>
      </c>
      <c r="H230" s="0" t="n">
        <v>1775709</v>
      </c>
      <c r="I230" s="27" t="n">
        <v>83184.1</v>
      </c>
      <c r="J230" s="0" t="n">
        <f aca="false">H230/I230</f>
        <v>21.3467357343531</v>
      </c>
      <c r="K230" s="0" t="n">
        <v>21.3467357343531</v>
      </c>
    </row>
    <row r="231" customFormat="false" ht="14.4" hidden="false" customHeight="false" outlineLevel="0" collapsed="false">
      <c r="A231" s="24" t="s">
        <v>315</v>
      </c>
      <c r="B231" s="24" t="s">
        <v>316</v>
      </c>
      <c r="C231" s="38" t="s">
        <v>243</v>
      </c>
      <c r="D231" s="1" t="s">
        <v>98</v>
      </c>
      <c r="E231" s="1" t="s">
        <v>244</v>
      </c>
      <c r="F231" s="1" t="s">
        <v>333</v>
      </c>
      <c r="H231" s="0" t="n">
        <v>61558</v>
      </c>
      <c r="I231" s="27" t="n">
        <v>83184.1</v>
      </c>
      <c r="J231" s="0" t="n">
        <f aca="false">H231/I231</f>
        <v>0.740021230018717</v>
      </c>
      <c r="K231" s="0" t="n">
        <v>0.740021230018717</v>
      </c>
    </row>
    <row r="232" customFormat="false" ht="14.4" hidden="false" customHeight="false" outlineLevel="0" collapsed="false">
      <c r="A232" s="24" t="s">
        <v>315</v>
      </c>
      <c r="B232" s="24" t="s">
        <v>316</v>
      </c>
      <c r="C232" s="38" t="s">
        <v>243</v>
      </c>
      <c r="D232" s="1" t="s">
        <v>99</v>
      </c>
      <c r="E232" s="1" t="s">
        <v>244</v>
      </c>
      <c r="F232" s="1" t="s">
        <v>245</v>
      </c>
      <c r="H232" s="0" t="s">
        <v>245</v>
      </c>
      <c r="I232" s="27" t="n">
        <v>83184.1</v>
      </c>
      <c r="J232" s="0" t="e">
        <f aca="false">H232/I232</f>
        <v>#VALUE!</v>
      </c>
      <c r="K232" s="0" t="n">
        <v>0</v>
      </c>
    </row>
    <row r="233" customFormat="false" ht="14.4" hidden="false" customHeight="false" outlineLevel="0" collapsed="false">
      <c r="A233" s="24" t="s">
        <v>315</v>
      </c>
      <c r="B233" s="24" t="s">
        <v>316</v>
      </c>
      <c r="C233" s="38" t="s">
        <v>243</v>
      </c>
      <c r="D233" s="1" t="s">
        <v>100</v>
      </c>
      <c r="E233" s="1" t="s">
        <v>244</v>
      </c>
      <c r="F233" s="1" t="s">
        <v>245</v>
      </c>
      <c r="H233" s="0" t="s">
        <v>245</v>
      </c>
      <c r="I233" s="27" t="n">
        <v>161445</v>
      </c>
      <c r="J233" s="0" t="e">
        <f aca="false">H233/I233</f>
        <v>#VALUE!</v>
      </c>
      <c r="K233" s="0" t="n">
        <v>0</v>
      </c>
    </row>
    <row r="234" customFormat="false" ht="14.4" hidden="false" customHeight="false" outlineLevel="0" collapsed="false">
      <c r="A234" s="24" t="s">
        <v>315</v>
      </c>
      <c r="B234" s="24" t="s">
        <v>316</v>
      </c>
      <c r="C234" s="38" t="s">
        <v>243</v>
      </c>
      <c r="D234" s="1" t="s">
        <v>101</v>
      </c>
      <c r="E234" s="1" t="s">
        <v>244</v>
      </c>
      <c r="F234" s="1" t="s">
        <v>245</v>
      </c>
      <c r="H234" s="0" t="s">
        <v>245</v>
      </c>
      <c r="I234" s="27" t="n">
        <v>161445</v>
      </c>
      <c r="J234" s="0" t="e">
        <f aca="false">H234/I234</f>
        <v>#VALUE!</v>
      </c>
      <c r="K234" s="0" t="n">
        <v>0</v>
      </c>
    </row>
    <row r="235" customFormat="false" ht="14.4" hidden="false" customHeight="false" outlineLevel="0" collapsed="false">
      <c r="A235" s="24" t="s">
        <v>315</v>
      </c>
      <c r="B235" s="24" t="s">
        <v>316</v>
      </c>
      <c r="C235" s="38" t="s">
        <v>243</v>
      </c>
      <c r="D235" s="1" t="s">
        <v>102</v>
      </c>
      <c r="E235" s="1" t="s">
        <v>244</v>
      </c>
      <c r="F235" s="1" t="s">
        <v>334</v>
      </c>
      <c r="H235" s="0" t="n">
        <v>1240270</v>
      </c>
      <c r="I235" s="27" t="n">
        <v>161445</v>
      </c>
      <c r="J235" s="0" t="n">
        <f aca="false">H235/I235</f>
        <v>7.68230666790548</v>
      </c>
      <c r="K235" s="0" t="n">
        <v>7.68230666790548</v>
      </c>
    </row>
    <row r="236" customFormat="false" ht="14.4" hidden="false" customHeight="false" outlineLevel="0" collapsed="false">
      <c r="A236" s="24" t="s">
        <v>315</v>
      </c>
      <c r="B236" s="24" t="s">
        <v>316</v>
      </c>
      <c r="C236" s="38" t="s">
        <v>243</v>
      </c>
      <c r="D236" s="1" t="s">
        <v>103</v>
      </c>
      <c r="E236" s="1" t="s">
        <v>244</v>
      </c>
      <c r="F236" s="1" t="s">
        <v>335</v>
      </c>
      <c r="H236" s="0" t="n">
        <v>180880</v>
      </c>
      <c r="I236" s="27" t="n">
        <v>161445</v>
      </c>
      <c r="J236" s="0" t="n">
        <f aca="false">H236/I236</f>
        <v>1.12038155408963</v>
      </c>
      <c r="K236" s="0" t="n">
        <v>1.12038155408963</v>
      </c>
    </row>
    <row r="237" customFormat="false" ht="14.4" hidden="false" customHeight="false" outlineLevel="0" collapsed="false">
      <c r="A237" s="24" t="s">
        <v>315</v>
      </c>
      <c r="B237" s="24" t="s">
        <v>316</v>
      </c>
      <c r="C237" s="38" t="s">
        <v>243</v>
      </c>
      <c r="D237" s="1" t="s">
        <v>104</v>
      </c>
      <c r="E237" s="1" t="s">
        <v>244</v>
      </c>
      <c r="F237" s="1" t="s">
        <v>245</v>
      </c>
      <c r="H237" s="0" t="s">
        <v>245</v>
      </c>
      <c r="I237" s="27" t="n">
        <v>161445</v>
      </c>
      <c r="J237" s="0" t="e">
        <f aca="false">H237/I237</f>
        <v>#VALUE!</v>
      </c>
      <c r="K237" s="0" t="n">
        <v>0</v>
      </c>
    </row>
    <row r="238" customFormat="false" ht="14.4" hidden="false" customHeight="false" outlineLevel="0" collapsed="false">
      <c r="A238" s="24" t="s">
        <v>315</v>
      </c>
      <c r="B238" s="24" t="s">
        <v>316</v>
      </c>
      <c r="C238" s="38" t="s">
        <v>243</v>
      </c>
      <c r="D238" s="1" t="s">
        <v>105</v>
      </c>
      <c r="E238" s="1" t="s">
        <v>244</v>
      </c>
      <c r="F238" s="1" t="s">
        <v>336</v>
      </c>
      <c r="H238" s="0" t="n">
        <v>114067</v>
      </c>
      <c r="I238" s="27" t="n">
        <v>146497</v>
      </c>
      <c r="J238" s="0" t="n">
        <f aca="false">H238/I238</f>
        <v>0.778630279118344</v>
      </c>
      <c r="K238" s="0" t="n">
        <v>0.778630279118344</v>
      </c>
    </row>
    <row r="239" customFormat="false" ht="14.4" hidden="false" customHeight="false" outlineLevel="0" collapsed="false">
      <c r="A239" s="24" t="s">
        <v>315</v>
      </c>
      <c r="B239" s="24" t="s">
        <v>316</v>
      </c>
      <c r="C239" s="38" t="s">
        <v>243</v>
      </c>
      <c r="D239" s="1" t="s">
        <v>106</v>
      </c>
      <c r="E239" s="1" t="s">
        <v>244</v>
      </c>
      <c r="F239" s="1" t="s">
        <v>245</v>
      </c>
      <c r="H239" s="0" t="s">
        <v>245</v>
      </c>
      <c r="I239" s="27" t="n">
        <v>146497</v>
      </c>
      <c r="J239" s="0" t="e">
        <f aca="false">H239/I239</f>
        <v>#VALUE!</v>
      </c>
      <c r="K239" s="0" t="n">
        <v>0</v>
      </c>
    </row>
    <row r="240" customFormat="false" ht="14.4" hidden="false" customHeight="false" outlineLevel="0" collapsed="false">
      <c r="A240" s="24" t="s">
        <v>315</v>
      </c>
      <c r="B240" s="24" t="s">
        <v>316</v>
      </c>
      <c r="C240" s="38" t="s">
        <v>243</v>
      </c>
      <c r="D240" s="1" t="s">
        <v>107</v>
      </c>
      <c r="E240" s="1" t="s">
        <v>244</v>
      </c>
      <c r="F240" s="1" t="s">
        <v>337</v>
      </c>
      <c r="H240" s="0" t="n">
        <v>24325638</v>
      </c>
      <c r="I240" s="27" t="n">
        <v>398823</v>
      </c>
      <c r="J240" s="0" t="n">
        <f aca="false">H240/I240</f>
        <v>60.9935685755335</v>
      </c>
      <c r="K240" s="0" t="n">
        <v>60.9935685755335</v>
      </c>
      <c r="N240" s="43" t="n">
        <v>44025</v>
      </c>
      <c r="O240" s="44" t="n">
        <v>0.994</v>
      </c>
      <c r="P240" s="0" t="n">
        <f aca="false">O240*1000</f>
        <v>994</v>
      </c>
      <c r="Q240" s="0" t="n">
        <v>70</v>
      </c>
      <c r="R240" s="0" t="n">
        <f aca="false">Q240*P240</f>
        <v>69580</v>
      </c>
      <c r="S240" s="0" t="n">
        <f aca="false">2/3</f>
        <v>0.666666666666667</v>
      </c>
      <c r="T240" s="0" t="n">
        <f aca="false">R240*S240</f>
        <v>46386.6666666667</v>
      </c>
      <c r="U240" s="0" t="n">
        <f aca="false">0.5*1000</f>
        <v>500</v>
      </c>
      <c r="V240" s="0" t="n">
        <f aca="false">T240/U240</f>
        <v>92.7733333333334</v>
      </c>
      <c r="W240" s="0" t="n">
        <f aca="false">J240</f>
        <v>60.9935685755335</v>
      </c>
      <c r="X240" s="0" t="n">
        <f aca="false">W240/V240</f>
        <v>0.65744720367419</v>
      </c>
    </row>
    <row r="241" customFormat="false" ht="14.4" hidden="false" customHeight="false" outlineLevel="0" collapsed="false">
      <c r="A241" s="24" t="s">
        <v>315</v>
      </c>
      <c r="B241" s="24" t="s">
        <v>316</v>
      </c>
      <c r="C241" s="38" t="s">
        <v>243</v>
      </c>
      <c r="D241" s="1" t="s">
        <v>108</v>
      </c>
      <c r="E241" s="1" t="s">
        <v>244</v>
      </c>
      <c r="F241" s="1" t="s">
        <v>338</v>
      </c>
      <c r="H241" s="0" t="n">
        <v>1667952</v>
      </c>
      <c r="I241" s="27" t="n">
        <v>190172</v>
      </c>
      <c r="J241" s="0" t="n">
        <f aca="false">H241/I241</f>
        <v>8.77075489556822</v>
      </c>
      <c r="K241" s="0" t="n">
        <v>8.77075489556822</v>
      </c>
    </row>
    <row r="242" customFormat="false" ht="14.4" hidden="false" customHeight="false" outlineLevel="0" collapsed="false">
      <c r="A242" s="24" t="s">
        <v>315</v>
      </c>
      <c r="B242" s="24" t="s">
        <v>316</v>
      </c>
      <c r="C242" s="38" t="s">
        <v>243</v>
      </c>
      <c r="D242" s="1" t="s">
        <v>109</v>
      </c>
      <c r="E242" s="1" t="s">
        <v>244</v>
      </c>
      <c r="F242" s="1" t="s">
        <v>339</v>
      </c>
      <c r="H242" s="0" t="n">
        <v>4564012</v>
      </c>
      <c r="I242" s="27" t="n">
        <v>190172</v>
      </c>
      <c r="J242" s="0" t="n">
        <f aca="false">H242/I242</f>
        <v>23.9993900258713</v>
      </c>
      <c r="K242" s="0" t="n">
        <v>23.9993900258713</v>
      </c>
    </row>
    <row r="243" customFormat="false" ht="14.4" hidden="false" customHeight="false" outlineLevel="0" collapsed="false">
      <c r="A243" s="24" t="s">
        <v>315</v>
      </c>
      <c r="B243" s="24" t="s">
        <v>316</v>
      </c>
      <c r="C243" s="38" t="s">
        <v>243</v>
      </c>
      <c r="D243" s="1" t="s">
        <v>110</v>
      </c>
      <c r="E243" s="1" t="s">
        <v>244</v>
      </c>
      <c r="F243" s="1" t="s">
        <v>245</v>
      </c>
      <c r="H243" s="0" t="s">
        <v>245</v>
      </c>
      <c r="I243" s="27" t="n">
        <v>190172</v>
      </c>
      <c r="J243" s="0" t="e">
        <f aca="false">H243/I243</f>
        <v>#VALUE!</v>
      </c>
      <c r="K243" s="0" t="n">
        <v>0</v>
      </c>
    </row>
    <row r="244" customFormat="false" ht="14.4" hidden="false" customHeight="false" outlineLevel="0" collapsed="false">
      <c r="A244" s="24" t="s">
        <v>315</v>
      </c>
      <c r="B244" s="24" t="s">
        <v>316</v>
      </c>
      <c r="C244" s="38" t="s">
        <v>243</v>
      </c>
      <c r="D244" s="1" t="s">
        <v>111</v>
      </c>
      <c r="E244" s="1" t="s">
        <v>244</v>
      </c>
      <c r="F244" s="1" t="s">
        <v>245</v>
      </c>
      <c r="H244" s="0" t="s">
        <v>245</v>
      </c>
      <c r="I244" s="27" t="n">
        <v>190172</v>
      </c>
      <c r="J244" s="0" t="e">
        <f aca="false">H244/I244</f>
        <v>#VALUE!</v>
      </c>
      <c r="K244" s="0" t="n">
        <v>0</v>
      </c>
    </row>
    <row r="245" customFormat="false" ht="14.4" hidden="false" customHeight="false" outlineLevel="0" collapsed="false">
      <c r="A245" s="24" t="s">
        <v>315</v>
      </c>
      <c r="B245" s="24" t="s">
        <v>316</v>
      </c>
      <c r="C245" s="38" t="s">
        <v>243</v>
      </c>
      <c r="D245" s="1" t="s">
        <v>112</v>
      </c>
      <c r="E245" s="1" t="s">
        <v>244</v>
      </c>
      <c r="F245" s="1" t="s">
        <v>340</v>
      </c>
      <c r="H245" s="0" t="n">
        <v>270108</v>
      </c>
      <c r="I245" s="27" t="n">
        <v>343637</v>
      </c>
      <c r="J245" s="0" t="n">
        <f aca="false">H245/I245</f>
        <v>0.786027115822801</v>
      </c>
      <c r="K245" s="0" t="n">
        <v>0.786027115822801</v>
      </c>
    </row>
    <row r="246" customFormat="false" ht="14.4" hidden="false" customHeight="false" outlineLevel="0" collapsed="false">
      <c r="A246" s="24" t="s">
        <v>315</v>
      </c>
      <c r="B246" s="24" t="s">
        <v>316</v>
      </c>
      <c r="C246" s="38" t="s">
        <v>243</v>
      </c>
      <c r="D246" s="1" t="s">
        <v>113</v>
      </c>
      <c r="E246" s="1" t="s">
        <v>244</v>
      </c>
      <c r="F246" s="1" t="s">
        <v>245</v>
      </c>
      <c r="H246" s="0" t="s">
        <v>245</v>
      </c>
      <c r="I246" s="27" t="n">
        <v>137070</v>
      </c>
      <c r="J246" s="0" t="e">
        <f aca="false">H246/I246</f>
        <v>#VALUE!</v>
      </c>
      <c r="K246" s="0" t="n">
        <v>0</v>
      </c>
    </row>
    <row r="247" customFormat="false" ht="14.4" hidden="false" customHeight="false" outlineLevel="0" collapsed="false">
      <c r="A247" s="24" t="s">
        <v>315</v>
      </c>
      <c r="B247" s="24" t="s">
        <v>316</v>
      </c>
      <c r="C247" s="38" t="s">
        <v>243</v>
      </c>
      <c r="D247" s="1" t="s">
        <v>114</v>
      </c>
      <c r="E247" s="1" t="s">
        <v>244</v>
      </c>
      <c r="F247" s="1" t="s">
        <v>341</v>
      </c>
      <c r="H247" s="0" t="n">
        <v>420016</v>
      </c>
      <c r="I247" s="27" t="n">
        <v>137070</v>
      </c>
      <c r="J247" s="0" t="n">
        <f aca="false">H247/I247</f>
        <v>3.06424454658204</v>
      </c>
      <c r="K247" s="0" t="n">
        <v>3.06424454658204</v>
      </c>
    </row>
    <row r="248" customFormat="false" ht="14.4" hidden="false" customHeight="false" outlineLevel="0" collapsed="false">
      <c r="A248" s="24" t="s">
        <v>315</v>
      </c>
      <c r="B248" s="24" t="s">
        <v>316</v>
      </c>
      <c r="C248" s="38" t="s">
        <v>243</v>
      </c>
      <c r="D248" s="1" t="s">
        <v>115</v>
      </c>
      <c r="E248" s="1" t="s">
        <v>244</v>
      </c>
      <c r="F248" s="1" t="s">
        <v>342</v>
      </c>
      <c r="H248" s="0" t="n">
        <v>154116</v>
      </c>
      <c r="I248" s="27" t="n">
        <v>137070</v>
      </c>
      <c r="J248" s="0" t="n">
        <f aca="false">H248/I248</f>
        <v>1.12435981615233</v>
      </c>
      <c r="K248" s="0" t="n">
        <v>1.12435981615233</v>
      </c>
    </row>
    <row r="249" customFormat="false" ht="14.4" hidden="false" customHeight="false" outlineLevel="0" collapsed="false">
      <c r="A249" s="24" t="s">
        <v>315</v>
      </c>
      <c r="B249" s="24" t="s">
        <v>316</v>
      </c>
      <c r="C249" s="38" t="s">
        <v>243</v>
      </c>
      <c r="D249" s="1" t="s">
        <v>116</v>
      </c>
      <c r="E249" s="1" t="s">
        <v>244</v>
      </c>
      <c r="F249" s="1" t="s">
        <v>245</v>
      </c>
      <c r="H249" s="0" t="s">
        <v>245</v>
      </c>
      <c r="I249" s="27" t="n">
        <v>137070</v>
      </c>
      <c r="J249" s="0" t="e">
        <f aca="false">H249/I249</f>
        <v>#VALUE!</v>
      </c>
      <c r="K249" s="0" t="n">
        <v>0</v>
      </c>
    </row>
    <row r="250" customFormat="false" ht="14.4" hidden="false" customHeight="false" outlineLevel="0" collapsed="false">
      <c r="A250" s="24" t="s">
        <v>315</v>
      </c>
      <c r="B250" s="24" t="s">
        <v>316</v>
      </c>
      <c r="C250" s="38" t="s">
        <v>243</v>
      </c>
      <c r="D250" s="1" t="s">
        <v>117</v>
      </c>
      <c r="E250" s="1" t="s">
        <v>244</v>
      </c>
      <c r="F250" s="1" t="s">
        <v>343</v>
      </c>
      <c r="H250" s="0" t="n">
        <v>256764</v>
      </c>
      <c r="I250" s="27" t="n">
        <v>161998</v>
      </c>
      <c r="J250" s="0" t="n">
        <f aca="false">H250/I250</f>
        <v>1.58498253064853</v>
      </c>
      <c r="K250" s="0" t="n">
        <v>1.58498253064853</v>
      </c>
    </row>
    <row r="251" customFormat="false" ht="14.4" hidden="false" customHeight="false" outlineLevel="0" collapsed="false">
      <c r="A251" s="24" t="s">
        <v>315</v>
      </c>
      <c r="B251" s="24" t="s">
        <v>316</v>
      </c>
      <c r="C251" s="38" t="s">
        <v>243</v>
      </c>
      <c r="D251" s="1" t="s">
        <v>118</v>
      </c>
      <c r="E251" s="1" t="s">
        <v>244</v>
      </c>
      <c r="F251" s="1" t="s">
        <v>344</v>
      </c>
      <c r="H251" s="0" t="n">
        <v>66289</v>
      </c>
      <c r="I251" s="27" t="n">
        <v>145124</v>
      </c>
      <c r="J251" s="0" t="n">
        <f aca="false">H251/I251</f>
        <v>0.456774895951049</v>
      </c>
      <c r="K251" s="0" t="n">
        <v>0.456774895951049</v>
      </c>
    </row>
    <row r="252" customFormat="false" ht="14.4" hidden="false" customHeight="false" outlineLevel="0" collapsed="false">
      <c r="A252" s="24" t="s">
        <v>315</v>
      </c>
      <c r="B252" s="24" t="s">
        <v>316</v>
      </c>
      <c r="C252" s="38" t="s">
        <v>243</v>
      </c>
      <c r="D252" s="1" t="s">
        <v>119</v>
      </c>
      <c r="E252" s="1" t="s">
        <v>244</v>
      </c>
      <c r="F252" s="1" t="s">
        <v>345</v>
      </c>
      <c r="H252" s="0" t="n">
        <v>649302</v>
      </c>
      <c r="I252" s="27" t="n">
        <v>155074</v>
      </c>
      <c r="J252" s="0" t="n">
        <f aca="false">H252/I252</f>
        <v>4.18704618440229</v>
      </c>
      <c r="K252" s="0" t="n">
        <v>4.18704618440229</v>
      </c>
    </row>
    <row r="253" customFormat="false" ht="14.4" hidden="false" customHeight="false" outlineLevel="0" collapsed="false">
      <c r="A253" s="24" t="s">
        <v>315</v>
      </c>
      <c r="B253" s="24" t="s">
        <v>316</v>
      </c>
      <c r="C253" s="38" t="s">
        <v>243</v>
      </c>
      <c r="D253" s="1" t="s">
        <v>120</v>
      </c>
      <c r="E253" s="1" t="s">
        <v>244</v>
      </c>
      <c r="F253" s="1" t="s">
        <v>346</v>
      </c>
      <c r="H253" s="0" t="n">
        <v>519514</v>
      </c>
      <c r="I253" s="27" t="n">
        <v>190361</v>
      </c>
      <c r="J253" s="0" t="n">
        <f aca="false">H253/I253</f>
        <v>2.72909892257343</v>
      </c>
      <c r="K253" s="0" t="n">
        <v>2.72909892257343</v>
      </c>
    </row>
    <row r="254" customFormat="false" ht="14.4" hidden="false" customHeight="false" outlineLevel="0" collapsed="false">
      <c r="A254" s="24" t="s">
        <v>315</v>
      </c>
      <c r="B254" s="24" t="s">
        <v>316</v>
      </c>
      <c r="C254" s="38" t="s">
        <v>243</v>
      </c>
      <c r="D254" s="1" t="s">
        <v>121</v>
      </c>
      <c r="E254" s="1" t="s">
        <v>244</v>
      </c>
      <c r="F254" s="1" t="s">
        <v>347</v>
      </c>
      <c r="H254" s="0" t="n">
        <v>1139063</v>
      </c>
      <c r="I254" s="27" t="n">
        <v>190361</v>
      </c>
      <c r="J254" s="0" t="n">
        <f aca="false">H254/I254</f>
        <v>5.98369939220744</v>
      </c>
      <c r="K254" s="0" t="n">
        <v>5.98369939220744</v>
      </c>
    </row>
    <row r="255" customFormat="false" ht="14.4" hidden="false" customHeight="false" outlineLevel="0" collapsed="false">
      <c r="A255" s="24" t="s">
        <v>315</v>
      </c>
      <c r="B255" s="24" t="s">
        <v>316</v>
      </c>
      <c r="C255" s="38" t="s">
        <v>243</v>
      </c>
      <c r="D255" s="1" t="s">
        <v>122</v>
      </c>
      <c r="E255" s="1" t="s">
        <v>244</v>
      </c>
      <c r="F255" s="1" t="s">
        <v>348</v>
      </c>
      <c r="H255" s="0" t="n">
        <v>10008612</v>
      </c>
      <c r="I255" s="27" t="n">
        <v>164792</v>
      </c>
      <c r="J255" s="0" t="n">
        <f aca="false">H255/I255</f>
        <v>60.7348172241371</v>
      </c>
      <c r="K255" s="0" t="n">
        <v>60.7348172241371</v>
      </c>
    </row>
    <row r="256" customFormat="false" ht="14.4" hidden="false" customHeight="false" outlineLevel="0" collapsed="false">
      <c r="A256" s="24" t="s">
        <v>315</v>
      </c>
      <c r="B256" s="24" t="s">
        <v>316</v>
      </c>
      <c r="C256" s="38" t="s">
        <v>243</v>
      </c>
      <c r="D256" s="1" t="s">
        <v>123</v>
      </c>
      <c r="E256" s="1" t="s">
        <v>244</v>
      </c>
      <c r="F256" s="1" t="s">
        <v>245</v>
      </c>
      <c r="H256" s="0" t="s">
        <v>245</v>
      </c>
      <c r="I256" s="27" t="n">
        <v>0</v>
      </c>
      <c r="J256" s="0" t="e">
        <f aca="false">H256/I256</f>
        <v>#VALUE!</v>
      </c>
      <c r="K256" s="0" t="n">
        <v>0</v>
      </c>
    </row>
    <row r="257" customFormat="false" ht="14.4" hidden="false" customHeight="false" outlineLevel="0" collapsed="false">
      <c r="A257" s="24" t="s">
        <v>315</v>
      </c>
      <c r="B257" s="24" t="s">
        <v>316</v>
      </c>
      <c r="C257" s="38" t="s">
        <v>243</v>
      </c>
      <c r="D257" s="1" t="s">
        <v>124</v>
      </c>
      <c r="E257" s="1" t="s">
        <v>244</v>
      </c>
      <c r="F257" s="1" t="s">
        <v>349</v>
      </c>
      <c r="H257" s="0" t="n">
        <v>147510</v>
      </c>
      <c r="I257" s="27" t="n">
        <v>289240</v>
      </c>
      <c r="J257" s="0" t="n">
        <f aca="false">H257/I257</f>
        <v>0.509991702392477</v>
      </c>
      <c r="K257" s="0" t="n">
        <v>0.509991702392477</v>
      </c>
    </row>
    <row r="258" customFormat="false" ht="14.4" hidden="false" customHeight="false" outlineLevel="0" collapsed="false">
      <c r="A258" s="24" t="s">
        <v>315</v>
      </c>
      <c r="B258" s="24" t="s">
        <v>316</v>
      </c>
      <c r="C258" s="38" t="s">
        <v>243</v>
      </c>
      <c r="D258" s="1" t="s">
        <v>125</v>
      </c>
      <c r="E258" s="1" t="s">
        <v>244</v>
      </c>
      <c r="F258" s="1" t="s">
        <v>350</v>
      </c>
      <c r="H258" s="0" t="n">
        <v>219616</v>
      </c>
      <c r="I258" s="27" t="n">
        <v>111267</v>
      </c>
      <c r="J258" s="0" t="n">
        <f aca="false">H258/I258</f>
        <v>1.97377479396407</v>
      </c>
      <c r="K258" s="0" t="n">
        <v>1.97377479396407</v>
      </c>
    </row>
    <row r="259" customFormat="false" ht="14.4" hidden="false" customHeight="false" outlineLevel="0" collapsed="false">
      <c r="A259" s="24" t="s">
        <v>315</v>
      </c>
      <c r="B259" s="24" t="s">
        <v>316</v>
      </c>
      <c r="C259" s="38" t="s">
        <v>243</v>
      </c>
      <c r="D259" s="1" t="s">
        <v>126</v>
      </c>
      <c r="E259" s="1" t="s">
        <v>244</v>
      </c>
      <c r="F259" s="1" t="s">
        <v>245</v>
      </c>
      <c r="H259" s="0" t="s">
        <v>245</v>
      </c>
      <c r="I259" s="27" t="n">
        <v>111267</v>
      </c>
      <c r="J259" s="0" t="e">
        <f aca="false">H259/I259</f>
        <v>#VALUE!</v>
      </c>
      <c r="K259" s="0" t="n">
        <v>0</v>
      </c>
    </row>
    <row r="260" customFormat="false" ht="14.4" hidden="false" customHeight="false" outlineLevel="0" collapsed="false">
      <c r="A260" s="24" t="s">
        <v>315</v>
      </c>
      <c r="B260" s="24" t="s">
        <v>316</v>
      </c>
      <c r="C260" s="38" t="s">
        <v>243</v>
      </c>
      <c r="D260" s="1" t="s">
        <v>127</v>
      </c>
      <c r="E260" s="1" t="s">
        <v>244</v>
      </c>
      <c r="F260" s="1" t="s">
        <v>246</v>
      </c>
      <c r="H260" s="0" t="s">
        <v>246</v>
      </c>
      <c r="I260" s="27" t="n">
        <v>150290</v>
      </c>
      <c r="J260" s="0" t="e">
        <f aca="false">H260/I260</f>
        <v>#VALUE!</v>
      </c>
      <c r="K260" s="45" t="n">
        <v>0</v>
      </c>
    </row>
    <row r="261" customFormat="false" ht="14.4" hidden="false" customHeight="false" outlineLevel="0" collapsed="false">
      <c r="A261" s="24" t="s">
        <v>315</v>
      </c>
      <c r="B261" s="24" t="s">
        <v>316</v>
      </c>
      <c r="C261" s="38" t="s">
        <v>243</v>
      </c>
      <c r="D261" s="1" t="s">
        <v>128</v>
      </c>
      <c r="E261" s="1" t="s">
        <v>244</v>
      </c>
      <c r="F261" s="1" t="s">
        <v>351</v>
      </c>
      <c r="H261" s="0" t="n">
        <v>433761</v>
      </c>
      <c r="I261" s="27" t="n">
        <v>164792</v>
      </c>
      <c r="J261" s="0" t="n">
        <f aca="false">H261/I261</f>
        <v>2.63217267828535</v>
      </c>
      <c r="K261" s="0" t="n">
        <v>2.63217267828535</v>
      </c>
    </row>
    <row r="262" customFormat="false" ht="14.4" hidden="false" customHeight="false" outlineLevel="0" collapsed="false">
      <c r="A262" s="24" t="s">
        <v>315</v>
      </c>
      <c r="B262" s="24" t="s">
        <v>316</v>
      </c>
      <c r="C262" s="38" t="s">
        <v>243</v>
      </c>
      <c r="D262" s="1" t="s">
        <v>129</v>
      </c>
      <c r="E262" s="1" t="s">
        <v>244</v>
      </c>
      <c r="F262" s="1" t="s">
        <v>352</v>
      </c>
      <c r="H262" s="0" t="n">
        <v>38518</v>
      </c>
      <c r="I262" s="27" t="n">
        <v>288351</v>
      </c>
      <c r="J262" s="0" t="n">
        <f aca="false">H262/I262</f>
        <v>0.133580254620237</v>
      </c>
      <c r="K262" s="0" t="n">
        <v>0.133580254620237</v>
      </c>
    </row>
    <row r="263" customFormat="false" ht="14.4" hidden="false" customHeight="false" outlineLevel="0" collapsed="false">
      <c r="A263" s="24" t="s">
        <v>315</v>
      </c>
      <c r="B263" s="24" t="s">
        <v>316</v>
      </c>
      <c r="C263" s="38" t="s">
        <v>243</v>
      </c>
      <c r="D263" s="1" t="s">
        <v>130</v>
      </c>
      <c r="E263" s="1" t="s">
        <v>244</v>
      </c>
      <c r="F263" s="1" t="s">
        <v>353</v>
      </c>
      <c r="H263" s="0" t="n">
        <v>67247</v>
      </c>
      <c r="I263" s="27" t="n">
        <v>152009</v>
      </c>
      <c r="J263" s="0" t="n">
        <f aca="false">H263/I264</f>
        <v>0.364219830691155</v>
      </c>
      <c r="K263" s="0" t="n">
        <v>0.364219830691155</v>
      </c>
    </row>
    <row r="264" customFormat="false" ht="14.4" hidden="false" customHeight="false" outlineLevel="0" collapsed="false">
      <c r="A264" s="24" t="s">
        <v>315</v>
      </c>
      <c r="B264" s="24" t="s">
        <v>316</v>
      </c>
      <c r="C264" s="38" t="s">
        <v>243</v>
      </c>
      <c r="D264" s="1" t="s">
        <v>132</v>
      </c>
      <c r="E264" s="1" t="s">
        <v>244</v>
      </c>
      <c r="F264" s="1" t="s">
        <v>354</v>
      </c>
      <c r="H264" s="0" t="n">
        <v>53152</v>
      </c>
      <c r="I264" s="27" t="n">
        <v>184633</v>
      </c>
      <c r="J264" s="0" t="n">
        <f aca="false">H264/I265</f>
        <v>0.331706586452652</v>
      </c>
      <c r="K264" s="0" t="n">
        <v>0.348782424389572</v>
      </c>
    </row>
    <row r="265" customFormat="false" ht="14.4" hidden="false" customHeight="false" outlineLevel="0" collapsed="false">
      <c r="A265" s="24" t="s">
        <v>315</v>
      </c>
      <c r="B265" s="24" t="s">
        <v>316</v>
      </c>
      <c r="C265" s="38" t="s">
        <v>243</v>
      </c>
      <c r="D265" s="1" t="s">
        <v>131</v>
      </c>
      <c r="E265" s="1" t="s">
        <v>244</v>
      </c>
      <c r="F265" s="1" t="s">
        <v>355</v>
      </c>
      <c r="H265" s="0" t="n">
        <v>294513</v>
      </c>
      <c r="I265" s="27" t="n">
        <v>160238</v>
      </c>
      <c r="J265" s="0" t="n">
        <f aca="false">H265/I265</f>
        <v>1.83797226625395</v>
      </c>
      <c r="K265" s="0" t="n">
        <v>1.83797226625395</v>
      </c>
    </row>
    <row r="266" customFormat="false" ht="14.4" hidden="false" customHeight="false" outlineLevel="0" collapsed="false">
      <c r="A266" s="24" t="s">
        <v>315</v>
      </c>
      <c r="B266" s="24" t="s">
        <v>316</v>
      </c>
      <c r="C266" s="38" t="s">
        <v>243</v>
      </c>
      <c r="D266" s="1" t="s">
        <v>133</v>
      </c>
      <c r="E266" s="1" t="s">
        <v>244</v>
      </c>
      <c r="F266" s="1" t="s">
        <v>356</v>
      </c>
      <c r="H266" s="0" t="n">
        <v>1390833</v>
      </c>
      <c r="I266" s="27" t="n">
        <v>166661</v>
      </c>
      <c r="J266" s="0" t="n">
        <f aca="false">H266/I266</f>
        <v>8.34528173957915</v>
      </c>
      <c r="K266" s="0" t="n">
        <v>8.34528173957915</v>
      </c>
    </row>
    <row r="267" customFormat="false" ht="14.4" hidden="false" customHeight="false" outlineLevel="0" collapsed="false">
      <c r="A267" s="24" t="s">
        <v>315</v>
      </c>
      <c r="B267" s="24" t="s">
        <v>316</v>
      </c>
      <c r="C267" s="38" t="s">
        <v>243</v>
      </c>
      <c r="D267" s="1" t="s">
        <v>134</v>
      </c>
      <c r="E267" s="1" t="s">
        <v>244</v>
      </c>
      <c r="F267" s="1" t="s">
        <v>357</v>
      </c>
      <c r="H267" s="0" t="n">
        <v>13785176</v>
      </c>
      <c r="I267" s="27" t="n">
        <v>165231</v>
      </c>
      <c r="J267" s="0" t="n">
        <f aca="false">H267/I267</f>
        <v>83.4297196046747</v>
      </c>
      <c r="K267" s="0" t="n">
        <v>83.4297196046747</v>
      </c>
    </row>
    <row r="268" customFormat="false" ht="14.4" hidden="false" customHeight="false" outlineLevel="0" collapsed="false">
      <c r="A268" s="24" t="s">
        <v>315</v>
      </c>
      <c r="B268" s="24" t="s">
        <v>316</v>
      </c>
      <c r="C268" s="38" t="s">
        <v>243</v>
      </c>
      <c r="D268" s="1" t="s">
        <v>135</v>
      </c>
      <c r="E268" s="1" t="s">
        <v>244</v>
      </c>
      <c r="F268" s="1" t="s">
        <v>246</v>
      </c>
      <c r="H268" s="0" t="s">
        <v>246</v>
      </c>
      <c r="I268" s="27" t="n">
        <v>285137</v>
      </c>
      <c r="J268" s="0" t="e">
        <f aca="false">H268/I268</f>
        <v>#VALUE!</v>
      </c>
      <c r="K268" s="45" t="n">
        <v>0</v>
      </c>
    </row>
    <row r="269" customFormat="false" ht="14.4" hidden="false" customHeight="false" outlineLevel="0" collapsed="false">
      <c r="A269" s="24" t="s">
        <v>315</v>
      </c>
      <c r="B269" s="24" t="s">
        <v>316</v>
      </c>
      <c r="C269" s="38" t="s">
        <v>243</v>
      </c>
      <c r="D269" s="1" t="s">
        <v>136</v>
      </c>
      <c r="E269" s="1" t="s">
        <v>244</v>
      </c>
      <c r="F269" s="1" t="s">
        <v>245</v>
      </c>
      <c r="H269" s="0" t="s">
        <v>245</v>
      </c>
      <c r="I269" s="27" t="n">
        <v>126451</v>
      </c>
      <c r="J269" s="0" t="e">
        <f aca="false">H269/I269</f>
        <v>#VALUE!</v>
      </c>
      <c r="K269" s="0" t="n">
        <v>0</v>
      </c>
    </row>
    <row r="270" customFormat="false" ht="14.4" hidden="false" customHeight="false" outlineLevel="0" collapsed="false">
      <c r="A270" s="24" t="s">
        <v>315</v>
      </c>
      <c r="B270" s="24" t="s">
        <v>316</v>
      </c>
      <c r="C270" s="38" t="s">
        <v>243</v>
      </c>
      <c r="D270" s="1" t="s">
        <v>137</v>
      </c>
      <c r="E270" s="1" t="s">
        <v>244</v>
      </c>
      <c r="F270" s="1" t="s">
        <v>358</v>
      </c>
      <c r="H270" s="0" t="n">
        <v>214230</v>
      </c>
      <c r="I270" s="27" t="n">
        <v>126451</v>
      </c>
      <c r="J270" s="0" t="n">
        <f aca="false">H270/I270</f>
        <v>1.69417402788432</v>
      </c>
      <c r="K270" s="0" t="n">
        <v>1.69417402788432</v>
      </c>
    </row>
    <row r="271" customFormat="false" ht="14.4" hidden="false" customHeight="false" outlineLevel="0" collapsed="false">
      <c r="A271" s="24" t="s">
        <v>315</v>
      </c>
      <c r="B271" s="24" t="s">
        <v>316</v>
      </c>
      <c r="C271" s="38" t="s">
        <v>243</v>
      </c>
      <c r="D271" s="1" t="s">
        <v>138</v>
      </c>
      <c r="E271" s="1" t="s">
        <v>244</v>
      </c>
      <c r="F271" s="1" t="s">
        <v>245</v>
      </c>
      <c r="H271" s="0" t="s">
        <v>245</v>
      </c>
      <c r="I271" s="27" t="n">
        <v>0</v>
      </c>
      <c r="J271" s="0" t="e">
        <f aca="false">H271/I271</f>
        <v>#VALUE!</v>
      </c>
      <c r="K271" s="0" t="n">
        <v>0</v>
      </c>
    </row>
    <row r="272" customFormat="false" ht="14.4" hidden="false" customHeight="false" outlineLevel="0" collapsed="false">
      <c r="A272" s="24" t="s">
        <v>315</v>
      </c>
      <c r="B272" s="24" t="s">
        <v>316</v>
      </c>
      <c r="C272" s="38" t="s">
        <v>243</v>
      </c>
      <c r="D272" s="1" t="s">
        <v>139</v>
      </c>
      <c r="E272" s="1" t="s">
        <v>244</v>
      </c>
      <c r="F272" s="1" t="s">
        <v>245</v>
      </c>
      <c r="H272" s="0" t="s">
        <v>245</v>
      </c>
      <c r="I272" s="27" t="n">
        <v>0</v>
      </c>
      <c r="J272" s="0" t="e">
        <f aca="false">H272/I272</f>
        <v>#VALUE!</v>
      </c>
      <c r="K272" s="0" t="n">
        <v>0</v>
      </c>
    </row>
    <row r="273" customFormat="false" ht="14.4" hidden="false" customHeight="false" outlineLevel="0" collapsed="false">
      <c r="A273" s="24" t="s">
        <v>359</v>
      </c>
      <c r="B273" s="24" t="s">
        <v>360</v>
      </c>
      <c r="C273" s="38" t="s">
        <v>243</v>
      </c>
      <c r="D273" s="1" t="s">
        <v>42</v>
      </c>
      <c r="E273" s="1" t="s">
        <v>244</v>
      </c>
      <c r="F273" s="1" t="s">
        <v>245</v>
      </c>
      <c r="H273" s="0" t="s">
        <v>245</v>
      </c>
      <c r="I273" s="24" t="n">
        <v>401567</v>
      </c>
      <c r="J273" s="0" t="e">
        <f aca="false">H273/I273</f>
        <v>#VALUE!</v>
      </c>
      <c r="K273" s="0" t="n">
        <v>0</v>
      </c>
    </row>
    <row r="274" customFormat="false" ht="14.4" hidden="false" customHeight="false" outlineLevel="0" collapsed="false">
      <c r="A274" s="24" t="s">
        <v>359</v>
      </c>
      <c r="B274" s="24" t="s">
        <v>360</v>
      </c>
      <c r="C274" s="38" t="s">
        <v>243</v>
      </c>
      <c r="D274" s="1" t="s">
        <v>47</v>
      </c>
      <c r="E274" s="1" t="s">
        <v>244</v>
      </c>
      <c r="F274" s="1" t="s">
        <v>245</v>
      </c>
      <c r="H274" s="0" t="s">
        <v>245</v>
      </c>
      <c r="I274" s="24" t="n">
        <v>404275</v>
      </c>
      <c r="J274" s="0" t="e">
        <f aca="false">H274/I274</f>
        <v>#VALUE!</v>
      </c>
      <c r="K274" s="0" t="n">
        <v>0</v>
      </c>
    </row>
    <row r="275" customFormat="false" ht="14.4" hidden="false" customHeight="false" outlineLevel="0" collapsed="false">
      <c r="A275" s="24" t="s">
        <v>359</v>
      </c>
      <c r="B275" s="24" t="s">
        <v>360</v>
      </c>
      <c r="C275" s="38" t="s">
        <v>243</v>
      </c>
      <c r="D275" s="1" t="s">
        <v>50</v>
      </c>
      <c r="E275" s="1" t="s">
        <v>244</v>
      </c>
      <c r="F275" s="1" t="s">
        <v>245</v>
      </c>
      <c r="H275" s="0" t="s">
        <v>245</v>
      </c>
      <c r="I275" s="27" t="n">
        <v>391223</v>
      </c>
      <c r="J275" s="0" t="e">
        <f aca="false">H275/I275</f>
        <v>#VALUE!</v>
      </c>
      <c r="K275" s="39" t="n">
        <v>0</v>
      </c>
    </row>
    <row r="276" customFormat="false" ht="14.4" hidden="false" customHeight="false" outlineLevel="0" collapsed="false">
      <c r="A276" s="24" t="s">
        <v>359</v>
      </c>
      <c r="B276" s="24" t="s">
        <v>360</v>
      </c>
      <c r="C276" s="38" t="s">
        <v>243</v>
      </c>
      <c r="D276" s="1" t="s">
        <v>52</v>
      </c>
      <c r="E276" s="1" t="s">
        <v>244</v>
      </c>
      <c r="F276" s="1" t="s">
        <v>245</v>
      </c>
      <c r="H276" s="0" t="s">
        <v>245</v>
      </c>
      <c r="I276" s="27" t="n">
        <v>373388</v>
      </c>
      <c r="J276" s="0" t="e">
        <f aca="false">H276/I276</f>
        <v>#VALUE!</v>
      </c>
      <c r="K276" s="39" t="n">
        <v>0</v>
      </c>
    </row>
    <row r="277" customFormat="false" ht="14.4" hidden="false" customHeight="false" outlineLevel="0" collapsed="false">
      <c r="A277" s="24" t="s">
        <v>359</v>
      </c>
      <c r="B277" s="24" t="s">
        <v>360</v>
      </c>
      <c r="C277" s="38" t="s">
        <v>243</v>
      </c>
      <c r="D277" s="1" t="s">
        <v>56</v>
      </c>
      <c r="E277" s="1" t="s">
        <v>244</v>
      </c>
      <c r="F277" s="1" t="s">
        <v>245</v>
      </c>
      <c r="H277" s="0" t="s">
        <v>245</v>
      </c>
      <c r="I277" s="27" t="n">
        <v>148325</v>
      </c>
      <c r="J277" s="0" t="e">
        <f aca="false">H277/I277</f>
        <v>#VALUE!</v>
      </c>
      <c r="K277" s="0" t="n">
        <v>0</v>
      </c>
    </row>
    <row r="278" customFormat="false" ht="14.4" hidden="false" customHeight="false" outlineLevel="0" collapsed="false">
      <c r="A278" s="24" t="s">
        <v>359</v>
      </c>
      <c r="B278" s="24" t="s">
        <v>360</v>
      </c>
      <c r="C278" s="38" t="s">
        <v>243</v>
      </c>
      <c r="D278" s="1" t="s">
        <v>57</v>
      </c>
      <c r="E278" s="1" t="s">
        <v>244</v>
      </c>
      <c r="F278" s="1" t="s">
        <v>287</v>
      </c>
      <c r="H278" s="0" t="n">
        <v>59128</v>
      </c>
      <c r="I278" s="27" t="n">
        <v>360406</v>
      </c>
      <c r="J278" s="0" t="n">
        <f aca="false">H278/I278</f>
        <v>0.16405942187422</v>
      </c>
      <c r="K278" s="0" t="n">
        <v>0.16405942187422</v>
      </c>
    </row>
    <row r="279" customFormat="false" ht="14.4" hidden="false" customHeight="false" outlineLevel="0" collapsed="false">
      <c r="A279" s="24" t="s">
        <v>359</v>
      </c>
      <c r="B279" s="24" t="s">
        <v>360</v>
      </c>
      <c r="C279" s="38" t="s">
        <v>243</v>
      </c>
      <c r="D279" s="1" t="s">
        <v>58</v>
      </c>
      <c r="E279" s="1" t="s">
        <v>244</v>
      </c>
      <c r="F279" s="1" t="s">
        <v>245</v>
      </c>
      <c r="H279" s="0" t="s">
        <v>245</v>
      </c>
      <c r="I279" s="27" t="n">
        <v>399094</v>
      </c>
      <c r="J279" s="0" t="e">
        <f aca="false">H279/I279</f>
        <v>#VALUE!</v>
      </c>
      <c r="K279" s="0" t="n">
        <v>0</v>
      </c>
    </row>
    <row r="280" customFormat="false" ht="14.4" hidden="false" customHeight="false" outlineLevel="0" collapsed="false">
      <c r="A280" s="24" t="s">
        <v>359</v>
      </c>
      <c r="B280" s="24" t="s">
        <v>360</v>
      </c>
      <c r="C280" s="38" t="s">
        <v>243</v>
      </c>
      <c r="D280" s="1" t="s">
        <v>60</v>
      </c>
      <c r="E280" s="1" t="s">
        <v>244</v>
      </c>
      <c r="F280" s="1" t="s">
        <v>245</v>
      </c>
      <c r="H280" s="0" t="s">
        <v>245</v>
      </c>
      <c r="I280" s="27" t="n">
        <v>150550</v>
      </c>
      <c r="J280" s="0" t="e">
        <f aca="false">H280/I280</f>
        <v>#VALUE!</v>
      </c>
      <c r="K280" s="0" t="n">
        <v>0</v>
      </c>
    </row>
    <row r="281" customFormat="false" ht="14.4" hidden="false" customHeight="false" outlineLevel="0" collapsed="false">
      <c r="A281" s="24" t="s">
        <v>359</v>
      </c>
      <c r="B281" s="24" t="s">
        <v>360</v>
      </c>
      <c r="C281" s="38" t="s">
        <v>243</v>
      </c>
      <c r="D281" s="1" t="s">
        <v>61</v>
      </c>
      <c r="E281" s="1" t="s">
        <v>244</v>
      </c>
      <c r="F281" s="1" t="s">
        <v>288</v>
      </c>
      <c r="H281" s="0" t="n">
        <v>4996</v>
      </c>
      <c r="I281" s="27" t="n">
        <v>385814</v>
      </c>
      <c r="J281" s="0" t="n">
        <f aca="false">H281/I281</f>
        <v>0.0129492449729662</v>
      </c>
      <c r="K281" s="0" t="n">
        <v>0.0129492449729662</v>
      </c>
    </row>
    <row r="282" customFormat="false" ht="14.4" hidden="false" customHeight="false" outlineLevel="0" collapsed="false">
      <c r="A282" s="24" t="s">
        <v>359</v>
      </c>
      <c r="B282" s="24" t="s">
        <v>360</v>
      </c>
      <c r="C282" s="38" t="s">
        <v>243</v>
      </c>
      <c r="D282" s="1" t="s">
        <v>62</v>
      </c>
      <c r="E282" s="1" t="s">
        <v>244</v>
      </c>
      <c r="F282" s="1" t="s">
        <v>289</v>
      </c>
      <c r="H282" s="0" t="n">
        <v>345975</v>
      </c>
      <c r="I282" s="27" t="n">
        <v>385814</v>
      </c>
      <c r="J282" s="0" t="n">
        <f aca="false">H282/I282</f>
        <v>0.896740398222978</v>
      </c>
      <c r="K282" s="0" t="n">
        <v>0.896740398222978</v>
      </c>
    </row>
    <row r="283" customFormat="false" ht="14.4" hidden="false" customHeight="false" outlineLevel="0" collapsed="false">
      <c r="A283" s="24" t="s">
        <v>359</v>
      </c>
      <c r="B283" s="24" t="s">
        <v>360</v>
      </c>
      <c r="C283" s="38" t="s">
        <v>243</v>
      </c>
      <c r="D283" s="1" t="s">
        <v>63</v>
      </c>
      <c r="E283" s="1" t="s">
        <v>244</v>
      </c>
      <c r="F283" s="1" t="s">
        <v>245</v>
      </c>
      <c r="H283" s="0" t="s">
        <v>245</v>
      </c>
      <c r="I283" s="27" t="n">
        <v>88140.2</v>
      </c>
      <c r="J283" s="0" t="e">
        <f aca="false">H283/I283</f>
        <v>#VALUE!</v>
      </c>
      <c r="K283" s="0" t="n">
        <v>0</v>
      </c>
    </row>
    <row r="284" customFormat="false" ht="14.4" hidden="false" customHeight="false" outlineLevel="0" collapsed="false">
      <c r="A284" s="24" t="s">
        <v>359</v>
      </c>
      <c r="B284" s="24" t="s">
        <v>360</v>
      </c>
      <c r="C284" s="38" t="s">
        <v>243</v>
      </c>
      <c r="D284" s="1" t="s">
        <v>64</v>
      </c>
      <c r="E284" s="1" t="s">
        <v>244</v>
      </c>
      <c r="F284" s="1" t="s">
        <v>245</v>
      </c>
      <c r="H284" s="0" t="s">
        <v>245</v>
      </c>
      <c r="I284" s="27" t="n">
        <v>88140.2</v>
      </c>
      <c r="J284" s="0" t="e">
        <f aca="false">H284/I284</f>
        <v>#VALUE!</v>
      </c>
      <c r="K284" s="0" t="n">
        <v>0</v>
      </c>
    </row>
    <row r="285" customFormat="false" ht="14.4" hidden="false" customHeight="false" outlineLevel="0" collapsed="false">
      <c r="A285" s="24" t="s">
        <v>359</v>
      </c>
      <c r="B285" s="24" t="s">
        <v>360</v>
      </c>
      <c r="C285" s="38" t="s">
        <v>243</v>
      </c>
      <c r="D285" s="1" t="s">
        <v>65</v>
      </c>
      <c r="E285" s="1" t="s">
        <v>244</v>
      </c>
      <c r="F285" s="1" t="s">
        <v>245</v>
      </c>
      <c r="H285" s="0" t="s">
        <v>245</v>
      </c>
      <c r="I285" s="27" t="n">
        <v>383836</v>
      </c>
      <c r="J285" s="0" t="e">
        <f aca="false">H285/I285</f>
        <v>#VALUE!</v>
      </c>
      <c r="K285" s="0" t="n">
        <v>0</v>
      </c>
    </row>
    <row r="286" customFormat="false" ht="14.4" hidden="false" customHeight="false" outlineLevel="0" collapsed="false">
      <c r="A286" s="24" t="s">
        <v>359</v>
      </c>
      <c r="B286" s="24" t="s">
        <v>360</v>
      </c>
      <c r="C286" s="38" t="s">
        <v>243</v>
      </c>
      <c r="D286" s="1" t="s">
        <v>66</v>
      </c>
      <c r="E286" s="1" t="s">
        <v>244</v>
      </c>
      <c r="F286" s="1" t="s">
        <v>361</v>
      </c>
      <c r="H286" s="0" t="n">
        <v>6418</v>
      </c>
      <c r="I286" s="27" t="n">
        <v>383836</v>
      </c>
      <c r="J286" s="0" t="n">
        <f aca="false">H286/I286</f>
        <v>0.0167206827916089</v>
      </c>
      <c r="K286" s="0" t="n">
        <v>0.0167206827916089</v>
      </c>
    </row>
    <row r="287" customFormat="false" ht="14.4" hidden="false" customHeight="false" outlineLevel="0" collapsed="false">
      <c r="A287" s="24" t="s">
        <v>359</v>
      </c>
      <c r="B287" s="24" t="s">
        <v>360</v>
      </c>
      <c r="C287" s="38" t="s">
        <v>243</v>
      </c>
      <c r="D287" s="1" t="s">
        <v>67</v>
      </c>
      <c r="E287" s="1" t="s">
        <v>244</v>
      </c>
      <c r="F287" s="1" t="s">
        <v>362</v>
      </c>
      <c r="H287" s="0" t="n">
        <v>48033</v>
      </c>
      <c r="I287" s="27" t="n">
        <v>383836</v>
      </c>
      <c r="J287" s="0" t="n">
        <f aca="false">H287/I287</f>
        <v>0.125139382444586</v>
      </c>
      <c r="K287" s="0" t="n">
        <v>0.125139382444586</v>
      </c>
    </row>
    <row r="288" customFormat="false" ht="14.4" hidden="false" customHeight="false" outlineLevel="0" collapsed="false">
      <c r="A288" s="24" t="s">
        <v>359</v>
      </c>
      <c r="B288" s="24" t="s">
        <v>360</v>
      </c>
      <c r="C288" s="38" t="s">
        <v>243</v>
      </c>
      <c r="D288" s="1" t="s">
        <v>68</v>
      </c>
      <c r="E288" s="1" t="s">
        <v>244</v>
      </c>
      <c r="F288" s="1" t="s">
        <v>245</v>
      </c>
      <c r="H288" s="0" t="s">
        <v>245</v>
      </c>
      <c r="I288" s="27" t="n">
        <v>383836</v>
      </c>
      <c r="J288" s="0" t="e">
        <f aca="false">H288/I288</f>
        <v>#VALUE!</v>
      </c>
      <c r="K288" s="0" t="n">
        <v>0</v>
      </c>
    </row>
    <row r="289" customFormat="false" ht="14.4" hidden="false" customHeight="false" outlineLevel="0" collapsed="false">
      <c r="A289" s="24" t="s">
        <v>359</v>
      </c>
      <c r="B289" s="24" t="s">
        <v>360</v>
      </c>
      <c r="C289" s="38" t="s">
        <v>243</v>
      </c>
      <c r="D289" s="1" t="s">
        <v>69</v>
      </c>
      <c r="E289" s="1" t="s">
        <v>244</v>
      </c>
      <c r="F289" s="1" t="s">
        <v>245</v>
      </c>
      <c r="H289" s="0" t="s">
        <v>245</v>
      </c>
      <c r="I289" s="27" t="n">
        <v>383836</v>
      </c>
      <c r="J289" s="0" t="e">
        <f aca="false">H289/I289</f>
        <v>#VALUE!</v>
      </c>
      <c r="K289" s="0" t="n">
        <v>0</v>
      </c>
    </row>
    <row r="290" customFormat="false" ht="14.4" hidden="false" customHeight="false" outlineLevel="0" collapsed="false">
      <c r="A290" s="24" t="s">
        <v>359</v>
      </c>
      <c r="B290" s="24" t="s">
        <v>360</v>
      </c>
      <c r="C290" s="38" t="s">
        <v>243</v>
      </c>
      <c r="D290" s="1" t="s">
        <v>70</v>
      </c>
      <c r="E290" s="1" t="s">
        <v>244</v>
      </c>
      <c r="F290" s="1" t="s">
        <v>245</v>
      </c>
      <c r="H290" s="0" t="s">
        <v>245</v>
      </c>
      <c r="I290" s="27" t="n">
        <v>367503</v>
      </c>
      <c r="J290" s="0" t="e">
        <f aca="false">H290/I290</f>
        <v>#VALUE!</v>
      </c>
      <c r="K290" s="0" t="n">
        <v>0</v>
      </c>
    </row>
    <row r="291" customFormat="false" ht="14.4" hidden="false" customHeight="false" outlineLevel="0" collapsed="false">
      <c r="A291" s="24" t="s">
        <v>359</v>
      </c>
      <c r="B291" s="24" t="s">
        <v>360</v>
      </c>
      <c r="C291" s="38" t="s">
        <v>243</v>
      </c>
      <c r="D291" s="1" t="s">
        <v>71</v>
      </c>
      <c r="E291" s="1" t="s">
        <v>244</v>
      </c>
      <c r="F291" s="1" t="s">
        <v>363</v>
      </c>
      <c r="H291" s="0" t="n">
        <v>1914002</v>
      </c>
      <c r="I291" s="27" t="n">
        <v>367503</v>
      </c>
      <c r="J291" s="0" t="n">
        <f aca="false">H291/I291</f>
        <v>5.20812619216714</v>
      </c>
      <c r="K291" s="0" t="n">
        <v>5.20812619216714</v>
      </c>
    </row>
    <row r="292" customFormat="false" ht="14.4" hidden="false" customHeight="false" outlineLevel="0" collapsed="false">
      <c r="A292" s="24" t="s">
        <v>359</v>
      </c>
      <c r="B292" s="24" t="s">
        <v>360</v>
      </c>
      <c r="C292" s="38" t="s">
        <v>243</v>
      </c>
      <c r="D292" s="1" t="s">
        <v>72</v>
      </c>
      <c r="E292" s="1" t="s">
        <v>244</v>
      </c>
      <c r="F292" s="1" t="s">
        <v>245</v>
      </c>
      <c r="H292" s="0" t="s">
        <v>245</v>
      </c>
      <c r="I292" s="27" t="n">
        <v>81797.6</v>
      </c>
      <c r="J292" s="0" t="e">
        <f aca="false">H292/I292</f>
        <v>#VALUE!</v>
      </c>
      <c r="K292" s="0" t="n">
        <v>0</v>
      </c>
    </row>
    <row r="293" customFormat="false" ht="14.4" hidden="false" customHeight="false" outlineLevel="0" collapsed="false">
      <c r="A293" s="24" t="s">
        <v>359</v>
      </c>
      <c r="B293" s="24" t="s">
        <v>360</v>
      </c>
      <c r="C293" s="38" t="s">
        <v>243</v>
      </c>
      <c r="D293" s="1" t="s">
        <v>73</v>
      </c>
      <c r="E293" s="1" t="s">
        <v>244</v>
      </c>
      <c r="F293" s="1" t="s">
        <v>245</v>
      </c>
      <c r="H293" s="0" t="s">
        <v>245</v>
      </c>
      <c r="I293" s="27" t="n">
        <v>81797.6</v>
      </c>
      <c r="J293" s="0" t="e">
        <f aca="false">H293/I293</f>
        <v>#VALUE!</v>
      </c>
      <c r="K293" s="0" t="n">
        <v>0</v>
      </c>
    </row>
    <row r="294" customFormat="false" ht="14.4" hidden="false" customHeight="false" outlineLevel="0" collapsed="false">
      <c r="A294" s="24" t="s">
        <v>359</v>
      </c>
      <c r="B294" s="24" t="s">
        <v>360</v>
      </c>
      <c r="C294" s="38" t="s">
        <v>243</v>
      </c>
      <c r="D294" s="1" t="s">
        <v>74</v>
      </c>
      <c r="E294" s="1" t="s">
        <v>244</v>
      </c>
      <c r="F294" s="1" t="s">
        <v>245</v>
      </c>
      <c r="H294" s="0" t="s">
        <v>245</v>
      </c>
      <c r="I294" s="27" t="n">
        <v>81797.6</v>
      </c>
      <c r="J294" s="0" t="e">
        <f aca="false">H294/I294</f>
        <v>#VALUE!</v>
      </c>
      <c r="K294" s="0" t="n">
        <v>0</v>
      </c>
    </row>
    <row r="295" customFormat="false" ht="14.4" hidden="false" customHeight="false" outlineLevel="0" collapsed="false">
      <c r="A295" s="24" t="s">
        <v>359</v>
      </c>
      <c r="B295" s="24" t="s">
        <v>360</v>
      </c>
      <c r="C295" s="38" t="s">
        <v>243</v>
      </c>
      <c r="D295" s="1" t="s">
        <v>75</v>
      </c>
      <c r="E295" s="1" t="s">
        <v>244</v>
      </c>
      <c r="F295" s="1" t="s">
        <v>245</v>
      </c>
      <c r="H295" s="0" t="s">
        <v>245</v>
      </c>
      <c r="I295" s="27" t="n">
        <v>81797.6</v>
      </c>
      <c r="J295" s="0" t="e">
        <f aca="false">H295/I295</f>
        <v>#VALUE!</v>
      </c>
      <c r="K295" s="0" t="n">
        <v>0</v>
      </c>
    </row>
    <row r="296" customFormat="false" ht="14.4" hidden="false" customHeight="false" outlineLevel="0" collapsed="false">
      <c r="A296" s="24" t="s">
        <v>359</v>
      </c>
      <c r="B296" s="24" t="s">
        <v>360</v>
      </c>
      <c r="C296" s="38" t="s">
        <v>243</v>
      </c>
      <c r="D296" s="1" t="s">
        <v>76</v>
      </c>
      <c r="E296" s="1" t="s">
        <v>244</v>
      </c>
      <c r="F296" s="1" t="s">
        <v>364</v>
      </c>
      <c r="H296" s="0" t="n">
        <v>14594</v>
      </c>
      <c r="I296" s="27" t="n">
        <v>81797.6</v>
      </c>
      <c r="J296" s="0" t="n">
        <f aca="false">H296/I296</f>
        <v>0.178415992645261</v>
      </c>
      <c r="K296" s="0" t="n">
        <v>0.178415992645261</v>
      </c>
    </row>
    <row r="297" customFormat="false" ht="14.4" hidden="false" customHeight="false" outlineLevel="0" collapsed="false">
      <c r="A297" s="24" t="s">
        <v>359</v>
      </c>
      <c r="B297" s="24" t="s">
        <v>360</v>
      </c>
      <c r="C297" s="38" t="s">
        <v>243</v>
      </c>
      <c r="D297" s="1" t="s">
        <v>77</v>
      </c>
      <c r="E297" s="1" t="s">
        <v>244</v>
      </c>
      <c r="F297" s="1" t="s">
        <v>245</v>
      </c>
      <c r="H297" s="0" t="s">
        <v>245</v>
      </c>
      <c r="I297" s="27" t="n">
        <v>81797.6</v>
      </c>
      <c r="J297" s="0" t="e">
        <f aca="false">H297/I297</f>
        <v>#VALUE!</v>
      </c>
      <c r="K297" s="0" t="n">
        <v>0</v>
      </c>
    </row>
    <row r="298" customFormat="false" ht="14.4" hidden="false" customHeight="false" outlineLevel="0" collapsed="false">
      <c r="A298" s="24" t="s">
        <v>359</v>
      </c>
      <c r="B298" s="24" t="s">
        <v>360</v>
      </c>
      <c r="C298" s="38" t="s">
        <v>243</v>
      </c>
      <c r="D298" s="1" t="s">
        <v>78</v>
      </c>
      <c r="E298" s="1" t="s">
        <v>244</v>
      </c>
      <c r="F298" s="1" t="s">
        <v>245</v>
      </c>
      <c r="H298" s="0" t="s">
        <v>245</v>
      </c>
      <c r="I298" s="27" t="n">
        <v>81797.6</v>
      </c>
      <c r="J298" s="0" t="e">
        <f aca="false">H298/I298</f>
        <v>#VALUE!</v>
      </c>
      <c r="K298" s="0" t="n">
        <v>0</v>
      </c>
    </row>
    <row r="299" customFormat="false" ht="14.4" hidden="false" customHeight="false" outlineLevel="0" collapsed="false">
      <c r="A299" s="24" t="s">
        <v>359</v>
      </c>
      <c r="B299" s="24" t="s">
        <v>360</v>
      </c>
      <c r="C299" s="38" t="s">
        <v>243</v>
      </c>
      <c r="D299" s="1" t="s">
        <v>79</v>
      </c>
      <c r="E299" s="1" t="s">
        <v>244</v>
      </c>
      <c r="F299" s="1" t="s">
        <v>365</v>
      </c>
      <c r="H299" s="0" t="n">
        <v>2263</v>
      </c>
      <c r="I299" s="27" t="n">
        <v>81797.6</v>
      </c>
      <c r="J299" s="0" t="n">
        <f aca="false">H299/I299</f>
        <v>0.0276658483867497</v>
      </c>
      <c r="K299" s="0" t="n">
        <v>0.0276658483867497</v>
      </c>
    </row>
    <row r="300" customFormat="false" ht="14.4" hidden="false" customHeight="false" outlineLevel="0" collapsed="false">
      <c r="A300" s="24" t="s">
        <v>359</v>
      </c>
      <c r="B300" s="24" t="s">
        <v>360</v>
      </c>
      <c r="C300" s="38" t="s">
        <v>243</v>
      </c>
      <c r="D300" s="1" t="s">
        <v>255</v>
      </c>
      <c r="E300" s="1" t="s">
        <v>244</v>
      </c>
      <c r="F300" s="1" t="s">
        <v>245</v>
      </c>
      <c r="H300" s="0" t="s">
        <v>245</v>
      </c>
      <c r="I300" s="27" t="n">
        <v>0</v>
      </c>
      <c r="J300" s="0" t="e">
        <f aca="false">H300/I300</f>
        <v>#VALUE!</v>
      </c>
      <c r="K300" s="0" t="n">
        <v>0</v>
      </c>
    </row>
    <row r="301" customFormat="false" ht="14.4" hidden="false" customHeight="false" outlineLevel="0" collapsed="false">
      <c r="A301" s="24" t="s">
        <v>359</v>
      </c>
      <c r="B301" s="24" t="s">
        <v>360</v>
      </c>
      <c r="C301" s="38" t="s">
        <v>243</v>
      </c>
      <c r="D301" s="1" t="s">
        <v>80</v>
      </c>
      <c r="E301" s="1" t="s">
        <v>244</v>
      </c>
      <c r="F301" s="1" t="s">
        <v>245</v>
      </c>
      <c r="H301" s="0" t="s">
        <v>245</v>
      </c>
      <c r="I301" s="27" t="n">
        <v>161445</v>
      </c>
      <c r="J301" s="0" t="e">
        <f aca="false">H301/I301</f>
        <v>#VALUE!</v>
      </c>
      <c r="K301" s="0" t="n">
        <v>0</v>
      </c>
    </row>
    <row r="302" customFormat="false" ht="14.4" hidden="false" customHeight="false" outlineLevel="0" collapsed="false">
      <c r="A302" s="24" t="s">
        <v>359</v>
      </c>
      <c r="B302" s="24" t="s">
        <v>360</v>
      </c>
      <c r="C302" s="38" t="s">
        <v>243</v>
      </c>
      <c r="D302" s="1" t="s">
        <v>81</v>
      </c>
      <c r="E302" s="1" t="s">
        <v>244</v>
      </c>
      <c r="F302" s="1" t="s">
        <v>245</v>
      </c>
      <c r="H302" s="0" t="s">
        <v>245</v>
      </c>
      <c r="I302" s="27" t="n">
        <v>363473</v>
      </c>
      <c r="J302" s="0" t="e">
        <f aca="false">H302/I302</f>
        <v>#VALUE!</v>
      </c>
      <c r="K302" s="0" t="n">
        <v>0</v>
      </c>
    </row>
    <row r="303" customFormat="false" ht="14.4" hidden="false" customHeight="false" outlineLevel="0" collapsed="false">
      <c r="A303" s="24" t="s">
        <v>359</v>
      </c>
      <c r="B303" s="24" t="s">
        <v>360</v>
      </c>
      <c r="C303" s="38" t="s">
        <v>243</v>
      </c>
      <c r="D303" s="1" t="s">
        <v>82</v>
      </c>
      <c r="E303" s="1" t="s">
        <v>244</v>
      </c>
      <c r="F303" s="1" t="s">
        <v>245</v>
      </c>
      <c r="H303" s="0" t="s">
        <v>245</v>
      </c>
      <c r="I303" s="27" t="n">
        <v>363473</v>
      </c>
      <c r="J303" s="0" t="e">
        <f aca="false">H303/I303</f>
        <v>#VALUE!</v>
      </c>
      <c r="K303" s="0" t="n">
        <v>0</v>
      </c>
    </row>
    <row r="304" customFormat="false" ht="14.4" hidden="false" customHeight="false" outlineLevel="0" collapsed="false">
      <c r="A304" s="24" t="s">
        <v>359</v>
      </c>
      <c r="B304" s="24" t="s">
        <v>360</v>
      </c>
      <c r="C304" s="38" t="s">
        <v>243</v>
      </c>
      <c r="D304" s="1" t="s">
        <v>256</v>
      </c>
      <c r="E304" s="1" t="s">
        <v>244</v>
      </c>
      <c r="F304" s="1" t="s">
        <v>245</v>
      </c>
      <c r="H304" s="0" t="s">
        <v>245</v>
      </c>
      <c r="I304" s="27" t="n">
        <v>0</v>
      </c>
      <c r="J304" s="0" t="e">
        <f aca="false">H304/I304</f>
        <v>#VALUE!</v>
      </c>
      <c r="K304" s="0" t="n">
        <v>0</v>
      </c>
    </row>
    <row r="305" customFormat="false" ht="14.4" hidden="false" customHeight="false" outlineLevel="0" collapsed="false">
      <c r="A305" s="24" t="s">
        <v>359</v>
      </c>
      <c r="B305" s="24" t="s">
        <v>360</v>
      </c>
      <c r="C305" s="38" t="s">
        <v>243</v>
      </c>
      <c r="D305" s="1" t="s">
        <v>83</v>
      </c>
      <c r="E305" s="1" t="s">
        <v>244</v>
      </c>
      <c r="F305" s="1" t="s">
        <v>245</v>
      </c>
      <c r="H305" s="0" t="s">
        <v>245</v>
      </c>
      <c r="I305" s="27" t="n">
        <v>161445</v>
      </c>
      <c r="J305" s="0" t="e">
        <f aca="false">H305/I305</f>
        <v>#VALUE!</v>
      </c>
      <c r="K305" s="0" t="n">
        <v>0</v>
      </c>
    </row>
    <row r="306" customFormat="false" ht="14.4" hidden="false" customHeight="false" outlineLevel="0" collapsed="false">
      <c r="A306" s="24" t="s">
        <v>359</v>
      </c>
      <c r="B306" s="24" t="s">
        <v>360</v>
      </c>
      <c r="C306" s="38" t="s">
        <v>243</v>
      </c>
      <c r="D306" s="1" t="s">
        <v>84</v>
      </c>
      <c r="E306" s="1" t="s">
        <v>244</v>
      </c>
      <c r="F306" s="1" t="s">
        <v>245</v>
      </c>
      <c r="H306" s="0" t="s">
        <v>245</v>
      </c>
      <c r="I306" s="27" t="n">
        <v>161445</v>
      </c>
      <c r="J306" s="0" t="e">
        <f aca="false">H306/I306</f>
        <v>#VALUE!</v>
      </c>
      <c r="K306" s="0" t="n">
        <v>0</v>
      </c>
    </row>
    <row r="307" customFormat="false" ht="14.4" hidden="false" customHeight="false" outlineLevel="0" collapsed="false">
      <c r="A307" s="24" t="s">
        <v>359</v>
      </c>
      <c r="B307" s="24" t="s">
        <v>360</v>
      </c>
      <c r="C307" s="38" t="s">
        <v>243</v>
      </c>
      <c r="D307" s="1" t="s">
        <v>85</v>
      </c>
      <c r="E307" s="1" t="s">
        <v>244</v>
      </c>
      <c r="F307" s="1" t="s">
        <v>257</v>
      </c>
      <c r="H307" s="0" t="n">
        <v>45879</v>
      </c>
      <c r="I307" s="27" t="n">
        <v>363473</v>
      </c>
      <c r="J307" s="0" t="n">
        <f aca="false">H307/I307</f>
        <v>0.126223956112283</v>
      </c>
      <c r="K307" s="0" t="n">
        <v>0.126223956112283</v>
      </c>
    </row>
    <row r="308" customFormat="false" ht="14.4" hidden="false" customHeight="false" outlineLevel="0" collapsed="false">
      <c r="A308" s="24" t="s">
        <v>359</v>
      </c>
      <c r="B308" s="24" t="s">
        <v>360</v>
      </c>
      <c r="C308" s="38" t="s">
        <v>243</v>
      </c>
      <c r="D308" s="1" t="s">
        <v>86</v>
      </c>
      <c r="E308" s="1" t="s">
        <v>244</v>
      </c>
      <c r="F308" s="1" t="s">
        <v>245</v>
      </c>
      <c r="H308" s="0" t="s">
        <v>245</v>
      </c>
      <c r="I308" s="27" t="n">
        <v>146497</v>
      </c>
      <c r="J308" s="0" t="e">
        <f aca="false">H308/I308</f>
        <v>#VALUE!</v>
      </c>
      <c r="K308" s="0" t="n">
        <v>0</v>
      </c>
    </row>
    <row r="309" customFormat="false" ht="14.4" hidden="false" customHeight="false" outlineLevel="0" collapsed="false">
      <c r="A309" s="24" t="s">
        <v>359</v>
      </c>
      <c r="B309" s="24" t="s">
        <v>360</v>
      </c>
      <c r="C309" s="38" t="s">
        <v>243</v>
      </c>
      <c r="D309" s="1" t="s">
        <v>87</v>
      </c>
      <c r="E309" s="1" t="s">
        <v>244</v>
      </c>
      <c r="F309" s="1" t="s">
        <v>245</v>
      </c>
      <c r="H309" s="0" t="s">
        <v>245</v>
      </c>
      <c r="I309" s="27" t="n">
        <v>146497</v>
      </c>
      <c r="J309" s="0" t="e">
        <f aca="false">H309/I309</f>
        <v>#VALUE!</v>
      </c>
      <c r="K309" s="0" t="n">
        <v>0</v>
      </c>
    </row>
    <row r="310" customFormat="false" ht="14.4" hidden="false" customHeight="false" outlineLevel="0" collapsed="false">
      <c r="A310" s="24" t="s">
        <v>359</v>
      </c>
      <c r="B310" s="24" t="s">
        <v>360</v>
      </c>
      <c r="C310" s="38" t="s">
        <v>243</v>
      </c>
      <c r="D310" s="1" t="s">
        <v>88</v>
      </c>
      <c r="E310" s="1" t="s">
        <v>244</v>
      </c>
      <c r="F310" s="1" t="s">
        <v>245</v>
      </c>
      <c r="H310" s="0" t="s">
        <v>245</v>
      </c>
      <c r="I310" s="27" t="n">
        <v>75418.7</v>
      </c>
      <c r="J310" s="0" t="e">
        <f aca="false">H310/I310</f>
        <v>#VALUE!</v>
      </c>
      <c r="K310" s="0" t="n">
        <v>0</v>
      </c>
    </row>
    <row r="311" customFormat="false" ht="14.4" hidden="false" customHeight="false" outlineLevel="0" collapsed="false">
      <c r="A311" s="24" t="s">
        <v>359</v>
      </c>
      <c r="B311" s="24" t="s">
        <v>360</v>
      </c>
      <c r="C311" s="38" t="s">
        <v>243</v>
      </c>
      <c r="D311" s="1" t="s">
        <v>89</v>
      </c>
      <c r="E311" s="1" t="s">
        <v>244</v>
      </c>
      <c r="F311" s="1" t="s">
        <v>245</v>
      </c>
      <c r="H311" s="0" t="s">
        <v>245</v>
      </c>
      <c r="I311" s="27" t="n">
        <v>75418.7</v>
      </c>
      <c r="J311" s="0" t="e">
        <f aca="false">H311/I311</f>
        <v>#VALUE!</v>
      </c>
      <c r="K311" s="0" t="n">
        <v>0</v>
      </c>
    </row>
    <row r="312" customFormat="false" ht="14.4" hidden="false" customHeight="false" outlineLevel="0" collapsed="false">
      <c r="A312" s="24" t="s">
        <v>359</v>
      </c>
      <c r="B312" s="24" t="s">
        <v>360</v>
      </c>
      <c r="C312" s="38" t="s">
        <v>243</v>
      </c>
      <c r="D312" s="1" t="s">
        <v>90</v>
      </c>
      <c r="E312" s="1" t="s">
        <v>244</v>
      </c>
      <c r="F312" s="1" t="s">
        <v>366</v>
      </c>
      <c r="H312" s="0" t="n">
        <v>1436</v>
      </c>
      <c r="I312" s="27" t="n">
        <v>146497</v>
      </c>
      <c r="J312" s="0" t="n">
        <f aca="false">H312/I312</f>
        <v>0.0098022485102084</v>
      </c>
      <c r="K312" s="0" t="n">
        <v>0.0098022485102084</v>
      </c>
    </row>
    <row r="313" customFormat="false" ht="14.4" hidden="false" customHeight="false" outlineLevel="0" collapsed="false">
      <c r="A313" s="24" t="s">
        <v>359</v>
      </c>
      <c r="B313" s="24" t="s">
        <v>360</v>
      </c>
      <c r="C313" s="38" t="s">
        <v>243</v>
      </c>
      <c r="D313" s="1" t="s">
        <v>91</v>
      </c>
      <c r="E313" s="1" t="s">
        <v>244</v>
      </c>
      <c r="F313" s="1" t="s">
        <v>245</v>
      </c>
      <c r="H313" s="0" t="s">
        <v>245</v>
      </c>
      <c r="I313" s="27" t="n">
        <v>146497</v>
      </c>
      <c r="J313" s="0" t="e">
        <f aca="false">H313/I313</f>
        <v>#VALUE!</v>
      </c>
      <c r="K313" s="0" t="n">
        <v>0</v>
      </c>
    </row>
    <row r="314" customFormat="false" ht="14.4" hidden="false" customHeight="false" outlineLevel="0" collapsed="false">
      <c r="A314" s="24" t="s">
        <v>359</v>
      </c>
      <c r="B314" s="24" t="s">
        <v>360</v>
      </c>
      <c r="C314" s="38" t="s">
        <v>243</v>
      </c>
      <c r="D314" s="1" t="s">
        <v>92</v>
      </c>
      <c r="E314" s="1" t="s">
        <v>244</v>
      </c>
      <c r="F314" s="1" t="s">
        <v>245</v>
      </c>
      <c r="H314" s="0" t="s">
        <v>245</v>
      </c>
      <c r="I314" s="27" t="n">
        <v>0</v>
      </c>
      <c r="J314" s="0" t="e">
        <f aca="false">H314/I314</f>
        <v>#VALUE!</v>
      </c>
      <c r="K314" s="0" t="n">
        <v>0</v>
      </c>
    </row>
    <row r="315" customFormat="false" ht="14.4" hidden="false" customHeight="false" outlineLevel="0" collapsed="false">
      <c r="A315" s="24" t="s">
        <v>359</v>
      </c>
      <c r="B315" s="24" t="s">
        <v>360</v>
      </c>
      <c r="C315" s="38" t="s">
        <v>243</v>
      </c>
      <c r="D315" s="1" t="s">
        <v>93</v>
      </c>
      <c r="E315" s="1" t="s">
        <v>244</v>
      </c>
      <c r="F315" s="1" t="s">
        <v>367</v>
      </c>
      <c r="H315" s="0" t="n">
        <v>1232977</v>
      </c>
      <c r="I315" s="27" t="n">
        <v>361852</v>
      </c>
      <c r="J315" s="0" t="n">
        <f aca="false">H315/I315</f>
        <v>3.40740689563689</v>
      </c>
      <c r="K315" s="0" t="n">
        <v>3.40740689563689</v>
      </c>
    </row>
    <row r="316" customFormat="false" ht="14.4" hidden="false" customHeight="false" outlineLevel="0" collapsed="false">
      <c r="A316" s="24" t="s">
        <v>359</v>
      </c>
      <c r="B316" s="24" t="s">
        <v>360</v>
      </c>
      <c r="C316" s="38" t="s">
        <v>243</v>
      </c>
      <c r="D316" s="1" t="s">
        <v>260</v>
      </c>
      <c r="E316" s="1" t="s">
        <v>244</v>
      </c>
      <c r="F316" s="1" t="s">
        <v>245</v>
      </c>
      <c r="H316" s="0" t="s">
        <v>245</v>
      </c>
      <c r="I316" s="27" t="n">
        <v>0</v>
      </c>
      <c r="J316" s="0" t="e">
        <f aca="false">H316/I316</f>
        <v>#VALUE!</v>
      </c>
      <c r="K316" s="0" t="n">
        <v>0</v>
      </c>
    </row>
    <row r="317" customFormat="false" ht="14.4" hidden="false" customHeight="false" outlineLevel="0" collapsed="false">
      <c r="A317" s="24" t="s">
        <v>359</v>
      </c>
      <c r="B317" s="24" t="s">
        <v>360</v>
      </c>
      <c r="C317" s="38" t="s">
        <v>243</v>
      </c>
      <c r="D317" s="1" t="s">
        <v>94</v>
      </c>
      <c r="E317" s="1" t="s">
        <v>244</v>
      </c>
      <c r="F317" s="1" t="s">
        <v>245</v>
      </c>
      <c r="H317" s="0" t="s">
        <v>245</v>
      </c>
      <c r="I317" s="27" t="n">
        <v>77693.8</v>
      </c>
      <c r="J317" s="0" t="e">
        <f aca="false">H317/I317</f>
        <v>#VALUE!</v>
      </c>
      <c r="K317" s="0" t="n">
        <v>0</v>
      </c>
    </row>
    <row r="318" customFormat="false" ht="14.4" hidden="false" customHeight="false" outlineLevel="0" collapsed="false">
      <c r="A318" s="24" t="s">
        <v>359</v>
      </c>
      <c r="B318" s="24" t="s">
        <v>360</v>
      </c>
      <c r="C318" s="38" t="s">
        <v>243</v>
      </c>
      <c r="D318" s="1" t="s">
        <v>95</v>
      </c>
      <c r="E318" s="1" t="s">
        <v>244</v>
      </c>
      <c r="F318" s="1" t="s">
        <v>368</v>
      </c>
      <c r="H318" s="0" t="n">
        <v>105381</v>
      </c>
      <c r="I318" s="27" t="n">
        <v>77693.8</v>
      </c>
      <c r="J318" s="0" t="n">
        <f aca="false">H318/I318</f>
        <v>1.35636305599675</v>
      </c>
      <c r="K318" s="0" t="n">
        <v>1.35636305599675</v>
      </c>
    </row>
    <row r="319" customFormat="false" ht="14.4" hidden="false" customHeight="false" outlineLevel="0" collapsed="false">
      <c r="A319" s="24" t="s">
        <v>359</v>
      </c>
      <c r="B319" s="24" t="s">
        <v>360</v>
      </c>
      <c r="C319" s="38" t="s">
        <v>243</v>
      </c>
      <c r="D319" s="1" t="s">
        <v>96</v>
      </c>
      <c r="E319" s="1" t="s">
        <v>244</v>
      </c>
      <c r="F319" s="1" t="s">
        <v>245</v>
      </c>
      <c r="H319" s="0" t="s">
        <v>245</v>
      </c>
      <c r="I319" s="27" t="n">
        <v>77693.8</v>
      </c>
      <c r="J319" s="0" t="e">
        <f aca="false">H319/I319</f>
        <v>#VALUE!</v>
      </c>
      <c r="K319" s="0" t="n">
        <v>0</v>
      </c>
    </row>
    <row r="320" customFormat="false" ht="14.4" hidden="false" customHeight="false" outlineLevel="0" collapsed="false">
      <c r="A320" s="24" t="s">
        <v>359</v>
      </c>
      <c r="B320" s="24" t="s">
        <v>360</v>
      </c>
      <c r="C320" s="38" t="s">
        <v>243</v>
      </c>
      <c r="D320" s="1" t="s">
        <v>97</v>
      </c>
      <c r="E320" s="1" t="s">
        <v>244</v>
      </c>
      <c r="F320" s="1" t="s">
        <v>262</v>
      </c>
      <c r="H320" s="0" t="n">
        <v>22854</v>
      </c>
      <c r="I320" s="27" t="n">
        <v>83184.1</v>
      </c>
      <c r="J320" s="0" t="n">
        <f aca="false">H320/I320</f>
        <v>0.274740004399879</v>
      </c>
      <c r="K320" s="0" t="n">
        <v>0.274740004399879</v>
      </c>
    </row>
    <row r="321" customFormat="false" ht="14.4" hidden="false" customHeight="false" outlineLevel="0" collapsed="false">
      <c r="A321" s="24" t="s">
        <v>359</v>
      </c>
      <c r="B321" s="24" t="s">
        <v>360</v>
      </c>
      <c r="C321" s="38" t="s">
        <v>243</v>
      </c>
      <c r="D321" s="1" t="s">
        <v>98</v>
      </c>
      <c r="E321" s="1" t="s">
        <v>244</v>
      </c>
      <c r="F321" s="1" t="s">
        <v>245</v>
      </c>
      <c r="H321" s="0" t="s">
        <v>245</v>
      </c>
      <c r="I321" s="27" t="n">
        <v>83184.1</v>
      </c>
      <c r="J321" s="0" t="e">
        <f aca="false">H321/I321</f>
        <v>#VALUE!</v>
      </c>
      <c r="K321" s="0" t="n">
        <v>0</v>
      </c>
    </row>
    <row r="322" customFormat="false" ht="14.4" hidden="false" customHeight="false" outlineLevel="0" collapsed="false">
      <c r="A322" s="24" t="s">
        <v>359</v>
      </c>
      <c r="B322" s="24" t="s">
        <v>360</v>
      </c>
      <c r="C322" s="38" t="s">
        <v>243</v>
      </c>
      <c r="D322" s="1" t="s">
        <v>99</v>
      </c>
      <c r="E322" s="1" t="s">
        <v>244</v>
      </c>
      <c r="F322" s="1" t="s">
        <v>245</v>
      </c>
      <c r="H322" s="0" t="s">
        <v>245</v>
      </c>
      <c r="I322" s="27" t="n">
        <v>83184.1</v>
      </c>
      <c r="J322" s="0" t="e">
        <f aca="false">H322/I322</f>
        <v>#VALUE!</v>
      </c>
      <c r="K322" s="0" t="n">
        <v>0</v>
      </c>
    </row>
    <row r="323" customFormat="false" ht="14.4" hidden="false" customHeight="false" outlineLevel="0" collapsed="false">
      <c r="A323" s="24" t="s">
        <v>359</v>
      </c>
      <c r="B323" s="24" t="s">
        <v>360</v>
      </c>
      <c r="C323" s="38" t="s">
        <v>243</v>
      </c>
      <c r="D323" s="1" t="s">
        <v>100</v>
      </c>
      <c r="E323" s="1" t="s">
        <v>244</v>
      </c>
      <c r="F323" s="1" t="s">
        <v>245</v>
      </c>
      <c r="H323" s="0" t="s">
        <v>245</v>
      </c>
      <c r="I323" s="27" t="n">
        <v>161445</v>
      </c>
      <c r="J323" s="0" t="e">
        <f aca="false">H323/I323</f>
        <v>#VALUE!</v>
      </c>
      <c r="K323" s="0" t="n">
        <v>0</v>
      </c>
    </row>
    <row r="324" customFormat="false" ht="14.4" hidden="false" customHeight="false" outlineLevel="0" collapsed="false">
      <c r="A324" s="24" t="s">
        <v>359</v>
      </c>
      <c r="B324" s="24" t="s">
        <v>360</v>
      </c>
      <c r="C324" s="38" t="s">
        <v>243</v>
      </c>
      <c r="D324" s="1" t="s">
        <v>101</v>
      </c>
      <c r="E324" s="1" t="s">
        <v>244</v>
      </c>
      <c r="F324" s="1" t="s">
        <v>245</v>
      </c>
      <c r="H324" s="0" t="s">
        <v>245</v>
      </c>
      <c r="I324" s="27" t="n">
        <v>161445</v>
      </c>
      <c r="J324" s="0" t="e">
        <f aca="false">H324/I324</f>
        <v>#VALUE!</v>
      </c>
      <c r="K324" s="0" t="n">
        <v>0</v>
      </c>
    </row>
    <row r="325" customFormat="false" ht="14.4" hidden="false" customHeight="false" outlineLevel="0" collapsed="false">
      <c r="A325" s="24" t="s">
        <v>359</v>
      </c>
      <c r="B325" s="24" t="s">
        <v>360</v>
      </c>
      <c r="C325" s="38" t="s">
        <v>243</v>
      </c>
      <c r="D325" s="1" t="s">
        <v>102</v>
      </c>
      <c r="E325" s="1" t="s">
        <v>244</v>
      </c>
      <c r="F325" s="1" t="s">
        <v>369</v>
      </c>
      <c r="H325" s="0" t="n">
        <v>46418</v>
      </c>
      <c r="I325" s="27" t="n">
        <v>161445</v>
      </c>
      <c r="J325" s="0" t="n">
        <f aca="false">H325/I325</f>
        <v>0.287515872278485</v>
      </c>
      <c r="K325" s="0" t="n">
        <v>0.287515872278485</v>
      </c>
    </row>
    <row r="326" customFormat="false" ht="14.4" hidden="false" customHeight="false" outlineLevel="0" collapsed="false">
      <c r="A326" s="24" t="s">
        <v>359</v>
      </c>
      <c r="B326" s="24" t="s">
        <v>360</v>
      </c>
      <c r="C326" s="38" t="s">
        <v>243</v>
      </c>
      <c r="D326" s="1" t="s">
        <v>103</v>
      </c>
      <c r="E326" s="1" t="s">
        <v>244</v>
      </c>
      <c r="F326" s="1" t="s">
        <v>370</v>
      </c>
      <c r="H326" s="0" t="n">
        <v>1505</v>
      </c>
      <c r="I326" s="27" t="n">
        <v>161445</v>
      </c>
      <c r="J326" s="0" t="n">
        <f aca="false">H326/I326</f>
        <v>0.0093220601443216</v>
      </c>
      <c r="K326" s="0" t="n">
        <v>0.0093220601443216</v>
      </c>
    </row>
    <row r="327" customFormat="false" ht="14.4" hidden="false" customHeight="false" outlineLevel="0" collapsed="false">
      <c r="A327" s="24" t="s">
        <v>359</v>
      </c>
      <c r="B327" s="24" t="s">
        <v>360</v>
      </c>
      <c r="C327" s="38" t="s">
        <v>243</v>
      </c>
      <c r="D327" s="1" t="s">
        <v>104</v>
      </c>
      <c r="E327" s="1" t="s">
        <v>244</v>
      </c>
      <c r="F327" s="1" t="s">
        <v>245</v>
      </c>
      <c r="H327" s="0" t="s">
        <v>245</v>
      </c>
      <c r="I327" s="27" t="n">
        <v>161445</v>
      </c>
      <c r="J327" s="0" t="e">
        <f aca="false">H327/I327</f>
        <v>#VALUE!</v>
      </c>
      <c r="K327" s="0" t="n">
        <v>0</v>
      </c>
    </row>
    <row r="328" customFormat="false" ht="14.4" hidden="false" customHeight="false" outlineLevel="0" collapsed="false">
      <c r="A328" s="24" t="s">
        <v>359</v>
      </c>
      <c r="B328" s="24" t="s">
        <v>360</v>
      </c>
      <c r="C328" s="38" t="s">
        <v>243</v>
      </c>
      <c r="D328" s="1" t="s">
        <v>105</v>
      </c>
      <c r="E328" s="1" t="s">
        <v>244</v>
      </c>
      <c r="F328" s="1" t="s">
        <v>245</v>
      </c>
      <c r="H328" s="0" t="s">
        <v>245</v>
      </c>
      <c r="I328" s="27" t="n">
        <v>146497</v>
      </c>
      <c r="J328" s="0" t="e">
        <f aca="false">H328/I328</f>
        <v>#VALUE!</v>
      </c>
      <c r="K328" s="0" t="n">
        <v>0</v>
      </c>
    </row>
    <row r="329" customFormat="false" ht="14.4" hidden="false" customHeight="false" outlineLevel="0" collapsed="false">
      <c r="A329" s="24" t="s">
        <v>359</v>
      </c>
      <c r="B329" s="24" t="s">
        <v>360</v>
      </c>
      <c r="C329" s="38" t="s">
        <v>243</v>
      </c>
      <c r="D329" s="1" t="s">
        <v>106</v>
      </c>
      <c r="E329" s="1" t="s">
        <v>244</v>
      </c>
      <c r="F329" s="1" t="s">
        <v>245</v>
      </c>
      <c r="H329" s="0" t="s">
        <v>245</v>
      </c>
      <c r="I329" s="27" t="n">
        <v>146497</v>
      </c>
      <c r="J329" s="0" t="e">
        <f aca="false">H329/I329</f>
        <v>#VALUE!</v>
      </c>
      <c r="K329" s="0" t="n">
        <v>0</v>
      </c>
    </row>
    <row r="330" customFormat="false" ht="14.4" hidden="false" customHeight="false" outlineLevel="0" collapsed="false">
      <c r="A330" s="24" t="s">
        <v>359</v>
      </c>
      <c r="B330" s="24" t="s">
        <v>360</v>
      </c>
      <c r="C330" s="38" t="s">
        <v>243</v>
      </c>
      <c r="D330" s="1" t="s">
        <v>107</v>
      </c>
      <c r="E330" s="1" t="s">
        <v>244</v>
      </c>
      <c r="F330" s="1" t="s">
        <v>371</v>
      </c>
      <c r="H330" s="0" t="n">
        <v>27103522</v>
      </c>
      <c r="I330" s="27" t="n">
        <v>398823</v>
      </c>
      <c r="J330" s="0" t="n">
        <f aca="false">H330/I330</f>
        <v>67.9587736915875</v>
      </c>
      <c r="K330" s="0" t="n">
        <v>67.9587736915875</v>
      </c>
      <c r="N330" s="43" t="n">
        <v>44025</v>
      </c>
      <c r="O330" s="44" t="n">
        <v>0.994</v>
      </c>
      <c r="P330" s="0" t="n">
        <f aca="false">O330*1000</f>
        <v>994</v>
      </c>
      <c r="Q330" s="0" t="n">
        <v>70</v>
      </c>
      <c r="R330" s="0" t="n">
        <f aca="false">Q330*P330</f>
        <v>69580</v>
      </c>
      <c r="S330" s="0" t="n">
        <f aca="false">2/3</f>
        <v>0.666666666666667</v>
      </c>
      <c r="T330" s="0" t="n">
        <f aca="false">R330*S330</f>
        <v>46386.6666666667</v>
      </c>
      <c r="U330" s="0" t="n">
        <f aca="false">0.5*1000</f>
        <v>500</v>
      </c>
      <c r="V330" s="0" t="n">
        <f aca="false">T330/U330</f>
        <v>92.7733333333334</v>
      </c>
      <c r="W330" s="0" t="n">
        <f aca="false">J330</f>
        <v>67.9587736915875</v>
      </c>
      <c r="X330" s="0" t="n">
        <f aca="false">W330/V330</f>
        <v>0.73252486732812</v>
      </c>
    </row>
    <row r="331" customFormat="false" ht="14.4" hidden="false" customHeight="false" outlineLevel="0" collapsed="false">
      <c r="A331" s="24" t="s">
        <v>359</v>
      </c>
      <c r="B331" s="24" t="s">
        <v>360</v>
      </c>
      <c r="C331" s="38" t="s">
        <v>243</v>
      </c>
      <c r="D331" s="1" t="s">
        <v>108</v>
      </c>
      <c r="E331" s="1" t="s">
        <v>244</v>
      </c>
      <c r="F331" s="1" t="s">
        <v>372</v>
      </c>
      <c r="H331" s="0" t="n">
        <v>18411</v>
      </c>
      <c r="I331" s="27" t="n">
        <v>190172</v>
      </c>
      <c r="J331" s="0" t="n">
        <f aca="false">H331/I331</f>
        <v>0.0968123593378626</v>
      </c>
      <c r="K331" s="0" t="n">
        <v>0.0968123593378626</v>
      </c>
    </row>
    <row r="332" customFormat="false" ht="14.4" hidden="false" customHeight="false" outlineLevel="0" collapsed="false">
      <c r="A332" s="24" t="s">
        <v>359</v>
      </c>
      <c r="B332" s="24" t="s">
        <v>360</v>
      </c>
      <c r="C332" s="38" t="s">
        <v>243</v>
      </c>
      <c r="D332" s="1" t="s">
        <v>109</v>
      </c>
      <c r="E332" s="1" t="s">
        <v>244</v>
      </c>
      <c r="F332" s="1" t="s">
        <v>373</v>
      </c>
      <c r="H332" s="0" t="n">
        <v>27350</v>
      </c>
      <c r="I332" s="27" t="n">
        <v>190172</v>
      </c>
      <c r="J332" s="0" t="n">
        <f aca="false">H332/I332</f>
        <v>0.14381717603012</v>
      </c>
      <c r="K332" s="0" t="n">
        <v>0.14381717603012</v>
      </c>
    </row>
    <row r="333" customFormat="false" ht="14.4" hidden="false" customHeight="false" outlineLevel="0" collapsed="false">
      <c r="A333" s="24" t="s">
        <v>359</v>
      </c>
      <c r="B333" s="24" t="s">
        <v>360</v>
      </c>
      <c r="C333" s="38" t="s">
        <v>243</v>
      </c>
      <c r="D333" s="1" t="s">
        <v>110</v>
      </c>
      <c r="E333" s="1" t="s">
        <v>244</v>
      </c>
      <c r="F333" s="1" t="s">
        <v>245</v>
      </c>
      <c r="H333" s="0" t="s">
        <v>245</v>
      </c>
      <c r="I333" s="27" t="n">
        <v>190172</v>
      </c>
      <c r="J333" s="0" t="e">
        <f aca="false">H333/I333</f>
        <v>#VALUE!</v>
      </c>
      <c r="K333" s="0" t="n">
        <v>0</v>
      </c>
    </row>
    <row r="334" customFormat="false" ht="14.4" hidden="false" customHeight="false" outlineLevel="0" collapsed="false">
      <c r="A334" s="24" t="s">
        <v>359</v>
      </c>
      <c r="B334" s="24" t="s">
        <v>360</v>
      </c>
      <c r="C334" s="38" t="s">
        <v>243</v>
      </c>
      <c r="D334" s="1" t="s">
        <v>111</v>
      </c>
      <c r="E334" s="1" t="s">
        <v>244</v>
      </c>
      <c r="F334" s="1" t="s">
        <v>245</v>
      </c>
      <c r="H334" s="0" t="s">
        <v>245</v>
      </c>
      <c r="I334" s="27" t="n">
        <v>190172</v>
      </c>
      <c r="J334" s="0" t="e">
        <f aca="false">H334/I334</f>
        <v>#VALUE!</v>
      </c>
      <c r="K334" s="0" t="n">
        <v>0</v>
      </c>
    </row>
    <row r="335" customFormat="false" ht="14.4" hidden="false" customHeight="false" outlineLevel="0" collapsed="false">
      <c r="A335" s="24" t="s">
        <v>359</v>
      </c>
      <c r="B335" s="24" t="s">
        <v>360</v>
      </c>
      <c r="C335" s="38" t="s">
        <v>243</v>
      </c>
      <c r="D335" s="1" t="s">
        <v>112</v>
      </c>
      <c r="E335" s="1" t="s">
        <v>244</v>
      </c>
      <c r="F335" s="1" t="s">
        <v>374</v>
      </c>
      <c r="H335" s="0" t="n">
        <v>52462</v>
      </c>
      <c r="I335" s="27" t="n">
        <v>343637</v>
      </c>
      <c r="J335" s="0" t="n">
        <f aca="false">H335/I335</f>
        <v>0.15266691305069</v>
      </c>
      <c r="K335" s="0" t="n">
        <v>0.15266691305069</v>
      </c>
    </row>
    <row r="336" customFormat="false" ht="14.4" hidden="false" customHeight="false" outlineLevel="0" collapsed="false">
      <c r="A336" s="24" t="s">
        <v>359</v>
      </c>
      <c r="B336" s="24" t="s">
        <v>360</v>
      </c>
      <c r="C336" s="38" t="s">
        <v>243</v>
      </c>
      <c r="D336" s="1" t="s">
        <v>113</v>
      </c>
      <c r="E336" s="1" t="s">
        <v>244</v>
      </c>
      <c r="F336" s="1" t="s">
        <v>245</v>
      </c>
      <c r="H336" s="0" t="s">
        <v>245</v>
      </c>
      <c r="I336" s="27" t="n">
        <v>137070</v>
      </c>
      <c r="J336" s="0" t="e">
        <f aca="false">H336/I336</f>
        <v>#VALUE!</v>
      </c>
      <c r="K336" s="0" t="n">
        <v>0</v>
      </c>
    </row>
    <row r="337" customFormat="false" ht="14.4" hidden="false" customHeight="false" outlineLevel="0" collapsed="false">
      <c r="A337" s="24" t="s">
        <v>359</v>
      </c>
      <c r="B337" s="24" t="s">
        <v>360</v>
      </c>
      <c r="C337" s="38" t="s">
        <v>243</v>
      </c>
      <c r="D337" s="1" t="s">
        <v>114</v>
      </c>
      <c r="E337" s="1" t="s">
        <v>244</v>
      </c>
      <c r="F337" s="1" t="s">
        <v>375</v>
      </c>
      <c r="H337" s="0" t="n">
        <v>32833</v>
      </c>
      <c r="I337" s="27" t="n">
        <v>137070</v>
      </c>
      <c r="J337" s="0" t="n">
        <f aca="false">H337/I337</f>
        <v>0.239534544393376</v>
      </c>
      <c r="K337" s="0" t="n">
        <v>0.239534544393376</v>
      </c>
    </row>
    <row r="338" customFormat="false" ht="14.4" hidden="false" customHeight="false" outlineLevel="0" collapsed="false">
      <c r="A338" s="24" t="s">
        <v>359</v>
      </c>
      <c r="B338" s="24" t="s">
        <v>360</v>
      </c>
      <c r="C338" s="38" t="s">
        <v>243</v>
      </c>
      <c r="D338" s="1" t="s">
        <v>115</v>
      </c>
      <c r="E338" s="1" t="s">
        <v>244</v>
      </c>
      <c r="F338" s="1" t="s">
        <v>376</v>
      </c>
      <c r="H338" s="0" t="n">
        <v>4175</v>
      </c>
      <c r="I338" s="27" t="n">
        <v>137070</v>
      </c>
      <c r="J338" s="0" t="n">
        <f aca="false">H338/I338</f>
        <v>0.0304588896184431</v>
      </c>
      <c r="K338" s="0" t="n">
        <v>0.0304588896184431</v>
      </c>
    </row>
    <row r="339" customFormat="false" ht="14.4" hidden="false" customHeight="false" outlineLevel="0" collapsed="false">
      <c r="A339" s="24" t="s">
        <v>359</v>
      </c>
      <c r="B339" s="24" t="s">
        <v>360</v>
      </c>
      <c r="C339" s="38" t="s">
        <v>243</v>
      </c>
      <c r="D339" s="1" t="s">
        <v>116</v>
      </c>
      <c r="E339" s="1" t="s">
        <v>244</v>
      </c>
      <c r="F339" s="1" t="s">
        <v>245</v>
      </c>
      <c r="H339" s="0" t="s">
        <v>245</v>
      </c>
      <c r="I339" s="27" t="n">
        <v>137070</v>
      </c>
      <c r="J339" s="0" t="e">
        <f aca="false">H339/I339</f>
        <v>#VALUE!</v>
      </c>
      <c r="K339" s="0" t="n">
        <v>0</v>
      </c>
    </row>
    <row r="340" customFormat="false" ht="14.4" hidden="false" customHeight="false" outlineLevel="0" collapsed="false">
      <c r="A340" s="24" t="s">
        <v>359</v>
      </c>
      <c r="B340" s="24" t="s">
        <v>360</v>
      </c>
      <c r="C340" s="38" t="s">
        <v>243</v>
      </c>
      <c r="D340" s="1" t="s">
        <v>117</v>
      </c>
      <c r="E340" s="1" t="s">
        <v>263</v>
      </c>
      <c r="F340" s="1" t="s">
        <v>377</v>
      </c>
      <c r="H340" s="0" t="n">
        <v>4712</v>
      </c>
      <c r="I340" s="27" t="n">
        <v>161998</v>
      </c>
      <c r="J340" s="0" t="n">
        <f aca="false">H340/I340</f>
        <v>0.0290867788491216</v>
      </c>
      <c r="K340" s="42" t="n">
        <v>0.0290867788491216</v>
      </c>
    </row>
    <row r="341" customFormat="false" ht="14.4" hidden="false" customHeight="false" outlineLevel="0" collapsed="false">
      <c r="A341" s="24" t="s">
        <v>359</v>
      </c>
      <c r="B341" s="24" t="s">
        <v>360</v>
      </c>
      <c r="C341" s="38" t="s">
        <v>243</v>
      </c>
      <c r="D341" s="1" t="s">
        <v>118</v>
      </c>
      <c r="E341" s="1" t="s">
        <v>244</v>
      </c>
      <c r="F341" s="1" t="s">
        <v>245</v>
      </c>
      <c r="H341" s="0" t="s">
        <v>245</v>
      </c>
      <c r="I341" s="27" t="n">
        <v>145124</v>
      </c>
      <c r="J341" s="0" t="e">
        <f aca="false">H341/I341</f>
        <v>#VALUE!</v>
      </c>
      <c r="K341" s="0" t="n">
        <v>0</v>
      </c>
    </row>
    <row r="342" customFormat="false" ht="14.4" hidden="false" customHeight="false" outlineLevel="0" collapsed="false">
      <c r="A342" s="24" t="s">
        <v>359</v>
      </c>
      <c r="B342" s="24" t="s">
        <v>360</v>
      </c>
      <c r="C342" s="38" t="s">
        <v>243</v>
      </c>
      <c r="D342" s="1" t="s">
        <v>119</v>
      </c>
      <c r="E342" s="1" t="s">
        <v>244</v>
      </c>
      <c r="F342" s="1" t="s">
        <v>245</v>
      </c>
      <c r="H342" s="0" t="s">
        <v>245</v>
      </c>
      <c r="I342" s="27" t="n">
        <v>155074</v>
      </c>
      <c r="J342" s="0" t="e">
        <f aca="false">H342/I342</f>
        <v>#VALUE!</v>
      </c>
      <c r="K342" s="0" t="n">
        <v>0</v>
      </c>
    </row>
    <row r="343" customFormat="false" ht="14.4" hidden="false" customHeight="false" outlineLevel="0" collapsed="false">
      <c r="A343" s="24" t="s">
        <v>359</v>
      </c>
      <c r="B343" s="24" t="s">
        <v>360</v>
      </c>
      <c r="C343" s="38" t="s">
        <v>243</v>
      </c>
      <c r="D343" s="1" t="s">
        <v>120</v>
      </c>
      <c r="E343" s="1" t="s">
        <v>244</v>
      </c>
      <c r="F343" s="1" t="s">
        <v>378</v>
      </c>
      <c r="H343" s="0" t="n">
        <v>1954</v>
      </c>
      <c r="I343" s="27" t="n">
        <v>190361</v>
      </c>
      <c r="J343" s="0" t="n">
        <f aca="false">H343/I343</f>
        <v>0.0102647075819102</v>
      </c>
      <c r="K343" s="0" t="n">
        <v>0.0102647075819102</v>
      </c>
    </row>
    <row r="344" customFormat="false" ht="14.4" hidden="false" customHeight="false" outlineLevel="0" collapsed="false">
      <c r="A344" s="24" t="s">
        <v>359</v>
      </c>
      <c r="B344" s="24" t="s">
        <v>360</v>
      </c>
      <c r="C344" s="38" t="s">
        <v>243</v>
      </c>
      <c r="D344" s="1" t="s">
        <v>121</v>
      </c>
      <c r="E344" s="1" t="s">
        <v>244</v>
      </c>
      <c r="F344" s="1" t="s">
        <v>246</v>
      </c>
      <c r="H344" s="0" t="s">
        <v>246</v>
      </c>
      <c r="I344" s="27" t="n">
        <v>190361</v>
      </c>
      <c r="J344" s="0" t="e">
        <f aca="false">H344/I344</f>
        <v>#VALUE!</v>
      </c>
      <c r="K344" s="45" t="n">
        <v>0</v>
      </c>
    </row>
    <row r="345" customFormat="false" ht="14.4" hidden="false" customHeight="false" outlineLevel="0" collapsed="false">
      <c r="A345" s="24" t="s">
        <v>359</v>
      </c>
      <c r="B345" s="24" t="s">
        <v>360</v>
      </c>
      <c r="C345" s="38" t="s">
        <v>243</v>
      </c>
      <c r="D345" s="1" t="s">
        <v>122</v>
      </c>
      <c r="E345" s="1" t="s">
        <v>244</v>
      </c>
      <c r="F345" s="1" t="s">
        <v>379</v>
      </c>
      <c r="H345" s="0" t="n">
        <v>133849</v>
      </c>
      <c r="I345" s="27" t="n">
        <v>164792</v>
      </c>
      <c r="J345" s="0" t="n">
        <f aca="false">H345/I345</f>
        <v>0.812229962619545</v>
      </c>
      <c r="K345" s="0" t="n">
        <v>0.812229962619545</v>
      </c>
    </row>
    <row r="346" customFormat="false" ht="14.4" hidden="false" customHeight="false" outlineLevel="0" collapsed="false">
      <c r="A346" s="24" t="s">
        <v>359</v>
      </c>
      <c r="B346" s="24" t="s">
        <v>360</v>
      </c>
      <c r="C346" s="38" t="s">
        <v>243</v>
      </c>
      <c r="D346" s="1" t="s">
        <v>123</v>
      </c>
      <c r="E346" s="1" t="s">
        <v>244</v>
      </c>
      <c r="F346" s="1" t="s">
        <v>245</v>
      </c>
      <c r="H346" s="0" t="s">
        <v>245</v>
      </c>
      <c r="I346" s="27" t="n">
        <v>0</v>
      </c>
      <c r="J346" s="0" t="e">
        <f aca="false">H346/I346</f>
        <v>#VALUE!</v>
      </c>
      <c r="K346" s="0" t="n">
        <v>0</v>
      </c>
    </row>
    <row r="347" customFormat="false" ht="14.4" hidden="false" customHeight="false" outlineLevel="0" collapsed="false">
      <c r="A347" s="24" t="s">
        <v>359</v>
      </c>
      <c r="B347" s="24" t="s">
        <v>360</v>
      </c>
      <c r="C347" s="38" t="s">
        <v>243</v>
      </c>
      <c r="D347" s="1" t="s">
        <v>124</v>
      </c>
      <c r="E347" s="1" t="s">
        <v>244</v>
      </c>
      <c r="F347" s="1" t="s">
        <v>245</v>
      </c>
      <c r="H347" s="0" t="s">
        <v>245</v>
      </c>
      <c r="I347" s="27" t="n">
        <v>289240</v>
      </c>
      <c r="J347" s="0" t="e">
        <f aca="false">H347/I347</f>
        <v>#VALUE!</v>
      </c>
      <c r="K347" s="0" t="n">
        <v>0</v>
      </c>
    </row>
    <row r="348" customFormat="false" ht="14.4" hidden="false" customHeight="false" outlineLevel="0" collapsed="false">
      <c r="A348" s="24" t="s">
        <v>359</v>
      </c>
      <c r="B348" s="24" t="s">
        <v>360</v>
      </c>
      <c r="C348" s="38" t="s">
        <v>243</v>
      </c>
      <c r="D348" s="1" t="s">
        <v>125</v>
      </c>
      <c r="E348" s="1" t="s">
        <v>244</v>
      </c>
      <c r="F348" s="1" t="s">
        <v>380</v>
      </c>
      <c r="H348" s="0" t="n">
        <v>279399</v>
      </c>
      <c r="I348" s="27" t="n">
        <v>111267</v>
      </c>
      <c r="J348" s="0" t="n">
        <f aca="false">H348/I348</f>
        <v>2.51106797163579</v>
      </c>
      <c r="K348" s="0" t="n">
        <v>2.51106797163579</v>
      </c>
    </row>
    <row r="349" customFormat="false" ht="14.4" hidden="false" customHeight="false" outlineLevel="0" collapsed="false">
      <c r="A349" s="24" t="s">
        <v>359</v>
      </c>
      <c r="B349" s="24" t="s">
        <v>360</v>
      </c>
      <c r="C349" s="38" t="s">
        <v>243</v>
      </c>
      <c r="D349" s="1" t="s">
        <v>126</v>
      </c>
      <c r="E349" s="1" t="s">
        <v>244</v>
      </c>
      <c r="F349" s="1" t="s">
        <v>245</v>
      </c>
      <c r="H349" s="0" t="s">
        <v>245</v>
      </c>
      <c r="I349" s="27" t="n">
        <v>111267</v>
      </c>
      <c r="J349" s="0" t="e">
        <f aca="false">H349/I349</f>
        <v>#VALUE!</v>
      </c>
      <c r="K349" s="0" t="n">
        <v>0</v>
      </c>
    </row>
    <row r="350" customFormat="false" ht="14.4" hidden="false" customHeight="false" outlineLevel="0" collapsed="false">
      <c r="A350" s="24" t="s">
        <v>359</v>
      </c>
      <c r="B350" s="24" t="s">
        <v>360</v>
      </c>
      <c r="C350" s="38" t="s">
        <v>243</v>
      </c>
      <c r="D350" s="1" t="s">
        <v>127</v>
      </c>
      <c r="E350" s="1" t="s">
        <v>244</v>
      </c>
      <c r="F350" s="1" t="s">
        <v>246</v>
      </c>
      <c r="H350" s="0" t="s">
        <v>246</v>
      </c>
      <c r="I350" s="27" t="n">
        <v>150290</v>
      </c>
      <c r="J350" s="0" t="e">
        <f aca="false">H350/I350</f>
        <v>#VALUE!</v>
      </c>
      <c r="K350" s="45" t="n">
        <v>0</v>
      </c>
    </row>
    <row r="351" customFormat="false" ht="14.4" hidden="false" customHeight="false" outlineLevel="0" collapsed="false">
      <c r="A351" s="24" t="s">
        <v>359</v>
      </c>
      <c r="B351" s="24" t="s">
        <v>360</v>
      </c>
      <c r="C351" s="38" t="s">
        <v>243</v>
      </c>
      <c r="D351" s="1" t="s">
        <v>128</v>
      </c>
      <c r="E351" s="1" t="s">
        <v>244</v>
      </c>
      <c r="F351" s="1" t="s">
        <v>381</v>
      </c>
      <c r="H351" s="0" t="n">
        <v>3363</v>
      </c>
      <c r="I351" s="27" t="n">
        <v>164792</v>
      </c>
      <c r="J351" s="0" t="n">
        <f aca="false">H351/I351</f>
        <v>0.0204075440555367</v>
      </c>
      <c r="K351" s="0" t="n">
        <v>0.0204075440555367</v>
      </c>
    </row>
    <row r="352" customFormat="false" ht="14.4" hidden="false" customHeight="false" outlineLevel="0" collapsed="false">
      <c r="A352" s="24" t="s">
        <v>359</v>
      </c>
      <c r="B352" s="24" t="s">
        <v>360</v>
      </c>
      <c r="C352" s="38" t="s">
        <v>243</v>
      </c>
      <c r="D352" s="1" t="s">
        <v>129</v>
      </c>
      <c r="E352" s="1" t="s">
        <v>244</v>
      </c>
      <c r="F352" s="1" t="s">
        <v>245</v>
      </c>
      <c r="H352" s="0" t="s">
        <v>245</v>
      </c>
      <c r="I352" s="27" t="n">
        <v>288351</v>
      </c>
      <c r="J352" s="0" t="e">
        <f aca="false">H352/I352</f>
        <v>#VALUE!</v>
      </c>
      <c r="K352" s="0" t="n">
        <v>0</v>
      </c>
    </row>
    <row r="353" customFormat="false" ht="14.4" hidden="false" customHeight="false" outlineLevel="0" collapsed="false">
      <c r="A353" s="24" t="s">
        <v>359</v>
      </c>
      <c r="B353" s="24" t="s">
        <v>360</v>
      </c>
      <c r="C353" s="38" t="s">
        <v>243</v>
      </c>
      <c r="D353" s="1" t="s">
        <v>130</v>
      </c>
      <c r="E353" s="1" t="s">
        <v>244</v>
      </c>
      <c r="F353" s="1" t="s">
        <v>245</v>
      </c>
      <c r="H353" s="0" t="s">
        <v>245</v>
      </c>
      <c r="I353" s="27" t="n">
        <v>152009</v>
      </c>
      <c r="J353" s="0" t="e">
        <f aca="false">H353/I354</f>
        <v>#VALUE!</v>
      </c>
      <c r="K353" s="0" t="n">
        <v>0</v>
      </c>
    </row>
    <row r="354" customFormat="false" ht="14.4" hidden="false" customHeight="false" outlineLevel="0" collapsed="false">
      <c r="A354" s="24" t="s">
        <v>359</v>
      </c>
      <c r="B354" s="24" t="s">
        <v>360</v>
      </c>
      <c r="C354" s="38" t="s">
        <v>243</v>
      </c>
      <c r="D354" s="1" t="s">
        <v>132</v>
      </c>
      <c r="E354" s="1" t="s">
        <v>244</v>
      </c>
      <c r="F354" s="1" t="s">
        <v>245</v>
      </c>
      <c r="H354" s="0" t="s">
        <v>245</v>
      </c>
      <c r="I354" s="27" t="n">
        <v>184633</v>
      </c>
      <c r="J354" s="0" t="e">
        <f aca="false">H354/#REF!</f>
        <v>#VALUE!</v>
      </c>
      <c r="K354" s="0" t="n">
        <v>0</v>
      </c>
    </row>
    <row r="355" customFormat="false" ht="14.4" hidden="false" customHeight="false" outlineLevel="0" collapsed="false">
      <c r="A355" s="24" t="s">
        <v>359</v>
      </c>
      <c r="B355" s="24" t="s">
        <v>360</v>
      </c>
      <c r="C355" s="38" t="s">
        <v>243</v>
      </c>
      <c r="D355" s="1" t="s">
        <v>131</v>
      </c>
      <c r="E355" s="1" t="s">
        <v>244</v>
      </c>
      <c r="F355" s="1" t="s">
        <v>312</v>
      </c>
      <c r="H355" s="0" t="n">
        <v>3071</v>
      </c>
      <c r="I355" s="27" t="n">
        <v>160238</v>
      </c>
      <c r="J355" s="0" t="n">
        <f aca="false">H355/I355</f>
        <v>0.0191652417029668</v>
      </c>
      <c r="K355" s="0" t="n">
        <v>0.0191652417029668</v>
      </c>
    </row>
    <row r="356" customFormat="false" ht="14.4" hidden="false" customHeight="false" outlineLevel="0" collapsed="false">
      <c r="A356" s="24" t="s">
        <v>359</v>
      </c>
      <c r="B356" s="24" t="s">
        <v>360</v>
      </c>
      <c r="C356" s="38" t="s">
        <v>243</v>
      </c>
      <c r="D356" s="1" t="s">
        <v>133</v>
      </c>
      <c r="E356" s="1" t="s">
        <v>244</v>
      </c>
      <c r="F356" s="1" t="s">
        <v>382</v>
      </c>
      <c r="H356" s="0" t="n">
        <v>20561</v>
      </c>
      <c r="I356" s="27" t="n">
        <v>166661</v>
      </c>
      <c r="J356" s="0" t="n">
        <f aca="false">H356/I356</f>
        <v>0.123370194586616</v>
      </c>
      <c r="K356" s="0" t="n">
        <v>0.123370194586616</v>
      </c>
    </row>
    <row r="357" customFormat="false" ht="14.4" hidden="false" customHeight="false" outlineLevel="0" collapsed="false">
      <c r="A357" s="24" t="s">
        <v>359</v>
      </c>
      <c r="B357" s="24" t="s">
        <v>360</v>
      </c>
      <c r="C357" s="38" t="s">
        <v>243</v>
      </c>
      <c r="D357" s="1" t="s">
        <v>134</v>
      </c>
      <c r="E357" s="1" t="s">
        <v>244</v>
      </c>
      <c r="F357" s="1" t="s">
        <v>383</v>
      </c>
      <c r="H357" s="0" t="n">
        <v>321250</v>
      </c>
      <c r="I357" s="27" t="n">
        <v>165231</v>
      </c>
      <c r="J357" s="0" t="n">
        <f aca="false">H357/I357</f>
        <v>1.94424775011953</v>
      </c>
      <c r="K357" s="0" t="n">
        <v>1.94424775011953</v>
      </c>
    </row>
    <row r="358" customFormat="false" ht="14.4" hidden="false" customHeight="false" outlineLevel="0" collapsed="false">
      <c r="A358" s="24" t="s">
        <v>359</v>
      </c>
      <c r="B358" s="24" t="s">
        <v>360</v>
      </c>
      <c r="C358" s="38" t="s">
        <v>243</v>
      </c>
      <c r="D358" s="1" t="s">
        <v>135</v>
      </c>
      <c r="E358" s="1" t="s">
        <v>244</v>
      </c>
      <c r="F358" s="1" t="s">
        <v>384</v>
      </c>
      <c r="H358" s="0" t="n">
        <v>6891</v>
      </c>
      <c r="I358" s="27" t="n">
        <v>285137</v>
      </c>
      <c r="J358" s="0" t="n">
        <f aca="false">H358/I358</f>
        <v>0.0241673300904477</v>
      </c>
      <c r="K358" s="0" t="n">
        <v>0.0241673300904477</v>
      </c>
    </row>
    <row r="359" customFormat="false" ht="14.4" hidden="false" customHeight="false" outlineLevel="0" collapsed="false">
      <c r="A359" s="24" t="s">
        <v>359</v>
      </c>
      <c r="B359" s="24" t="s">
        <v>360</v>
      </c>
      <c r="C359" s="38" t="s">
        <v>243</v>
      </c>
      <c r="D359" s="1" t="s">
        <v>136</v>
      </c>
      <c r="E359" s="1" t="s">
        <v>244</v>
      </c>
      <c r="F359" s="1" t="s">
        <v>245</v>
      </c>
      <c r="H359" s="0" t="s">
        <v>245</v>
      </c>
      <c r="I359" s="27" t="n">
        <v>126451</v>
      </c>
      <c r="J359" s="0" t="e">
        <f aca="false">H359/I359</f>
        <v>#VALUE!</v>
      </c>
      <c r="K359" s="0" t="n">
        <v>0</v>
      </c>
    </row>
    <row r="360" customFormat="false" ht="14.4" hidden="false" customHeight="false" outlineLevel="0" collapsed="false">
      <c r="A360" s="24" t="s">
        <v>359</v>
      </c>
      <c r="B360" s="24" t="s">
        <v>360</v>
      </c>
      <c r="C360" s="38" t="s">
        <v>243</v>
      </c>
      <c r="D360" s="1" t="s">
        <v>137</v>
      </c>
      <c r="E360" s="1" t="s">
        <v>244</v>
      </c>
      <c r="F360" s="1" t="s">
        <v>385</v>
      </c>
      <c r="H360" s="0" t="n">
        <v>6198</v>
      </c>
      <c r="I360" s="27" t="n">
        <v>126451</v>
      </c>
      <c r="J360" s="0" t="n">
        <f aca="false">H360/I360</f>
        <v>0.0490150334912338</v>
      </c>
      <c r="K360" s="0" t="n">
        <v>0.0490150334912338</v>
      </c>
    </row>
    <row r="361" customFormat="false" ht="14.4" hidden="false" customHeight="false" outlineLevel="0" collapsed="false">
      <c r="A361" s="24" t="s">
        <v>359</v>
      </c>
      <c r="B361" s="24" t="s">
        <v>360</v>
      </c>
      <c r="C361" s="38" t="s">
        <v>243</v>
      </c>
      <c r="D361" s="1" t="s">
        <v>138</v>
      </c>
      <c r="E361" s="1" t="s">
        <v>244</v>
      </c>
      <c r="F361" s="1" t="s">
        <v>245</v>
      </c>
      <c r="H361" s="0" t="s">
        <v>245</v>
      </c>
      <c r="I361" s="27" t="n">
        <v>0</v>
      </c>
      <c r="J361" s="0" t="e">
        <f aca="false">H361/I361</f>
        <v>#VALUE!</v>
      </c>
      <c r="K361" s="0" t="n">
        <v>0</v>
      </c>
    </row>
    <row r="362" customFormat="false" ht="14.4" hidden="false" customHeight="false" outlineLevel="0" collapsed="false">
      <c r="A362" s="24" t="s">
        <v>359</v>
      </c>
      <c r="B362" s="24" t="s">
        <v>360</v>
      </c>
      <c r="C362" s="38" t="s">
        <v>243</v>
      </c>
      <c r="D362" s="1" t="s">
        <v>139</v>
      </c>
      <c r="E362" s="1" t="s">
        <v>244</v>
      </c>
      <c r="F362" s="1" t="s">
        <v>245</v>
      </c>
      <c r="H362" s="0" t="s">
        <v>245</v>
      </c>
      <c r="I362" s="27" t="n">
        <v>0</v>
      </c>
      <c r="J362" s="0" t="e">
        <f aca="false">H362/I362</f>
        <v>#VALUE!</v>
      </c>
      <c r="K362" s="0" t="n">
        <v>0</v>
      </c>
    </row>
  </sheetData>
  <mergeCells count="1">
    <mergeCell ref="N1:X1"/>
  </mergeCells>
  <conditionalFormatting sqref="E1:E1048576">
    <cfRule type="cellIs" priority="2" operator="equal" aboveAverage="0" equalAverage="0" bottom="0" percent="0" rank="0" text="" dxfId="0">
      <formula>"Rerun"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Q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3.44"/>
    <col collapsed="false" customWidth="true" hidden="false" outlineLevel="0" max="94" min="94" style="0" width="8.88"/>
    <col collapsed="false" customWidth="true" hidden="false" outlineLevel="0" max="102" min="102" style="0" width="8.88"/>
  </cols>
  <sheetData>
    <row r="1" customFormat="false" ht="14.4" hidden="false" customHeight="false" outlineLevel="0" collapsed="false">
      <c r="D1" s="46" t="s">
        <v>386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Y1" s="47" t="s">
        <v>387</v>
      </c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</row>
    <row r="2" s="3" customFormat="true" ht="115.2" hidden="false" customHeight="false" outlineLevel="0" collapsed="false">
      <c r="A2" s="3" t="s">
        <v>221</v>
      </c>
      <c r="B2" s="3" t="s">
        <v>12</v>
      </c>
      <c r="C2" s="3" t="s">
        <v>13</v>
      </c>
      <c r="D2" s="48" t="s">
        <v>42</v>
      </c>
      <c r="E2" s="48" t="s">
        <v>47</v>
      </c>
      <c r="F2" s="48" t="s">
        <v>50</v>
      </c>
      <c r="G2" s="48" t="s">
        <v>52</v>
      </c>
      <c r="H2" s="48" t="s">
        <v>56</v>
      </c>
      <c r="I2" s="48" t="s">
        <v>57</v>
      </c>
      <c r="J2" s="48" t="s">
        <v>58</v>
      </c>
      <c r="K2" s="48" t="s">
        <v>60</v>
      </c>
      <c r="L2" s="48" t="s">
        <v>61</v>
      </c>
      <c r="M2" s="48" t="s">
        <v>62</v>
      </c>
      <c r="N2" s="48" t="s">
        <v>63</v>
      </c>
      <c r="O2" s="48" t="s">
        <v>64</v>
      </c>
      <c r="P2" s="48" t="s">
        <v>65</v>
      </c>
      <c r="Q2" s="48" t="s">
        <v>66</v>
      </c>
      <c r="R2" s="48" t="s">
        <v>67</v>
      </c>
      <c r="S2" s="48" t="s">
        <v>68</v>
      </c>
      <c r="T2" s="48" t="s">
        <v>69</v>
      </c>
      <c r="U2" s="48" t="s">
        <v>70</v>
      </c>
      <c r="V2" s="48" t="s">
        <v>71</v>
      </c>
      <c r="W2" s="48" t="s">
        <v>72</v>
      </c>
      <c r="X2" s="48" t="s">
        <v>73</v>
      </c>
      <c r="Y2" s="48" t="s">
        <v>74</v>
      </c>
      <c r="Z2" s="48" t="s">
        <v>75</v>
      </c>
      <c r="AA2" s="48" t="s">
        <v>76</v>
      </c>
      <c r="AB2" s="48" t="s">
        <v>77</v>
      </c>
      <c r="AC2" s="48" t="s">
        <v>78</v>
      </c>
      <c r="AD2" s="48" t="s">
        <v>79</v>
      </c>
      <c r="AE2" s="48" t="s">
        <v>255</v>
      </c>
      <c r="AF2" s="48" t="s">
        <v>80</v>
      </c>
      <c r="AG2" s="48" t="s">
        <v>81</v>
      </c>
      <c r="AH2" s="48" t="s">
        <v>82</v>
      </c>
      <c r="AI2" s="48" t="s">
        <v>256</v>
      </c>
      <c r="AJ2" s="48" t="s">
        <v>83</v>
      </c>
      <c r="AK2" s="48" t="s">
        <v>84</v>
      </c>
      <c r="AL2" s="48" t="s">
        <v>85</v>
      </c>
      <c r="AM2" s="48" t="s">
        <v>86</v>
      </c>
      <c r="AN2" s="48" t="s">
        <v>87</v>
      </c>
      <c r="AO2" s="48" t="s">
        <v>88</v>
      </c>
      <c r="AP2" s="48" t="s">
        <v>89</v>
      </c>
      <c r="AQ2" s="48" t="s">
        <v>90</v>
      </c>
      <c r="AR2" s="48" t="s">
        <v>91</v>
      </c>
      <c r="AS2" s="48" t="s">
        <v>92</v>
      </c>
      <c r="AT2" s="48" t="s">
        <v>93</v>
      </c>
      <c r="AU2" s="48" t="s">
        <v>260</v>
      </c>
      <c r="AV2" s="48" t="s">
        <v>94</v>
      </c>
      <c r="AW2" s="48" t="s">
        <v>95</v>
      </c>
      <c r="AX2" s="48" t="s">
        <v>96</v>
      </c>
      <c r="AY2" s="48" t="s">
        <v>97</v>
      </c>
      <c r="AZ2" s="48" t="s">
        <v>98</v>
      </c>
      <c r="BA2" s="48" t="s">
        <v>99</v>
      </c>
      <c r="BB2" s="48" t="s">
        <v>100</v>
      </c>
      <c r="BC2" s="48" t="s">
        <v>101</v>
      </c>
      <c r="BD2" s="48" t="s">
        <v>102</v>
      </c>
      <c r="BE2" s="48" t="s">
        <v>103</v>
      </c>
      <c r="BF2" s="48" t="s">
        <v>104</v>
      </c>
      <c r="BG2" s="48" t="s">
        <v>105</v>
      </c>
      <c r="BH2" s="48" t="s">
        <v>106</v>
      </c>
      <c r="BI2" s="48" t="s">
        <v>107</v>
      </c>
      <c r="BJ2" s="48" t="s">
        <v>108</v>
      </c>
      <c r="BK2" s="48" t="s">
        <v>109</v>
      </c>
      <c r="BL2" s="48" t="s">
        <v>110</v>
      </c>
      <c r="BM2" s="48" t="s">
        <v>111</v>
      </c>
      <c r="BN2" s="48" t="s">
        <v>112</v>
      </c>
      <c r="BO2" s="48" t="s">
        <v>113</v>
      </c>
      <c r="BP2" s="48" t="s">
        <v>114</v>
      </c>
      <c r="BQ2" s="48" t="s">
        <v>115</v>
      </c>
      <c r="BR2" s="48" t="s">
        <v>116</v>
      </c>
      <c r="BS2" s="48" t="s">
        <v>117</v>
      </c>
      <c r="BT2" s="48" t="s">
        <v>118</v>
      </c>
      <c r="BU2" s="48" t="s">
        <v>119</v>
      </c>
      <c r="BV2" s="48" t="s">
        <v>120</v>
      </c>
      <c r="BW2" s="48" t="s">
        <v>121</v>
      </c>
      <c r="BX2" s="48" t="s">
        <v>122</v>
      </c>
      <c r="BY2" s="48" t="s">
        <v>123</v>
      </c>
      <c r="BZ2" s="48" t="s">
        <v>124</v>
      </c>
      <c r="CA2" s="48" t="s">
        <v>125</v>
      </c>
      <c r="CB2" s="48" t="s">
        <v>126</v>
      </c>
      <c r="CC2" s="48" t="s">
        <v>127</v>
      </c>
      <c r="CD2" s="48" t="s">
        <v>128</v>
      </c>
      <c r="CE2" s="48" t="s">
        <v>129</v>
      </c>
      <c r="CF2" s="48" t="s">
        <v>130</v>
      </c>
      <c r="CG2" s="48" t="s">
        <v>132</v>
      </c>
      <c r="CH2" s="48" t="s">
        <v>131</v>
      </c>
      <c r="CI2" s="48" t="s">
        <v>133</v>
      </c>
      <c r="CJ2" s="48" t="s">
        <v>134</v>
      </c>
      <c r="CK2" s="48" t="s">
        <v>135</v>
      </c>
      <c r="CL2" s="48" t="s">
        <v>136</v>
      </c>
      <c r="CM2" s="48" t="s">
        <v>137</v>
      </c>
      <c r="CN2" s="48" t="s">
        <v>138</v>
      </c>
      <c r="CO2" s="48" t="s">
        <v>139</v>
      </c>
      <c r="CP2" s="2" t="s">
        <v>388</v>
      </c>
      <c r="CQ2" s="3" t="s">
        <v>389</v>
      </c>
      <c r="CR2" s="49" t="s">
        <v>390</v>
      </c>
      <c r="CS2" s="49" t="s">
        <v>391</v>
      </c>
      <c r="CT2" s="50" t="s">
        <v>392</v>
      </c>
      <c r="CU2" s="49" t="s">
        <v>393</v>
      </c>
      <c r="CV2" s="14" t="s">
        <v>394</v>
      </c>
      <c r="CW2" s="50" t="s">
        <v>395</v>
      </c>
      <c r="CX2" s="50" t="s">
        <v>396</v>
      </c>
      <c r="CY2" s="48" t="s">
        <v>42</v>
      </c>
      <c r="CZ2" s="48" t="s">
        <v>47</v>
      </c>
      <c r="DA2" s="48" t="s">
        <v>50</v>
      </c>
      <c r="DB2" s="48" t="s">
        <v>52</v>
      </c>
      <c r="DC2" s="48" t="s">
        <v>56</v>
      </c>
      <c r="DD2" s="48" t="s">
        <v>57</v>
      </c>
      <c r="DE2" s="48" t="s">
        <v>58</v>
      </c>
      <c r="DF2" s="48" t="s">
        <v>60</v>
      </c>
      <c r="DG2" s="48" t="s">
        <v>61</v>
      </c>
      <c r="DH2" s="48" t="s">
        <v>62</v>
      </c>
      <c r="DI2" s="48" t="s">
        <v>63</v>
      </c>
      <c r="DJ2" s="48" t="s">
        <v>64</v>
      </c>
      <c r="DK2" s="48" t="s">
        <v>65</v>
      </c>
      <c r="DL2" s="48" t="s">
        <v>66</v>
      </c>
      <c r="DM2" s="48" t="s">
        <v>67</v>
      </c>
      <c r="DN2" s="48" t="s">
        <v>68</v>
      </c>
      <c r="DO2" s="48" t="s">
        <v>69</v>
      </c>
      <c r="DP2" s="48" t="s">
        <v>70</v>
      </c>
      <c r="DQ2" s="48" t="s">
        <v>71</v>
      </c>
      <c r="DR2" s="48" t="s">
        <v>72</v>
      </c>
      <c r="DS2" s="48" t="s">
        <v>73</v>
      </c>
      <c r="DT2" s="48" t="s">
        <v>74</v>
      </c>
      <c r="DU2" s="48" t="s">
        <v>75</v>
      </c>
      <c r="DV2" s="48" t="s">
        <v>76</v>
      </c>
      <c r="DW2" s="48" t="s">
        <v>77</v>
      </c>
      <c r="DX2" s="48" t="s">
        <v>78</v>
      </c>
      <c r="DY2" s="48" t="s">
        <v>79</v>
      </c>
      <c r="DZ2" s="48" t="s">
        <v>255</v>
      </c>
      <c r="EA2" s="48" t="s">
        <v>80</v>
      </c>
      <c r="EB2" s="48" t="s">
        <v>81</v>
      </c>
      <c r="EC2" s="48" t="s">
        <v>82</v>
      </c>
      <c r="ED2" s="48" t="s">
        <v>256</v>
      </c>
      <c r="EE2" s="48" t="s">
        <v>83</v>
      </c>
      <c r="EF2" s="48" t="s">
        <v>84</v>
      </c>
      <c r="EG2" s="48" t="s">
        <v>85</v>
      </c>
      <c r="EH2" s="48" t="s">
        <v>86</v>
      </c>
      <c r="EI2" s="48" t="s">
        <v>87</v>
      </c>
      <c r="EJ2" s="48" t="s">
        <v>88</v>
      </c>
      <c r="EK2" s="48" t="s">
        <v>89</v>
      </c>
      <c r="EL2" s="48" t="s">
        <v>90</v>
      </c>
      <c r="EM2" s="48" t="s">
        <v>91</v>
      </c>
      <c r="EN2" s="48" t="s">
        <v>92</v>
      </c>
      <c r="EO2" s="48" t="s">
        <v>93</v>
      </c>
      <c r="EP2" s="48" t="s">
        <v>260</v>
      </c>
      <c r="EQ2" s="48" t="s">
        <v>94</v>
      </c>
      <c r="ER2" s="48" t="s">
        <v>95</v>
      </c>
      <c r="ES2" s="48" t="s">
        <v>96</v>
      </c>
      <c r="ET2" s="48" t="s">
        <v>97</v>
      </c>
      <c r="EU2" s="48" t="s">
        <v>98</v>
      </c>
      <c r="EV2" s="48" t="s">
        <v>99</v>
      </c>
      <c r="EW2" s="48" t="s">
        <v>100</v>
      </c>
      <c r="EX2" s="48" t="s">
        <v>101</v>
      </c>
      <c r="EY2" s="48" t="s">
        <v>102</v>
      </c>
      <c r="EZ2" s="48" t="s">
        <v>103</v>
      </c>
      <c r="FA2" s="48" t="s">
        <v>104</v>
      </c>
      <c r="FB2" s="48" t="s">
        <v>105</v>
      </c>
      <c r="FC2" s="48" t="s">
        <v>106</v>
      </c>
      <c r="FD2" s="48" t="s">
        <v>107</v>
      </c>
      <c r="FE2" s="48" t="s">
        <v>108</v>
      </c>
      <c r="FF2" s="48" t="s">
        <v>109</v>
      </c>
      <c r="FG2" s="48" t="s">
        <v>110</v>
      </c>
      <c r="FH2" s="48" t="s">
        <v>111</v>
      </c>
      <c r="FI2" s="48" t="s">
        <v>112</v>
      </c>
      <c r="FJ2" s="48" t="s">
        <v>113</v>
      </c>
      <c r="FK2" s="48" t="s">
        <v>114</v>
      </c>
      <c r="FL2" s="48" t="s">
        <v>115</v>
      </c>
      <c r="FM2" s="48" t="s">
        <v>116</v>
      </c>
      <c r="FN2" s="48" t="s">
        <v>117</v>
      </c>
      <c r="FO2" s="48" t="s">
        <v>118</v>
      </c>
      <c r="FP2" s="48" t="s">
        <v>119</v>
      </c>
      <c r="FQ2" s="48" t="s">
        <v>120</v>
      </c>
      <c r="FR2" s="48" t="s">
        <v>121</v>
      </c>
      <c r="FS2" s="48" t="s">
        <v>122</v>
      </c>
      <c r="FT2" s="48" t="s">
        <v>123</v>
      </c>
      <c r="FU2" s="48" t="s">
        <v>124</v>
      </c>
      <c r="FV2" s="48" t="s">
        <v>125</v>
      </c>
      <c r="FW2" s="48" t="s">
        <v>126</v>
      </c>
      <c r="FX2" s="48" t="s">
        <v>127</v>
      </c>
      <c r="FY2" s="48" t="s">
        <v>128</v>
      </c>
      <c r="FZ2" s="48" t="s">
        <v>129</v>
      </c>
      <c r="GA2" s="48" t="s">
        <v>130</v>
      </c>
      <c r="GB2" s="48" t="s">
        <v>132</v>
      </c>
      <c r="GC2" s="48" t="s">
        <v>131</v>
      </c>
      <c r="GD2" s="48" t="s">
        <v>133</v>
      </c>
      <c r="GE2" s="48" t="s">
        <v>134</v>
      </c>
      <c r="GF2" s="48" t="s">
        <v>135</v>
      </c>
      <c r="GG2" s="48" t="s">
        <v>136</v>
      </c>
      <c r="GH2" s="48" t="s">
        <v>137</v>
      </c>
      <c r="GI2" s="48" t="s">
        <v>138</v>
      </c>
      <c r="GJ2" s="48" t="s">
        <v>139</v>
      </c>
      <c r="GK2" s="37" t="s">
        <v>397</v>
      </c>
      <c r="GL2" s="37" t="s">
        <v>398</v>
      </c>
      <c r="GM2" s="37" t="s">
        <v>399</v>
      </c>
      <c r="GN2" s="37" t="s">
        <v>400</v>
      </c>
      <c r="GO2" s="37" t="s">
        <v>401</v>
      </c>
      <c r="GP2" s="3" t="s">
        <v>402</v>
      </c>
      <c r="GQ2" s="3" t="s">
        <v>403</v>
      </c>
    </row>
    <row r="3" customFormat="false" ht="14.4" hidden="false" customHeight="false" outlineLevel="0" collapsed="false">
      <c r="A3" s="24" t="s">
        <v>241</v>
      </c>
      <c r="B3" s="24" t="s">
        <v>242</v>
      </c>
      <c r="C3" s="38" t="s">
        <v>243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0.194461246483133</v>
      </c>
      <c r="J3" s="0" t="n">
        <v>0</v>
      </c>
      <c r="K3" s="0" t="n">
        <v>0</v>
      </c>
      <c r="L3" s="0" t="n">
        <v>0.0150383345342574</v>
      </c>
      <c r="M3" s="0" t="n">
        <v>1.66486700845485</v>
      </c>
      <c r="N3" s="0" t="n">
        <v>0</v>
      </c>
      <c r="O3" s="0" t="n">
        <v>0</v>
      </c>
      <c r="P3" s="0" t="n">
        <v>0</v>
      </c>
      <c r="Q3" s="0" t="n">
        <v>0.0266598234662721</v>
      </c>
      <c r="R3" s="0" t="n">
        <v>0.525276420137767</v>
      </c>
      <c r="S3" s="0" t="n">
        <v>0</v>
      </c>
      <c r="T3" s="0" t="n">
        <v>0</v>
      </c>
      <c r="U3" s="0" t="n">
        <v>0</v>
      </c>
      <c r="V3" s="0" t="n">
        <v>12.8232830752402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0.673112658562109</v>
      </c>
      <c r="AB3" s="0" t="n">
        <v>0</v>
      </c>
      <c r="AC3" s="0" t="n">
        <v>0</v>
      </c>
      <c r="AD3" s="0" t="n">
        <v>0.239187946834626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0.529808266363664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0.0638852672750978</v>
      </c>
      <c r="AR3" s="0" t="n">
        <v>0</v>
      </c>
      <c r="AS3" s="0" t="n">
        <v>0</v>
      </c>
      <c r="AT3" s="0" t="n">
        <v>5.47193327658822</v>
      </c>
      <c r="AU3" s="0" t="n">
        <v>0</v>
      </c>
      <c r="AV3" s="0" t="n">
        <v>0</v>
      </c>
      <c r="AW3" s="0" t="n">
        <v>5.19121216879597</v>
      </c>
      <c r="AX3" s="0" t="n">
        <v>0</v>
      </c>
      <c r="AY3" s="0" t="n">
        <v>0.490766865302383</v>
      </c>
      <c r="AZ3" s="0" t="n">
        <v>0.0686549472795883</v>
      </c>
      <c r="BA3" s="0" t="n">
        <v>0</v>
      </c>
      <c r="BB3" s="0" t="n">
        <v>0</v>
      </c>
      <c r="BC3" s="0" t="n">
        <v>0</v>
      </c>
      <c r="BD3" s="0" t="n">
        <v>1.20201306946638</v>
      </c>
      <c r="BE3" s="0" t="n">
        <v>0.02631856050048</v>
      </c>
      <c r="BF3" s="0" t="n">
        <v>0</v>
      </c>
      <c r="BG3" s="0" t="n">
        <v>0.033666218420855</v>
      </c>
      <c r="BH3" s="0" t="n">
        <v>0</v>
      </c>
      <c r="BI3" s="0" t="n">
        <v>63.8785827296821</v>
      </c>
      <c r="BJ3" s="0" t="n">
        <v>0.690196243400711</v>
      </c>
      <c r="BK3" s="0" t="n">
        <v>1.72227772753087</v>
      </c>
      <c r="BL3" s="0" t="n">
        <v>0</v>
      </c>
      <c r="BM3" s="0" t="n">
        <v>0</v>
      </c>
      <c r="BN3" s="0" t="n">
        <v>0.192444352616278</v>
      </c>
      <c r="BO3" s="0" t="n">
        <v>0</v>
      </c>
      <c r="BP3" s="0" t="n">
        <v>0.346093237032173</v>
      </c>
      <c r="BQ3" s="0" t="n">
        <v>0.0485299482016488</v>
      </c>
      <c r="BR3" s="0" t="n">
        <v>0</v>
      </c>
      <c r="BS3" s="0" t="n">
        <v>0.061543969678638</v>
      </c>
      <c r="BT3" s="0" t="n">
        <v>0</v>
      </c>
      <c r="BU3" s="0" t="n">
        <v>0.219224370300631</v>
      </c>
      <c r="BV3" s="0" t="n">
        <v>0.0293442459327278</v>
      </c>
      <c r="BW3" s="0" t="n">
        <v>0</v>
      </c>
      <c r="BX3" s="0" t="n">
        <v>4.5310816059032</v>
      </c>
      <c r="BY3" s="0" t="n">
        <v>0</v>
      </c>
      <c r="BZ3" s="0" t="n">
        <v>0</v>
      </c>
      <c r="CA3" s="0" t="n">
        <v>3.58049556472269</v>
      </c>
      <c r="CB3" s="0" t="n">
        <v>0</v>
      </c>
      <c r="CC3" s="0" t="n">
        <v>0</v>
      </c>
      <c r="CD3" s="0" t="n">
        <v>0.159674013301617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0.220903510719364</v>
      </c>
      <c r="CJ3" s="0" t="n">
        <v>10.8593726358855</v>
      </c>
      <c r="CK3" s="0" t="n">
        <v>0.0490010065337014</v>
      </c>
      <c r="CL3" s="0" t="n">
        <v>0</v>
      </c>
      <c r="CM3" s="0" t="n">
        <v>0.1159895928067</v>
      </c>
      <c r="CN3" s="0" t="n">
        <v>0</v>
      </c>
      <c r="CO3" s="0" t="n">
        <v>0</v>
      </c>
      <c r="CP3" s="0" t="n">
        <v>500</v>
      </c>
      <c r="CQ3" s="0" t="n">
        <f aca="false">SUM(D3:CO3)</f>
        <v>115.944899907954</v>
      </c>
      <c r="CR3" s="0" t="n">
        <f aca="false">CQ3-BI3</f>
        <v>52.0663171782723</v>
      </c>
      <c r="CS3" s="0" t="n">
        <f aca="false">(CR3*CP3)/(10^6)</f>
        <v>0.0260331585891362</v>
      </c>
      <c r="CT3" s="0" t="n">
        <f aca="false">2/3</f>
        <v>0.666666666666667</v>
      </c>
      <c r="CU3" s="0" t="n">
        <f aca="false">CS3/CT3</f>
        <v>0.0390497378837042</v>
      </c>
      <c r="CV3" s="0" t="n">
        <v>33.24</v>
      </c>
      <c r="CW3" s="0" t="n">
        <f aca="false">CU3/CV3</f>
        <v>0.00117478152478051</v>
      </c>
      <c r="CX3" s="0" t="n">
        <f aca="false">CW3*1000</f>
        <v>1.17478152478051</v>
      </c>
      <c r="CY3" s="0" t="n">
        <f aca="false">D3/$CR3</f>
        <v>0</v>
      </c>
      <c r="CZ3" s="0" t="n">
        <f aca="false">E3/$CR3</f>
        <v>0</v>
      </c>
      <c r="DA3" s="0" t="n">
        <f aca="false">F3/$CR3</f>
        <v>0</v>
      </c>
      <c r="DB3" s="0" t="n">
        <f aca="false">G3/$CR3</f>
        <v>0</v>
      </c>
      <c r="DC3" s="0" t="n">
        <f aca="false">H3/$CR3</f>
        <v>0</v>
      </c>
      <c r="DD3" s="0" t="n">
        <f aca="false">I3/$CR3</f>
        <v>0.00373487615452631</v>
      </c>
      <c r="DE3" s="0" t="n">
        <f aca="false">J3/$CR3</f>
        <v>0</v>
      </c>
      <c r="DF3" s="0" t="n">
        <f aca="false">K3/$CR3</f>
        <v>0</v>
      </c>
      <c r="DG3" s="0" t="n">
        <f aca="false">L3/$CR3</f>
        <v>0.000288830386884614</v>
      </c>
      <c r="DH3" s="0" t="n">
        <f aca="false">M3/$CR3</f>
        <v>0.031975893412135</v>
      </c>
      <c r="DI3" s="0" t="n">
        <f aca="false">N3/$CR3</f>
        <v>0</v>
      </c>
      <c r="DJ3" s="0" t="n">
        <f aca="false">O3/$CR3</f>
        <v>0</v>
      </c>
      <c r="DK3" s="0" t="n">
        <f aca="false">P3/$CR3</f>
        <v>0</v>
      </c>
      <c r="DL3" s="0" t="n">
        <f aca="false">Q3/$CR3</f>
        <v>0.000512035897891342</v>
      </c>
      <c r="DM3" s="0" t="n">
        <f aca="false">R3/$CR3</f>
        <v>0.0100886033160219</v>
      </c>
      <c r="DN3" s="0" t="n">
        <f aca="false">S3/$CR3</f>
        <v>0</v>
      </c>
      <c r="DO3" s="0" t="n">
        <f aca="false">T3/$CR3</f>
        <v>0</v>
      </c>
      <c r="DP3" s="0" t="n">
        <f aca="false">U3/$CR3</f>
        <v>0</v>
      </c>
      <c r="DQ3" s="0" t="n">
        <f aca="false">V3/$CR3</f>
        <v>0.246287499677266</v>
      </c>
      <c r="DR3" s="0" t="n">
        <f aca="false">W3/$CR3</f>
        <v>0</v>
      </c>
      <c r="DS3" s="0" t="n">
        <f aca="false">X3/$CR3</f>
        <v>0</v>
      </c>
      <c r="DT3" s="0" t="n">
        <f aca="false">Y3/$CR3</f>
        <v>0</v>
      </c>
      <c r="DU3" s="0" t="n">
        <f aca="false">Z3/$CR3</f>
        <v>0</v>
      </c>
      <c r="DV3" s="0" t="n">
        <f aca="false">AA3/$CR3</f>
        <v>0.0129279867492338</v>
      </c>
      <c r="DW3" s="0" t="n">
        <f aca="false">AB3/$CR3</f>
        <v>0</v>
      </c>
      <c r="DX3" s="0" t="n">
        <f aca="false">AC3/$CR3</f>
        <v>0</v>
      </c>
      <c r="DY3" s="0" t="n">
        <f aca="false">AD3/$CR3</f>
        <v>0.00459390945619716</v>
      </c>
      <c r="DZ3" s="0" t="n">
        <f aca="false">AE3/$CR3</f>
        <v>0</v>
      </c>
      <c r="EA3" s="0" t="n">
        <f aca="false">AF3/$CR3</f>
        <v>0</v>
      </c>
      <c r="EB3" s="0" t="n">
        <f aca="false">AG3/$CR3</f>
        <v>0</v>
      </c>
      <c r="EC3" s="0" t="n">
        <f aca="false">AH3/$CR3</f>
        <v>0</v>
      </c>
      <c r="ED3" s="0" t="n">
        <f aca="false">AI3/$CR3</f>
        <v>0</v>
      </c>
      <c r="EE3" s="0" t="n">
        <f aca="false">AJ3/$CR3</f>
        <v>0</v>
      </c>
      <c r="EF3" s="0" t="n">
        <f aca="false">AK3/$CR3</f>
        <v>0</v>
      </c>
      <c r="EG3" s="0" t="n">
        <f aca="false">AL3/$CR3</f>
        <v>0.0101756432003752</v>
      </c>
      <c r="EH3" s="0" t="n">
        <f aca="false">AM3/$CR3</f>
        <v>0</v>
      </c>
      <c r="EI3" s="0" t="n">
        <f aca="false">AN3/$CR3</f>
        <v>0</v>
      </c>
      <c r="EJ3" s="0" t="n">
        <f aca="false">AO3/$CR3</f>
        <v>0</v>
      </c>
      <c r="EK3" s="0" t="n">
        <f aca="false">AP3/$CR3</f>
        <v>0</v>
      </c>
      <c r="EL3" s="0" t="n">
        <f aca="false">AQ3/$CR3</f>
        <v>0.00122699800441729</v>
      </c>
      <c r="EM3" s="0" t="n">
        <f aca="false">AR3/$CR3</f>
        <v>0</v>
      </c>
      <c r="EN3" s="0" t="n">
        <f aca="false">AS3/$CR3</f>
        <v>0</v>
      </c>
      <c r="EO3" s="0" t="n">
        <f aca="false">AT3/$CR3</f>
        <v>0.105095454665107</v>
      </c>
      <c r="EP3" s="0" t="n">
        <f aca="false">AU3/$CR3</f>
        <v>0</v>
      </c>
      <c r="EQ3" s="0" t="n">
        <f aca="false">AV3/$CR3</f>
        <v>0</v>
      </c>
      <c r="ER3" s="0" t="n">
        <f aca="false">AW3/$CR3</f>
        <v>0.0997038479026955</v>
      </c>
      <c r="ES3" s="0" t="n">
        <f aca="false">AX3/$CR3</f>
        <v>0</v>
      </c>
      <c r="ET3" s="0" t="n">
        <f aca="false">AY3/$CR3</f>
        <v>0.00942580331967832</v>
      </c>
      <c r="EU3" s="0" t="n">
        <f aca="false">AZ3/$CR3</f>
        <v>0.00131860578969927</v>
      </c>
      <c r="EV3" s="0" t="n">
        <f aca="false">BA3/$CR3</f>
        <v>0</v>
      </c>
      <c r="EW3" s="0" t="n">
        <f aca="false">BB3/$CR3</f>
        <v>0</v>
      </c>
      <c r="EX3" s="0" t="n">
        <f aca="false">BC3/$CR3</f>
        <v>0</v>
      </c>
      <c r="EY3" s="0" t="n">
        <f aca="false">BD3/$CR3</f>
        <v>0.0230861934280996</v>
      </c>
      <c r="EZ3" s="0" t="n">
        <f aca="false">BE3/$CR3</f>
        <v>0.000505481507562109</v>
      </c>
      <c r="FA3" s="0" t="n">
        <f aca="false">BF3/$CR3</f>
        <v>0</v>
      </c>
      <c r="FB3" s="0" t="n">
        <f aca="false">BG3/$CR3</f>
        <v>0.000646602645345237</v>
      </c>
      <c r="FC3" s="0" t="n">
        <f aca="false">BH3/$CR3</f>
        <v>0</v>
      </c>
      <c r="FD3" s="0" t="s">
        <v>404</v>
      </c>
      <c r="FE3" s="0" t="n">
        <f aca="false">BJ3/$CR3</f>
        <v>0.0132560987756733</v>
      </c>
      <c r="FF3" s="0" t="n">
        <f aca="false">BK3/$CR3</f>
        <v>0.0330785394640815</v>
      </c>
      <c r="FG3" s="0" t="n">
        <f aca="false">BL3/$CR3</f>
        <v>0</v>
      </c>
      <c r="FH3" s="0" t="n">
        <f aca="false">BM3/$CR3</f>
        <v>0</v>
      </c>
      <c r="FI3" s="0" t="n">
        <f aca="false">BN3/$CR3</f>
        <v>0.00369613913650468</v>
      </c>
      <c r="FJ3" s="0" t="n">
        <f aca="false">BO3/$CR3</f>
        <v>0</v>
      </c>
      <c r="FK3" s="0" t="n">
        <f aca="false">BP3/$CR3</f>
        <v>0.00664716184644227</v>
      </c>
      <c r="FL3" s="0" t="n">
        <f aca="false">BQ3/$CR3</f>
        <v>0.000932079525338518</v>
      </c>
      <c r="FM3" s="0" t="n">
        <f aca="false">BR3/$CR3</f>
        <v>0</v>
      </c>
      <c r="FN3" s="0" t="n">
        <f aca="false">BS3/$CR3</f>
        <v>0.00118203039919099</v>
      </c>
      <c r="FO3" s="0" t="n">
        <f aca="false">BT3/$CR3</f>
        <v>0</v>
      </c>
      <c r="FP3" s="0" t="n">
        <f aca="false">BU3/$CR3</f>
        <v>0.00421048351758812</v>
      </c>
      <c r="FQ3" s="0" t="n">
        <f aca="false">BV3/$CR3</f>
        <v>0.000563593653690824</v>
      </c>
      <c r="FR3" s="0" t="n">
        <f aca="false">BW3/$CR3</f>
        <v>0</v>
      </c>
      <c r="FS3" s="0" t="n">
        <f aca="false">BX3/$CR3</f>
        <v>0.0870251988514766</v>
      </c>
      <c r="FT3" s="0" t="n">
        <f aca="false">BY3/$CR3</f>
        <v>0</v>
      </c>
      <c r="FU3" s="0" t="n">
        <f aca="false">BZ3/$CR3</f>
        <v>0</v>
      </c>
      <c r="FV3" s="0" t="n">
        <f aca="false">CA3/$CR3</f>
        <v>0.0687679820422725</v>
      </c>
      <c r="FW3" s="0" t="n">
        <f aca="false">CB3/$CR3</f>
        <v>0</v>
      </c>
      <c r="FX3" s="0" t="n">
        <f aca="false">CC3/$CR3</f>
        <v>0</v>
      </c>
      <c r="FY3" s="0" t="n">
        <f aca="false">CD3/$CR3</f>
        <v>0.00306674299153714</v>
      </c>
      <c r="FZ3" s="0" t="n">
        <f aca="false">CE3/$CR3</f>
        <v>0</v>
      </c>
      <c r="GA3" s="0" t="n">
        <f aca="false">CF3/$CR3</f>
        <v>0</v>
      </c>
      <c r="GB3" s="0" t="n">
        <f aca="false">CG3/$CR3</f>
        <v>0</v>
      </c>
      <c r="GC3" s="0" t="n">
        <f aca="false">CH3/$CR3</f>
        <v>0</v>
      </c>
      <c r="GD3" s="0" t="n">
        <f aca="false">CI3/$CR3</f>
        <v>0.00424273355004162</v>
      </c>
      <c r="GE3" s="0" t="n">
        <f aca="false">CJ3/$CR3</f>
        <v>0.208568095928575</v>
      </c>
      <c r="GF3" s="0" t="n">
        <f aca="false">CK3/$CR3</f>
        <v>0.000941126801151011</v>
      </c>
      <c r="GG3" s="0" t="n">
        <f aca="false">CL3/$CR3</f>
        <v>0</v>
      </c>
      <c r="GH3" s="0" t="n">
        <f aca="false">CM3/$CR3</f>
        <v>0.00222772800329928</v>
      </c>
      <c r="GI3" s="0" t="n">
        <f aca="false">CN3/$CR3</f>
        <v>0</v>
      </c>
      <c r="GJ3" s="0" t="n">
        <f aca="false">CO3/$CR3</f>
        <v>0</v>
      </c>
      <c r="GK3" s="0" t="n">
        <f aca="false">GE3/FS3</f>
        <v>2.39664026834954</v>
      </c>
      <c r="GL3" s="0" t="n">
        <f aca="false">SUM(EA3,EE3,EF3,EH3,EI3,EL3,EM3,EN3,EW3,EX3,EY3,EZ3,FA3,FB3,FC3,FE3:FH3,FN3:FS3,FX3:FY3,GA3:GE3)</f>
        <v>0.380658792717279</v>
      </c>
      <c r="GM3" s="0" t="n">
        <f aca="false">SUM(CY3:DB3,DD3:DE3,DG3:DH3,DK3:DM3,DP3:DQ3,EB3:EC3,EG3,EO3:EP3,FI3,FT3:FU3,FZ3,GF3,GI3:GJ3)</f>
        <v>0.412796102647864</v>
      </c>
      <c r="GN3" s="0" t="n">
        <f aca="false">GL3/GM3</f>
        <v>0.922147254481229</v>
      </c>
      <c r="GO3" s="0" t="n">
        <f aca="false">SUM(CZ3,DB3:DC3,DE3:DF3,DG3,DK3:DO3,DP3,DZ3,EB3:ED3,EG3,EJ3:EK3,EN3,EP3,FT3,FY3,FZ3)</f>
        <v>0.0241318557927102</v>
      </c>
      <c r="GP3" s="0" t="n">
        <f aca="false">(SUM(DR3:DY3))/(SUM(DP3:DQ3))</f>
        <v>0.0711440744186836</v>
      </c>
      <c r="GQ3" s="0" t="n">
        <f aca="false">(SUM(DP3:DY3,EA3,EE3:EF3,EH3:EI3,EL3:EM3))/(SUM(EO3,EQ3:FC3,FE3:FH3))</f>
        <v>0.926322934129443</v>
      </c>
    </row>
    <row r="4" customFormat="false" ht="14.4" hidden="false" customHeight="false" outlineLevel="0" collapsed="false">
      <c r="A4" s="24" t="s">
        <v>285</v>
      </c>
      <c r="B4" s="24" t="s">
        <v>286</v>
      </c>
      <c r="C4" s="38" t="s">
        <v>243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0.214016969750781</v>
      </c>
      <c r="J4" s="0" t="n">
        <v>0</v>
      </c>
      <c r="K4" s="0" t="n">
        <v>0</v>
      </c>
      <c r="L4" s="0" t="n">
        <v>0.0106994562146527</v>
      </c>
      <c r="M4" s="0" t="n">
        <v>0.841242152954533</v>
      </c>
      <c r="N4" s="0" t="n">
        <v>0</v>
      </c>
      <c r="O4" s="0" t="n">
        <v>0</v>
      </c>
      <c r="P4" s="0" t="n">
        <v>0</v>
      </c>
      <c r="Q4" s="0" t="n">
        <v>0.014873539740931</v>
      </c>
      <c r="R4" s="0" t="n">
        <v>0.261455413249409</v>
      </c>
      <c r="S4" s="0" t="n">
        <v>0</v>
      </c>
      <c r="T4" s="0" t="n">
        <v>0</v>
      </c>
      <c r="U4" s="0" t="n">
        <v>0</v>
      </c>
      <c r="V4" s="0" t="n">
        <v>6.8356176684272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0.237451954580574</v>
      </c>
      <c r="AB4" s="0" t="n">
        <v>0</v>
      </c>
      <c r="AC4" s="0" t="n">
        <v>0</v>
      </c>
      <c r="AD4" s="0" t="n">
        <v>0.0675080931469872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0.216717610386466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0.0165054574496406</v>
      </c>
      <c r="AR4" s="0" t="n">
        <v>0</v>
      </c>
      <c r="AS4" s="0" t="n">
        <v>0</v>
      </c>
      <c r="AT4" s="0" t="n">
        <v>3.036747067862</v>
      </c>
      <c r="AU4" s="0" t="n">
        <v>0</v>
      </c>
      <c r="AV4" s="0" t="n">
        <v>0</v>
      </c>
      <c r="AW4" s="0" t="n">
        <v>1.84761203596683</v>
      </c>
      <c r="AX4" s="0" t="n">
        <v>0</v>
      </c>
      <c r="AY4" s="0" t="n">
        <v>0.177557970814134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0.39980179008331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63.8072052013048</v>
      </c>
      <c r="BJ4" s="0" t="n">
        <v>0.190480196874408</v>
      </c>
      <c r="BK4" s="0" t="n">
        <v>0.331279052647077</v>
      </c>
      <c r="BL4" s="0" t="n">
        <v>0</v>
      </c>
      <c r="BM4" s="0" t="n">
        <v>0</v>
      </c>
      <c r="BN4" s="0" t="n">
        <v>0.130352668659079</v>
      </c>
      <c r="BO4" s="0" t="n">
        <v>0</v>
      </c>
      <c r="BP4" s="0" t="n">
        <v>0.126533887794558</v>
      </c>
      <c r="BQ4" s="0" t="n">
        <v>0.0127526081564164</v>
      </c>
      <c r="BR4" s="0" t="n">
        <v>0</v>
      </c>
      <c r="BS4" s="0" t="n">
        <v>0</v>
      </c>
      <c r="BT4" s="0" t="n">
        <v>0</v>
      </c>
      <c r="BU4" s="0" t="n">
        <v>0.0774984845944517</v>
      </c>
      <c r="BV4" s="0" t="n">
        <v>0</v>
      </c>
      <c r="BW4" s="0" t="n">
        <v>0</v>
      </c>
      <c r="BX4" s="0" t="n">
        <v>1.11850089810185</v>
      </c>
      <c r="BY4" s="0" t="n">
        <v>0</v>
      </c>
      <c r="BZ4" s="0" t="n">
        <v>0</v>
      </c>
      <c r="CA4" s="0" t="n">
        <v>1.11628784814905</v>
      </c>
      <c r="CB4" s="0" t="n">
        <v>0</v>
      </c>
      <c r="CC4" s="0" t="n">
        <v>0</v>
      </c>
      <c r="CD4" s="0" t="n">
        <v>0.0334907034322054</v>
      </c>
      <c r="CE4" s="0" t="n">
        <v>0</v>
      </c>
      <c r="CF4" s="0" t="n">
        <v>0</v>
      </c>
      <c r="CG4" s="0" t="n">
        <v>0</v>
      </c>
      <c r="CH4" s="0" t="n">
        <v>0.0421747650370075</v>
      </c>
      <c r="CI4" s="0" t="n">
        <v>0</v>
      </c>
      <c r="CJ4" s="0" t="n">
        <v>2.58634275650453</v>
      </c>
      <c r="CK4" s="0" t="n">
        <v>0.0222910390443892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500</v>
      </c>
      <c r="CQ4" s="0" t="n">
        <f aca="false">SUM(D4:CO4)</f>
        <v>83.7729972909273</v>
      </c>
      <c r="CR4" s="0" t="n">
        <f aca="false">CQ4-BI4</f>
        <v>19.9657920896225</v>
      </c>
      <c r="CS4" s="0" t="n">
        <f aca="false">(CR4*CP4)/(10^6)</f>
        <v>0.00998289604481123</v>
      </c>
      <c r="CT4" s="0" t="n">
        <f aca="false">2/3</f>
        <v>0.666666666666667</v>
      </c>
      <c r="CU4" s="0" t="n">
        <f aca="false">CS4/CT4</f>
        <v>0.0149743440672169</v>
      </c>
      <c r="CV4" s="0" t="n">
        <v>20.49</v>
      </c>
      <c r="CW4" s="0" t="n">
        <f aca="false">CU4/CV4</f>
        <v>0.000730812301962755</v>
      </c>
      <c r="CX4" s="0" t="n">
        <f aca="false">CW4*1000</f>
        <v>0.730812301962755</v>
      </c>
      <c r="CY4" s="0" t="n">
        <f aca="false">D4/$CR4</f>
        <v>0</v>
      </c>
      <c r="CZ4" s="0" t="n">
        <f aca="false">E4/$CR4</f>
        <v>0</v>
      </c>
      <c r="DA4" s="0" t="n">
        <f aca="false">F4/$CR4</f>
        <v>0</v>
      </c>
      <c r="DB4" s="0" t="n">
        <f aca="false">G4/$CR4</f>
        <v>0</v>
      </c>
      <c r="DC4" s="0" t="n">
        <f aca="false">H4/$CR4</f>
        <v>0</v>
      </c>
      <c r="DD4" s="0" t="n">
        <f aca="false">I4/$CR4</f>
        <v>0.0107191825293032</v>
      </c>
      <c r="DE4" s="0" t="n">
        <f aca="false">J4/$CR4</f>
        <v>0</v>
      </c>
      <c r="DF4" s="0" t="n">
        <f aca="false">K4/$CR4</f>
        <v>0</v>
      </c>
      <c r="DG4" s="0" t="n">
        <f aca="false">L4/$CR4</f>
        <v>0.000535889393549974</v>
      </c>
      <c r="DH4" s="0" t="n">
        <f aca="false">M4/$CR4</f>
        <v>0.0421341737496997</v>
      </c>
      <c r="DI4" s="0" t="n">
        <f aca="false">N4/$CR4</f>
        <v>0</v>
      </c>
      <c r="DJ4" s="0" t="n">
        <f aca="false">O4/$CR4</f>
        <v>0</v>
      </c>
      <c r="DK4" s="0" t="n">
        <f aca="false">P4/$CR4</f>
        <v>0</v>
      </c>
      <c r="DL4" s="0" t="n">
        <f aca="false">Q4/$CR4</f>
        <v>0.000744951148152132</v>
      </c>
      <c r="DM4" s="0" t="n">
        <f aca="false">R4/$CR4</f>
        <v>0.0130951685801288</v>
      </c>
      <c r="DN4" s="0" t="n">
        <f aca="false">S4/$CR4</f>
        <v>0</v>
      </c>
      <c r="DO4" s="0" t="n">
        <f aca="false">T4/$CR4</f>
        <v>0</v>
      </c>
      <c r="DP4" s="0" t="n">
        <f aca="false">U4/$CR4</f>
        <v>0</v>
      </c>
      <c r="DQ4" s="0" t="n">
        <f aca="false">V4/$CR4</f>
        <v>0.342366465489747</v>
      </c>
      <c r="DR4" s="0" t="n">
        <f aca="false">W4/$CR4</f>
        <v>0</v>
      </c>
      <c r="DS4" s="0" t="n">
        <f aca="false">X4/$CR4</f>
        <v>0</v>
      </c>
      <c r="DT4" s="0" t="n">
        <f aca="false">Y4/$CR4</f>
        <v>0</v>
      </c>
      <c r="DU4" s="0" t="n">
        <f aca="false">Z4/$CR4</f>
        <v>0</v>
      </c>
      <c r="DV4" s="0" t="n">
        <f aca="false">AA4/$CR4</f>
        <v>0.011892939359215</v>
      </c>
      <c r="DW4" s="0" t="n">
        <f aca="false">AB4/$CR4</f>
        <v>0</v>
      </c>
      <c r="DX4" s="0" t="n">
        <f aca="false">AC4/$CR4</f>
        <v>0</v>
      </c>
      <c r="DY4" s="0" t="n">
        <f aca="false">AD4/$CR4</f>
        <v>0.00338118782585518</v>
      </c>
      <c r="DZ4" s="0" t="n">
        <f aca="false">AE4/$CR4</f>
        <v>0</v>
      </c>
      <c r="EA4" s="0" t="n">
        <f aca="false">AF4/$CR4</f>
        <v>0</v>
      </c>
      <c r="EB4" s="0" t="n">
        <f aca="false">AG4/$CR4</f>
        <v>0</v>
      </c>
      <c r="EC4" s="0" t="n">
        <f aca="false">AH4/$CR4</f>
        <v>0</v>
      </c>
      <c r="ED4" s="0" t="n">
        <f aca="false">AI4/$CR4</f>
        <v>0</v>
      </c>
      <c r="EE4" s="0" t="n">
        <f aca="false">AJ4/$CR4</f>
        <v>0</v>
      </c>
      <c r="EF4" s="0" t="n">
        <f aca="false">AK4/$CR4</f>
        <v>0</v>
      </c>
      <c r="EG4" s="0" t="n">
        <f aca="false">AL4/$CR4</f>
        <v>0.0108544459149762</v>
      </c>
      <c r="EH4" s="0" t="n">
        <f aca="false">AM4/$CR4</f>
        <v>0</v>
      </c>
      <c r="EI4" s="0" t="n">
        <f aca="false">AN4/$CR4</f>
        <v>0</v>
      </c>
      <c r="EJ4" s="0" t="n">
        <f aca="false">AO4/$CR4</f>
        <v>0</v>
      </c>
      <c r="EK4" s="0" t="n">
        <f aca="false">AP4/$CR4</f>
        <v>0</v>
      </c>
      <c r="EL4" s="0" t="n">
        <f aca="false">AQ4/$CR4</f>
        <v>0.000826686833938313</v>
      </c>
      <c r="EM4" s="0" t="n">
        <f aca="false">AR4/$CR4</f>
        <v>0</v>
      </c>
      <c r="EN4" s="0" t="n">
        <f aca="false">AS4/$CR4</f>
        <v>0</v>
      </c>
      <c r="EO4" s="0" t="n">
        <f aca="false">AT4/$CR4</f>
        <v>0.152097500276004</v>
      </c>
      <c r="EP4" s="0" t="n">
        <f aca="false">AU4/$CR4</f>
        <v>0</v>
      </c>
      <c r="EQ4" s="0" t="n">
        <f aca="false">AV4/$CR4</f>
        <v>0</v>
      </c>
      <c r="ER4" s="0" t="n">
        <f aca="false">AW4/$CR4</f>
        <v>0.0925388798838168</v>
      </c>
      <c r="ES4" s="0" t="n">
        <f aca="false">AX4/$CR4</f>
        <v>0</v>
      </c>
      <c r="ET4" s="0" t="n">
        <f aca="false">AY4/$CR4</f>
        <v>0.00889310927495947</v>
      </c>
      <c r="EU4" s="0" t="n">
        <f aca="false">AZ4/$CR4</f>
        <v>0</v>
      </c>
      <c r="EV4" s="0" t="n">
        <f aca="false">BA4/$CR4</f>
        <v>0</v>
      </c>
      <c r="EW4" s="0" t="n">
        <f aca="false">BB4/$CR4</f>
        <v>0</v>
      </c>
      <c r="EX4" s="0" t="n">
        <f aca="false">BC4/$CR4</f>
        <v>0</v>
      </c>
      <c r="EY4" s="0" t="n">
        <f aca="false">BD4/$CR4</f>
        <v>0.0200243390439347</v>
      </c>
      <c r="EZ4" s="0" t="n">
        <f aca="false">BE4/$CR4</f>
        <v>0</v>
      </c>
      <c r="FA4" s="0" t="n">
        <f aca="false">BF4/$CR4</f>
        <v>0</v>
      </c>
      <c r="FB4" s="0" t="n">
        <f aca="false">BG4/$CR4</f>
        <v>0</v>
      </c>
      <c r="FC4" s="0" t="n">
        <f aca="false">BH4/$CR4</f>
        <v>0</v>
      </c>
      <c r="FD4" s="0" t="s">
        <v>404</v>
      </c>
      <c r="FE4" s="0" t="n">
        <f aca="false">BJ4/$CR4</f>
        <v>0.00954032757725718</v>
      </c>
      <c r="FF4" s="0" t="n">
        <f aca="false">BK4/$CR4</f>
        <v>0.016592332082796</v>
      </c>
      <c r="FG4" s="0" t="n">
        <f aca="false">BL4/$CR4</f>
        <v>0</v>
      </c>
      <c r="FH4" s="0" t="n">
        <f aca="false">BM4/$CR4</f>
        <v>0</v>
      </c>
      <c r="FI4" s="0" t="n">
        <f aca="false">BN4/$CR4</f>
        <v>0.00652880026366858</v>
      </c>
      <c r="FJ4" s="0" t="n">
        <f aca="false">BO4/$CR4</f>
        <v>0</v>
      </c>
      <c r="FK4" s="0" t="n">
        <f aca="false">BP4/$CR4</f>
        <v>0.00633753407961838</v>
      </c>
      <c r="FL4" s="0" t="n">
        <f aca="false">BQ4/$CR4</f>
        <v>0.000638722876566705</v>
      </c>
      <c r="FM4" s="0" t="n">
        <f aca="false">BR4/$CR4</f>
        <v>0</v>
      </c>
      <c r="FN4" s="0" t="n">
        <f aca="false">BS4/$CR4</f>
        <v>0</v>
      </c>
      <c r="FO4" s="0" t="n">
        <f aca="false">BT4/$CR4</f>
        <v>0</v>
      </c>
      <c r="FP4" s="0" t="n">
        <f aca="false">BU4/$CR4</f>
        <v>0.00388156323809125</v>
      </c>
      <c r="FQ4" s="0" t="n">
        <f aca="false">BV4/$CR4</f>
        <v>0</v>
      </c>
      <c r="FR4" s="0" t="n">
        <f aca="false">BW4/$CR4</f>
        <v>0</v>
      </c>
      <c r="FS4" s="0" t="n">
        <f aca="false">BX4/$CR4</f>
        <v>0.0560208627376826</v>
      </c>
      <c r="FT4" s="0" t="n">
        <f aca="false">BY4/$CR4</f>
        <v>0</v>
      </c>
      <c r="FU4" s="0" t="n">
        <f aca="false">BZ4/$CR4</f>
        <v>0</v>
      </c>
      <c r="FV4" s="0" t="n">
        <f aca="false">CA4/$CR4</f>
        <v>0.0559100206562431</v>
      </c>
      <c r="FW4" s="0" t="n">
        <f aca="false">CB4/$CR4</f>
        <v>0</v>
      </c>
      <c r="FX4" s="0" t="n">
        <f aca="false">CC4/$CR4</f>
        <v>0</v>
      </c>
      <c r="FY4" s="0" t="n">
        <f aca="false">CD4/$CR4</f>
        <v>0.00167740419623085</v>
      </c>
      <c r="FZ4" s="0" t="n">
        <f aca="false">CE4/$CR4</f>
        <v>0</v>
      </c>
      <c r="GA4" s="0" t="n">
        <f aca="false">CF4/$CR4</f>
        <v>0</v>
      </c>
      <c r="GB4" s="0" t="n">
        <f aca="false">CG4/$CR4</f>
        <v>0</v>
      </c>
      <c r="GC4" s="0" t="n">
        <f aca="false">CH4/$CR4</f>
        <v>0.00211235120789064</v>
      </c>
      <c r="GD4" s="0" t="n">
        <f aca="false">CI4/$CR4</f>
        <v>0</v>
      </c>
      <c r="GE4" s="0" t="n">
        <f aca="false">CJ4/$CR4</f>
        <v>0.129538700237634</v>
      </c>
      <c r="GF4" s="0" t="n">
        <f aca="false">CK4/$CR4</f>
        <v>0.00111646154303967</v>
      </c>
      <c r="GG4" s="0" t="n">
        <f aca="false">CL4/$CR4</f>
        <v>0</v>
      </c>
      <c r="GH4" s="0" t="n">
        <f aca="false">CM4/$CR4</f>
        <v>0</v>
      </c>
      <c r="GI4" s="0" t="n">
        <f aca="false">CN4/$CR4</f>
        <v>0</v>
      </c>
      <c r="GJ4" s="0" t="n">
        <f aca="false">CO4/$CR4</f>
        <v>0</v>
      </c>
      <c r="GK4" s="0" t="n">
        <f aca="false">GE4/FS4</f>
        <v>2.31232961984535</v>
      </c>
      <c r="GL4" s="0" t="n">
        <f aca="false">SUM(EA4,EE4,EF4,EH4,EI4,EL4,EM4,EN4,EW4,EX4,EY4,EZ4,FA4,FB4,FC4,FE4:FH4,FN4:FS4,FX4:FY4,GA4:GE4)</f>
        <v>0.240214567155456</v>
      </c>
      <c r="GM4" s="0" t="n">
        <f aca="false">SUM(CY4:DB4,DD4:DE4,DG4:DH4,DK4:DM4,DP4:DQ4,EB4:EC4,EG4,EO4:EP4,FI4,FT4:FU4,FZ4,GF4,GI4:GJ4)</f>
        <v>0.58019303888827</v>
      </c>
      <c r="GN4" s="0" t="n">
        <f aca="false">GL4/GM4</f>
        <v>0.414025248589228</v>
      </c>
      <c r="GO4" s="0" t="n">
        <f aca="false">SUM(CZ4,DB4:DC4,DE4:DF4,DG4,DK4:DO4,DP4,DZ4,EB4:ED4,EG4,EJ4:EK4,EN4,EP4,FT4,FY4,FZ4)</f>
        <v>0.0269078592330379</v>
      </c>
      <c r="GP4" s="0" t="n">
        <f aca="false">(SUM(DR4:DY4))/(SUM(DP4:DQ4))</f>
        <v>0.0446133857275446</v>
      </c>
      <c r="GQ4" s="0" t="n">
        <f aca="false">(SUM(DP4:DY4,EA4,EE4:EF4,EH4:EI4,EL4:EM4))/(SUM(EO4,EQ4:FC4,FE4:FH4))</f>
        <v>1.19614094627706</v>
      </c>
    </row>
    <row r="5" customFormat="false" ht="14.4" hidden="false" customHeight="false" outlineLevel="0" collapsed="false">
      <c r="A5" s="24" t="s">
        <v>315</v>
      </c>
      <c r="B5" s="24" t="s">
        <v>316</v>
      </c>
      <c r="C5" s="38" t="s">
        <v>243</v>
      </c>
      <c r="D5" s="0" t="n">
        <v>0</v>
      </c>
      <c r="E5" s="0" t="n">
        <v>0</v>
      </c>
      <c r="F5" s="0" t="n">
        <v>0.132152250762353</v>
      </c>
      <c r="G5" s="0" t="n">
        <v>0</v>
      </c>
      <c r="H5" s="0" t="n">
        <v>0</v>
      </c>
      <c r="I5" s="0" t="n">
        <v>0.438275167450043</v>
      </c>
      <c r="J5" s="0" t="n">
        <v>0.255984805584649</v>
      </c>
      <c r="K5" s="0" t="n">
        <v>0</v>
      </c>
      <c r="L5" s="0" t="n">
        <v>0.259337400923761</v>
      </c>
      <c r="M5" s="0" t="n">
        <v>18.721453861187</v>
      </c>
      <c r="N5" s="0" t="n">
        <v>0.30140616880833</v>
      </c>
      <c r="O5" s="0" t="n">
        <v>0</v>
      </c>
      <c r="P5" s="0" t="n">
        <v>0</v>
      </c>
      <c r="Q5" s="0" t="n">
        <v>0.451466251211455</v>
      </c>
      <c r="R5" s="0" t="n">
        <v>6.38601381840161</v>
      </c>
      <c r="S5" s="0" t="n">
        <v>0</v>
      </c>
      <c r="T5" s="0" t="n">
        <v>0</v>
      </c>
      <c r="U5" s="0" t="n">
        <v>0</v>
      </c>
      <c r="V5" s="0" t="n">
        <v>79.5484363392952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24.472771817266</v>
      </c>
      <c r="AB5" s="0" t="n">
        <v>0</v>
      </c>
      <c r="AC5" s="0" t="n">
        <v>0</v>
      </c>
      <c r="AD5" s="0" t="n">
        <v>1.56665965749606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4.99146016347844</v>
      </c>
      <c r="AM5" s="0" t="n">
        <v>0</v>
      </c>
      <c r="AN5" s="0" t="n">
        <v>0</v>
      </c>
      <c r="AO5" s="0" t="n">
        <v>0</v>
      </c>
      <c r="AP5" s="0" t="n">
        <v>0.429389528061343</v>
      </c>
      <c r="AQ5" s="0" t="n">
        <v>1.88879635760459</v>
      </c>
      <c r="AR5" s="0" t="n">
        <v>0</v>
      </c>
      <c r="AS5" s="0" t="n">
        <v>0</v>
      </c>
      <c r="AT5" s="0" t="n">
        <v>38.9324917369532</v>
      </c>
      <c r="AU5" s="0" t="n">
        <v>0</v>
      </c>
      <c r="AV5" s="0" t="n">
        <v>0</v>
      </c>
      <c r="AW5" s="0" t="n">
        <v>23.5537970854817</v>
      </c>
      <c r="AX5" s="0" t="n">
        <v>0</v>
      </c>
      <c r="AY5" s="0" t="n">
        <v>21.3467357343531</v>
      </c>
      <c r="AZ5" s="0" t="n">
        <v>0.740021230018717</v>
      </c>
      <c r="BA5" s="0" t="n">
        <v>0</v>
      </c>
      <c r="BB5" s="0" t="n">
        <v>0</v>
      </c>
      <c r="BC5" s="0" t="n">
        <v>0</v>
      </c>
      <c r="BD5" s="0" t="n">
        <v>7.68230666790548</v>
      </c>
      <c r="BE5" s="0" t="n">
        <v>1.12038155408963</v>
      </c>
      <c r="BF5" s="0" t="n">
        <v>0</v>
      </c>
      <c r="BG5" s="0" t="n">
        <v>0.778630279118344</v>
      </c>
      <c r="BH5" s="0" t="n">
        <v>0</v>
      </c>
      <c r="BI5" s="0" t="n">
        <v>60.9935685755335</v>
      </c>
      <c r="BJ5" s="0" t="n">
        <v>8.77075489556822</v>
      </c>
      <c r="BK5" s="0" t="n">
        <v>23.9993900258713</v>
      </c>
      <c r="BL5" s="0" t="n">
        <v>0</v>
      </c>
      <c r="BM5" s="0" t="n">
        <v>0</v>
      </c>
      <c r="BN5" s="0" t="n">
        <v>0.786027115822801</v>
      </c>
      <c r="BO5" s="0" t="n">
        <v>0</v>
      </c>
      <c r="BP5" s="0" t="n">
        <v>3.06424454658204</v>
      </c>
      <c r="BQ5" s="0" t="n">
        <v>1.12435981615233</v>
      </c>
      <c r="BR5" s="0" t="n">
        <v>0</v>
      </c>
      <c r="BS5" s="0" t="n">
        <v>1.58498253064853</v>
      </c>
      <c r="BT5" s="0" t="n">
        <v>0.456774895951049</v>
      </c>
      <c r="BU5" s="0" t="n">
        <v>4.18704618440229</v>
      </c>
      <c r="BV5" s="0" t="n">
        <v>2.72909892257343</v>
      </c>
      <c r="BW5" s="0" t="n">
        <v>5.98369939220744</v>
      </c>
      <c r="BX5" s="0" t="n">
        <v>60.7348172241371</v>
      </c>
      <c r="BY5" s="0" t="n">
        <v>0</v>
      </c>
      <c r="BZ5" s="0" t="n">
        <v>0.509991702392477</v>
      </c>
      <c r="CA5" s="0" t="n">
        <v>1.97377479396407</v>
      </c>
      <c r="CB5" s="0" t="n">
        <v>0</v>
      </c>
      <c r="CC5" s="0" t="n">
        <v>0</v>
      </c>
      <c r="CD5" s="0" t="n">
        <v>2.63217267828535</v>
      </c>
      <c r="CE5" s="0" t="n">
        <v>0.133580254620237</v>
      </c>
      <c r="CF5" s="0" t="n">
        <v>0.364219830691155</v>
      </c>
      <c r="CG5" s="0" t="n">
        <v>0.348782424389572</v>
      </c>
      <c r="CH5" s="0" t="n">
        <v>1.83797226625395</v>
      </c>
      <c r="CI5" s="0" t="n">
        <v>8.34528173957915</v>
      </c>
      <c r="CJ5" s="0" t="n">
        <v>83.4297196046747</v>
      </c>
      <c r="CK5" s="0" t="n">
        <v>0</v>
      </c>
      <c r="CL5" s="0" t="n">
        <v>0</v>
      </c>
      <c r="CM5" s="0" t="n">
        <v>1.69417402788432</v>
      </c>
      <c r="CN5" s="0" t="n">
        <v>0</v>
      </c>
      <c r="CO5" s="0" t="n">
        <v>0</v>
      </c>
      <c r="CP5" s="0" t="n">
        <v>500</v>
      </c>
      <c r="CQ5" s="0" t="n">
        <f aca="false">SUM(D5:CO5)</f>
        <v>509.682401323636</v>
      </c>
      <c r="CR5" s="0" t="n">
        <f aca="false">CQ5-BI5</f>
        <v>448.688832748103</v>
      </c>
      <c r="CS5" s="0" t="n">
        <f aca="false">(CR5*CP5)/(10^6)</f>
        <v>0.224344416374051</v>
      </c>
      <c r="CT5" s="0" t="n">
        <f aca="false">2/3</f>
        <v>0.666666666666667</v>
      </c>
      <c r="CU5" s="0" t="n">
        <f aca="false">CS5/CT5</f>
        <v>0.336516624561077</v>
      </c>
      <c r="CV5" s="0" t="n">
        <v>12.1</v>
      </c>
      <c r="CW5" s="0" t="n">
        <f aca="false">CU5/CV5</f>
        <v>0.0278112912860394</v>
      </c>
      <c r="CX5" s="0" t="n">
        <f aca="false">CW5*1000</f>
        <v>27.8112912860394</v>
      </c>
      <c r="CY5" s="0" t="n">
        <f aca="false">D5/$CR5</f>
        <v>0</v>
      </c>
      <c r="CZ5" s="0" t="n">
        <f aca="false">E5/$CR5</f>
        <v>0</v>
      </c>
      <c r="DA5" s="0" t="n">
        <f aca="false">F5/$CR5</f>
        <v>0.000294529841433661</v>
      </c>
      <c r="DB5" s="0" t="n">
        <f aca="false">G5/$CR5</f>
        <v>0</v>
      </c>
      <c r="DC5" s="0" t="n">
        <f aca="false">H5/$CR5</f>
        <v>0</v>
      </c>
      <c r="DD5" s="0" t="n">
        <f aca="false">I5/$CR5</f>
        <v>0.000976790897080547</v>
      </c>
      <c r="DE5" s="0" t="n">
        <f aca="false">J5/$CR5</f>
        <v>0.000570517443050251</v>
      </c>
      <c r="DF5" s="0" t="n">
        <f aca="false">K5/$CR5</f>
        <v>0</v>
      </c>
      <c r="DG5" s="0" t="n">
        <f aca="false">L5/$CR5</f>
        <v>0.000577989426069258</v>
      </c>
      <c r="DH5" s="0" t="n">
        <f aca="false">M5/$CR5</f>
        <v>0.0417248045745265</v>
      </c>
      <c r="DI5" s="0" t="n">
        <f aca="false">N5/$CR5</f>
        <v>0.000671748763975907</v>
      </c>
      <c r="DJ5" s="0" t="n">
        <f aca="false">O5/$CR5</f>
        <v>0</v>
      </c>
      <c r="DK5" s="0" t="n">
        <f aca="false">P5/$CR5</f>
        <v>0</v>
      </c>
      <c r="DL5" s="0" t="n">
        <f aca="false">Q5/$CR5</f>
        <v>0.00100619007708826</v>
      </c>
      <c r="DM5" s="0" t="n">
        <f aca="false">R5/$CR5</f>
        <v>0.0142326114498748</v>
      </c>
      <c r="DN5" s="0" t="n">
        <f aca="false">S5/$CR5</f>
        <v>0</v>
      </c>
      <c r="DO5" s="0" t="n">
        <f aca="false">T5/$CR5</f>
        <v>0</v>
      </c>
      <c r="DP5" s="0" t="n">
        <f aca="false">U5/$CR5</f>
        <v>0</v>
      </c>
      <c r="DQ5" s="0" t="n">
        <f aca="false">V5/$CR5</f>
        <v>0.177290876289659</v>
      </c>
      <c r="DR5" s="0" t="n">
        <f aca="false">W5/$CR5</f>
        <v>0</v>
      </c>
      <c r="DS5" s="0" t="n">
        <f aca="false">X5/$CR5</f>
        <v>0</v>
      </c>
      <c r="DT5" s="0" t="n">
        <f aca="false">Y5/$CR5</f>
        <v>0</v>
      </c>
      <c r="DU5" s="0" t="n">
        <f aca="false">Z5/$CR5</f>
        <v>0</v>
      </c>
      <c r="DV5" s="0" t="n">
        <f aca="false">AA5/$CR5</f>
        <v>0.0545428591734201</v>
      </c>
      <c r="DW5" s="0" t="n">
        <f aca="false">AB5/$CR5</f>
        <v>0</v>
      </c>
      <c r="DX5" s="0" t="n">
        <f aca="false">AC5/$CR5</f>
        <v>0</v>
      </c>
      <c r="DY5" s="0" t="n">
        <f aca="false">AD5/$CR5</f>
        <v>0.00349163951306896</v>
      </c>
      <c r="DZ5" s="0" t="n">
        <f aca="false">AE5/$CR5</f>
        <v>0</v>
      </c>
      <c r="EA5" s="0" t="n">
        <f aca="false">AF5/$CR5</f>
        <v>0</v>
      </c>
      <c r="EB5" s="0" t="n">
        <f aca="false">AG5/$CR5</f>
        <v>0</v>
      </c>
      <c r="EC5" s="0" t="n">
        <f aca="false">AH5/$CR5</f>
        <v>0</v>
      </c>
      <c r="ED5" s="0" t="n">
        <f aca="false">AI5/$CR5</f>
        <v>0</v>
      </c>
      <c r="EE5" s="0" t="n">
        <f aca="false">AJ5/$CR5</f>
        <v>0</v>
      </c>
      <c r="EF5" s="0" t="n">
        <f aca="false">AK5/$CR5</f>
        <v>0</v>
      </c>
      <c r="EG5" s="0" t="n">
        <f aca="false">AL5/$CR5</f>
        <v>0.0111245473458901</v>
      </c>
      <c r="EH5" s="0" t="n">
        <f aca="false">AM5/$CR5</f>
        <v>0</v>
      </c>
      <c r="EI5" s="0" t="n">
        <f aca="false">AN5/$CR5</f>
        <v>0</v>
      </c>
      <c r="EJ5" s="0" t="n">
        <f aca="false">AO5/$CR5</f>
        <v>0</v>
      </c>
      <c r="EK5" s="0" t="n">
        <f aca="false">AP5/$CR5</f>
        <v>0.000956987330019879</v>
      </c>
      <c r="EL5" s="0" t="n">
        <f aca="false">AQ5/$CR5</f>
        <v>0.00420959074473997</v>
      </c>
      <c r="EM5" s="0" t="n">
        <f aca="false">AR5/$CR5</f>
        <v>0</v>
      </c>
      <c r="EN5" s="0" t="n">
        <f aca="false">AS5/$CR5</f>
        <v>0</v>
      </c>
      <c r="EO5" s="0" t="n">
        <f aca="false">AT5/$CR5</f>
        <v>0.0867694689402048</v>
      </c>
      <c r="EP5" s="0" t="n">
        <f aca="false">AU5/$CR5</f>
        <v>0</v>
      </c>
      <c r="EQ5" s="0" t="n">
        <f aca="false">AV5/$CR5</f>
        <v>0</v>
      </c>
      <c r="ER5" s="0" t="n">
        <f aca="false">AW5/$CR5</f>
        <v>0.0524947254452954</v>
      </c>
      <c r="ES5" s="0" t="n">
        <f aca="false">AX5/$CR5</f>
        <v>0</v>
      </c>
      <c r="ET5" s="0" t="n">
        <f aca="false">AY5/$CR5</f>
        <v>0.0475758124034642</v>
      </c>
      <c r="EU5" s="0" t="n">
        <f aca="false">AZ5/$CR5</f>
        <v>0.00164929718773315</v>
      </c>
      <c r="EV5" s="0" t="n">
        <f aca="false">BA5/$CR5</f>
        <v>0</v>
      </c>
      <c r="EW5" s="0" t="n">
        <f aca="false">BB5/$CR5</f>
        <v>0</v>
      </c>
      <c r="EX5" s="0" t="n">
        <f aca="false">BC5/$CR5</f>
        <v>0</v>
      </c>
      <c r="EY5" s="0" t="n">
        <f aca="false">BD5/$CR5</f>
        <v>0.0171216801203929</v>
      </c>
      <c r="EZ5" s="0" t="n">
        <f aca="false">BE5/$CR5</f>
        <v>0.00249701234422881</v>
      </c>
      <c r="FA5" s="0" t="n">
        <f aca="false">BF5/$CR5</f>
        <v>0</v>
      </c>
      <c r="FB5" s="0" t="n">
        <f aca="false">BG5/$CR5</f>
        <v>0.00173534579487846</v>
      </c>
      <c r="FC5" s="0" t="n">
        <f aca="false">BH5/$CR5</f>
        <v>0</v>
      </c>
      <c r="FD5" s="0" t="s">
        <v>404</v>
      </c>
      <c r="FE5" s="0" t="n">
        <f aca="false">BJ5/$CR5</f>
        <v>0.0195475221476978</v>
      </c>
      <c r="FF5" s="0" t="n">
        <f aca="false">BK5/$CR5</f>
        <v>0.0534878255803277</v>
      </c>
      <c r="FG5" s="0" t="n">
        <f aca="false">BL5/$CR5</f>
        <v>0</v>
      </c>
      <c r="FH5" s="0" t="n">
        <f aca="false">BM5/$CR5</f>
        <v>0</v>
      </c>
      <c r="FI5" s="0" t="n">
        <f aca="false">BN5/$CR5</f>
        <v>0.00175183124351143</v>
      </c>
      <c r="FJ5" s="0" t="n">
        <f aca="false">BO5/$CR5</f>
        <v>0</v>
      </c>
      <c r="FK5" s="0" t="n">
        <f aca="false">BP5/$CR5</f>
        <v>0.00682933098159438</v>
      </c>
      <c r="FL5" s="0" t="n">
        <f aca="false">BQ5/$CR5</f>
        <v>0.00250587876071245</v>
      </c>
      <c r="FM5" s="0" t="n">
        <f aca="false">BR5/$CR5</f>
        <v>0</v>
      </c>
      <c r="FN5" s="0" t="n">
        <f aca="false">BS5/$CR5</f>
        <v>0.0035324759944234</v>
      </c>
      <c r="FO5" s="0" t="n">
        <f aca="false">BT5/$CR5</f>
        <v>0.00101802153878763</v>
      </c>
      <c r="FP5" s="0" t="n">
        <f aca="false">BU5/$CR5</f>
        <v>0.00933173700525978</v>
      </c>
      <c r="FQ5" s="0" t="n">
        <f aca="false">BV5/$CR5</f>
        <v>0.00608238655252105</v>
      </c>
      <c r="FR5" s="0" t="n">
        <f aca="false">BW5/$CR5</f>
        <v>0.0133359668337606</v>
      </c>
      <c r="FS5" s="0" t="n">
        <f aca="false">BX5/$CR5</f>
        <v>0.135360661534971</v>
      </c>
      <c r="FT5" s="0" t="n">
        <f aca="false">BY5/$CR5</f>
        <v>0</v>
      </c>
      <c r="FU5" s="0" t="n">
        <f aca="false">BZ5/$CR5</f>
        <v>0.00113662668907739</v>
      </c>
      <c r="FV5" s="0" t="n">
        <f aca="false">CA5/$CR5</f>
        <v>0.00439898354918978</v>
      </c>
      <c r="FW5" s="0" t="n">
        <f aca="false">CB5/$CR5</f>
        <v>0</v>
      </c>
      <c r="FX5" s="0" t="n">
        <f aca="false">CC5/$CR5</f>
        <v>0</v>
      </c>
      <c r="FY5" s="0" t="n">
        <f aca="false">CD5/$CR5</f>
        <v>0.00586636547685838</v>
      </c>
      <c r="FZ5" s="0" t="n">
        <f aca="false">CE5/$CR5</f>
        <v>0.000297712456541637</v>
      </c>
      <c r="GA5" s="0" t="n">
        <f aca="false">CF5/$CR5</f>
        <v>0.000811742579953245</v>
      </c>
      <c r="GB5" s="0" t="n">
        <f aca="false">CG5/$CR5</f>
        <v>0.000777336984861802</v>
      </c>
      <c r="GC5" s="0" t="n">
        <f aca="false">CH5/$CR5</f>
        <v>0.0040963182769601</v>
      </c>
      <c r="GD5" s="0" t="n">
        <f aca="false">CI5/$CR5</f>
        <v>0.018599263298947</v>
      </c>
      <c r="GE5" s="0" t="n">
        <f aca="false">CJ5/$CR5</f>
        <v>0.185941154571843</v>
      </c>
      <c r="GF5" s="0" t="n">
        <f aca="false">CK5/$CR5</f>
        <v>0</v>
      </c>
      <c r="GG5" s="0" t="n">
        <f aca="false">CL5/$CR5</f>
        <v>0</v>
      </c>
      <c r="GH5" s="0" t="n">
        <f aca="false">CM5/$CR5</f>
        <v>0.00377583283610591</v>
      </c>
      <c r="GI5" s="0" t="n">
        <f aca="false">CN5/$CR5</f>
        <v>0</v>
      </c>
      <c r="GJ5" s="0" t="n">
        <f aca="false">CO5/$CR5</f>
        <v>0</v>
      </c>
      <c r="GK5" s="0" t="n">
        <f aca="false">GE5/FS5</f>
        <v>1.37367202895802</v>
      </c>
      <c r="GL5" s="0" t="n">
        <f aca="false">SUM(EA5,EE5,EF5,EH5,EI5,EL5,EM5,EN5,EW5,EX5,EY5,EZ5,FA5,FB5,FC5,FE5:FH5,FN5:FS5,FX5:FY5,GA5:GE5)</f>
        <v>0.483352407381412</v>
      </c>
      <c r="GM5" s="0" t="n">
        <f aca="false">SUM(CY5:DB5,DD5:DE5,DG5:DH5,DK5:DM5,DP5:DQ5,EB5:EC5,EG5,EO5:EP5,FI5,FT5:FU5,FZ5,GF5,GI5:GJ5)</f>
        <v>0.337754496674007</v>
      </c>
      <c r="GN5" s="0" t="n">
        <f aca="false">GL5/GM5</f>
        <v>1.43107615780444</v>
      </c>
      <c r="GO5" s="0" t="n">
        <f aca="false">SUM(CZ5,DB5:DC5,DE5:DF5,DG5,DK5:DO5,DP5,DZ5,EB5:ED5,EG5,EJ5:EK5,EN5,EP5,FT5,FY5,FZ5)</f>
        <v>0.0346329210053926</v>
      </c>
      <c r="GP5" s="0" t="n">
        <f aca="false">(SUM(DR5:DY5))/(SUM(DP5:DQ5))</f>
        <v>0.327340582330204</v>
      </c>
      <c r="GQ5" s="0" t="n">
        <f aca="false">(SUM(DP5:DY5,EA5,EE5:EF5,EH5:EI5,EL5:EM5))/(SUM(EO5,EQ5:FC5,FE5:FH5))</f>
        <v>0.846776283329022</v>
      </c>
    </row>
    <row r="6" customFormat="false" ht="14.4" hidden="false" customHeight="false" outlineLevel="0" collapsed="false">
      <c r="A6" s="24" t="s">
        <v>359</v>
      </c>
      <c r="B6" s="24" t="s">
        <v>360</v>
      </c>
      <c r="C6" s="38" t="s">
        <v>243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0.16405942187422</v>
      </c>
      <c r="J6" s="0" t="n">
        <v>0</v>
      </c>
      <c r="K6" s="0" t="n">
        <v>0</v>
      </c>
      <c r="L6" s="0" t="n">
        <v>0.0129492449729662</v>
      </c>
      <c r="M6" s="0" t="n">
        <v>0.896740398222978</v>
      </c>
      <c r="N6" s="0" t="n">
        <v>0</v>
      </c>
      <c r="O6" s="0" t="n">
        <v>0</v>
      </c>
      <c r="P6" s="0" t="n">
        <v>0</v>
      </c>
      <c r="Q6" s="0" t="n">
        <v>0.0167206827916089</v>
      </c>
      <c r="R6" s="0" t="n">
        <v>0.125139382444586</v>
      </c>
      <c r="S6" s="0" t="n">
        <v>0</v>
      </c>
      <c r="T6" s="0" t="n">
        <v>0</v>
      </c>
      <c r="U6" s="0" t="n">
        <v>0</v>
      </c>
      <c r="V6" s="0" t="n">
        <v>5.20812619216714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0.178415992645261</v>
      </c>
      <c r="AB6" s="0" t="n">
        <v>0</v>
      </c>
      <c r="AC6" s="0" t="n">
        <v>0</v>
      </c>
      <c r="AD6" s="0" t="n">
        <v>0.0276658483867497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0.126223956112283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0.0098022485102084</v>
      </c>
      <c r="AR6" s="0" t="n">
        <v>0</v>
      </c>
      <c r="AS6" s="0" t="n">
        <v>0</v>
      </c>
      <c r="AT6" s="0" t="n">
        <v>3.40740689563689</v>
      </c>
      <c r="AU6" s="0" t="n">
        <v>0</v>
      </c>
      <c r="AV6" s="0" t="n">
        <v>0</v>
      </c>
      <c r="AW6" s="0" t="n">
        <v>1.35636305599675</v>
      </c>
      <c r="AX6" s="0" t="n">
        <v>0</v>
      </c>
      <c r="AY6" s="0" t="n">
        <v>0.274740004399879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0.287515872278485</v>
      </c>
      <c r="BE6" s="0" t="n">
        <v>0.0093220601443216</v>
      </c>
      <c r="BF6" s="0" t="n">
        <v>0</v>
      </c>
      <c r="BG6" s="0" t="n">
        <v>0</v>
      </c>
      <c r="BH6" s="0" t="n">
        <v>0</v>
      </c>
      <c r="BI6" s="0" t="n">
        <v>67.9587736915875</v>
      </c>
      <c r="BJ6" s="0" t="n">
        <v>0.0968123593378626</v>
      </c>
      <c r="BK6" s="0" t="n">
        <v>0.14381717603012</v>
      </c>
      <c r="BL6" s="0" t="n">
        <v>0</v>
      </c>
      <c r="BM6" s="0" t="n">
        <v>0</v>
      </c>
      <c r="BN6" s="0" t="n">
        <v>0.15266691305069</v>
      </c>
      <c r="BO6" s="0" t="n">
        <v>0</v>
      </c>
      <c r="BP6" s="0" t="n">
        <v>0.239534544393376</v>
      </c>
      <c r="BQ6" s="0" t="n">
        <v>0.0304588896184431</v>
      </c>
      <c r="BR6" s="0" t="n">
        <v>0</v>
      </c>
      <c r="BS6" s="0" t="n">
        <v>0.0290867788491216</v>
      </c>
      <c r="BT6" s="0" t="n">
        <v>0</v>
      </c>
      <c r="BU6" s="0" t="n">
        <v>0</v>
      </c>
      <c r="BV6" s="0" t="n">
        <v>0.0102647075819102</v>
      </c>
      <c r="BW6" s="0" t="n">
        <v>0</v>
      </c>
      <c r="BX6" s="0" t="n">
        <v>0.812229962619545</v>
      </c>
      <c r="BY6" s="0" t="n">
        <v>0</v>
      </c>
      <c r="BZ6" s="0" t="n">
        <v>0</v>
      </c>
      <c r="CA6" s="0" t="n">
        <v>2.51106797163579</v>
      </c>
      <c r="CB6" s="0" t="n">
        <v>0</v>
      </c>
      <c r="CC6" s="0" t="n">
        <v>0</v>
      </c>
      <c r="CD6" s="0" t="n">
        <v>0.0204075440555367</v>
      </c>
      <c r="CE6" s="0" t="n">
        <v>0</v>
      </c>
      <c r="CF6" s="0" t="n">
        <v>0</v>
      </c>
      <c r="CG6" s="0" t="n">
        <v>0</v>
      </c>
      <c r="CH6" s="0" t="n">
        <v>0.0191652417029668</v>
      </c>
      <c r="CI6" s="0" t="n">
        <v>0.123370194586616</v>
      </c>
      <c r="CJ6" s="0" t="n">
        <v>1.94424775011953</v>
      </c>
      <c r="CK6" s="0" t="n">
        <v>0.0241673300904477</v>
      </c>
      <c r="CL6" s="0" t="n">
        <v>0</v>
      </c>
      <c r="CM6" s="0" t="n">
        <v>0.0490150334912338</v>
      </c>
      <c r="CN6" s="0" t="n">
        <v>0</v>
      </c>
      <c r="CO6" s="0" t="n">
        <v>0</v>
      </c>
      <c r="CP6" s="0" t="n">
        <v>500</v>
      </c>
      <c r="CQ6" s="0" t="n">
        <f aca="false">SUM(D6:CO6)</f>
        <v>86.266277345335</v>
      </c>
      <c r="CR6" s="0" t="n">
        <f aca="false">CQ6-BI6</f>
        <v>18.3075036537475</v>
      </c>
      <c r="CS6" s="0" t="n">
        <f aca="false">(CR6*CP6)/(10^6)</f>
        <v>0.00915375182687375</v>
      </c>
      <c r="CT6" s="0" t="n">
        <f aca="false">2/3</f>
        <v>0.666666666666667</v>
      </c>
      <c r="CU6" s="0" t="n">
        <f aca="false">CS6/CT6</f>
        <v>0.0137306277403106</v>
      </c>
      <c r="CV6" s="0" t="n">
        <v>13.65</v>
      </c>
      <c r="CW6" s="0" t="n">
        <f aca="false">CU6/CV6</f>
        <v>0.00100590679416195</v>
      </c>
      <c r="CX6" s="0" t="n">
        <f aca="false">CW6*1000</f>
        <v>1.00590679416195</v>
      </c>
      <c r="CY6" s="0" t="n">
        <f aca="false">D6/$CR6</f>
        <v>0</v>
      </c>
      <c r="CZ6" s="0" t="n">
        <f aca="false">E6/$CR6</f>
        <v>0</v>
      </c>
      <c r="DA6" s="0" t="n">
        <f aca="false">F6/$CR6</f>
        <v>0</v>
      </c>
      <c r="DB6" s="0" t="n">
        <f aca="false">G6/$CR6</f>
        <v>0</v>
      </c>
      <c r="DC6" s="0" t="n">
        <f aca="false">H6/$CR6</f>
        <v>0</v>
      </c>
      <c r="DD6" s="0" t="n">
        <f aca="false">I6/$CR6</f>
        <v>0.00896132126897798</v>
      </c>
      <c r="DE6" s="0" t="n">
        <f aca="false">J6/$CR6</f>
        <v>0</v>
      </c>
      <c r="DF6" s="0" t="n">
        <f aca="false">K6/$CR6</f>
        <v>0</v>
      </c>
      <c r="DG6" s="0" t="n">
        <f aca="false">L6/$CR6</f>
        <v>0.000707318988862557</v>
      </c>
      <c r="DH6" s="0" t="n">
        <f aca="false">M6/$CR6</f>
        <v>0.0489821231328509</v>
      </c>
      <c r="DI6" s="0" t="n">
        <f aca="false">N6/$CR6</f>
        <v>0</v>
      </c>
      <c r="DJ6" s="0" t="n">
        <f aca="false">O6/$CR6</f>
        <v>0</v>
      </c>
      <c r="DK6" s="0" t="n">
        <f aca="false">P6/$CR6</f>
        <v>0</v>
      </c>
      <c r="DL6" s="0" t="n">
        <f aca="false">Q6/$CR6</f>
        <v>0.000913324017727902</v>
      </c>
      <c r="DM6" s="0" t="n">
        <f aca="false">R6/$CR6</f>
        <v>0.00683541485564418</v>
      </c>
      <c r="DN6" s="0" t="n">
        <f aca="false">S6/$CR6</f>
        <v>0</v>
      </c>
      <c r="DO6" s="0" t="n">
        <f aca="false">T6/$CR6</f>
        <v>0</v>
      </c>
      <c r="DP6" s="0" t="n">
        <f aca="false">U6/$CR6</f>
        <v>0</v>
      </c>
      <c r="DQ6" s="0" t="n">
        <f aca="false">V6/$CR6</f>
        <v>0.284480412549367</v>
      </c>
      <c r="DR6" s="0" t="n">
        <f aca="false">W6/$CR6</f>
        <v>0</v>
      </c>
      <c r="DS6" s="0" t="n">
        <f aca="false">X6/$CR6</f>
        <v>0</v>
      </c>
      <c r="DT6" s="0" t="n">
        <f aca="false">Y6/$CR6</f>
        <v>0</v>
      </c>
      <c r="DU6" s="0" t="n">
        <f aca="false">Z6/$CR6</f>
        <v>0</v>
      </c>
      <c r="DV6" s="0" t="n">
        <f aca="false">AA6/$CR6</f>
        <v>0.00974551178684264</v>
      </c>
      <c r="DW6" s="0" t="n">
        <f aca="false">AB6/$CR6</f>
        <v>0</v>
      </c>
      <c r="DX6" s="0" t="n">
        <f aca="false">AC6/$CR6</f>
        <v>0</v>
      </c>
      <c r="DY6" s="0" t="n">
        <f aca="false">AD6/$CR6</f>
        <v>0.00151117535792962</v>
      </c>
      <c r="DZ6" s="0" t="n">
        <f aca="false">AE6/$CR6</f>
        <v>0</v>
      </c>
      <c r="EA6" s="0" t="n">
        <f aca="false">AF6/$CR6</f>
        <v>0</v>
      </c>
      <c r="EB6" s="0" t="n">
        <f aca="false">AG6/$CR6</f>
        <v>0</v>
      </c>
      <c r="EC6" s="0" t="n">
        <f aca="false">AH6/$CR6</f>
        <v>0</v>
      </c>
      <c r="ED6" s="0" t="n">
        <f aca="false">AI6/$CR6</f>
        <v>0</v>
      </c>
      <c r="EE6" s="0" t="n">
        <f aca="false">AJ6/$CR6</f>
        <v>0</v>
      </c>
      <c r="EF6" s="0" t="n">
        <f aca="false">AK6/$CR6</f>
        <v>0</v>
      </c>
      <c r="EG6" s="0" t="n">
        <f aca="false">AL6/$CR6</f>
        <v>0.00689465688493503</v>
      </c>
      <c r="EH6" s="0" t="n">
        <f aca="false">AM6/$CR6</f>
        <v>0</v>
      </c>
      <c r="EI6" s="0" t="n">
        <f aca="false">AN6/$CR6</f>
        <v>0</v>
      </c>
      <c r="EJ6" s="0" t="n">
        <f aca="false">AO6/$CR6</f>
        <v>0</v>
      </c>
      <c r="EK6" s="0" t="n">
        <f aca="false">AP6/$CR6</f>
        <v>0</v>
      </c>
      <c r="EL6" s="0" t="n">
        <f aca="false">AQ6/$CR6</f>
        <v>0.000535422452760341</v>
      </c>
      <c r="EM6" s="0" t="n">
        <f aca="false">AR6/$CR6</f>
        <v>0</v>
      </c>
      <c r="EN6" s="0" t="n">
        <f aca="false">AS6/$CR6</f>
        <v>0</v>
      </c>
      <c r="EO6" s="0" t="n">
        <f aca="false">AT6/$CR6</f>
        <v>0.186120781952672</v>
      </c>
      <c r="EP6" s="0" t="n">
        <f aca="false">AU6/$CR6</f>
        <v>0</v>
      </c>
      <c r="EQ6" s="0" t="n">
        <f aca="false">AV6/$CR6</f>
        <v>0</v>
      </c>
      <c r="ER6" s="0" t="n">
        <f aca="false">AW6/$CR6</f>
        <v>0.0740878211278741</v>
      </c>
      <c r="ES6" s="0" t="n">
        <f aca="false">AX6/$CR6</f>
        <v>0</v>
      </c>
      <c r="ET6" s="0" t="n">
        <f aca="false">AY6/$CR6</f>
        <v>0.0150069616041639</v>
      </c>
      <c r="EU6" s="0" t="n">
        <f aca="false">AZ6/$CR6</f>
        <v>0</v>
      </c>
      <c r="EV6" s="0" t="n">
        <f aca="false">BA6/$CR6</f>
        <v>0</v>
      </c>
      <c r="EW6" s="0" t="n">
        <f aca="false">BB6/$CR6</f>
        <v>0</v>
      </c>
      <c r="EX6" s="0" t="n">
        <f aca="false">BC6/$CR6</f>
        <v>0</v>
      </c>
      <c r="EY6" s="0" t="n">
        <f aca="false">BD6/$CR6</f>
        <v>0.0157048103180158</v>
      </c>
      <c r="EZ6" s="0" t="n">
        <f aca="false">BE6/$CR6</f>
        <v>0.000509193406191859</v>
      </c>
      <c r="FA6" s="0" t="n">
        <f aca="false">BF6/$CR6</f>
        <v>0</v>
      </c>
      <c r="FB6" s="0" t="n">
        <f aca="false">BG6/$CR6</f>
        <v>0</v>
      </c>
      <c r="FC6" s="0" t="n">
        <f aca="false">BH6/$CR6</f>
        <v>0</v>
      </c>
      <c r="FD6" s="0" t="s">
        <v>404</v>
      </c>
      <c r="FE6" s="0" t="n">
        <f aca="false">BJ6/$CR6</f>
        <v>0.00528812454001861</v>
      </c>
      <c r="FF6" s="0" t="n">
        <f aca="false">BK6/$CR6</f>
        <v>0.00785564098471072</v>
      </c>
      <c r="FG6" s="0" t="n">
        <f aca="false">BL6/$CR6</f>
        <v>0</v>
      </c>
      <c r="FH6" s="0" t="n">
        <f aca="false">BM6/$CR6</f>
        <v>0</v>
      </c>
      <c r="FI6" s="0" t="n">
        <f aca="false">BN6/$CR6</f>
        <v>0.00833903496282736</v>
      </c>
      <c r="FJ6" s="0" t="n">
        <f aca="false">BO6/$CR6</f>
        <v>0</v>
      </c>
      <c r="FK6" s="0" t="n">
        <f aca="false">BP6/$CR6</f>
        <v>0.0130839544770127</v>
      </c>
      <c r="FL6" s="0" t="n">
        <f aca="false">BQ6/$CR6</f>
        <v>0.00166373800571157</v>
      </c>
      <c r="FM6" s="0" t="n">
        <f aca="false">BR6/$CR6</f>
        <v>0</v>
      </c>
      <c r="FN6" s="0" t="n">
        <f aca="false">BS6/$CR6</f>
        <v>0.00158879000650466</v>
      </c>
      <c r="FO6" s="0" t="n">
        <f aca="false">BT6/$CR6</f>
        <v>0</v>
      </c>
      <c r="FP6" s="0" t="n">
        <f aca="false">BU6/$CR6</f>
        <v>0</v>
      </c>
      <c r="FQ6" s="0" t="n">
        <f aca="false">BV6/$CR6</f>
        <v>0.000560683082524416</v>
      </c>
      <c r="FR6" s="0" t="n">
        <f aca="false">BW6/$CR6</f>
        <v>0</v>
      </c>
      <c r="FS6" s="0" t="n">
        <f aca="false">BX6/$CR6</f>
        <v>0.0443659593345641</v>
      </c>
      <c r="FT6" s="0" t="n">
        <f aca="false">BY6/$CR6</f>
        <v>0</v>
      </c>
      <c r="FU6" s="0" t="n">
        <f aca="false">BZ6/$CR6</f>
        <v>0</v>
      </c>
      <c r="FV6" s="0" t="n">
        <f aca="false">CA6/$CR6</f>
        <v>0.137160588310017</v>
      </c>
      <c r="FW6" s="0" t="n">
        <f aca="false">CB6/$CR6</f>
        <v>0</v>
      </c>
      <c r="FX6" s="0" t="n">
        <f aca="false">CC6/$CR6</f>
        <v>0</v>
      </c>
      <c r="FY6" s="0" t="n">
        <f aca="false">CD6/$CR6</f>
        <v>0.00111470927120964</v>
      </c>
      <c r="FZ6" s="0" t="n">
        <f aca="false">CE6/$CR6</f>
        <v>0</v>
      </c>
      <c r="GA6" s="0" t="n">
        <f aca="false">CF6/$CR6</f>
        <v>0</v>
      </c>
      <c r="GB6" s="0" t="n">
        <f aca="false">CG6/$CR6</f>
        <v>0</v>
      </c>
      <c r="GC6" s="0" t="n">
        <f aca="false">CH6/$CR6</f>
        <v>0.00104685172077209</v>
      </c>
      <c r="GD6" s="0" t="n">
        <f aca="false">CI6/$CR6</f>
        <v>0.00673877754826297</v>
      </c>
      <c r="GE6" s="0" t="n">
        <f aca="false">CJ6/$CR6</f>
        <v>0.106199500865403</v>
      </c>
      <c r="GF6" s="0" t="n">
        <f aca="false">CK6/$CR6</f>
        <v>0.00132007785154809</v>
      </c>
      <c r="GG6" s="0" t="n">
        <f aca="false">CL6/$CR6</f>
        <v>0</v>
      </c>
      <c r="GH6" s="0" t="n">
        <f aca="false">CM6/$CR6</f>
        <v>0.00267731933409722</v>
      </c>
      <c r="GI6" s="0" t="n">
        <f aca="false">CN6/$CR6</f>
        <v>0</v>
      </c>
      <c r="GJ6" s="0" t="n">
        <f aca="false">CO6/$CR6</f>
        <v>0</v>
      </c>
      <c r="GK6" s="0" t="n">
        <f aca="false">GE6/FS6</f>
        <v>2.39371586816261</v>
      </c>
      <c r="GL6" s="0" t="n">
        <f aca="false">SUM(EA6,EE6,EF6,EH6,EI6,EL6,EM6,EN6,EW6,EX6,EY6,EZ6,FA6,FB6,FC6,FE6:FH6,FN6:FS6,FX6:FY6,GA6:GE6)</f>
        <v>0.191508463530938</v>
      </c>
      <c r="GM6" s="0" t="n">
        <f aca="false">SUM(CY6:DB6,DD6:DE6,DG6:DH6,DK6:DM6,DP6:DQ6,EB6:EC6,EG6,EO6:EP6,FI6,FT6:FU6,FZ6,GF6,GI6:GJ6)</f>
        <v>0.553554466465414</v>
      </c>
      <c r="GN6" s="0" t="n">
        <f aca="false">GL6/GM6</f>
        <v>0.345961373509943</v>
      </c>
      <c r="GO6" s="0" t="n">
        <f aca="false">SUM(CZ6,DB6:DC6,DE6:DF6,DG6,DK6:DO6,DP6,DZ6,EB6:ED6,EG6,EJ6:EK6,EN6,EP6,FT6,FY6,FZ6)</f>
        <v>0.0164654240183793</v>
      </c>
      <c r="GP6" s="0" t="n">
        <f aca="false">(SUM(DR6:DY6))/(SUM(DP6:DQ6))</f>
        <v>0.0395692871923786</v>
      </c>
      <c r="GQ6" s="0" t="n">
        <f aca="false">(SUM(DP6:DY6,EA6,EE6:EF6,EH6:EI6,EL6:EM6))/(SUM(EO6,EQ6:FC6,FE6:FH6))</f>
        <v>0.972746098026573</v>
      </c>
    </row>
    <row r="7" customFormat="false" ht="14.4" hidden="false" customHeight="false" outlineLevel="0" collapsed="false">
      <c r="D7" s="1"/>
    </row>
    <row r="8" customFormat="false" ht="14.4" hidden="false" customHeight="false" outlineLevel="0" collapsed="false">
      <c r="D8" s="1"/>
    </row>
    <row r="9" customFormat="false" ht="14.4" hidden="false" customHeight="false" outlineLevel="0" collapsed="false">
      <c r="D9" s="1"/>
    </row>
    <row r="10" customFormat="false" ht="14.4" hidden="false" customHeight="false" outlineLevel="0" collapsed="false">
      <c r="D10" s="1"/>
    </row>
    <row r="11" customFormat="false" ht="14.4" hidden="false" customHeight="false" outlineLevel="0" collapsed="false">
      <c r="D11" s="1"/>
    </row>
    <row r="12" customFormat="false" ht="14.4" hidden="false" customHeight="false" outlineLevel="0" collapsed="false">
      <c r="D12" s="1"/>
    </row>
    <row r="13" customFormat="false" ht="14.4" hidden="false" customHeight="false" outlineLevel="0" collapsed="false">
      <c r="D13" s="1"/>
    </row>
    <row r="14" customFormat="false" ht="14.4" hidden="false" customHeight="false" outlineLevel="0" collapsed="false">
      <c r="D14" s="1"/>
    </row>
    <row r="15" customFormat="false" ht="14.4" hidden="false" customHeight="false" outlineLevel="0" collapsed="false">
      <c r="D15" s="1"/>
    </row>
    <row r="16" customFormat="false" ht="14.4" hidden="false" customHeight="false" outlineLevel="0" collapsed="false">
      <c r="D16" s="1"/>
    </row>
    <row r="17" customFormat="false" ht="14.4" hidden="false" customHeight="false" outlineLevel="0" collapsed="false">
      <c r="D17" s="1"/>
    </row>
    <row r="18" customFormat="false" ht="14.4" hidden="false" customHeight="false" outlineLevel="0" collapsed="false">
      <c r="D18" s="1"/>
    </row>
    <row r="19" customFormat="false" ht="14.4" hidden="false" customHeight="false" outlineLevel="0" collapsed="false">
      <c r="D19" s="1"/>
    </row>
    <row r="20" customFormat="false" ht="14.4" hidden="false" customHeight="false" outlineLevel="0" collapsed="false">
      <c r="D20" s="1"/>
    </row>
    <row r="21" customFormat="false" ht="14.4" hidden="false" customHeight="false" outlineLevel="0" collapsed="false">
      <c r="D21" s="1"/>
    </row>
    <row r="22" customFormat="false" ht="14.4" hidden="false" customHeight="false" outlineLevel="0" collapsed="false">
      <c r="D22" s="1"/>
    </row>
    <row r="23" customFormat="false" ht="14.4" hidden="false" customHeight="false" outlineLevel="0" collapsed="false">
      <c r="D23" s="1"/>
    </row>
    <row r="24" customFormat="false" ht="14.4" hidden="false" customHeight="false" outlineLevel="0" collapsed="false">
      <c r="D24" s="1"/>
    </row>
    <row r="25" customFormat="false" ht="14.4" hidden="false" customHeight="false" outlineLevel="0" collapsed="false">
      <c r="D25" s="1"/>
    </row>
    <row r="26" customFormat="false" ht="14.4" hidden="false" customHeight="false" outlineLevel="0" collapsed="false">
      <c r="D26" s="1"/>
    </row>
    <row r="27" customFormat="false" ht="14.4" hidden="false" customHeight="false" outlineLevel="0" collapsed="false">
      <c r="D27" s="1"/>
    </row>
    <row r="28" customFormat="false" ht="14.4" hidden="false" customHeight="false" outlineLevel="0" collapsed="false">
      <c r="D28" s="1"/>
    </row>
    <row r="29" customFormat="false" ht="14.4" hidden="false" customHeight="false" outlineLevel="0" collapsed="false">
      <c r="D29" s="1"/>
    </row>
    <row r="30" customFormat="false" ht="14.4" hidden="false" customHeight="false" outlineLevel="0" collapsed="false">
      <c r="D30" s="1"/>
    </row>
    <row r="31" customFormat="false" ht="14.4" hidden="false" customHeight="false" outlineLevel="0" collapsed="false">
      <c r="D31" s="1"/>
    </row>
    <row r="32" customFormat="false" ht="14.4" hidden="false" customHeight="false" outlineLevel="0" collapsed="false">
      <c r="D32" s="1"/>
    </row>
    <row r="33" customFormat="false" ht="14.4" hidden="false" customHeight="false" outlineLevel="0" collapsed="false">
      <c r="D33" s="1"/>
    </row>
    <row r="34" customFormat="false" ht="14.4" hidden="false" customHeight="false" outlineLevel="0" collapsed="false">
      <c r="D34" s="1"/>
    </row>
    <row r="35" customFormat="false" ht="14.4" hidden="false" customHeight="false" outlineLevel="0" collapsed="false">
      <c r="D35" s="1"/>
    </row>
    <row r="36" customFormat="false" ht="14.4" hidden="false" customHeight="false" outlineLevel="0" collapsed="false">
      <c r="D36" s="1"/>
    </row>
    <row r="37" customFormat="false" ht="14.4" hidden="false" customHeight="false" outlineLevel="0" collapsed="false">
      <c r="D37" s="1"/>
    </row>
    <row r="38" customFormat="false" ht="14.4" hidden="false" customHeight="false" outlineLevel="0" collapsed="false">
      <c r="D38" s="1"/>
    </row>
    <row r="39" customFormat="false" ht="14.4" hidden="false" customHeight="false" outlineLevel="0" collapsed="false">
      <c r="D39" s="1"/>
    </row>
    <row r="40" customFormat="false" ht="14.4" hidden="false" customHeight="false" outlineLevel="0" collapsed="false">
      <c r="D40" s="1"/>
    </row>
    <row r="41" customFormat="false" ht="14.4" hidden="false" customHeight="false" outlineLevel="0" collapsed="false">
      <c r="D41" s="1"/>
    </row>
    <row r="42" customFormat="false" ht="14.4" hidden="false" customHeight="false" outlineLevel="0" collapsed="false">
      <c r="D42" s="1"/>
    </row>
    <row r="43" customFormat="false" ht="14.4" hidden="false" customHeight="false" outlineLevel="0" collapsed="false">
      <c r="D43" s="1"/>
    </row>
    <row r="44" customFormat="false" ht="14.4" hidden="false" customHeight="false" outlineLevel="0" collapsed="false">
      <c r="D44" s="1"/>
    </row>
    <row r="45" customFormat="false" ht="14.4" hidden="false" customHeight="false" outlineLevel="0" collapsed="false">
      <c r="D45" s="1"/>
    </row>
    <row r="46" customFormat="false" ht="14.4" hidden="false" customHeight="false" outlineLevel="0" collapsed="false">
      <c r="D46" s="1"/>
    </row>
    <row r="47" customFormat="false" ht="14.4" hidden="false" customHeight="false" outlineLevel="0" collapsed="false">
      <c r="D47" s="1"/>
    </row>
    <row r="48" customFormat="false" ht="14.4" hidden="false" customHeight="false" outlineLevel="0" collapsed="false">
      <c r="D48" s="1"/>
    </row>
    <row r="49" customFormat="false" ht="14.4" hidden="false" customHeight="false" outlineLevel="0" collapsed="false">
      <c r="D49" s="1"/>
    </row>
    <row r="50" customFormat="false" ht="14.4" hidden="false" customHeight="false" outlineLevel="0" collapsed="false">
      <c r="D50" s="1"/>
    </row>
    <row r="51" customFormat="false" ht="14.4" hidden="false" customHeight="false" outlineLevel="0" collapsed="false">
      <c r="D51" s="1"/>
    </row>
    <row r="52" customFormat="false" ht="14.4" hidden="false" customHeight="false" outlineLevel="0" collapsed="false">
      <c r="D52" s="1"/>
    </row>
    <row r="53" customFormat="false" ht="14.4" hidden="false" customHeight="false" outlineLevel="0" collapsed="false">
      <c r="D53" s="1"/>
    </row>
    <row r="54" customFormat="false" ht="14.4" hidden="false" customHeight="false" outlineLevel="0" collapsed="false">
      <c r="D54" s="1"/>
    </row>
    <row r="55" customFormat="false" ht="14.4" hidden="false" customHeight="false" outlineLevel="0" collapsed="false">
      <c r="D55" s="1"/>
    </row>
    <row r="56" customFormat="false" ht="14.4" hidden="false" customHeight="false" outlineLevel="0" collapsed="false">
      <c r="D56" s="1"/>
    </row>
    <row r="57" customFormat="false" ht="14.4" hidden="false" customHeight="false" outlineLevel="0" collapsed="false">
      <c r="D57" s="1"/>
    </row>
    <row r="58" customFormat="false" ht="14.4" hidden="false" customHeight="false" outlineLevel="0" collapsed="false">
      <c r="D58" s="1"/>
    </row>
    <row r="59" customFormat="false" ht="14.4" hidden="false" customHeight="false" outlineLevel="0" collapsed="false">
      <c r="D59" s="1"/>
    </row>
    <row r="60" customFormat="false" ht="14.4" hidden="false" customHeight="false" outlineLevel="0" collapsed="false">
      <c r="D60" s="1"/>
    </row>
    <row r="61" customFormat="false" ht="14.4" hidden="false" customHeight="false" outlineLevel="0" collapsed="false">
      <c r="D61" s="1"/>
    </row>
    <row r="62" customFormat="false" ht="14.4" hidden="false" customHeight="false" outlineLevel="0" collapsed="false">
      <c r="D62" s="1"/>
    </row>
    <row r="63" customFormat="false" ht="14.4" hidden="false" customHeight="false" outlineLevel="0" collapsed="false">
      <c r="D63" s="1"/>
    </row>
    <row r="64" customFormat="false" ht="14.4" hidden="false" customHeight="false" outlineLevel="0" collapsed="false">
      <c r="D64" s="1"/>
    </row>
    <row r="65" customFormat="false" ht="14.4" hidden="false" customHeight="false" outlineLevel="0" collapsed="false">
      <c r="D65" s="1"/>
    </row>
    <row r="66" customFormat="false" ht="14.4" hidden="false" customHeight="false" outlineLevel="0" collapsed="false">
      <c r="D66" s="1"/>
    </row>
    <row r="67" customFormat="false" ht="14.4" hidden="false" customHeight="false" outlineLevel="0" collapsed="false">
      <c r="D67" s="1"/>
    </row>
    <row r="68" customFormat="false" ht="14.4" hidden="false" customHeight="false" outlineLevel="0" collapsed="false">
      <c r="D68" s="1"/>
    </row>
    <row r="69" customFormat="false" ht="14.4" hidden="false" customHeight="false" outlineLevel="0" collapsed="false">
      <c r="D69" s="1"/>
    </row>
    <row r="70" customFormat="false" ht="14.4" hidden="false" customHeight="false" outlineLevel="0" collapsed="false">
      <c r="D70" s="1"/>
    </row>
    <row r="71" customFormat="false" ht="14.4" hidden="false" customHeight="false" outlineLevel="0" collapsed="false">
      <c r="D71" s="1"/>
    </row>
    <row r="72" customFormat="false" ht="14.4" hidden="false" customHeight="false" outlineLevel="0" collapsed="false">
      <c r="D72" s="1"/>
    </row>
    <row r="73" customFormat="false" ht="14.4" hidden="false" customHeight="false" outlineLevel="0" collapsed="false">
      <c r="D73" s="1"/>
    </row>
    <row r="74" customFormat="false" ht="14.4" hidden="false" customHeight="false" outlineLevel="0" collapsed="false">
      <c r="D74" s="1"/>
    </row>
    <row r="75" customFormat="false" ht="14.4" hidden="false" customHeight="false" outlineLevel="0" collapsed="false">
      <c r="D75" s="1"/>
    </row>
    <row r="76" customFormat="false" ht="14.4" hidden="false" customHeight="false" outlineLevel="0" collapsed="false">
      <c r="D76" s="1"/>
    </row>
    <row r="77" customFormat="false" ht="14.4" hidden="false" customHeight="false" outlineLevel="0" collapsed="false">
      <c r="D77" s="1"/>
    </row>
    <row r="78" customFormat="false" ht="14.4" hidden="false" customHeight="false" outlineLevel="0" collapsed="false">
      <c r="D78" s="1"/>
    </row>
    <row r="79" customFormat="false" ht="14.4" hidden="false" customHeight="false" outlineLevel="0" collapsed="false">
      <c r="D79" s="1"/>
    </row>
    <row r="80" customFormat="false" ht="14.4" hidden="false" customHeight="false" outlineLevel="0" collapsed="false">
      <c r="D80" s="1"/>
    </row>
    <row r="81" customFormat="false" ht="14.4" hidden="false" customHeight="false" outlineLevel="0" collapsed="false">
      <c r="D81" s="1"/>
    </row>
    <row r="82" customFormat="false" ht="14.4" hidden="false" customHeight="false" outlineLevel="0" collapsed="false">
      <c r="D82" s="1"/>
    </row>
    <row r="83" customFormat="false" ht="14.4" hidden="false" customHeight="false" outlineLevel="0" collapsed="false">
      <c r="D83" s="1"/>
    </row>
    <row r="84" customFormat="false" ht="14.4" hidden="false" customHeight="false" outlineLevel="0" collapsed="false">
      <c r="D84" s="1"/>
    </row>
    <row r="85" customFormat="false" ht="14.4" hidden="false" customHeight="false" outlineLevel="0" collapsed="false">
      <c r="D85" s="1"/>
    </row>
    <row r="86" customFormat="false" ht="14.4" hidden="false" customHeight="false" outlineLevel="0" collapsed="false">
      <c r="D86" s="1"/>
    </row>
    <row r="87" customFormat="false" ht="14.4" hidden="false" customHeight="false" outlineLevel="0" collapsed="false">
      <c r="D87" s="1"/>
    </row>
    <row r="88" customFormat="false" ht="14.4" hidden="false" customHeight="false" outlineLevel="0" collapsed="false">
      <c r="D88" s="1"/>
    </row>
    <row r="89" customFormat="false" ht="14.4" hidden="false" customHeight="false" outlineLevel="0" collapsed="false">
      <c r="D89" s="1"/>
    </row>
    <row r="90" customFormat="false" ht="14.4" hidden="false" customHeight="false" outlineLevel="0" collapsed="false">
      <c r="D90" s="1"/>
    </row>
    <row r="91" customFormat="false" ht="14.4" hidden="false" customHeight="false" outlineLevel="0" collapsed="false">
      <c r="D91" s="1"/>
    </row>
    <row r="92" customFormat="false" ht="14.4" hidden="false" customHeight="false" outlineLevel="0" collapsed="false">
      <c r="D92" s="1"/>
    </row>
    <row r="93" customFormat="false" ht="14.4" hidden="false" customHeight="false" outlineLevel="0" collapsed="false">
      <c r="D9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2017-09-11T21:47:50Z</dcterms:created>
  <dc:creator>Michael Thomas</dc:creator>
  <dc:description/>
  <dc:language>en-US</dc:language>
  <cp:lastModifiedBy>Ross Whippo</cp:lastModifiedBy>
  <cp:lastPrinted>2017-09-12T01:16:31Z</cp:lastPrinted>
  <dcterms:modified xsi:type="dcterms:W3CDTF">2021-10-13T12:16:52Z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