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e8c42fb715ed7f3/Senior Year/Thesis/Code/"/>
    </mc:Choice>
  </mc:AlternateContent>
  <xr:revisionPtr revIDLastSave="355" documentId="13_ncr:1_{87BCDD9B-C57D-48F9-8E96-12F3E96238C8}" xr6:coauthVersionLast="47" xr6:coauthVersionMax="47" xr10:uidLastSave="{985EDAEE-A402-4139-A1CF-D66DEC01D4B6}"/>
  <bookViews>
    <workbookView xWindow="-120" yWindow="-120" windowWidth="29040" windowHeight="15720" xr2:uid="{00000000-000D-0000-FFFF-FFFF00000000}"/>
  </bookViews>
  <sheets>
    <sheet name="All MASE Scores" sheetId="9" r:id="rId1"/>
    <sheet name="AIC Values" sheetId="2" r:id="rId2"/>
    <sheet name="hist_mase_1" sheetId="3" r:id="rId3"/>
    <sheet name="hist_mase_2" sheetId="4" r:id="rId4"/>
    <sheet name="hist_mase_3" sheetId="5" r:id="rId5"/>
    <sheet name="hist_mase_4" sheetId="6" r:id="rId6"/>
    <sheet name="causal_mase" sheetId="8" r:id="rId7"/>
    <sheet name="causal_mape" sheetId="11" r:id="rId8"/>
    <sheet name="naive_mae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2" l="1"/>
  <c r="L11" i="12"/>
  <c r="M11" i="12"/>
  <c r="N11" i="12"/>
  <c r="J11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J5" i="12"/>
  <c r="J6" i="12"/>
  <c r="J7" i="12"/>
  <c r="J8" i="12"/>
  <c r="J9" i="12"/>
  <c r="J10" i="12"/>
  <c r="K6" i="12"/>
  <c r="K7" i="12"/>
  <c r="K8" i="12"/>
  <c r="K9" i="12"/>
  <c r="K10" i="12"/>
  <c r="AG5" i="9"/>
  <c r="K5" i="12"/>
  <c r="AN11" i="9"/>
  <c r="AM11" i="9"/>
  <c r="AL11" i="9"/>
  <c r="AK11" i="9"/>
  <c r="AJ11" i="9"/>
  <c r="AI11" i="9"/>
  <c r="AH11" i="9"/>
  <c r="AG11" i="9"/>
  <c r="AN12" i="9"/>
  <c r="AM12" i="9"/>
  <c r="AL12" i="9"/>
  <c r="AK12" i="9"/>
  <c r="AJ12" i="9"/>
  <c r="AI12" i="9"/>
  <c r="AH12" i="9"/>
  <c r="AG12" i="9"/>
  <c r="AN10" i="9"/>
  <c r="AN9" i="9"/>
  <c r="AN8" i="9"/>
  <c r="AN7" i="9"/>
  <c r="AN6" i="9"/>
  <c r="AN5" i="9"/>
  <c r="AN4" i="9"/>
  <c r="AM10" i="9"/>
  <c r="AM9" i="9"/>
  <c r="AM8" i="9"/>
  <c r="AM7" i="9"/>
  <c r="AM6" i="9"/>
  <c r="AM5" i="9"/>
  <c r="AM4" i="9"/>
  <c r="AL10" i="9"/>
  <c r="AL9" i="9"/>
  <c r="AL8" i="9"/>
  <c r="AL7" i="9"/>
  <c r="AL6" i="9"/>
  <c r="AL5" i="9"/>
  <c r="AL4" i="9"/>
  <c r="AK10" i="9"/>
  <c r="AK9" i="9"/>
  <c r="AK8" i="9"/>
  <c r="AK7" i="9"/>
  <c r="AK6" i="9"/>
  <c r="AK5" i="9"/>
  <c r="AK4" i="9"/>
  <c r="AJ10" i="9"/>
  <c r="AJ9" i="9"/>
  <c r="AJ8" i="9"/>
  <c r="AJ7" i="9"/>
  <c r="AJ6" i="9"/>
  <c r="AJ5" i="9"/>
  <c r="AJ4" i="9"/>
  <c r="AI10" i="9"/>
  <c r="AI9" i="9"/>
  <c r="AI8" i="9"/>
  <c r="AI7" i="9"/>
  <c r="AI6" i="9"/>
  <c r="AI5" i="9"/>
  <c r="AI4" i="9"/>
  <c r="AH10" i="9"/>
  <c r="AH9" i="9"/>
  <c r="AH8" i="9"/>
  <c r="AH7" i="9"/>
  <c r="AH6" i="9"/>
  <c r="AH5" i="9"/>
  <c r="AH4" i="9"/>
  <c r="AG10" i="9"/>
  <c r="AG9" i="9"/>
  <c r="AG8" i="9"/>
  <c r="AG7" i="9"/>
  <c r="AG6" i="9"/>
  <c r="AG4" i="9"/>
  <c r="V62" i="9"/>
  <c r="V61" i="9"/>
  <c r="V60" i="9"/>
  <c r="V59" i="9"/>
  <c r="U62" i="9"/>
  <c r="U61" i="9"/>
  <c r="U60" i="9"/>
  <c r="U59" i="9"/>
  <c r="X34" i="9"/>
  <c r="X33" i="9"/>
  <c r="X32" i="9"/>
  <c r="X31" i="9"/>
  <c r="X30" i="9"/>
  <c r="X29" i="9"/>
  <c r="X28" i="9"/>
  <c r="X27" i="9"/>
  <c r="W34" i="9"/>
  <c r="W33" i="9"/>
  <c r="W32" i="9"/>
  <c r="W31" i="9"/>
  <c r="W30" i="9"/>
  <c r="W29" i="9"/>
  <c r="W28" i="9"/>
  <c r="W27" i="9"/>
  <c r="V34" i="9"/>
  <c r="V33" i="9"/>
  <c r="V32" i="9"/>
  <c r="V31" i="9"/>
  <c r="V30" i="9"/>
  <c r="V29" i="9"/>
  <c r="V28" i="9"/>
  <c r="V27" i="9"/>
  <c r="U34" i="9"/>
  <c r="U33" i="9"/>
  <c r="U32" i="9"/>
  <c r="U31" i="9"/>
  <c r="U30" i="9"/>
  <c r="U29" i="9"/>
  <c r="U28" i="9"/>
  <c r="U27" i="9"/>
  <c r="R4" i="9" l="1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R3" i="9"/>
  <c r="N3" i="9"/>
  <c r="J3" i="9"/>
  <c r="F188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4" i="9"/>
  <c r="F5" i="9"/>
  <c r="F6" i="9"/>
  <c r="F7" i="9"/>
  <c r="F8" i="9"/>
  <c r="F9" i="9"/>
  <c r="F10" i="9"/>
  <c r="F3" i="9"/>
  <c r="K187" i="6"/>
  <c r="J187" i="6"/>
  <c r="K186" i="6"/>
  <c r="J186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3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2" i="2"/>
  <c r="V3" i="9" l="1"/>
  <c r="V6" i="9"/>
  <c r="X6" i="9" s="1"/>
  <c r="V5" i="9"/>
  <c r="X5" i="9" s="1"/>
  <c r="V4" i="9"/>
  <c r="X4" i="9" s="1"/>
  <c r="U3" i="9"/>
  <c r="W3" i="9" s="1"/>
  <c r="X3" i="9"/>
  <c r="U5" i="9"/>
  <c r="W5" i="9" s="1"/>
  <c r="U1" i="9"/>
  <c r="U6" i="9" l="1"/>
  <c r="W6" i="9" s="1"/>
  <c r="U4" i="9"/>
  <c r="W4" i="9" s="1"/>
</calcChain>
</file>

<file path=xl/sharedStrings.xml><?xml version="1.0" encoding="utf-8"?>
<sst xmlns="http://schemas.openxmlformats.org/spreadsheetml/2006/main" count="1795" uniqueCount="237">
  <si>
    <t>Plane</t>
  </si>
  <si>
    <t>Additive</t>
  </si>
  <si>
    <t>Dampened Additive</t>
  </si>
  <si>
    <t>Multiplicative</t>
  </si>
  <si>
    <t>Dampened Multiplicative</t>
  </si>
  <si>
    <t>Seasonal Additive</t>
  </si>
  <si>
    <t>Dampened Seasonal Additive</t>
  </si>
  <si>
    <t>Seasonal Multiplicative</t>
  </si>
  <si>
    <t>Dampened Seasonal Multiplicative</t>
  </si>
  <si>
    <t>PA-44-180 Seminole</t>
  </si>
  <si>
    <t>PC-12</t>
  </si>
  <si>
    <t>PA-28-181 Archer III</t>
  </si>
  <si>
    <t>PA-34-220T Seneca V</t>
  </si>
  <si>
    <t>DA40 (All)</t>
  </si>
  <si>
    <t>Cirrus SR20</t>
  </si>
  <si>
    <t>Kodiak 100</t>
  </si>
  <si>
    <t>Cirrus SR22</t>
  </si>
  <si>
    <t>PA-28-161 Warrior III</t>
  </si>
  <si>
    <t>PA-46-350P Malibu Mirage</t>
  </si>
  <si>
    <t>PA-46-500TP Meridian</t>
  </si>
  <si>
    <t>DA42 (All)</t>
  </si>
  <si>
    <t>PA-28R-201 Arrow</t>
  </si>
  <si>
    <t>BBJ</t>
  </si>
  <si>
    <t>Phenom 300</t>
  </si>
  <si>
    <t>DA20-C1</t>
  </si>
  <si>
    <t>Citabria Explorer 7GCBC</t>
  </si>
  <si>
    <t>Scout 8GCBC</t>
  </si>
  <si>
    <t>PAC 750XL</t>
  </si>
  <si>
    <t>750 Citation X</t>
  </si>
  <si>
    <t>Super Decathalon 8KCAB</t>
  </si>
  <si>
    <t>AT-502B</t>
  </si>
  <si>
    <t>AT-802A</t>
  </si>
  <si>
    <t>AT-402B</t>
  </si>
  <si>
    <t>S2R-T34</t>
  </si>
  <si>
    <t>Learjet 60</t>
  </si>
  <si>
    <t>GA8 Airvan</t>
  </si>
  <si>
    <t>AT-602</t>
  </si>
  <si>
    <t>Challenger 300</t>
  </si>
  <si>
    <t>R66</t>
  </si>
  <si>
    <t>EA300</t>
  </si>
  <si>
    <t>R44 Raven I</t>
  </si>
  <si>
    <t>R44 Raven II</t>
  </si>
  <si>
    <t>ASTM - LSA</t>
  </si>
  <si>
    <t>P2008JC</t>
  </si>
  <si>
    <t>P2006T</t>
  </si>
  <si>
    <t>R22 Beta II</t>
  </si>
  <si>
    <t>Adventurer 7GCAA</t>
  </si>
  <si>
    <t>ASTM CT Series</t>
  </si>
  <si>
    <t>AW139</t>
  </si>
  <si>
    <t>AT-802</t>
  </si>
  <si>
    <t>PA-32R-301T Saratoga II TC</t>
  </si>
  <si>
    <t>8GCBC Scout</t>
  </si>
  <si>
    <t>172 Skyhawk</t>
  </si>
  <si>
    <t>182 Skylane</t>
  </si>
  <si>
    <t>208B Caravan IB</t>
  </si>
  <si>
    <t>172S Skyhawk SP</t>
  </si>
  <si>
    <t>Cabri G2</t>
  </si>
  <si>
    <t>P2002JF</t>
  </si>
  <si>
    <t>206 Stationair</t>
  </si>
  <si>
    <t>S2R-H80</t>
  </si>
  <si>
    <t>8KCAB Super Decathlon</t>
  </si>
  <si>
    <t>Bonanza G36</t>
  </si>
  <si>
    <t>510 Citation Mustang</t>
  </si>
  <si>
    <t>550 Citation Bravo</t>
  </si>
  <si>
    <t>TBM 850</t>
  </si>
  <si>
    <t>Challenger 605</t>
  </si>
  <si>
    <t>Global 5000 / 6000</t>
  </si>
  <si>
    <t>King Air C90GTx</t>
  </si>
  <si>
    <t>King Air 250</t>
  </si>
  <si>
    <t>P2010P Twenty Ten</t>
  </si>
  <si>
    <t>CE-172S Skyhawk SP</t>
  </si>
  <si>
    <t>CE-208B Grand Caravan EX</t>
  </si>
  <si>
    <t>CE-525B Citation CJ3+</t>
  </si>
  <si>
    <t>Aurora 7ECA</t>
  </si>
  <si>
    <t>Falcon 7X</t>
  </si>
  <si>
    <t>CE-T206H Turbo Stationair</t>
  </si>
  <si>
    <t>CE-208 Caravan 675</t>
  </si>
  <si>
    <t>H135 / H135M</t>
  </si>
  <si>
    <t>H145 / H145M</t>
  </si>
  <si>
    <t>PA-46R-350T Matrix</t>
  </si>
  <si>
    <t>PA-32R-301 Saratoga II HP</t>
  </si>
  <si>
    <t>Falcon 900EX EASy</t>
  </si>
  <si>
    <t>CE-680A Citation Latitude</t>
  </si>
  <si>
    <t>YMF-5D</t>
  </si>
  <si>
    <t>208 Caravan I</t>
  </si>
  <si>
    <t>DA62</t>
  </si>
  <si>
    <t>HA-420 HondaJet</t>
  </si>
  <si>
    <t>CE-182T Skylane</t>
  </si>
  <si>
    <t>AW169</t>
  </si>
  <si>
    <t>AT-504</t>
  </si>
  <si>
    <t>S2R-T660</t>
  </si>
  <si>
    <t>AW119Kx</t>
  </si>
  <si>
    <t>172S Skyhawk</t>
  </si>
  <si>
    <t>Beech King Air C90B</t>
  </si>
  <si>
    <t>Beech King Air B200</t>
  </si>
  <si>
    <t>Beech King Air 350</t>
  </si>
  <si>
    <t>Hawker 800XP</t>
  </si>
  <si>
    <t>T206H Turbo Stationair</t>
  </si>
  <si>
    <t>CE-525 Citation M2</t>
  </si>
  <si>
    <t>CE-560 Citation XLS+</t>
  </si>
  <si>
    <t>SR20</t>
  </si>
  <si>
    <t>SR22</t>
  </si>
  <si>
    <t>SR22T</t>
  </si>
  <si>
    <t>CL850 / 870 / 890</t>
  </si>
  <si>
    <t>P.180 Avanti II</t>
  </si>
  <si>
    <t>inf</t>
  </si>
  <si>
    <t>CC11-160 Carbon Cub SS</t>
  </si>
  <si>
    <t>560 Citation Encore</t>
  </si>
  <si>
    <t>525A Citation CJ2+</t>
  </si>
  <si>
    <t>525B Citation CJ3</t>
  </si>
  <si>
    <t>A5</t>
  </si>
  <si>
    <t>PA-46-350P M350</t>
  </si>
  <si>
    <t>AT-502A</t>
  </si>
  <si>
    <t>Airvan 8</t>
  </si>
  <si>
    <t>560 Citation XLS+</t>
  </si>
  <si>
    <t>Phenom 100</t>
  </si>
  <si>
    <t>Learjet 70 / 75</t>
  </si>
  <si>
    <t>PA-46-500TP M500</t>
  </si>
  <si>
    <t>AW101</t>
  </si>
  <si>
    <t>Falcon 2000</t>
  </si>
  <si>
    <t>SF50</t>
  </si>
  <si>
    <t>R44 Cadet</t>
  </si>
  <si>
    <t>Beech Bonanza A36</t>
  </si>
  <si>
    <t>Challenger 604</t>
  </si>
  <si>
    <t>208B Grand Caravan</t>
  </si>
  <si>
    <t>CE-525C Citation CJ4</t>
  </si>
  <si>
    <t>Virus SW 121</t>
  </si>
  <si>
    <t>M-7-260C</t>
  </si>
  <si>
    <t>Baron G58</t>
  </si>
  <si>
    <t>Hawker 400XP</t>
  </si>
  <si>
    <t>182T Skylane</t>
  </si>
  <si>
    <t>208 Caravan 675</t>
  </si>
  <si>
    <t>560XL Citation Excel</t>
  </si>
  <si>
    <t>525 CJ1</t>
  </si>
  <si>
    <t>Beechcraft King Air 350</t>
  </si>
  <si>
    <t>Beechcraft Bonanza G36</t>
  </si>
  <si>
    <t>Beechcraft Baron G58</t>
  </si>
  <si>
    <t>XL2</t>
  </si>
  <si>
    <t>M20TN Acclaim</t>
  </si>
  <si>
    <t>Falcon 50EX</t>
  </si>
  <si>
    <t>H175</t>
  </si>
  <si>
    <t>525A CJ2</t>
  </si>
  <si>
    <t>T182T Turbo Skylane</t>
  </si>
  <si>
    <t>CE-680 Citation Sovereign+</t>
  </si>
  <si>
    <t>Beech Baron 58</t>
  </si>
  <si>
    <t>Hawker 900XP</t>
  </si>
  <si>
    <t>Cirrus SR22T</t>
  </si>
  <si>
    <t>480B</t>
  </si>
  <si>
    <t>MXT-7-180</t>
  </si>
  <si>
    <t>Legacy 500</t>
  </si>
  <si>
    <t>TIGER</t>
  </si>
  <si>
    <t>206L-4</t>
  </si>
  <si>
    <t>Falcon 2000EX EASy</t>
  </si>
  <si>
    <t>Beechcraft Premier IA</t>
  </si>
  <si>
    <t>TBM 700</t>
  </si>
  <si>
    <t>Gulfstream 150 / 200</t>
  </si>
  <si>
    <t>Gulfstream 350 / 450 / 500 / 550</t>
  </si>
  <si>
    <t>680 Citation Sovereign</t>
  </si>
  <si>
    <t>Falcon 2000LX</t>
  </si>
  <si>
    <t>Gulfstream 150 / 280</t>
  </si>
  <si>
    <t>King Air 350i / ER</t>
  </si>
  <si>
    <t>Gulfstream 280</t>
  </si>
  <si>
    <t>PC-24</t>
  </si>
  <si>
    <t>BBJ 2</t>
  </si>
  <si>
    <t>CC18-180 Top Cub</t>
  </si>
  <si>
    <t>412EPI</t>
  </si>
  <si>
    <t>Hawker 4000</t>
  </si>
  <si>
    <t>Learjet 45</t>
  </si>
  <si>
    <t>Beechcraft King Air B200</t>
  </si>
  <si>
    <t>Beechcraft King Air C90GT</t>
  </si>
  <si>
    <t>525C Citation CJ4</t>
  </si>
  <si>
    <t>GRANDNEW</t>
  </si>
  <si>
    <t>AW109 GrandNew</t>
  </si>
  <si>
    <t>Lineage 1000 / E190 Head of State</t>
  </si>
  <si>
    <t>AT-802F</t>
  </si>
  <si>
    <t>Learjet 31A</t>
  </si>
  <si>
    <t>Falcon 900LX</t>
  </si>
  <si>
    <t>P.180 Avanti</t>
  </si>
  <si>
    <t>PC-6</t>
  </si>
  <si>
    <t>AW159</t>
  </si>
  <si>
    <t>S-92</t>
  </si>
  <si>
    <t>MT-7-235</t>
  </si>
  <si>
    <t>206H Stationair</t>
  </si>
  <si>
    <t>PA-32-301FT Piper 6X</t>
  </si>
  <si>
    <t>MASE 1</t>
  </si>
  <si>
    <t>MASE 2</t>
  </si>
  <si>
    <t>MASE 3</t>
  </si>
  <si>
    <t>MASE 4</t>
  </si>
  <si>
    <t>Min AIC Algorith</t>
  </si>
  <si>
    <t>Min MASE Algorith</t>
  </si>
  <si>
    <t>Min MASE Value</t>
  </si>
  <si>
    <t>Min MASE Score</t>
  </si>
  <si>
    <t>Min MASE Algorithm</t>
  </si>
  <si>
    <t>Hist</t>
  </si>
  <si>
    <t>Causal</t>
  </si>
  <si>
    <t>Opt?</t>
  </si>
  <si>
    <t># Hist Opt</t>
  </si>
  <si>
    <t># Causal Opt</t>
  </si>
  <si>
    <t>% Hist Opt</t>
  </si>
  <si>
    <t>% Causal Opt</t>
  </si>
  <si>
    <t>Opt Algo</t>
  </si>
  <si>
    <t>Model</t>
  </si>
  <si>
    <t>Additive Dampened</t>
  </si>
  <si>
    <t>Multiplicative Dampened</t>
  </si>
  <si>
    <t>Seasonal Additive Dampened</t>
  </si>
  <si>
    <t>Seasonal Multiplicative Dampened</t>
  </si>
  <si>
    <t>Avg Hist</t>
  </si>
  <si>
    <t>Avg Causal</t>
  </si>
  <si>
    <t>AIC</t>
  </si>
  <si>
    <t>Quarter Count</t>
  </si>
  <si>
    <t>[0.2,0.4)</t>
  </si>
  <si>
    <t>[0.4, 0.6)</t>
  </si>
  <si>
    <t>[0.6, 0.8)</t>
  </si>
  <si>
    <t>[0.8, 1)</t>
  </si>
  <si>
    <t>[1, 1.2)</t>
  </si>
  <si>
    <t>[1.2, 1.4)</t>
  </si>
  <si>
    <t>Caus</t>
  </si>
  <si>
    <t>[0, 0.2)</t>
  </si>
  <si>
    <t>[1.4, 1.6)</t>
  </si>
  <si>
    <t>&gt;= 1.6</t>
  </si>
  <si>
    <t>MAPE 1</t>
  </si>
  <si>
    <t>MAPE 2</t>
  </si>
  <si>
    <t>MAPE 3</t>
  </si>
  <si>
    <t>MAPE 4</t>
  </si>
  <si>
    <t>MAE 4</t>
  </si>
  <si>
    <t>MAE 3</t>
  </si>
  <si>
    <t>MAE 2</t>
  </si>
  <si>
    <t>MAE 1</t>
  </si>
  <si>
    <t>Avg Dem</t>
  </si>
  <si>
    <t>[0, 2)</t>
  </si>
  <si>
    <t>[2, 4)</t>
  </si>
  <si>
    <t>[4, 6)</t>
  </si>
  <si>
    <t>[6, 8)</t>
  </si>
  <si>
    <t>[8, 10)</t>
  </si>
  <si>
    <t>&gt;= 10</t>
  </si>
  <si>
    <t>AVERAGE</t>
  </si>
  <si>
    <t>Avg Quarterly 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</si>
</sst>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1" applyNumberFormat="1" applyFont="1"/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vs. Causal Model Minimum MASE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Scores'!$T$3:$T$6</c:f>
              <c:strCache>
                <c:ptCount val="4"/>
                <c:pt idx="0">
                  <c:v>MASE 1</c:v>
                </c:pt>
                <c:pt idx="1">
                  <c:v>MASE 2</c:v>
                </c:pt>
                <c:pt idx="2">
                  <c:v>MASE 3</c:v>
                </c:pt>
                <c:pt idx="3">
                  <c:v>MASE 4</c:v>
                </c:pt>
              </c:strCache>
            </c:strRef>
          </c:cat>
          <c:val>
            <c:numRef>
              <c:f>'All MASE Scores'!$U$3:$U$6</c:f>
              <c:numCache>
                <c:formatCode>0</c:formatCode>
                <c:ptCount val="4"/>
                <c:pt idx="0">
                  <c:v>129</c:v>
                </c:pt>
                <c:pt idx="1">
                  <c:v>105</c:v>
                </c:pt>
                <c:pt idx="2">
                  <c:v>114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5-45AD-9545-CAF24A87FEE3}"/>
            </c:ext>
          </c:extLst>
        </c:ser>
        <c:ser>
          <c:idx val="1"/>
          <c:order val="1"/>
          <c:tx>
            <c:v>Causal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Scores'!$T$3:$T$6</c:f>
              <c:strCache>
                <c:ptCount val="4"/>
                <c:pt idx="0">
                  <c:v>MASE 1</c:v>
                </c:pt>
                <c:pt idx="1">
                  <c:v>MASE 2</c:v>
                </c:pt>
                <c:pt idx="2">
                  <c:v>MASE 3</c:v>
                </c:pt>
                <c:pt idx="3">
                  <c:v>MASE 4</c:v>
                </c:pt>
              </c:strCache>
            </c:strRef>
          </c:cat>
          <c:val>
            <c:numRef>
              <c:f>'All MASE Scores'!$V$3:$V$6</c:f>
              <c:numCache>
                <c:formatCode>0</c:formatCode>
                <c:ptCount val="4"/>
                <c:pt idx="0">
                  <c:v>57</c:v>
                </c:pt>
                <c:pt idx="1">
                  <c:v>81</c:v>
                </c:pt>
                <c:pt idx="2">
                  <c:v>72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5-45AD-9545-CAF24A87F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233711"/>
        <c:axId val="1250235151"/>
      </c:barChart>
      <c:catAx>
        <c:axId val="125023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35151"/>
        <c:crosses val="autoZero"/>
        <c:auto val="1"/>
        <c:lblAlgn val="ctr"/>
        <c:lblOffset val="100"/>
        <c:noMultiLvlLbl val="0"/>
      </c:catAx>
      <c:valAx>
        <c:axId val="12502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3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Historical and Causal MASE Values (Range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Scores'!$AG$4:$AG$12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35</c:v>
                </c:pt>
                <c:pt idx="3">
                  <c:v>43</c:v>
                </c:pt>
                <c:pt idx="4">
                  <c:v>53</c:v>
                </c:pt>
                <c:pt idx="5">
                  <c:v>21</c:v>
                </c:pt>
                <c:pt idx="6">
                  <c:v>17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B-49CD-ADAD-7BEC2E60F190}"/>
            </c:ext>
          </c:extLst>
        </c:ser>
        <c:ser>
          <c:idx val="1"/>
          <c:order val="1"/>
          <c:tx>
            <c:v>Causal 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Scores'!$AH$4:$AH$12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28</c:v>
                </c:pt>
                <c:pt idx="4">
                  <c:v>46</c:v>
                </c:pt>
                <c:pt idx="5">
                  <c:v>46</c:v>
                </c:pt>
                <c:pt idx="6">
                  <c:v>30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B-49CD-ADAD-7BEC2E60F1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078543"/>
        <c:axId val="829085263"/>
      </c:barChart>
      <c:catAx>
        <c:axId val="8290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5263"/>
        <c:crosses val="autoZero"/>
        <c:auto val="1"/>
        <c:lblAlgn val="ctr"/>
        <c:lblOffset val="100"/>
        <c:noMultiLvlLbl val="0"/>
      </c:catAx>
      <c:valAx>
        <c:axId val="8290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Historical and Causal MASE Values (Range =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Scores'!$AI$4:$AI$12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26</c:v>
                </c:pt>
                <c:pt idx="3">
                  <c:v>44</c:v>
                </c:pt>
                <c:pt idx="4">
                  <c:v>43</c:v>
                </c:pt>
                <c:pt idx="5">
                  <c:v>31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5-4092-9FC7-D00B19D38C6D}"/>
            </c:ext>
          </c:extLst>
        </c:ser>
        <c:ser>
          <c:idx val="1"/>
          <c:order val="1"/>
          <c:tx>
            <c:v>Causal 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Scores'!$AJ$4:$AJ$12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20</c:v>
                </c:pt>
                <c:pt idx="3">
                  <c:v>29</c:v>
                </c:pt>
                <c:pt idx="4">
                  <c:v>48</c:v>
                </c:pt>
                <c:pt idx="5">
                  <c:v>48</c:v>
                </c:pt>
                <c:pt idx="6">
                  <c:v>26</c:v>
                </c:pt>
                <c:pt idx="7">
                  <c:v>10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5-4092-9FC7-D00B19D38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078543"/>
        <c:axId val="829085263"/>
      </c:barChart>
      <c:catAx>
        <c:axId val="8290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5263"/>
        <c:crosses val="autoZero"/>
        <c:auto val="1"/>
        <c:lblAlgn val="ctr"/>
        <c:lblOffset val="100"/>
        <c:noMultiLvlLbl val="0"/>
      </c:catAx>
      <c:valAx>
        <c:axId val="8290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Historical and Causal MASE Values (Range =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Scores'!$AK$4:$AK$12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32</c:v>
                </c:pt>
                <c:pt idx="3">
                  <c:v>40</c:v>
                </c:pt>
                <c:pt idx="4">
                  <c:v>39</c:v>
                </c:pt>
                <c:pt idx="5">
                  <c:v>25</c:v>
                </c:pt>
                <c:pt idx="6">
                  <c:v>19</c:v>
                </c:pt>
                <c:pt idx="7">
                  <c:v>12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7-4499-9C83-5D541EEB2A7F}"/>
            </c:ext>
          </c:extLst>
        </c:ser>
        <c:ser>
          <c:idx val="1"/>
          <c:order val="1"/>
          <c:tx>
            <c:v>Causal 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Scores'!$AL$4:$AL$12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57</c:v>
                </c:pt>
                <c:pt idx="5">
                  <c:v>51</c:v>
                </c:pt>
                <c:pt idx="6">
                  <c:v>27</c:v>
                </c:pt>
                <c:pt idx="7">
                  <c:v>6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7-4499-9C83-5D541EEB2A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078543"/>
        <c:axId val="829085263"/>
      </c:barChart>
      <c:catAx>
        <c:axId val="8290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5263"/>
        <c:crosses val="autoZero"/>
        <c:auto val="1"/>
        <c:lblAlgn val="ctr"/>
        <c:lblOffset val="100"/>
        <c:noMultiLvlLbl val="0"/>
      </c:catAx>
      <c:valAx>
        <c:axId val="8290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Historical and Causal MASE Values (Range =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 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Scores'!$AM$4:$AM$12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31</c:v>
                </c:pt>
                <c:pt idx="4">
                  <c:v>41</c:v>
                </c:pt>
                <c:pt idx="5">
                  <c:v>38</c:v>
                </c:pt>
                <c:pt idx="6">
                  <c:v>32</c:v>
                </c:pt>
                <c:pt idx="7">
                  <c:v>18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C-469A-B9BF-5BEEB9C4B590}"/>
            </c:ext>
          </c:extLst>
        </c:ser>
        <c:ser>
          <c:idx val="1"/>
          <c:order val="1"/>
          <c:tx>
            <c:v>Causal 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Scores'!$AN$4:$AN$12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19</c:v>
                </c:pt>
                <c:pt idx="3">
                  <c:v>33</c:v>
                </c:pt>
                <c:pt idx="4">
                  <c:v>48</c:v>
                </c:pt>
                <c:pt idx="5">
                  <c:v>45</c:v>
                </c:pt>
                <c:pt idx="6">
                  <c:v>24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C-469A-B9BF-5BEEB9C4B5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078543"/>
        <c:axId val="829085263"/>
      </c:barChart>
      <c:catAx>
        <c:axId val="8290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5263"/>
        <c:crosses val="autoZero"/>
        <c:auto val="1"/>
        <c:lblAlgn val="ctr"/>
        <c:lblOffset val="100"/>
        <c:noMultiLvlLbl val="0"/>
      </c:catAx>
      <c:valAx>
        <c:axId val="8290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MAE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naive_mae!$K$4</c:f>
              <c:strCache>
                <c:ptCount val="1"/>
                <c:pt idx="0">
                  <c:v>MAE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naive_mae!$I$5:$I$10</c:f>
              <c:strCache>
                <c:ptCount val="6"/>
                <c:pt idx="0">
                  <c:v>[0, 2)</c:v>
                </c:pt>
                <c:pt idx="1">
                  <c:v>[2, 4)</c:v>
                </c:pt>
                <c:pt idx="2">
                  <c:v>[4, 6)</c:v>
                </c:pt>
                <c:pt idx="3">
                  <c:v>[6, 8)</c:v>
                </c:pt>
                <c:pt idx="4">
                  <c:v>[8, 10)</c:v>
                </c:pt>
                <c:pt idx="5">
                  <c:v>&gt;= 10</c:v>
                </c:pt>
              </c:strCache>
            </c:strRef>
          </c:cat>
          <c:val>
            <c:numRef>
              <c:f>naive_mae!$K$5:$K$10</c:f>
              <c:numCache>
                <c:formatCode>General</c:formatCode>
                <c:ptCount val="6"/>
                <c:pt idx="0">
                  <c:v>52</c:v>
                </c:pt>
                <c:pt idx="1">
                  <c:v>63</c:v>
                </c:pt>
                <c:pt idx="2">
                  <c:v>37</c:v>
                </c:pt>
                <c:pt idx="3">
                  <c:v>14</c:v>
                </c:pt>
                <c:pt idx="4">
                  <c:v>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3FB-B1CF-9186D66B9E0B}"/>
            </c:ext>
          </c:extLst>
        </c:ser>
        <c:ser>
          <c:idx val="1"/>
          <c:order val="1"/>
          <c:tx>
            <c:strRef>
              <c:f>naive_mae!$L$4</c:f>
              <c:strCache>
                <c:ptCount val="1"/>
                <c:pt idx="0">
                  <c:v>MAE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naive_mae!$L$5:$L$10</c:f>
              <c:numCache>
                <c:formatCode>General</c:formatCode>
                <c:ptCount val="6"/>
                <c:pt idx="0">
                  <c:v>45</c:v>
                </c:pt>
                <c:pt idx="1">
                  <c:v>73</c:v>
                </c:pt>
                <c:pt idx="2">
                  <c:v>32</c:v>
                </c:pt>
                <c:pt idx="3">
                  <c:v>15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8-43FB-B1CF-9186D66B9E0B}"/>
            </c:ext>
          </c:extLst>
        </c:ser>
        <c:ser>
          <c:idx val="2"/>
          <c:order val="2"/>
          <c:tx>
            <c:strRef>
              <c:f>naive_mae!$M$4</c:f>
              <c:strCache>
                <c:ptCount val="1"/>
                <c:pt idx="0">
                  <c:v>MAE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naive_mae!$M$5:$M$10</c:f>
              <c:numCache>
                <c:formatCode>General</c:formatCode>
                <c:ptCount val="6"/>
                <c:pt idx="0">
                  <c:v>42</c:v>
                </c:pt>
                <c:pt idx="1">
                  <c:v>59</c:v>
                </c:pt>
                <c:pt idx="2">
                  <c:v>41</c:v>
                </c:pt>
                <c:pt idx="3">
                  <c:v>19</c:v>
                </c:pt>
                <c:pt idx="4">
                  <c:v>6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8-43FB-B1CF-9186D66B9E0B}"/>
            </c:ext>
          </c:extLst>
        </c:ser>
        <c:ser>
          <c:idx val="3"/>
          <c:order val="3"/>
          <c:tx>
            <c:strRef>
              <c:f>naive_mae!$N$4</c:f>
              <c:strCache>
                <c:ptCount val="1"/>
                <c:pt idx="0">
                  <c:v>MAE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naive_mae!$N$5:$N$10</c:f>
              <c:numCache>
                <c:formatCode>General</c:formatCode>
                <c:ptCount val="6"/>
                <c:pt idx="0">
                  <c:v>47</c:v>
                </c:pt>
                <c:pt idx="1">
                  <c:v>71</c:v>
                </c:pt>
                <c:pt idx="2">
                  <c:v>38</c:v>
                </c:pt>
                <c:pt idx="3">
                  <c:v>15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8-43FB-B1CF-9186D66B9E0B}"/>
            </c:ext>
          </c:extLst>
        </c:ser>
        <c:ser>
          <c:idx val="4"/>
          <c:order val="4"/>
          <c:tx>
            <c:strRef>
              <c:f>naive_mae!$J$4</c:f>
              <c:strCache>
                <c:ptCount val="1"/>
                <c:pt idx="0">
                  <c:v>Avg Quarterly Dem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tx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naive_mae!$J$5:$J$10</c:f>
              <c:numCache>
                <c:formatCode>General</c:formatCode>
                <c:ptCount val="6"/>
                <c:pt idx="0">
                  <c:v>21</c:v>
                </c:pt>
                <c:pt idx="1">
                  <c:v>31</c:v>
                </c:pt>
                <c:pt idx="2">
                  <c:v>30</c:v>
                </c:pt>
                <c:pt idx="3">
                  <c:v>27</c:v>
                </c:pt>
                <c:pt idx="4">
                  <c:v>27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8-43FB-B1CF-9186D66B9E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403648"/>
        <c:axId val="410398848"/>
      </c:barChart>
      <c:catAx>
        <c:axId val="4104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98848"/>
        <c:crosses val="autoZero"/>
        <c:auto val="1"/>
        <c:lblAlgn val="ctr"/>
        <c:lblOffset val="100"/>
        <c:noMultiLvlLbl val="0"/>
      </c:catAx>
      <c:valAx>
        <c:axId val="4103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Historical Algorithm</a:t>
            </a:r>
            <a:r>
              <a:rPr lang="en-US" baseline="0"/>
              <a:t> vs. Forecast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MASE Scores'!$U$26</c:f>
              <c:strCache>
                <c:ptCount val="1"/>
                <c:pt idx="0">
                  <c:v>MASE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Scores'!$T$27:$T$34</c:f>
              <c:strCache>
                <c:ptCount val="8"/>
                <c:pt idx="0">
                  <c:v>Additive</c:v>
                </c:pt>
                <c:pt idx="1">
                  <c:v>Additive Dampened</c:v>
                </c:pt>
                <c:pt idx="2">
                  <c:v>Multiplicative</c:v>
                </c:pt>
                <c:pt idx="3">
                  <c:v>Multiplicative Dampened</c:v>
                </c:pt>
                <c:pt idx="4">
                  <c:v>Seasonal Additive</c:v>
                </c:pt>
                <c:pt idx="5">
                  <c:v>Seasonal Additive Dampened</c:v>
                </c:pt>
                <c:pt idx="6">
                  <c:v>Seasonal Multiplicative</c:v>
                </c:pt>
                <c:pt idx="7">
                  <c:v>Seasonal Multiplicative Dampened</c:v>
                </c:pt>
              </c:strCache>
            </c:strRef>
          </c:cat>
          <c:val>
            <c:numRef>
              <c:f>'All MASE Scores'!$U$27:$U$34</c:f>
              <c:numCache>
                <c:formatCode>General</c:formatCode>
                <c:ptCount val="8"/>
                <c:pt idx="0">
                  <c:v>8</c:v>
                </c:pt>
                <c:pt idx="1">
                  <c:v>61</c:v>
                </c:pt>
                <c:pt idx="2">
                  <c:v>4</c:v>
                </c:pt>
                <c:pt idx="3">
                  <c:v>21</c:v>
                </c:pt>
                <c:pt idx="4">
                  <c:v>4</c:v>
                </c:pt>
                <c:pt idx="5">
                  <c:v>12</c:v>
                </c:pt>
                <c:pt idx="6">
                  <c:v>22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5-4B61-8DB5-09E903680387}"/>
            </c:ext>
          </c:extLst>
        </c:ser>
        <c:ser>
          <c:idx val="1"/>
          <c:order val="1"/>
          <c:tx>
            <c:strRef>
              <c:f>'All MASE Scores'!$V$26</c:f>
              <c:strCache>
                <c:ptCount val="1"/>
                <c:pt idx="0">
                  <c:v>MASE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MASE Scores'!$V$27:$V$34</c:f>
              <c:numCache>
                <c:formatCode>General</c:formatCode>
                <c:ptCount val="8"/>
                <c:pt idx="0">
                  <c:v>4</c:v>
                </c:pt>
                <c:pt idx="1">
                  <c:v>62</c:v>
                </c:pt>
                <c:pt idx="2">
                  <c:v>1</c:v>
                </c:pt>
                <c:pt idx="3">
                  <c:v>26</c:v>
                </c:pt>
                <c:pt idx="4">
                  <c:v>1</c:v>
                </c:pt>
                <c:pt idx="5">
                  <c:v>13</c:v>
                </c:pt>
                <c:pt idx="6">
                  <c:v>8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5-4B61-8DB5-09E903680387}"/>
            </c:ext>
          </c:extLst>
        </c:ser>
        <c:ser>
          <c:idx val="2"/>
          <c:order val="2"/>
          <c:tx>
            <c:strRef>
              <c:f>'All MASE Scores'!$W$26</c:f>
              <c:strCache>
                <c:ptCount val="1"/>
                <c:pt idx="0">
                  <c:v>MASE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MASE Scores'!$W$27:$W$34</c:f>
              <c:numCache>
                <c:formatCode>General</c:formatCode>
                <c:ptCount val="8"/>
                <c:pt idx="0">
                  <c:v>2</c:v>
                </c:pt>
                <c:pt idx="1">
                  <c:v>49</c:v>
                </c:pt>
                <c:pt idx="2">
                  <c:v>2</c:v>
                </c:pt>
                <c:pt idx="3">
                  <c:v>21</c:v>
                </c:pt>
                <c:pt idx="4">
                  <c:v>0</c:v>
                </c:pt>
                <c:pt idx="5">
                  <c:v>6</c:v>
                </c:pt>
                <c:pt idx="6">
                  <c:v>5</c:v>
                </c:pt>
                <c:pt idx="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5-4B61-8DB5-09E903680387}"/>
            </c:ext>
          </c:extLst>
        </c:ser>
        <c:ser>
          <c:idx val="3"/>
          <c:order val="3"/>
          <c:tx>
            <c:strRef>
              <c:f>'All MASE Scores'!$X$26</c:f>
              <c:strCache>
                <c:ptCount val="1"/>
                <c:pt idx="0">
                  <c:v>MASE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MASE Scores'!$X$27:$X$34</c:f>
              <c:numCache>
                <c:formatCode>General</c:formatCode>
                <c:ptCount val="8"/>
                <c:pt idx="0">
                  <c:v>0</c:v>
                </c:pt>
                <c:pt idx="1">
                  <c:v>34</c:v>
                </c:pt>
                <c:pt idx="2">
                  <c:v>2</c:v>
                </c:pt>
                <c:pt idx="3">
                  <c:v>11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5-4B61-8DB5-09E903680387}"/>
            </c:ext>
          </c:extLst>
        </c:ser>
        <c:ser>
          <c:idx val="4"/>
          <c:order val="4"/>
          <c:tx>
            <c:strRef>
              <c:f>'All MASE Scores'!$Y$26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MASE Scores'!$Y$27:$Y$34</c:f>
              <c:numCache>
                <c:formatCode>General</c:formatCode>
                <c:ptCount val="8"/>
                <c:pt idx="0">
                  <c:v>118</c:v>
                </c:pt>
                <c:pt idx="1">
                  <c:v>11</c:v>
                </c:pt>
                <c:pt idx="2">
                  <c:v>28</c:v>
                </c:pt>
                <c:pt idx="3">
                  <c:v>3</c:v>
                </c:pt>
                <c:pt idx="4">
                  <c:v>13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5-4B61-8DB5-09E9036803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0455936"/>
        <c:axId val="980467456"/>
      </c:barChart>
      <c:catAx>
        <c:axId val="9804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67456"/>
        <c:crosses val="autoZero"/>
        <c:auto val="1"/>
        <c:lblAlgn val="ctr"/>
        <c:lblOffset val="100"/>
        <c:noMultiLvlLbl val="0"/>
      </c:catAx>
      <c:valAx>
        <c:axId val="9804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MASE Scores</a:t>
            </a:r>
            <a:r>
              <a:rPr lang="en-US" baseline="0"/>
              <a:t> vs. Forecast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Scores'!$T$59:$T$62</c:f>
              <c:strCache>
                <c:ptCount val="4"/>
                <c:pt idx="0">
                  <c:v>MASE 1</c:v>
                </c:pt>
                <c:pt idx="1">
                  <c:v>MASE 2</c:v>
                </c:pt>
                <c:pt idx="2">
                  <c:v>MASE 3</c:v>
                </c:pt>
                <c:pt idx="3">
                  <c:v>MASE 4</c:v>
                </c:pt>
              </c:strCache>
            </c:strRef>
          </c:cat>
          <c:val>
            <c:numRef>
              <c:f>'All MASE Scores'!$U$59:$U$62</c:f>
              <c:numCache>
                <c:formatCode>0.00</c:formatCode>
                <c:ptCount val="4"/>
                <c:pt idx="0">
                  <c:v>0.8578950962392019</c:v>
                </c:pt>
                <c:pt idx="1">
                  <c:v>0.93558350759253117</c:v>
                </c:pt>
                <c:pt idx="2">
                  <c:v>0.9273467610731192</c:v>
                </c:pt>
                <c:pt idx="3">
                  <c:v>1.0638422211893277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4-4AB4-A15B-5C1F26A2FB22}"/>
            </c:ext>
          </c:extLst>
        </c:ser>
        <c:ser>
          <c:idx val="1"/>
          <c:order val="1"/>
          <c:tx>
            <c:v>Causal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Scores'!$T$59:$T$62</c:f>
              <c:strCache>
                <c:ptCount val="4"/>
                <c:pt idx="0">
                  <c:v>MASE 1</c:v>
                </c:pt>
                <c:pt idx="1">
                  <c:v>MASE 2</c:v>
                </c:pt>
                <c:pt idx="2">
                  <c:v>MASE 3</c:v>
                </c:pt>
                <c:pt idx="3">
                  <c:v>MASE 4</c:v>
                </c:pt>
              </c:strCache>
            </c:strRef>
          </c:cat>
          <c:val>
            <c:numRef>
              <c:f>'All MASE Scores'!$V$59:$V$62</c:f>
              <c:numCache>
                <c:formatCode>0.00</c:formatCode>
                <c:ptCount val="4"/>
                <c:pt idx="0">
                  <c:v>1.0052628794207799</c:v>
                </c:pt>
                <c:pt idx="1">
                  <c:v>0.97201163113406153</c:v>
                </c:pt>
                <c:pt idx="2">
                  <c:v>1.0042052288087009</c:v>
                </c:pt>
                <c:pt idx="3">
                  <c:v>0.96154264338919193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4-4AB4-A15B-5C1F26A2F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4050591"/>
        <c:axId val="1244053471"/>
      </c:barChart>
      <c:catAx>
        <c:axId val="12440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53471"/>
        <c:crosses val="autoZero"/>
        <c:auto val="1"/>
        <c:lblAlgn val="ctr"/>
        <c:lblOffset val="100"/>
        <c:noMultiLvlLbl val="0"/>
      </c:catAx>
      <c:valAx>
        <c:axId val="12440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MASE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5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Score vs. Sales Quarters</a:t>
            </a:r>
            <a:r>
              <a:rPr lang="en-US" baseline="0"/>
              <a:t> (Forecast Duration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392060367454072E-3"/>
                  <c:y val="2.4328344237229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MASE Scores'!$B$3:$B$188</c:f>
              <c:numCache>
                <c:formatCode>General</c:formatCode>
                <c:ptCount val="186"/>
                <c:pt idx="0">
                  <c:v>91</c:v>
                </c:pt>
                <c:pt idx="1">
                  <c:v>88</c:v>
                </c:pt>
                <c:pt idx="2">
                  <c:v>87</c:v>
                </c:pt>
                <c:pt idx="3">
                  <c:v>71</c:v>
                </c:pt>
                <c:pt idx="4">
                  <c:v>68</c:v>
                </c:pt>
                <c:pt idx="5">
                  <c:v>63</c:v>
                </c:pt>
                <c:pt idx="6">
                  <c:v>60</c:v>
                </c:pt>
                <c:pt idx="7">
                  <c:v>60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54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</c:numCache>
            </c:numRef>
          </c:xVal>
          <c:yVal>
            <c:numRef>
              <c:f>'All MASE Scores'!$D$3:$D$188</c:f>
              <c:numCache>
                <c:formatCode>0.00</c:formatCode>
                <c:ptCount val="186"/>
                <c:pt idx="0">
                  <c:v>0.86399126477744204</c:v>
                </c:pt>
                <c:pt idx="1">
                  <c:v>0.19647377409983999</c:v>
                </c:pt>
                <c:pt idx="2">
                  <c:v>0.58902416776609301</c:v>
                </c:pt>
                <c:pt idx="3">
                  <c:v>0.99838019129536604</c:v>
                </c:pt>
                <c:pt idx="4">
                  <c:v>1.1716912800591699</c:v>
                </c:pt>
                <c:pt idx="5">
                  <c:v>0.555985989833224</c:v>
                </c:pt>
                <c:pt idx="6">
                  <c:v>0.907803367889915</c:v>
                </c:pt>
                <c:pt idx="7">
                  <c:v>0.370727926948696</c:v>
                </c:pt>
                <c:pt idx="8">
                  <c:v>1.32339013939894</c:v>
                </c:pt>
                <c:pt idx="9">
                  <c:v>0.53088724205780902</c:v>
                </c:pt>
                <c:pt idx="10">
                  <c:v>0.44806815554558499</c:v>
                </c:pt>
                <c:pt idx="11">
                  <c:v>1.39341808660209</c:v>
                </c:pt>
                <c:pt idx="12">
                  <c:v>0.51857596904884395</c:v>
                </c:pt>
                <c:pt idx="13">
                  <c:v>0.36555525791439902</c:v>
                </c:pt>
                <c:pt idx="14">
                  <c:v>0.464182615014888</c:v>
                </c:pt>
                <c:pt idx="15">
                  <c:v>0.245154793028733</c:v>
                </c:pt>
                <c:pt idx="16">
                  <c:v>0.75297386222408902</c:v>
                </c:pt>
                <c:pt idx="17">
                  <c:v>0.52838451089605698</c:v>
                </c:pt>
                <c:pt idx="18">
                  <c:v>1.01170211370769</c:v>
                </c:pt>
                <c:pt idx="19">
                  <c:v>0.69866319582659997</c:v>
                </c:pt>
                <c:pt idx="20">
                  <c:v>0.68238481388953998</c:v>
                </c:pt>
                <c:pt idx="21">
                  <c:v>0.410286969681387</c:v>
                </c:pt>
                <c:pt idx="22">
                  <c:v>0.80536656343595203</c:v>
                </c:pt>
                <c:pt idx="23">
                  <c:v>0.60699991556089194</c:v>
                </c:pt>
                <c:pt idx="24">
                  <c:v>0.963069370850409</c:v>
                </c:pt>
                <c:pt idx="25">
                  <c:v>0.721755300190286</c:v>
                </c:pt>
                <c:pt idx="26">
                  <c:v>0.920327804978195</c:v>
                </c:pt>
                <c:pt idx="27">
                  <c:v>1.3150654430928499</c:v>
                </c:pt>
                <c:pt idx="28">
                  <c:v>0.630571944150491</c:v>
                </c:pt>
                <c:pt idx="29">
                  <c:v>0.891173590731692</c:v>
                </c:pt>
                <c:pt idx="30">
                  <c:v>0.62951946781148704</c:v>
                </c:pt>
                <c:pt idx="31">
                  <c:v>0.98053134426432798</c:v>
                </c:pt>
                <c:pt idx="32">
                  <c:v>0.95632289201063903</c:v>
                </c:pt>
                <c:pt idx="33">
                  <c:v>0.94411058529022995</c:v>
                </c:pt>
                <c:pt idx="34">
                  <c:v>0.82717910323090305</c:v>
                </c:pt>
                <c:pt idx="35">
                  <c:v>1.3136656996932901</c:v>
                </c:pt>
                <c:pt idx="36">
                  <c:v>0.83564749347129696</c:v>
                </c:pt>
                <c:pt idx="37">
                  <c:v>0.75275568218380395</c:v>
                </c:pt>
                <c:pt idx="38">
                  <c:v>1.0217854685038199</c:v>
                </c:pt>
                <c:pt idx="39">
                  <c:v>0.69543145661697103</c:v>
                </c:pt>
                <c:pt idx="40">
                  <c:v>0.56570341711755101</c:v>
                </c:pt>
                <c:pt idx="41">
                  <c:v>0.48061361392952801</c:v>
                </c:pt>
                <c:pt idx="42">
                  <c:v>1.1715332616734699</c:v>
                </c:pt>
                <c:pt idx="43">
                  <c:v>0.93784286230737401</c:v>
                </c:pt>
                <c:pt idx="44">
                  <c:v>0.81665933328168205</c:v>
                </c:pt>
                <c:pt idx="45">
                  <c:v>0.87071917060296899</c:v>
                </c:pt>
                <c:pt idx="46">
                  <c:v>0.74541329934880896</c:v>
                </c:pt>
                <c:pt idx="47">
                  <c:v>0.29698123842164997</c:v>
                </c:pt>
                <c:pt idx="48">
                  <c:v>0.777128642046375</c:v>
                </c:pt>
                <c:pt idx="49">
                  <c:v>0.81747816610004498</c:v>
                </c:pt>
                <c:pt idx="50">
                  <c:v>0.53997765937047604</c:v>
                </c:pt>
                <c:pt idx="51">
                  <c:v>1.1437016055073701</c:v>
                </c:pt>
                <c:pt idx="52">
                  <c:v>0.66426704394494496</c:v>
                </c:pt>
                <c:pt idx="53">
                  <c:v>0.62633547832989001</c:v>
                </c:pt>
                <c:pt idx="54">
                  <c:v>0.81394329215667505</c:v>
                </c:pt>
                <c:pt idx="55">
                  <c:v>0.98762272697886699</c:v>
                </c:pt>
                <c:pt idx="56">
                  <c:v>0.43728857522499298</c:v>
                </c:pt>
                <c:pt idx="57">
                  <c:v>0.50143776911411897</c:v>
                </c:pt>
                <c:pt idx="58">
                  <c:v>0.39092564939824898</c:v>
                </c:pt>
                <c:pt idx="59">
                  <c:v>1.02132897362113</c:v>
                </c:pt>
                <c:pt idx="60">
                  <c:v>0.59475985775596296</c:v>
                </c:pt>
                <c:pt idx="61">
                  <c:v>0.98783851625071795</c:v>
                </c:pt>
                <c:pt idx="62">
                  <c:v>1.20998879316168</c:v>
                </c:pt>
                <c:pt idx="63">
                  <c:v>0.65357639299938897</c:v>
                </c:pt>
                <c:pt idx="64">
                  <c:v>1.10915479565459</c:v>
                </c:pt>
                <c:pt idx="65">
                  <c:v>0.95133111051443098</c:v>
                </c:pt>
                <c:pt idx="66">
                  <c:v>0.632112977035452</c:v>
                </c:pt>
                <c:pt idx="67">
                  <c:v>0.62890468028566104</c:v>
                </c:pt>
                <c:pt idx="68">
                  <c:v>0.88200847478584898</c:v>
                </c:pt>
                <c:pt idx="69">
                  <c:v>0.854801840522314</c:v>
                </c:pt>
                <c:pt idx="70">
                  <c:v>0.92013901439616597</c:v>
                </c:pt>
                <c:pt idx="71">
                  <c:v>0.664666419179757</c:v>
                </c:pt>
                <c:pt idx="72">
                  <c:v>0.87624649857089798</c:v>
                </c:pt>
                <c:pt idx="73">
                  <c:v>0.54905044149551196</c:v>
                </c:pt>
                <c:pt idx="74">
                  <c:v>0.56180461264265202</c:v>
                </c:pt>
                <c:pt idx="75">
                  <c:v>1.64238899476622</c:v>
                </c:pt>
                <c:pt idx="76">
                  <c:v>0.67452631029203702</c:v>
                </c:pt>
                <c:pt idx="77">
                  <c:v>1.04667570190265</c:v>
                </c:pt>
                <c:pt idx="78">
                  <c:v>0.73312810190510802</c:v>
                </c:pt>
                <c:pt idx="79">
                  <c:v>0.58326896669927797</c:v>
                </c:pt>
                <c:pt idx="80">
                  <c:v>1.0255489244959499</c:v>
                </c:pt>
                <c:pt idx="81">
                  <c:v>1.19624075582849</c:v>
                </c:pt>
                <c:pt idx="82">
                  <c:v>1.06066310382034</c:v>
                </c:pt>
                <c:pt idx="83">
                  <c:v>0.44365038898700998</c:v>
                </c:pt>
                <c:pt idx="84">
                  <c:v>0.87168764801855803</c:v>
                </c:pt>
                <c:pt idx="85">
                  <c:v>0.38373943052645199</c:v>
                </c:pt>
                <c:pt idx="86">
                  <c:v>0.98021291094632401</c:v>
                </c:pt>
                <c:pt idx="87">
                  <c:v>1.0451747398276501</c:v>
                </c:pt>
                <c:pt idx="88">
                  <c:v>0.87567299151589895</c:v>
                </c:pt>
                <c:pt idx="89">
                  <c:v>0.90018899548632603</c:v>
                </c:pt>
                <c:pt idx="90">
                  <c:v>0.50651292783914503</c:v>
                </c:pt>
                <c:pt idx="91">
                  <c:v>0.99315752757468401</c:v>
                </c:pt>
                <c:pt idx="92">
                  <c:v>0.84443747646102196</c:v>
                </c:pt>
                <c:pt idx="93">
                  <c:v>0.46454909078932699</c:v>
                </c:pt>
                <c:pt idx="94">
                  <c:v>0.41608663395930801</c:v>
                </c:pt>
                <c:pt idx="95">
                  <c:v>0.86376854397405001</c:v>
                </c:pt>
                <c:pt idx="96">
                  <c:v>0.83718635118694396</c:v>
                </c:pt>
                <c:pt idx="97">
                  <c:v>0.52996422130690501</c:v>
                </c:pt>
                <c:pt idx="98">
                  <c:v>0.77473154495895002</c:v>
                </c:pt>
                <c:pt idx="99">
                  <c:v>0.73812073495506803</c:v>
                </c:pt>
                <c:pt idx="100">
                  <c:v>0.97994050895429297</c:v>
                </c:pt>
                <c:pt idx="101">
                  <c:v>0.86335602706915004</c:v>
                </c:pt>
                <c:pt idx="102">
                  <c:v>2.4917487057229502</c:v>
                </c:pt>
                <c:pt idx="103">
                  <c:v>0.63662667660938299</c:v>
                </c:pt>
                <c:pt idx="104">
                  <c:v>0.52484675604085096</c:v>
                </c:pt>
                <c:pt idx="105">
                  <c:v>0.60298850385368397</c:v>
                </c:pt>
                <c:pt idx="106">
                  <c:v>0.63796011692786703</c:v>
                </c:pt>
                <c:pt idx="107">
                  <c:v>0.63163166968529805</c:v>
                </c:pt>
                <c:pt idx="108">
                  <c:v>0.82581491862535095</c:v>
                </c:pt>
                <c:pt idx="109">
                  <c:v>0.93914196178985798</c:v>
                </c:pt>
                <c:pt idx="110">
                  <c:v>0.71819358061592098</c:v>
                </c:pt>
                <c:pt idx="111">
                  <c:v>0.548231584656108</c:v>
                </c:pt>
                <c:pt idx="112">
                  <c:v>0.40017517100598698</c:v>
                </c:pt>
                <c:pt idx="113">
                  <c:v>1.56040615722516</c:v>
                </c:pt>
                <c:pt idx="114">
                  <c:v>0.48357331927044001</c:v>
                </c:pt>
                <c:pt idx="115">
                  <c:v>0.64576829807541403</c:v>
                </c:pt>
                <c:pt idx="116">
                  <c:v>0.77510268418292105</c:v>
                </c:pt>
                <c:pt idx="117">
                  <c:v>0.54975257796741295</c:v>
                </c:pt>
                <c:pt idx="118">
                  <c:v>0.65306185921717397</c:v>
                </c:pt>
                <c:pt idx="119">
                  <c:v>1.07265216353048</c:v>
                </c:pt>
                <c:pt idx="120">
                  <c:v>0.94304761002967796</c:v>
                </c:pt>
                <c:pt idx="121">
                  <c:v>0.806729298671921</c:v>
                </c:pt>
                <c:pt idx="122">
                  <c:v>0.66991267843240099</c:v>
                </c:pt>
                <c:pt idx="123">
                  <c:v>0.81747982562167798</c:v>
                </c:pt>
                <c:pt idx="124">
                  <c:v>0.45252304835683899</c:v>
                </c:pt>
                <c:pt idx="125">
                  <c:v>0.79792132283872297</c:v>
                </c:pt>
                <c:pt idx="126">
                  <c:v>0.98239206023187597</c:v>
                </c:pt>
                <c:pt idx="127">
                  <c:v>0.74903348672774495</c:v>
                </c:pt>
                <c:pt idx="128">
                  <c:v>1.0115914918304401</c:v>
                </c:pt>
                <c:pt idx="129">
                  <c:v>0.48295352605492198</c:v>
                </c:pt>
                <c:pt idx="130">
                  <c:v>1.5048764011457201</c:v>
                </c:pt>
                <c:pt idx="131">
                  <c:v>1.77953887232448</c:v>
                </c:pt>
                <c:pt idx="132">
                  <c:v>1.32238367858645</c:v>
                </c:pt>
                <c:pt idx="133">
                  <c:v>1.2466733164318</c:v>
                </c:pt>
                <c:pt idx="134">
                  <c:v>1.6018410956026401</c:v>
                </c:pt>
                <c:pt idx="135">
                  <c:v>1.3026946434886</c:v>
                </c:pt>
                <c:pt idx="136">
                  <c:v>1.3582628318761101</c:v>
                </c:pt>
                <c:pt idx="137">
                  <c:v>0.94593729950137195</c:v>
                </c:pt>
                <c:pt idx="138">
                  <c:v>0.52442932737762804</c:v>
                </c:pt>
                <c:pt idx="139">
                  <c:v>0.54716119559130205</c:v>
                </c:pt>
                <c:pt idx="140">
                  <c:v>0.58254047474001003</c:v>
                </c:pt>
                <c:pt idx="141">
                  <c:v>1.0592415358578999</c:v>
                </c:pt>
                <c:pt idx="142">
                  <c:v>0.68450003276237703</c:v>
                </c:pt>
                <c:pt idx="143">
                  <c:v>0.94227294312509102</c:v>
                </c:pt>
                <c:pt idx="144">
                  <c:v>0.73055556844852998</c:v>
                </c:pt>
                <c:pt idx="145">
                  <c:v>1.2658331146853901</c:v>
                </c:pt>
                <c:pt idx="146">
                  <c:v>1.2603712860426</c:v>
                </c:pt>
                <c:pt idx="147">
                  <c:v>0.84081095885020696</c:v>
                </c:pt>
                <c:pt idx="148">
                  <c:v>1.2626959226188399</c:v>
                </c:pt>
                <c:pt idx="149">
                  <c:v>0.66484432452736397</c:v>
                </c:pt>
                <c:pt idx="150">
                  <c:v>0.62760037046519301</c:v>
                </c:pt>
                <c:pt idx="151">
                  <c:v>0.62753626097820503</c:v>
                </c:pt>
                <c:pt idx="152">
                  <c:v>0.900648114065705</c:v>
                </c:pt>
                <c:pt idx="153">
                  <c:v>1.5132152111532</c:v>
                </c:pt>
                <c:pt idx="154">
                  <c:v>1.40904707698846</c:v>
                </c:pt>
                <c:pt idx="155">
                  <c:v>0.77843796425011103</c:v>
                </c:pt>
                <c:pt idx="156">
                  <c:v>0.99711151224665995</c:v>
                </c:pt>
                <c:pt idx="157">
                  <c:v>1.3043031957917399</c:v>
                </c:pt>
                <c:pt idx="158">
                  <c:v>0.50690824662109002</c:v>
                </c:pt>
                <c:pt idx="159">
                  <c:v>0.97066871215093797</c:v>
                </c:pt>
                <c:pt idx="160">
                  <c:v>0.71539383601487805</c:v>
                </c:pt>
                <c:pt idx="161">
                  <c:v>1.05254388209796</c:v>
                </c:pt>
                <c:pt idx="162">
                  <c:v>1.10366137523972</c:v>
                </c:pt>
                <c:pt idx="163">
                  <c:v>1.01715957833641</c:v>
                </c:pt>
                <c:pt idx="164">
                  <c:v>1.61345279020305</c:v>
                </c:pt>
                <c:pt idx="165">
                  <c:v>0.97540475342322297</c:v>
                </c:pt>
                <c:pt idx="166">
                  <c:v>0.94298565368332299</c:v>
                </c:pt>
                <c:pt idx="167">
                  <c:v>0.92655420837084201</c:v>
                </c:pt>
                <c:pt idx="168">
                  <c:v>1.06207765529863</c:v>
                </c:pt>
                <c:pt idx="169">
                  <c:v>0.68738562945404102</c:v>
                </c:pt>
                <c:pt idx="170">
                  <c:v>0.58573649497121905</c:v>
                </c:pt>
                <c:pt idx="171">
                  <c:v>0.86621462465204302</c:v>
                </c:pt>
                <c:pt idx="172">
                  <c:v>0.92366056431842203</c:v>
                </c:pt>
                <c:pt idx="173">
                  <c:v>0.85195746334237699</c:v>
                </c:pt>
                <c:pt idx="174">
                  <c:v>1.2348833206518299</c:v>
                </c:pt>
                <c:pt idx="175">
                  <c:v>1.02304715195878</c:v>
                </c:pt>
                <c:pt idx="176">
                  <c:v>1.22708831585459</c:v>
                </c:pt>
                <c:pt idx="177">
                  <c:v>1.0967074497543901</c:v>
                </c:pt>
                <c:pt idx="178">
                  <c:v>0.75415605065599101</c:v>
                </c:pt>
                <c:pt idx="179">
                  <c:v>0.81750658281238398</c:v>
                </c:pt>
                <c:pt idx="180">
                  <c:v>1.20861278001072</c:v>
                </c:pt>
                <c:pt idx="181">
                  <c:v>0.72991968212452096</c:v>
                </c:pt>
                <c:pt idx="182">
                  <c:v>0.78302604161810496</c:v>
                </c:pt>
                <c:pt idx="183">
                  <c:v>2.2372278621674999</c:v>
                </c:pt>
                <c:pt idx="184">
                  <c:v>0.58405327794064399</c:v>
                </c:pt>
                <c:pt idx="185">
                  <c:v>1.2770177620935399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7-4D57-995A-19D7FBDEE09D}"/>
            </c:ext>
          </c:extLst>
        </c:ser>
        <c:ser>
          <c:idx val="1"/>
          <c:order val="1"/>
          <c:tx>
            <c:v>Causal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870406824147E-2"/>
                  <c:y val="-6.0351941032281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MASE Scores'!$B$3:$B$188</c:f>
              <c:numCache>
                <c:formatCode>General</c:formatCode>
                <c:ptCount val="186"/>
                <c:pt idx="0">
                  <c:v>91</c:v>
                </c:pt>
                <c:pt idx="1">
                  <c:v>88</c:v>
                </c:pt>
                <c:pt idx="2">
                  <c:v>87</c:v>
                </c:pt>
                <c:pt idx="3">
                  <c:v>71</c:v>
                </c:pt>
                <c:pt idx="4">
                  <c:v>68</c:v>
                </c:pt>
                <c:pt idx="5">
                  <c:v>63</c:v>
                </c:pt>
                <c:pt idx="6">
                  <c:v>60</c:v>
                </c:pt>
                <c:pt idx="7">
                  <c:v>60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54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</c:numCache>
            </c:numRef>
          </c:xVal>
          <c:yVal>
            <c:numRef>
              <c:f>'All MASE Scores'!$E$3:$E$188</c:f>
              <c:numCache>
                <c:formatCode>0.00</c:formatCode>
                <c:ptCount val="186"/>
                <c:pt idx="0">
                  <c:v>1.2530957135321199</c:v>
                </c:pt>
                <c:pt idx="1">
                  <c:v>0.96377517564453996</c:v>
                </c:pt>
                <c:pt idx="2">
                  <c:v>2.19654477780862</c:v>
                </c:pt>
                <c:pt idx="3">
                  <c:v>0.26924090238661103</c:v>
                </c:pt>
                <c:pt idx="4">
                  <c:v>1.3298716311732599</c:v>
                </c:pt>
                <c:pt idx="5">
                  <c:v>0.78909582800509004</c:v>
                </c:pt>
                <c:pt idx="6">
                  <c:v>1.0981156374733101</c:v>
                </c:pt>
                <c:pt idx="7">
                  <c:v>0.60534976382941996</c:v>
                </c:pt>
                <c:pt idx="8">
                  <c:v>0.43998551185046603</c:v>
                </c:pt>
                <c:pt idx="9">
                  <c:v>0.50783682256497997</c:v>
                </c:pt>
                <c:pt idx="10">
                  <c:v>0.51673320726316296</c:v>
                </c:pt>
                <c:pt idx="11">
                  <c:v>1.9865574833894399</c:v>
                </c:pt>
                <c:pt idx="12">
                  <c:v>1.46871509193756</c:v>
                </c:pt>
                <c:pt idx="13">
                  <c:v>0.911079264427753</c:v>
                </c:pt>
                <c:pt idx="14">
                  <c:v>0.85187034041784004</c:v>
                </c:pt>
                <c:pt idx="15">
                  <c:v>0.30964941036292498</c:v>
                </c:pt>
                <c:pt idx="16">
                  <c:v>1.02995276296611</c:v>
                </c:pt>
                <c:pt idx="17">
                  <c:v>0.56016355449488797</c:v>
                </c:pt>
                <c:pt idx="18">
                  <c:v>1.6214474080218799</c:v>
                </c:pt>
                <c:pt idx="19">
                  <c:v>0.98643700489812103</c:v>
                </c:pt>
                <c:pt idx="20">
                  <c:v>0.79164256349068196</c:v>
                </c:pt>
                <c:pt idx="21">
                  <c:v>1.16410695576767</c:v>
                </c:pt>
                <c:pt idx="22">
                  <c:v>0.74361436544572601</c:v>
                </c:pt>
                <c:pt idx="23">
                  <c:v>0.57961242143412195</c:v>
                </c:pt>
                <c:pt idx="24">
                  <c:v>1.0408815700867999</c:v>
                </c:pt>
                <c:pt idx="25">
                  <c:v>0.53030280807831398</c:v>
                </c:pt>
                <c:pt idx="26">
                  <c:v>1.3298854781365901</c:v>
                </c:pt>
                <c:pt idx="27">
                  <c:v>1.2473910061197699</c:v>
                </c:pt>
                <c:pt idx="28">
                  <c:v>0.81869972126621304</c:v>
                </c:pt>
                <c:pt idx="29">
                  <c:v>1.1927311672126699</c:v>
                </c:pt>
                <c:pt idx="30">
                  <c:v>0.58334293029199202</c:v>
                </c:pt>
                <c:pt idx="31">
                  <c:v>0.75112393222533602</c:v>
                </c:pt>
                <c:pt idx="32">
                  <c:v>0.96538441353619897</c:v>
                </c:pt>
                <c:pt idx="33">
                  <c:v>0.94175330880146102</c:v>
                </c:pt>
                <c:pt idx="34">
                  <c:v>1.0543788289275799</c:v>
                </c:pt>
                <c:pt idx="35">
                  <c:v>1.12181344361386</c:v>
                </c:pt>
                <c:pt idx="36">
                  <c:v>0.80193456230031701</c:v>
                </c:pt>
                <c:pt idx="37">
                  <c:v>1.08647089073442</c:v>
                </c:pt>
                <c:pt idx="38">
                  <c:v>0.81656260908405798</c:v>
                </c:pt>
                <c:pt idx="39">
                  <c:v>0.65087745768036598</c:v>
                </c:pt>
                <c:pt idx="40">
                  <c:v>1.2816472516422199</c:v>
                </c:pt>
                <c:pt idx="41">
                  <c:v>0.49089930341134902</c:v>
                </c:pt>
                <c:pt idx="42">
                  <c:v>0.728678587791872</c:v>
                </c:pt>
                <c:pt idx="43">
                  <c:v>0.81322272429832199</c:v>
                </c:pt>
                <c:pt idx="44">
                  <c:v>0.49940591486548302</c:v>
                </c:pt>
                <c:pt idx="45">
                  <c:v>1.3904911185064599</c:v>
                </c:pt>
                <c:pt idx="46">
                  <c:v>0.74356601862446703</c:v>
                </c:pt>
                <c:pt idx="47">
                  <c:v>0.54214641100601701</c:v>
                </c:pt>
                <c:pt idx="48">
                  <c:v>0.79785056714531399</c:v>
                </c:pt>
                <c:pt idx="49">
                  <c:v>0.798281407025629</c:v>
                </c:pt>
                <c:pt idx="50">
                  <c:v>0.99007865007342299</c:v>
                </c:pt>
                <c:pt idx="51">
                  <c:v>0.744944439774753</c:v>
                </c:pt>
                <c:pt idx="52">
                  <c:v>0.688035729197088</c:v>
                </c:pt>
                <c:pt idx="53">
                  <c:v>1.13378835562346</c:v>
                </c:pt>
                <c:pt idx="54">
                  <c:v>0.83037193707997603</c:v>
                </c:pt>
                <c:pt idx="55">
                  <c:v>1.44948739596932</c:v>
                </c:pt>
                <c:pt idx="56">
                  <c:v>1.04129367788691</c:v>
                </c:pt>
                <c:pt idx="57">
                  <c:v>0.75686787057094096</c:v>
                </c:pt>
                <c:pt idx="58">
                  <c:v>1.25511474824592</c:v>
                </c:pt>
                <c:pt idx="59">
                  <c:v>0.93933368388036698</c:v>
                </c:pt>
                <c:pt idx="60">
                  <c:v>0.91617274864446696</c:v>
                </c:pt>
                <c:pt idx="61">
                  <c:v>0.60063802821522205</c:v>
                </c:pt>
                <c:pt idx="62">
                  <c:v>1.06430713047425</c:v>
                </c:pt>
                <c:pt idx="63">
                  <c:v>0.92329795440052698</c:v>
                </c:pt>
                <c:pt idx="64">
                  <c:v>1.0350328404265801</c:v>
                </c:pt>
                <c:pt idx="65">
                  <c:v>0.88720784058464797</c:v>
                </c:pt>
                <c:pt idx="66">
                  <c:v>0.64813945150118601</c:v>
                </c:pt>
                <c:pt idx="67">
                  <c:v>1.08039200920231</c:v>
                </c:pt>
                <c:pt idx="68">
                  <c:v>0.92486371655606903</c:v>
                </c:pt>
                <c:pt idx="69">
                  <c:v>1.0587457910199101</c:v>
                </c:pt>
                <c:pt idx="70">
                  <c:v>0.96237371998488597</c:v>
                </c:pt>
                <c:pt idx="71">
                  <c:v>0.82991790577817104</c:v>
                </c:pt>
                <c:pt idx="72">
                  <c:v>1.24454917166215</c:v>
                </c:pt>
                <c:pt idx="73">
                  <c:v>1.1232677633299999</c:v>
                </c:pt>
                <c:pt idx="74">
                  <c:v>1.0180104196548601</c:v>
                </c:pt>
                <c:pt idx="75">
                  <c:v>0.34668940960961098</c:v>
                </c:pt>
                <c:pt idx="76">
                  <c:v>1.12978973353222</c:v>
                </c:pt>
                <c:pt idx="77">
                  <c:v>0.582202859449796</c:v>
                </c:pt>
                <c:pt idx="78">
                  <c:v>0.74304028331522498</c:v>
                </c:pt>
                <c:pt idx="79">
                  <c:v>0.76222336136272295</c:v>
                </c:pt>
                <c:pt idx="80">
                  <c:v>1.0386194001956499</c:v>
                </c:pt>
                <c:pt idx="81">
                  <c:v>0.86389824878973798</c:v>
                </c:pt>
                <c:pt idx="82">
                  <c:v>0.944197237289087</c:v>
                </c:pt>
                <c:pt idx="83">
                  <c:v>0.69662534364992901</c:v>
                </c:pt>
                <c:pt idx="84">
                  <c:v>1.0658304171361399</c:v>
                </c:pt>
                <c:pt idx="85">
                  <c:v>1.5318784494953599</c:v>
                </c:pt>
                <c:pt idx="86">
                  <c:v>0.85722005221699005</c:v>
                </c:pt>
                <c:pt idx="87">
                  <c:v>1.09207567681687</c:v>
                </c:pt>
                <c:pt idx="88">
                  <c:v>0.990878286486372</c:v>
                </c:pt>
                <c:pt idx="89">
                  <c:v>1.1751463569970799</c:v>
                </c:pt>
                <c:pt idx="90">
                  <c:v>1.0186978225323899</c:v>
                </c:pt>
                <c:pt idx="91">
                  <c:v>0.939592962206653</c:v>
                </c:pt>
                <c:pt idx="92">
                  <c:v>0.94183363284893495</c:v>
                </c:pt>
                <c:pt idx="93">
                  <c:v>0.99557221692142095</c:v>
                </c:pt>
                <c:pt idx="94">
                  <c:v>1.0106910899136401</c:v>
                </c:pt>
                <c:pt idx="95">
                  <c:v>1.2049151727702401</c:v>
                </c:pt>
                <c:pt idx="96">
                  <c:v>0.82776091248334804</c:v>
                </c:pt>
                <c:pt idx="97">
                  <c:v>0.52799741284560198</c:v>
                </c:pt>
                <c:pt idx="98">
                  <c:v>0.56596076864716904</c:v>
                </c:pt>
                <c:pt idx="99">
                  <c:v>1.00305318536305</c:v>
                </c:pt>
                <c:pt idx="100">
                  <c:v>1.14914171466361</c:v>
                </c:pt>
                <c:pt idx="101">
                  <c:v>1.2474804989785599</c:v>
                </c:pt>
                <c:pt idx="102">
                  <c:v>1.0261525192096199</c:v>
                </c:pt>
                <c:pt idx="103">
                  <c:v>0.65331009613607405</c:v>
                </c:pt>
                <c:pt idx="104">
                  <c:v>1.8280420452072299</c:v>
                </c:pt>
                <c:pt idx="105">
                  <c:v>0.76525905174717301</c:v>
                </c:pt>
                <c:pt idx="106">
                  <c:v>1.0636831940514799</c:v>
                </c:pt>
                <c:pt idx="107">
                  <c:v>0.83895930039774402</c:v>
                </c:pt>
                <c:pt idx="108">
                  <c:v>0.97532529515553901</c:v>
                </c:pt>
                <c:pt idx="109">
                  <c:v>1.3748216803211</c:v>
                </c:pt>
                <c:pt idx="110">
                  <c:v>1.09921044725966</c:v>
                </c:pt>
                <c:pt idx="111">
                  <c:v>0.70848205901667005</c:v>
                </c:pt>
                <c:pt idx="112">
                  <c:v>0.79905486711440499</c:v>
                </c:pt>
                <c:pt idx="113">
                  <c:v>1.3270687532176699</c:v>
                </c:pt>
                <c:pt idx="114">
                  <c:v>1.36992040497111</c:v>
                </c:pt>
                <c:pt idx="115">
                  <c:v>0.80643997695357905</c:v>
                </c:pt>
                <c:pt idx="116">
                  <c:v>1.12823118779224</c:v>
                </c:pt>
                <c:pt idx="117">
                  <c:v>0.81989566059986596</c:v>
                </c:pt>
                <c:pt idx="118">
                  <c:v>1.3195530523218599</c:v>
                </c:pt>
                <c:pt idx="119">
                  <c:v>1.2963567907929101</c:v>
                </c:pt>
                <c:pt idx="120">
                  <c:v>0.90082175289123501</c:v>
                </c:pt>
                <c:pt idx="121">
                  <c:v>1.2494911826780699</c:v>
                </c:pt>
                <c:pt idx="122">
                  <c:v>1.4025734588388501</c:v>
                </c:pt>
                <c:pt idx="123">
                  <c:v>0.99046283786116196</c:v>
                </c:pt>
                <c:pt idx="124">
                  <c:v>0.70763303026111302</c:v>
                </c:pt>
                <c:pt idx="125">
                  <c:v>1.23074428600352</c:v>
                </c:pt>
                <c:pt idx="126">
                  <c:v>1.17908805280785</c:v>
                </c:pt>
                <c:pt idx="127">
                  <c:v>1.02181529444286</c:v>
                </c:pt>
                <c:pt idx="128">
                  <c:v>1.49333406104765</c:v>
                </c:pt>
                <c:pt idx="129">
                  <c:v>1.0253657716298501</c:v>
                </c:pt>
                <c:pt idx="130">
                  <c:v>0.92471416921747296</c:v>
                </c:pt>
                <c:pt idx="131">
                  <c:v>0.45935273042492802</c:v>
                </c:pt>
                <c:pt idx="132">
                  <c:v>0.89566005065110499</c:v>
                </c:pt>
                <c:pt idx="133">
                  <c:v>0.68813025874081801</c:v>
                </c:pt>
                <c:pt idx="134">
                  <c:v>1.9892652924009</c:v>
                </c:pt>
                <c:pt idx="135">
                  <c:v>1.06881003004923</c:v>
                </c:pt>
                <c:pt idx="136">
                  <c:v>1.40364811886673</c:v>
                </c:pt>
                <c:pt idx="137">
                  <c:v>0.93248065819974402</c:v>
                </c:pt>
                <c:pt idx="138">
                  <c:v>0.72137223075039103</c:v>
                </c:pt>
                <c:pt idx="139">
                  <c:v>0.80684924374689004</c:v>
                </c:pt>
                <c:pt idx="140">
                  <c:v>0.98818131377290697</c:v>
                </c:pt>
                <c:pt idx="141">
                  <c:v>1.03321206097411</c:v>
                </c:pt>
                <c:pt idx="142">
                  <c:v>1.1944370245760101</c:v>
                </c:pt>
                <c:pt idx="143">
                  <c:v>1.3097474780542999</c:v>
                </c:pt>
                <c:pt idx="144">
                  <c:v>1.4556669497852299</c:v>
                </c:pt>
                <c:pt idx="145">
                  <c:v>1.141779715757</c:v>
                </c:pt>
                <c:pt idx="146">
                  <c:v>1.2434098882971301</c:v>
                </c:pt>
                <c:pt idx="147">
                  <c:v>0.98411141500859201</c:v>
                </c:pt>
                <c:pt idx="148">
                  <c:v>1.62408349900053</c:v>
                </c:pt>
                <c:pt idx="149">
                  <c:v>1.38191470827614</c:v>
                </c:pt>
                <c:pt idx="150">
                  <c:v>1.01559830517156</c:v>
                </c:pt>
                <c:pt idx="151">
                  <c:v>0.50458784926658795</c:v>
                </c:pt>
                <c:pt idx="152">
                  <c:v>0.99673931619317202</c:v>
                </c:pt>
                <c:pt idx="153">
                  <c:v>0.94483857262962401</c:v>
                </c:pt>
                <c:pt idx="154">
                  <c:v>1.5253784076666099</c:v>
                </c:pt>
                <c:pt idx="155">
                  <c:v>1.20621510801842</c:v>
                </c:pt>
                <c:pt idx="156">
                  <c:v>1.2710076632049301</c:v>
                </c:pt>
                <c:pt idx="157">
                  <c:v>1.60871908593663</c:v>
                </c:pt>
                <c:pt idx="158">
                  <c:v>1.07030881070645</c:v>
                </c:pt>
                <c:pt idx="159">
                  <c:v>0.96930211228059204</c:v>
                </c:pt>
                <c:pt idx="160">
                  <c:v>0.798165057878227</c:v>
                </c:pt>
                <c:pt idx="161">
                  <c:v>1.0174302198143601</c:v>
                </c:pt>
                <c:pt idx="162">
                  <c:v>1.2565271053121501</c:v>
                </c:pt>
                <c:pt idx="163">
                  <c:v>1.1802568456375699</c:v>
                </c:pt>
                <c:pt idx="164">
                  <c:v>1.37059824598234</c:v>
                </c:pt>
                <c:pt idx="165">
                  <c:v>1.12307757361398</c:v>
                </c:pt>
                <c:pt idx="166">
                  <c:v>1.32921970599136</c:v>
                </c:pt>
                <c:pt idx="167">
                  <c:v>1.19714520407744</c:v>
                </c:pt>
                <c:pt idx="168">
                  <c:v>1.12554916792533</c:v>
                </c:pt>
                <c:pt idx="169">
                  <c:v>0.665436452317411</c:v>
                </c:pt>
                <c:pt idx="170">
                  <c:v>0.92324577850610501</c:v>
                </c:pt>
                <c:pt idx="171">
                  <c:v>1.2780752992463</c:v>
                </c:pt>
                <c:pt idx="172">
                  <c:v>1.0124515774318401</c:v>
                </c:pt>
                <c:pt idx="173">
                  <c:v>1.1829907235756401</c:v>
                </c:pt>
                <c:pt idx="174">
                  <c:v>0.58464166092629999</c:v>
                </c:pt>
                <c:pt idx="175">
                  <c:v>1.19252006657752</c:v>
                </c:pt>
                <c:pt idx="176">
                  <c:v>0.81729635077587304</c:v>
                </c:pt>
                <c:pt idx="177">
                  <c:v>1.20894318038357</c:v>
                </c:pt>
                <c:pt idx="178">
                  <c:v>0.13713114140671401</c:v>
                </c:pt>
                <c:pt idx="179">
                  <c:v>1.8156428727071801</c:v>
                </c:pt>
                <c:pt idx="180">
                  <c:v>0.77640125347977396</c:v>
                </c:pt>
                <c:pt idx="181">
                  <c:v>1.3638169974558401</c:v>
                </c:pt>
                <c:pt idx="182">
                  <c:v>0.90769998036411803</c:v>
                </c:pt>
                <c:pt idx="183">
                  <c:v>1.2545808006157799</c:v>
                </c:pt>
                <c:pt idx="184">
                  <c:v>0.98916349976265705</c:v>
                </c:pt>
                <c:pt idx="185">
                  <c:v>1.3168081148926301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7-4D57-995A-19D7FBDE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244031"/>
        <c:axId val="1246235391"/>
      </c:scatterChart>
      <c:valAx>
        <c:axId val="12462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35391"/>
        <c:crosses val="autoZero"/>
        <c:crossBetween val="midCat"/>
      </c:valAx>
      <c:valAx>
        <c:axId val="12462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Score vs. Sales Quarters</a:t>
            </a:r>
            <a:r>
              <a:rPr lang="en-US" baseline="0"/>
              <a:t> (Forecast Duration =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01770862979477E-2"/>
                  <c:y val="1.971741468771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MASE Scores'!$B$3:$B$188</c:f>
              <c:numCache>
                <c:formatCode>General</c:formatCode>
                <c:ptCount val="186"/>
                <c:pt idx="0">
                  <c:v>91</c:v>
                </c:pt>
                <c:pt idx="1">
                  <c:v>88</c:v>
                </c:pt>
                <c:pt idx="2">
                  <c:v>87</c:v>
                </c:pt>
                <c:pt idx="3">
                  <c:v>71</c:v>
                </c:pt>
                <c:pt idx="4">
                  <c:v>68</c:v>
                </c:pt>
                <c:pt idx="5">
                  <c:v>63</c:v>
                </c:pt>
                <c:pt idx="6">
                  <c:v>60</c:v>
                </c:pt>
                <c:pt idx="7">
                  <c:v>60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54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</c:numCache>
            </c:numRef>
          </c:xVal>
          <c:yVal>
            <c:numRef>
              <c:f>'All MASE Scores'!$H$3:$H$188</c:f>
              <c:numCache>
                <c:formatCode>0.00</c:formatCode>
                <c:ptCount val="186"/>
                <c:pt idx="0">
                  <c:v>0.90896952615914395</c:v>
                </c:pt>
                <c:pt idx="1">
                  <c:v>0.215320006256316</c:v>
                </c:pt>
                <c:pt idx="2">
                  <c:v>0.80326315947629601</c:v>
                </c:pt>
                <c:pt idx="3">
                  <c:v>0.76394505368934196</c:v>
                </c:pt>
                <c:pt idx="4">
                  <c:v>1.35122759852388</c:v>
                </c:pt>
                <c:pt idx="5">
                  <c:v>0.78601376263073397</c:v>
                </c:pt>
                <c:pt idx="6">
                  <c:v>0.83141833365401197</c:v>
                </c:pt>
                <c:pt idx="7">
                  <c:v>0.26378864494028698</c:v>
                </c:pt>
                <c:pt idx="8">
                  <c:v>1.49018690415801</c:v>
                </c:pt>
                <c:pt idx="9">
                  <c:v>0.59908727545072404</c:v>
                </c:pt>
                <c:pt idx="10">
                  <c:v>0.343956370032096</c:v>
                </c:pt>
                <c:pt idx="11">
                  <c:v>1.02816686414768</c:v>
                </c:pt>
                <c:pt idx="12">
                  <c:v>0.50973660416444999</c:v>
                </c:pt>
                <c:pt idx="13">
                  <c:v>0.56191733239627595</c:v>
                </c:pt>
                <c:pt idx="14">
                  <c:v>0.825902110818164</c:v>
                </c:pt>
                <c:pt idx="15">
                  <c:v>0.31224285767106102</c:v>
                </c:pt>
                <c:pt idx="16">
                  <c:v>0.70835704859441995</c:v>
                </c:pt>
                <c:pt idx="17">
                  <c:v>0.59586216327381103</c:v>
                </c:pt>
                <c:pt idx="18">
                  <c:v>0.68395789661885897</c:v>
                </c:pt>
                <c:pt idx="19">
                  <c:v>0.90271646569562103</c:v>
                </c:pt>
                <c:pt idx="20">
                  <c:v>0.90144049496890299</c:v>
                </c:pt>
                <c:pt idx="21">
                  <c:v>0.494731769617751</c:v>
                </c:pt>
                <c:pt idx="22">
                  <c:v>0.66811807479978003</c:v>
                </c:pt>
                <c:pt idx="23">
                  <c:v>0.79856872050439898</c:v>
                </c:pt>
                <c:pt idx="24">
                  <c:v>0.70656831983839297</c:v>
                </c:pt>
                <c:pt idx="25">
                  <c:v>1.17784061321044</c:v>
                </c:pt>
                <c:pt idx="26">
                  <c:v>0.97276811539061503</c:v>
                </c:pt>
                <c:pt idx="27">
                  <c:v>1.1713871018505599</c:v>
                </c:pt>
                <c:pt idx="28">
                  <c:v>0.80449902107743498</c:v>
                </c:pt>
                <c:pt idx="29">
                  <c:v>0.78304993010678503</c:v>
                </c:pt>
                <c:pt idx="30">
                  <c:v>0.459283172648907</c:v>
                </c:pt>
                <c:pt idx="31">
                  <c:v>1.0954100835765199</c:v>
                </c:pt>
                <c:pt idx="32">
                  <c:v>0.69564661845597198</c:v>
                </c:pt>
                <c:pt idx="33">
                  <c:v>0.88488396763076704</c:v>
                </c:pt>
                <c:pt idx="34">
                  <c:v>1.15373577082027</c:v>
                </c:pt>
                <c:pt idx="35">
                  <c:v>1.1091640374504299</c:v>
                </c:pt>
                <c:pt idx="36">
                  <c:v>1.06081520422674</c:v>
                </c:pt>
                <c:pt idx="37">
                  <c:v>0.63331859194474804</c:v>
                </c:pt>
                <c:pt idx="38">
                  <c:v>0.98510267413056696</c:v>
                </c:pt>
                <c:pt idx="39">
                  <c:v>0.73519776747528198</c:v>
                </c:pt>
                <c:pt idx="40">
                  <c:v>0.82088360686488804</c:v>
                </c:pt>
                <c:pt idx="41">
                  <c:v>0.53110200546073705</c:v>
                </c:pt>
                <c:pt idx="42">
                  <c:v>1.2473231145685799</c:v>
                </c:pt>
                <c:pt idx="43">
                  <c:v>1.2668398464108199</c:v>
                </c:pt>
                <c:pt idx="44">
                  <c:v>0.65905672981276398</c:v>
                </c:pt>
                <c:pt idx="45">
                  <c:v>0.86837902262449096</c:v>
                </c:pt>
                <c:pt idx="46">
                  <c:v>0.84798760233917303</c:v>
                </c:pt>
                <c:pt idx="47">
                  <c:v>0.55934695897535902</c:v>
                </c:pt>
                <c:pt idx="48">
                  <c:v>0.53253346283154301</c:v>
                </c:pt>
                <c:pt idx="49">
                  <c:v>1.0127888627108801</c:v>
                </c:pt>
                <c:pt idx="50">
                  <c:v>0.52934562560961995</c:v>
                </c:pt>
                <c:pt idx="51">
                  <c:v>0.94210654679748096</c:v>
                </c:pt>
                <c:pt idx="52">
                  <c:v>0.70989213588463296</c:v>
                </c:pt>
                <c:pt idx="53">
                  <c:v>0.96358408999776302</c:v>
                </c:pt>
                <c:pt idx="54">
                  <c:v>0.956967980293841</c:v>
                </c:pt>
                <c:pt idx="55">
                  <c:v>0.959069494948524</c:v>
                </c:pt>
                <c:pt idx="56">
                  <c:v>0.61117248225204301</c:v>
                </c:pt>
                <c:pt idx="57">
                  <c:v>0.69831226615227604</c:v>
                </c:pt>
                <c:pt idx="58">
                  <c:v>0.65092879543378201</c:v>
                </c:pt>
                <c:pt idx="59">
                  <c:v>1.08508589755295</c:v>
                </c:pt>
                <c:pt idx="60">
                  <c:v>1.0735950027994401</c:v>
                </c:pt>
                <c:pt idx="61">
                  <c:v>1.1923220081661401</c:v>
                </c:pt>
                <c:pt idx="62">
                  <c:v>1.67297445399971</c:v>
                </c:pt>
                <c:pt idx="63">
                  <c:v>0.66723577326462502</c:v>
                </c:pt>
                <c:pt idx="64">
                  <c:v>1.2623321979158699</c:v>
                </c:pt>
                <c:pt idx="65">
                  <c:v>0.99414303541731996</c:v>
                </c:pt>
                <c:pt idx="66">
                  <c:v>0.89817546158698303</c:v>
                </c:pt>
                <c:pt idx="67">
                  <c:v>0.77964716112129095</c:v>
                </c:pt>
                <c:pt idx="68">
                  <c:v>1.14901555862958</c:v>
                </c:pt>
                <c:pt idx="69">
                  <c:v>0.817155975518429</c:v>
                </c:pt>
                <c:pt idx="70">
                  <c:v>1.01165307799886</c:v>
                </c:pt>
                <c:pt idx="71">
                  <c:v>0.45045811308242201</c:v>
                </c:pt>
                <c:pt idx="72">
                  <c:v>1.14775702768974</c:v>
                </c:pt>
                <c:pt idx="73">
                  <c:v>0.584251805969626</c:v>
                </c:pt>
                <c:pt idx="74">
                  <c:v>0.86050803694830202</c:v>
                </c:pt>
                <c:pt idx="75">
                  <c:v>2.7808000100943602</c:v>
                </c:pt>
                <c:pt idx="76">
                  <c:v>0.539142519009434</c:v>
                </c:pt>
                <c:pt idx="77">
                  <c:v>0.88198809236599596</c:v>
                </c:pt>
                <c:pt idx="78">
                  <c:v>0.65424882851773403</c:v>
                </c:pt>
                <c:pt idx="79">
                  <c:v>0.49883441617902602</c:v>
                </c:pt>
                <c:pt idx="80">
                  <c:v>1.4103674858022299</c:v>
                </c:pt>
                <c:pt idx="81">
                  <c:v>1.99324580700704</c:v>
                </c:pt>
                <c:pt idx="82">
                  <c:v>0.83368265687364396</c:v>
                </c:pt>
                <c:pt idx="83">
                  <c:v>0.73130254126691396</c:v>
                </c:pt>
                <c:pt idx="84">
                  <c:v>1.1784433128810301</c:v>
                </c:pt>
                <c:pt idx="85">
                  <c:v>0.46955911329497901</c:v>
                </c:pt>
                <c:pt idx="86">
                  <c:v>0.96339110824808705</c:v>
                </c:pt>
                <c:pt idx="87">
                  <c:v>0.92664939679295799</c:v>
                </c:pt>
                <c:pt idx="88">
                  <c:v>0.939373076340841</c:v>
                </c:pt>
                <c:pt idx="89">
                  <c:v>0.67387871571230695</c:v>
                </c:pt>
                <c:pt idx="90">
                  <c:v>0.72089843043045398</c:v>
                </c:pt>
                <c:pt idx="91">
                  <c:v>1.12299465425801</c:v>
                </c:pt>
                <c:pt idx="92">
                  <c:v>0.72178915371489605</c:v>
                </c:pt>
                <c:pt idx="93">
                  <c:v>0.60513474586228899</c:v>
                </c:pt>
                <c:pt idx="94">
                  <c:v>0.43807492032508599</c:v>
                </c:pt>
                <c:pt idx="95">
                  <c:v>1.0323146940053001</c:v>
                </c:pt>
                <c:pt idx="96">
                  <c:v>1.08743736040279</c:v>
                </c:pt>
                <c:pt idx="97">
                  <c:v>0.73478563935498498</c:v>
                </c:pt>
                <c:pt idx="98">
                  <c:v>0.881573265675201</c:v>
                </c:pt>
                <c:pt idx="99">
                  <c:v>1.1981926073637901</c:v>
                </c:pt>
                <c:pt idx="100">
                  <c:v>0.78095554178275794</c:v>
                </c:pt>
                <c:pt idx="101">
                  <c:v>0.74579742875170496</c:v>
                </c:pt>
                <c:pt idx="102">
                  <c:v>2.2289594030227802</c:v>
                </c:pt>
                <c:pt idx="103">
                  <c:v>0.81491104762828104</c:v>
                </c:pt>
                <c:pt idx="104">
                  <c:v>0.60771948869841397</c:v>
                </c:pt>
                <c:pt idx="105">
                  <c:v>0.64948800207633395</c:v>
                </c:pt>
                <c:pt idx="106">
                  <c:v>0.49930740582022098</c:v>
                </c:pt>
                <c:pt idx="107">
                  <c:v>0.65642333579020196</c:v>
                </c:pt>
                <c:pt idx="108">
                  <c:v>0.90247279196029195</c:v>
                </c:pt>
                <c:pt idx="109">
                  <c:v>1.24939771927148</c:v>
                </c:pt>
                <c:pt idx="110">
                  <c:v>0.60950172907109601</c:v>
                </c:pt>
                <c:pt idx="111">
                  <c:v>0.543332462769897</c:v>
                </c:pt>
                <c:pt idx="112">
                  <c:v>0.52614874892886598</c:v>
                </c:pt>
                <c:pt idx="113">
                  <c:v>1.87845302789008</c:v>
                </c:pt>
                <c:pt idx="114">
                  <c:v>0.91172124075661998</c:v>
                </c:pt>
                <c:pt idx="115">
                  <c:v>0.74753357327376402</c:v>
                </c:pt>
                <c:pt idx="116">
                  <c:v>0.83889628714060205</c:v>
                </c:pt>
                <c:pt idx="117">
                  <c:v>0.78124276721200703</c:v>
                </c:pt>
                <c:pt idx="118">
                  <c:v>0.58428995886077095</c:v>
                </c:pt>
                <c:pt idx="119">
                  <c:v>0.96021874142730401</c:v>
                </c:pt>
                <c:pt idx="120">
                  <c:v>1.2039968931236</c:v>
                </c:pt>
                <c:pt idx="121">
                  <c:v>0.78930658254963904</c:v>
                </c:pt>
                <c:pt idx="122">
                  <c:v>0.6147722045306</c:v>
                </c:pt>
                <c:pt idx="123">
                  <c:v>0.78753140137328803</c:v>
                </c:pt>
                <c:pt idx="124">
                  <c:v>0.400430480540242</c:v>
                </c:pt>
                <c:pt idx="125">
                  <c:v>0.41897829964230798</c:v>
                </c:pt>
                <c:pt idx="126">
                  <c:v>1.25125244418996</c:v>
                </c:pt>
                <c:pt idx="127">
                  <c:v>0.86639552454934199</c:v>
                </c:pt>
                <c:pt idx="128">
                  <c:v>0.90140889189607099</c:v>
                </c:pt>
                <c:pt idx="129">
                  <c:v>0.55456137313071596</c:v>
                </c:pt>
                <c:pt idx="130">
                  <c:v>1.04563023640899</c:v>
                </c:pt>
                <c:pt idx="131">
                  <c:v>1.5161513668700799</c:v>
                </c:pt>
                <c:pt idx="132">
                  <c:v>1.4250490201556001</c:v>
                </c:pt>
                <c:pt idx="133">
                  <c:v>1.2294446900221501</c:v>
                </c:pt>
                <c:pt idx="134">
                  <c:v>1.8294405800564599</c:v>
                </c:pt>
                <c:pt idx="135">
                  <c:v>0.85492109468614197</c:v>
                </c:pt>
                <c:pt idx="136">
                  <c:v>1.3729207318597301</c:v>
                </c:pt>
                <c:pt idx="137">
                  <c:v>1.1055203710669801</c:v>
                </c:pt>
                <c:pt idx="138">
                  <c:v>0.65565349626078595</c:v>
                </c:pt>
                <c:pt idx="139">
                  <c:v>0.52714217850856504</c:v>
                </c:pt>
                <c:pt idx="140">
                  <c:v>0.60154303654298802</c:v>
                </c:pt>
                <c:pt idx="141">
                  <c:v>1.2380136927940799</c:v>
                </c:pt>
                <c:pt idx="142">
                  <c:v>0.547139625948738</c:v>
                </c:pt>
                <c:pt idx="143">
                  <c:v>1.2776119925465601</c:v>
                </c:pt>
                <c:pt idx="144">
                  <c:v>0.66598141267552302</c:v>
                </c:pt>
                <c:pt idx="145">
                  <c:v>1.439457207047</c:v>
                </c:pt>
                <c:pt idx="146">
                  <c:v>1.2732795908705099</c:v>
                </c:pt>
                <c:pt idx="147">
                  <c:v>1.2142429062398601</c:v>
                </c:pt>
                <c:pt idx="148">
                  <c:v>1.38183972215533</c:v>
                </c:pt>
                <c:pt idx="149">
                  <c:v>0.99961196366535199</c:v>
                </c:pt>
                <c:pt idx="150">
                  <c:v>0.81303313845318603</c:v>
                </c:pt>
                <c:pt idx="151">
                  <c:v>1.0019896239408299</c:v>
                </c:pt>
                <c:pt idx="152">
                  <c:v>1.1011263300468499</c:v>
                </c:pt>
                <c:pt idx="153">
                  <c:v>1.6799821576362499</c:v>
                </c:pt>
                <c:pt idx="154">
                  <c:v>1.3230961564041801</c:v>
                </c:pt>
                <c:pt idx="155">
                  <c:v>0.65293708938433004</c:v>
                </c:pt>
                <c:pt idx="156">
                  <c:v>1.1386959088169999</c:v>
                </c:pt>
                <c:pt idx="157">
                  <c:v>1.2402936787721199</c:v>
                </c:pt>
                <c:pt idx="158">
                  <c:v>0.45085530268010499</c:v>
                </c:pt>
                <c:pt idx="159">
                  <c:v>1.1919994669956</c:v>
                </c:pt>
                <c:pt idx="160">
                  <c:v>0.64614412907303198</c:v>
                </c:pt>
                <c:pt idx="161">
                  <c:v>1.26385947468393</c:v>
                </c:pt>
                <c:pt idx="162">
                  <c:v>1.45111592363081</c:v>
                </c:pt>
                <c:pt idx="163">
                  <c:v>1.0599284214139999</c:v>
                </c:pt>
                <c:pt idx="164">
                  <c:v>1.5855530195305501</c:v>
                </c:pt>
                <c:pt idx="165">
                  <c:v>0.94654486434116303</c:v>
                </c:pt>
                <c:pt idx="166">
                  <c:v>1.11603959038781</c:v>
                </c:pt>
                <c:pt idx="167">
                  <c:v>1.03943965047371</c:v>
                </c:pt>
                <c:pt idx="168">
                  <c:v>0.95153213172957996</c:v>
                </c:pt>
                <c:pt idx="169">
                  <c:v>0.77307268856106204</c:v>
                </c:pt>
                <c:pt idx="170">
                  <c:v>0.92443646291149595</c:v>
                </c:pt>
                <c:pt idx="171">
                  <c:v>1.0924633900426599</c:v>
                </c:pt>
                <c:pt idx="172">
                  <c:v>1.27206512940283</c:v>
                </c:pt>
                <c:pt idx="173">
                  <c:v>0.83763262961959195</c:v>
                </c:pt>
                <c:pt idx="174">
                  <c:v>1.5213276497464301</c:v>
                </c:pt>
                <c:pt idx="175">
                  <c:v>1.07717841129092</c:v>
                </c:pt>
                <c:pt idx="176">
                  <c:v>1.20768990897549</c:v>
                </c:pt>
                <c:pt idx="177">
                  <c:v>0.86970764593609495</c:v>
                </c:pt>
                <c:pt idx="178">
                  <c:v>0.76653020111195103</c:v>
                </c:pt>
                <c:pt idx="179">
                  <c:v>1.03674471648462</c:v>
                </c:pt>
                <c:pt idx="180">
                  <c:v>1.42992361129748</c:v>
                </c:pt>
                <c:pt idx="181">
                  <c:v>0.74141692318709396</c:v>
                </c:pt>
                <c:pt idx="182">
                  <c:v>0.82288561303014396</c:v>
                </c:pt>
                <c:pt idx="183">
                  <c:v>1.9755088587491001</c:v>
                </c:pt>
                <c:pt idx="184">
                  <c:v>1.2153069021096801</c:v>
                </c:pt>
                <c:pt idx="185">
                  <c:v>1.48487609983213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1-4B27-B626-D12D88FEB7E9}"/>
            </c:ext>
          </c:extLst>
        </c:ser>
        <c:ser>
          <c:idx val="1"/>
          <c:order val="1"/>
          <c:tx>
            <c:v>Causal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09676501280713E-2"/>
                  <c:y val="-4.8788492264310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MASE Scores'!$B$3:$B$188</c:f>
              <c:numCache>
                <c:formatCode>General</c:formatCode>
                <c:ptCount val="186"/>
                <c:pt idx="0">
                  <c:v>91</c:v>
                </c:pt>
                <c:pt idx="1">
                  <c:v>88</c:v>
                </c:pt>
                <c:pt idx="2">
                  <c:v>87</c:v>
                </c:pt>
                <c:pt idx="3">
                  <c:v>71</c:v>
                </c:pt>
                <c:pt idx="4">
                  <c:v>68</c:v>
                </c:pt>
                <c:pt idx="5">
                  <c:v>63</c:v>
                </c:pt>
                <c:pt idx="6">
                  <c:v>60</c:v>
                </c:pt>
                <c:pt idx="7">
                  <c:v>60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54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</c:numCache>
            </c:numRef>
          </c:xVal>
          <c:yVal>
            <c:numRef>
              <c:f>'All MASE Scores'!$I$3:$I$188</c:f>
              <c:numCache>
                <c:formatCode>0.00</c:formatCode>
                <c:ptCount val="186"/>
                <c:pt idx="0">
                  <c:v>1.0425216214694999</c:v>
                </c:pt>
                <c:pt idx="1">
                  <c:v>0.91582390544728198</c:v>
                </c:pt>
                <c:pt idx="2">
                  <c:v>2.0799713914202398</c:v>
                </c:pt>
                <c:pt idx="3">
                  <c:v>0.365742694413762</c:v>
                </c:pt>
                <c:pt idx="4">
                  <c:v>1.4449985668195999</c:v>
                </c:pt>
                <c:pt idx="5">
                  <c:v>1.0019876263414</c:v>
                </c:pt>
                <c:pt idx="6">
                  <c:v>1.0490012298215201</c:v>
                </c:pt>
                <c:pt idx="7">
                  <c:v>0.42371597331817601</c:v>
                </c:pt>
                <c:pt idx="8">
                  <c:v>0.62125622414098602</c:v>
                </c:pt>
                <c:pt idx="9">
                  <c:v>0.63460878703749701</c:v>
                </c:pt>
                <c:pt idx="10">
                  <c:v>0.463448140442622</c:v>
                </c:pt>
                <c:pt idx="11">
                  <c:v>1.2661286966454299</c:v>
                </c:pt>
                <c:pt idx="12">
                  <c:v>1.2206234302355301</c:v>
                </c:pt>
                <c:pt idx="13">
                  <c:v>1.0030718589288601</c:v>
                </c:pt>
                <c:pt idx="14">
                  <c:v>0.90072881171418095</c:v>
                </c:pt>
                <c:pt idx="15">
                  <c:v>0.55634702966732197</c:v>
                </c:pt>
                <c:pt idx="16">
                  <c:v>1.0621647310634801</c:v>
                </c:pt>
                <c:pt idx="17">
                  <c:v>0.43020138250352302</c:v>
                </c:pt>
                <c:pt idx="18">
                  <c:v>1.4699589436454401</c:v>
                </c:pt>
                <c:pt idx="19">
                  <c:v>0.48942220374295498</c:v>
                </c:pt>
                <c:pt idx="20">
                  <c:v>0.49806998621589399</c:v>
                </c:pt>
                <c:pt idx="21">
                  <c:v>1.2994958397077201</c:v>
                </c:pt>
                <c:pt idx="22">
                  <c:v>1.07762474041547</c:v>
                </c:pt>
                <c:pt idx="23">
                  <c:v>0.65126467378349595</c:v>
                </c:pt>
                <c:pt idx="24">
                  <c:v>0.97396484041164699</c:v>
                </c:pt>
                <c:pt idx="25">
                  <c:v>0.96854512350164501</c:v>
                </c:pt>
                <c:pt idx="26">
                  <c:v>0.92490569592443606</c:v>
                </c:pt>
                <c:pt idx="27">
                  <c:v>1.2869655393335999</c:v>
                </c:pt>
                <c:pt idx="28">
                  <c:v>0.70805398930794405</c:v>
                </c:pt>
                <c:pt idx="29">
                  <c:v>1.4256940565326901</c:v>
                </c:pt>
                <c:pt idx="30">
                  <c:v>0.43381996675089601</c:v>
                </c:pt>
                <c:pt idx="31">
                  <c:v>1.07164315020602</c:v>
                </c:pt>
                <c:pt idx="32">
                  <c:v>0.76117611623082904</c:v>
                </c:pt>
                <c:pt idx="33">
                  <c:v>1.0135613597151001</c:v>
                </c:pt>
                <c:pt idx="34">
                  <c:v>0.93292599528609998</c:v>
                </c:pt>
                <c:pt idx="35">
                  <c:v>1.01991595075779</c:v>
                </c:pt>
                <c:pt idx="36">
                  <c:v>1.1371987038988101</c:v>
                </c:pt>
                <c:pt idx="37">
                  <c:v>0.500231258611471</c:v>
                </c:pt>
                <c:pt idx="38">
                  <c:v>0.83599490776500596</c:v>
                </c:pt>
                <c:pt idx="39">
                  <c:v>0.54788450506629904</c:v>
                </c:pt>
                <c:pt idx="40">
                  <c:v>1.0039571833715899</c:v>
                </c:pt>
                <c:pt idx="41">
                  <c:v>0.72410774167835901</c:v>
                </c:pt>
                <c:pt idx="42">
                  <c:v>0.85614168444754102</c:v>
                </c:pt>
                <c:pt idx="43">
                  <c:v>0.99606622396491995</c:v>
                </c:pt>
                <c:pt idx="44">
                  <c:v>0.41616772241593297</c:v>
                </c:pt>
                <c:pt idx="45">
                  <c:v>1.46856732573805</c:v>
                </c:pt>
                <c:pt idx="46">
                  <c:v>0.919968929071457</c:v>
                </c:pt>
                <c:pt idx="47">
                  <c:v>0.75868715812261101</c:v>
                </c:pt>
                <c:pt idx="48">
                  <c:v>0.90508202507301605</c:v>
                </c:pt>
                <c:pt idx="49">
                  <c:v>0.84618793406286097</c:v>
                </c:pt>
                <c:pt idx="50">
                  <c:v>0.42855803836848499</c:v>
                </c:pt>
                <c:pt idx="51">
                  <c:v>0.48900331369396899</c:v>
                </c:pt>
                <c:pt idx="52">
                  <c:v>0.77923843892560296</c:v>
                </c:pt>
                <c:pt idx="53">
                  <c:v>1.23757667127668</c:v>
                </c:pt>
                <c:pt idx="54">
                  <c:v>0.55490504302495802</c:v>
                </c:pt>
                <c:pt idx="55">
                  <c:v>1.0638629467604599</c:v>
                </c:pt>
                <c:pt idx="56">
                  <c:v>0.97641925728211898</c:v>
                </c:pt>
                <c:pt idx="57">
                  <c:v>0.79223463594391796</c:v>
                </c:pt>
                <c:pt idx="58">
                  <c:v>0.85635899824500294</c:v>
                </c:pt>
                <c:pt idx="59">
                  <c:v>1.0167584892791299</c:v>
                </c:pt>
                <c:pt idx="60">
                  <c:v>1.03180200073628</c:v>
                </c:pt>
                <c:pt idx="61">
                  <c:v>0.81771236230712097</c:v>
                </c:pt>
                <c:pt idx="62">
                  <c:v>1.11291792544296</c:v>
                </c:pt>
                <c:pt idx="63">
                  <c:v>0.89978930498338705</c:v>
                </c:pt>
                <c:pt idx="64">
                  <c:v>1.4003454710777301</c:v>
                </c:pt>
                <c:pt idx="65">
                  <c:v>0.93120556890410999</c:v>
                </c:pt>
                <c:pt idx="66">
                  <c:v>0.89679846240510497</c:v>
                </c:pt>
                <c:pt idx="67">
                  <c:v>1.1065697230803799</c:v>
                </c:pt>
                <c:pt idx="68">
                  <c:v>0.94519438062099703</c:v>
                </c:pt>
                <c:pt idx="69">
                  <c:v>0.74927987866281198</c:v>
                </c:pt>
                <c:pt idx="70">
                  <c:v>0.84395267233343796</c:v>
                </c:pt>
                <c:pt idx="71">
                  <c:v>0.83456664784648904</c:v>
                </c:pt>
                <c:pt idx="72">
                  <c:v>1.4005898039328499</c:v>
                </c:pt>
                <c:pt idx="73">
                  <c:v>0.77583648200910904</c:v>
                </c:pt>
                <c:pt idx="74">
                  <c:v>0.73698891875490702</c:v>
                </c:pt>
                <c:pt idx="75">
                  <c:v>0.79477217912437703</c:v>
                </c:pt>
                <c:pt idx="76">
                  <c:v>0.771378645401678</c:v>
                </c:pt>
                <c:pt idx="77">
                  <c:v>0.81179010847243105</c:v>
                </c:pt>
                <c:pt idx="78">
                  <c:v>0.50600253765064396</c:v>
                </c:pt>
                <c:pt idx="79">
                  <c:v>1.1501360238052201</c:v>
                </c:pt>
                <c:pt idx="80">
                  <c:v>1.1028289456986899</c:v>
                </c:pt>
                <c:pt idx="81">
                  <c:v>0.69310293676180501</c:v>
                </c:pt>
                <c:pt idx="82">
                  <c:v>1.3533435067822699</c:v>
                </c:pt>
                <c:pt idx="83">
                  <c:v>0.90844395978811099</c:v>
                </c:pt>
                <c:pt idx="84">
                  <c:v>1.1001969597343</c:v>
                </c:pt>
                <c:pt idx="85">
                  <c:v>1.3305098201060801</c:v>
                </c:pt>
                <c:pt idx="86">
                  <c:v>0.768086104345722</c:v>
                </c:pt>
                <c:pt idx="87">
                  <c:v>1.10816473077494</c:v>
                </c:pt>
                <c:pt idx="88">
                  <c:v>1.0078859844605501</c:v>
                </c:pt>
                <c:pt idx="89">
                  <c:v>1.0555233399558901</c:v>
                </c:pt>
                <c:pt idx="90">
                  <c:v>0.95453551862471198</c:v>
                </c:pt>
                <c:pt idx="91">
                  <c:v>0.98306839273006696</c:v>
                </c:pt>
                <c:pt idx="92">
                  <c:v>0.80930812149155296</c:v>
                </c:pt>
                <c:pt idx="93">
                  <c:v>0.94242617358402603</c:v>
                </c:pt>
                <c:pt idx="94">
                  <c:v>0.97602688509901303</c:v>
                </c:pt>
                <c:pt idx="95">
                  <c:v>0.96728926468317999</c:v>
                </c:pt>
                <c:pt idx="96">
                  <c:v>1.1643726997082999</c:v>
                </c:pt>
                <c:pt idx="97">
                  <c:v>0.87616511931874796</c:v>
                </c:pt>
                <c:pt idx="98">
                  <c:v>0.82591678026132398</c:v>
                </c:pt>
                <c:pt idx="99">
                  <c:v>1.35211127412178</c:v>
                </c:pt>
                <c:pt idx="100">
                  <c:v>0.93267024431470102</c:v>
                </c:pt>
                <c:pt idx="101">
                  <c:v>1.10501545722498</c:v>
                </c:pt>
                <c:pt idx="102">
                  <c:v>1.1860016478489599</c:v>
                </c:pt>
                <c:pt idx="103">
                  <c:v>0.79897025785632103</c:v>
                </c:pt>
                <c:pt idx="104">
                  <c:v>1.8217957646140801</c:v>
                </c:pt>
                <c:pt idx="105">
                  <c:v>0.50389215169417001</c:v>
                </c:pt>
                <c:pt idx="106">
                  <c:v>0.719554842601004</c:v>
                </c:pt>
                <c:pt idx="107">
                  <c:v>1.00987792224206</c:v>
                </c:pt>
                <c:pt idx="108">
                  <c:v>0.97360282275531895</c:v>
                </c:pt>
                <c:pt idx="109">
                  <c:v>1.43939333230785</c:v>
                </c:pt>
                <c:pt idx="110">
                  <c:v>0.51478100461817</c:v>
                </c:pt>
                <c:pt idx="111">
                  <c:v>0.59707865054506204</c:v>
                </c:pt>
                <c:pt idx="112">
                  <c:v>0.62054350460379504</c:v>
                </c:pt>
                <c:pt idx="113">
                  <c:v>1.4179544206285</c:v>
                </c:pt>
                <c:pt idx="114">
                  <c:v>0.69745549972114496</c:v>
                </c:pt>
                <c:pt idx="115">
                  <c:v>0.81463967601578902</c:v>
                </c:pt>
                <c:pt idx="116">
                  <c:v>0.65085539786663005</c:v>
                </c:pt>
                <c:pt idx="117">
                  <c:v>1.00770538051192</c:v>
                </c:pt>
                <c:pt idx="118">
                  <c:v>1.0662913508790699</c:v>
                </c:pt>
                <c:pt idx="119">
                  <c:v>0.940958508316735</c:v>
                </c:pt>
                <c:pt idx="120">
                  <c:v>0.92578750309295599</c:v>
                </c:pt>
                <c:pt idx="121">
                  <c:v>1.08717631066875</c:v>
                </c:pt>
                <c:pt idx="122">
                  <c:v>1.2287651238851101</c:v>
                </c:pt>
                <c:pt idx="123">
                  <c:v>1.2436564007156501</c:v>
                </c:pt>
                <c:pt idx="124">
                  <c:v>0.79085974850096796</c:v>
                </c:pt>
                <c:pt idx="125">
                  <c:v>0.826389822240993</c:v>
                </c:pt>
                <c:pt idx="126">
                  <c:v>1.14292006745212</c:v>
                </c:pt>
                <c:pt idx="127">
                  <c:v>0.99258072023781296</c:v>
                </c:pt>
                <c:pt idx="128">
                  <c:v>1.1554541541240799</c:v>
                </c:pt>
                <c:pt idx="129">
                  <c:v>0.72989155973157305</c:v>
                </c:pt>
                <c:pt idx="130">
                  <c:v>1.08475437872136</c:v>
                </c:pt>
                <c:pt idx="131">
                  <c:v>0.47829919827709499</c:v>
                </c:pt>
                <c:pt idx="132">
                  <c:v>0.92404949914140999</c:v>
                </c:pt>
                <c:pt idx="133">
                  <c:v>1.0482103228877799</c:v>
                </c:pt>
                <c:pt idx="134">
                  <c:v>1.7080872269732501</c:v>
                </c:pt>
                <c:pt idx="135">
                  <c:v>1.1807354335390501</c:v>
                </c:pt>
                <c:pt idx="136">
                  <c:v>1.21373217823355</c:v>
                </c:pt>
                <c:pt idx="137">
                  <c:v>1.1337413185577301</c:v>
                </c:pt>
                <c:pt idx="138">
                  <c:v>1.1643782101521001</c:v>
                </c:pt>
                <c:pt idx="139">
                  <c:v>0.68905072977505999</c:v>
                </c:pt>
                <c:pt idx="140">
                  <c:v>0.65990990927981796</c:v>
                </c:pt>
                <c:pt idx="141">
                  <c:v>1.2839379031668099</c:v>
                </c:pt>
                <c:pt idx="142">
                  <c:v>0.92449476785969298</c:v>
                </c:pt>
                <c:pt idx="143">
                  <c:v>1.2621982028007901</c:v>
                </c:pt>
                <c:pt idx="144">
                  <c:v>1.3422135659280501</c:v>
                </c:pt>
                <c:pt idx="145">
                  <c:v>1.18089782240529</c:v>
                </c:pt>
                <c:pt idx="146">
                  <c:v>0.96852567022386604</c:v>
                </c:pt>
                <c:pt idx="147">
                  <c:v>0.58391801269563703</c:v>
                </c:pt>
                <c:pt idx="148">
                  <c:v>1.3196362156157</c:v>
                </c:pt>
                <c:pt idx="149">
                  <c:v>1.34437682213006</c:v>
                </c:pt>
                <c:pt idx="150">
                  <c:v>0.83140589519864505</c:v>
                </c:pt>
                <c:pt idx="151">
                  <c:v>0.70100240071088205</c:v>
                </c:pt>
                <c:pt idx="152">
                  <c:v>1.07487416268368</c:v>
                </c:pt>
                <c:pt idx="153">
                  <c:v>0.90381141796169095</c:v>
                </c:pt>
                <c:pt idx="154">
                  <c:v>1.00197132757211</c:v>
                </c:pt>
                <c:pt idx="155">
                  <c:v>1.2085398044618301</c:v>
                </c:pt>
                <c:pt idx="156">
                  <c:v>1.0804443264968699</c:v>
                </c:pt>
                <c:pt idx="157">
                  <c:v>1.26855755759455</c:v>
                </c:pt>
                <c:pt idx="158">
                  <c:v>1.4657234833705699</c:v>
                </c:pt>
                <c:pt idx="159">
                  <c:v>1.08861437226126</c:v>
                </c:pt>
                <c:pt idx="160">
                  <c:v>0.73105485467284004</c:v>
                </c:pt>
                <c:pt idx="161">
                  <c:v>1.5593660139332199</c:v>
                </c:pt>
                <c:pt idx="162">
                  <c:v>0.99377532463040896</c:v>
                </c:pt>
                <c:pt idx="163">
                  <c:v>0.79762698398897702</c:v>
                </c:pt>
                <c:pt idx="164">
                  <c:v>1.26278263520525</c:v>
                </c:pt>
                <c:pt idx="165">
                  <c:v>1.1777539457999</c:v>
                </c:pt>
                <c:pt idx="166">
                  <c:v>1.3390737583811101</c:v>
                </c:pt>
                <c:pt idx="167">
                  <c:v>0.87649236825179699</c:v>
                </c:pt>
                <c:pt idx="168">
                  <c:v>1.1889652432520701</c:v>
                </c:pt>
                <c:pt idx="169">
                  <c:v>0.48373975341435099</c:v>
                </c:pt>
                <c:pt idx="170">
                  <c:v>1.13589707030913</c:v>
                </c:pt>
                <c:pt idx="171">
                  <c:v>1.3013578118565901</c:v>
                </c:pt>
                <c:pt idx="172">
                  <c:v>0.959738186745967</c:v>
                </c:pt>
                <c:pt idx="173">
                  <c:v>1.1845062252682801</c:v>
                </c:pt>
                <c:pt idx="174">
                  <c:v>0.60524414230668599</c:v>
                </c:pt>
                <c:pt idx="175">
                  <c:v>1.3028598086080401</c:v>
                </c:pt>
                <c:pt idx="176">
                  <c:v>1.1481712995214099</c:v>
                </c:pt>
                <c:pt idx="177">
                  <c:v>1.1223217286359699</c:v>
                </c:pt>
                <c:pt idx="178">
                  <c:v>0.217639836828591</c:v>
                </c:pt>
                <c:pt idx="179">
                  <c:v>1.23376818824117</c:v>
                </c:pt>
                <c:pt idx="180">
                  <c:v>0.90296956928914596</c:v>
                </c:pt>
                <c:pt idx="181">
                  <c:v>1.23373972978628</c:v>
                </c:pt>
                <c:pt idx="182">
                  <c:v>0.86657329796527405</c:v>
                </c:pt>
                <c:pt idx="183">
                  <c:v>1.3245453633716699</c:v>
                </c:pt>
                <c:pt idx="184">
                  <c:v>1.31289416718642</c:v>
                </c:pt>
                <c:pt idx="185">
                  <c:v>1.07124967442049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1-4B27-B626-D12D88FE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244031"/>
        <c:axId val="1246235391"/>
      </c:scatterChart>
      <c:valAx>
        <c:axId val="12462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35391"/>
        <c:crosses val="autoZero"/>
        <c:crossBetween val="midCat"/>
      </c:valAx>
      <c:valAx>
        <c:axId val="12462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Score vs. Sales Quarters</a:t>
            </a:r>
            <a:r>
              <a:rPr lang="en-US" baseline="0"/>
              <a:t> (Forecast Duration =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01770862979477E-2"/>
                  <c:y val="1.971741468771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MASE Scores'!$B$3:$B$188</c:f>
              <c:numCache>
                <c:formatCode>General</c:formatCode>
                <c:ptCount val="186"/>
                <c:pt idx="0">
                  <c:v>91</c:v>
                </c:pt>
                <c:pt idx="1">
                  <c:v>88</c:v>
                </c:pt>
                <c:pt idx="2">
                  <c:v>87</c:v>
                </c:pt>
                <c:pt idx="3">
                  <c:v>71</c:v>
                </c:pt>
                <c:pt idx="4">
                  <c:v>68</c:v>
                </c:pt>
                <c:pt idx="5">
                  <c:v>63</c:v>
                </c:pt>
                <c:pt idx="6">
                  <c:v>60</c:v>
                </c:pt>
                <c:pt idx="7">
                  <c:v>60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54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</c:numCache>
            </c:numRef>
          </c:xVal>
          <c:yVal>
            <c:numRef>
              <c:f>'All MASE Scores'!$L$3:$L$188</c:f>
              <c:numCache>
                <c:formatCode>0.00</c:formatCode>
                <c:ptCount val="186"/>
                <c:pt idx="0">
                  <c:v>1.0569936810567</c:v>
                </c:pt>
                <c:pt idx="1">
                  <c:v>0.28782341023079</c:v>
                </c:pt>
                <c:pt idx="2">
                  <c:v>0.83079678504135401</c:v>
                </c:pt>
                <c:pt idx="3">
                  <c:v>0.79239582638504902</c:v>
                </c:pt>
                <c:pt idx="4">
                  <c:v>1.20022220211807</c:v>
                </c:pt>
                <c:pt idx="5">
                  <c:v>0.91003803498570901</c:v>
                </c:pt>
                <c:pt idx="6">
                  <c:v>0.52656860625000101</c:v>
                </c:pt>
                <c:pt idx="7">
                  <c:v>0.32185246158908498</c:v>
                </c:pt>
                <c:pt idx="8">
                  <c:v>1.5914622689195901</c:v>
                </c:pt>
                <c:pt idx="9">
                  <c:v>0.65847524552687298</c:v>
                </c:pt>
                <c:pt idx="10">
                  <c:v>0.33198690955308902</c:v>
                </c:pt>
                <c:pt idx="11">
                  <c:v>1.7127790271432</c:v>
                </c:pt>
                <c:pt idx="12">
                  <c:v>0.55842030304131296</c:v>
                </c:pt>
                <c:pt idx="13">
                  <c:v>0.56994612504813202</c:v>
                </c:pt>
                <c:pt idx="14">
                  <c:v>0.67610990123433401</c:v>
                </c:pt>
                <c:pt idx="15">
                  <c:v>0.35269173929279102</c:v>
                </c:pt>
                <c:pt idx="16">
                  <c:v>0.75109228870717704</c:v>
                </c:pt>
                <c:pt idx="17">
                  <c:v>0.59308210709724196</c:v>
                </c:pt>
                <c:pt idx="18">
                  <c:v>0.89817901819950696</c:v>
                </c:pt>
                <c:pt idx="19">
                  <c:v>1.1287708670205201</c:v>
                </c:pt>
                <c:pt idx="20">
                  <c:v>0.986002890138024</c:v>
                </c:pt>
                <c:pt idx="21">
                  <c:v>0.51075934605761297</c:v>
                </c:pt>
                <c:pt idx="22">
                  <c:v>0.87299005781071903</c:v>
                </c:pt>
                <c:pt idx="23">
                  <c:v>0.76934951478126801</c:v>
                </c:pt>
                <c:pt idx="24">
                  <c:v>0.88674913938093303</c:v>
                </c:pt>
                <c:pt idx="25">
                  <c:v>0.98741935077446996</c:v>
                </c:pt>
                <c:pt idx="26">
                  <c:v>1.5009573182531999</c:v>
                </c:pt>
                <c:pt idx="27">
                  <c:v>1.37445455154803</c:v>
                </c:pt>
                <c:pt idx="28">
                  <c:v>1.0852543929670899</c:v>
                </c:pt>
                <c:pt idx="29">
                  <c:v>0.55139382169780005</c:v>
                </c:pt>
                <c:pt idx="30">
                  <c:v>0.55120228825259598</c:v>
                </c:pt>
                <c:pt idx="31">
                  <c:v>1.37219213071303</c:v>
                </c:pt>
                <c:pt idx="32">
                  <c:v>0.53781816385986503</c:v>
                </c:pt>
                <c:pt idx="33">
                  <c:v>0.69250984785422698</c:v>
                </c:pt>
                <c:pt idx="34">
                  <c:v>0.87707378493589105</c:v>
                </c:pt>
                <c:pt idx="35">
                  <c:v>1.2673858586911899</c:v>
                </c:pt>
                <c:pt idx="36">
                  <c:v>0.99913589690594395</c:v>
                </c:pt>
                <c:pt idx="37">
                  <c:v>0.47379891022666898</c:v>
                </c:pt>
                <c:pt idx="38">
                  <c:v>1.04077614904561</c:v>
                </c:pt>
                <c:pt idx="39">
                  <c:v>0.79766650476454704</c:v>
                </c:pt>
                <c:pt idx="40">
                  <c:v>0.49040641819678199</c:v>
                </c:pt>
                <c:pt idx="41">
                  <c:v>0.35243737278612303</c:v>
                </c:pt>
                <c:pt idx="42">
                  <c:v>1.2852198277882501</c:v>
                </c:pt>
                <c:pt idx="43">
                  <c:v>1.13466012011047</c:v>
                </c:pt>
                <c:pt idx="44">
                  <c:v>0.69056775618678701</c:v>
                </c:pt>
                <c:pt idx="45">
                  <c:v>0.802263176947283</c:v>
                </c:pt>
                <c:pt idx="46">
                  <c:v>0.891145549959383</c:v>
                </c:pt>
                <c:pt idx="47">
                  <c:v>0.37620532992529099</c:v>
                </c:pt>
                <c:pt idx="48">
                  <c:v>0.70476435960380901</c:v>
                </c:pt>
                <c:pt idx="49">
                  <c:v>0.86477228957441499</c:v>
                </c:pt>
                <c:pt idx="50">
                  <c:v>0.90388701748216205</c:v>
                </c:pt>
                <c:pt idx="51">
                  <c:v>0.55643908397388098</c:v>
                </c:pt>
                <c:pt idx="52">
                  <c:v>0.67246059968196803</c:v>
                </c:pt>
                <c:pt idx="53">
                  <c:v>1.01621347216892</c:v>
                </c:pt>
                <c:pt idx="54">
                  <c:v>0.61649844030015999</c:v>
                </c:pt>
                <c:pt idx="55">
                  <c:v>0.80283763850170298</c:v>
                </c:pt>
                <c:pt idx="56">
                  <c:v>0.40489167299038298</c:v>
                </c:pt>
                <c:pt idx="57">
                  <c:v>0.70031157889382101</c:v>
                </c:pt>
                <c:pt idx="58">
                  <c:v>0.72459859685342398</c:v>
                </c:pt>
                <c:pt idx="59">
                  <c:v>0.96836406272563502</c:v>
                </c:pt>
                <c:pt idx="60">
                  <c:v>1.25647997236859</c:v>
                </c:pt>
                <c:pt idx="61">
                  <c:v>1.56738616810126</c:v>
                </c:pt>
                <c:pt idx="62">
                  <c:v>1.83188250798371</c:v>
                </c:pt>
                <c:pt idx="63">
                  <c:v>0.74368123302904399</c:v>
                </c:pt>
                <c:pt idx="64">
                  <c:v>1.3456449936509101</c:v>
                </c:pt>
                <c:pt idx="65">
                  <c:v>1.36941644658895</c:v>
                </c:pt>
                <c:pt idx="66">
                  <c:v>0.79274733401540898</c:v>
                </c:pt>
                <c:pt idx="67">
                  <c:v>0.82071686733562599</c:v>
                </c:pt>
                <c:pt idx="68">
                  <c:v>1.4560894335302501</c:v>
                </c:pt>
                <c:pt idx="69">
                  <c:v>1.0182410206122401</c:v>
                </c:pt>
                <c:pt idx="70">
                  <c:v>1.1032916221043001</c:v>
                </c:pt>
                <c:pt idx="71">
                  <c:v>0.35887763270202799</c:v>
                </c:pt>
                <c:pt idx="72">
                  <c:v>1.2169826230424901</c:v>
                </c:pt>
                <c:pt idx="73">
                  <c:v>0.59298950681960305</c:v>
                </c:pt>
                <c:pt idx="74">
                  <c:v>0.87285559008174896</c:v>
                </c:pt>
                <c:pt idx="75">
                  <c:v>1.9347258454811</c:v>
                </c:pt>
                <c:pt idx="76">
                  <c:v>0.89955216160803197</c:v>
                </c:pt>
                <c:pt idx="77">
                  <c:v>1.1132322889189099</c:v>
                </c:pt>
                <c:pt idx="78">
                  <c:v>0.801847920091458</c:v>
                </c:pt>
                <c:pt idx="79">
                  <c:v>0.55155584688729298</c:v>
                </c:pt>
                <c:pt idx="80">
                  <c:v>0.847741316074483</c:v>
                </c:pt>
                <c:pt idx="81">
                  <c:v>1.6167546086920801</c:v>
                </c:pt>
                <c:pt idx="82">
                  <c:v>1.12345609862829</c:v>
                </c:pt>
                <c:pt idx="83">
                  <c:v>0.52175355991030603</c:v>
                </c:pt>
                <c:pt idx="84">
                  <c:v>1.0058068492454799</c:v>
                </c:pt>
                <c:pt idx="85">
                  <c:v>0.57422330809838595</c:v>
                </c:pt>
                <c:pt idx="86">
                  <c:v>0.58731117808835898</c:v>
                </c:pt>
                <c:pt idx="87">
                  <c:v>0.84901687007281801</c:v>
                </c:pt>
                <c:pt idx="88">
                  <c:v>0.94121938123112203</c:v>
                </c:pt>
                <c:pt idx="89">
                  <c:v>0.67873390599864003</c:v>
                </c:pt>
                <c:pt idx="90">
                  <c:v>0.32933856525648703</c:v>
                </c:pt>
                <c:pt idx="91">
                  <c:v>0.94625223209212905</c:v>
                </c:pt>
                <c:pt idx="92">
                  <c:v>0.89466527840415</c:v>
                </c:pt>
                <c:pt idx="93">
                  <c:v>0.46815622637061599</c:v>
                </c:pt>
                <c:pt idx="94">
                  <c:v>0.54782987297860897</c:v>
                </c:pt>
                <c:pt idx="95">
                  <c:v>0.88906680714181496</c:v>
                </c:pt>
                <c:pt idx="96">
                  <c:v>0.96913718892973599</c:v>
                </c:pt>
                <c:pt idx="97">
                  <c:v>0.50480240109817998</c:v>
                </c:pt>
                <c:pt idx="98">
                  <c:v>0.88270339737981296</c:v>
                </c:pt>
                <c:pt idx="99">
                  <c:v>0.93759844413853299</c:v>
                </c:pt>
                <c:pt idx="100">
                  <c:v>0.58167531353486102</c:v>
                </c:pt>
                <c:pt idx="101">
                  <c:v>0.76673202770527904</c:v>
                </c:pt>
                <c:pt idx="102">
                  <c:v>1.95617890635178</c:v>
                </c:pt>
                <c:pt idx="103">
                  <c:v>0.80982431898473095</c:v>
                </c:pt>
                <c:pt idx="104">
                  <c:v>0.90640171959208404</c:v>
                </c:pt>
                <c:pt idx="105">
                  <c:v>0.69912393434944597</c:v>
                </c:pt>
                <c:pt idx="106">
                  <c:v>0.46911867629017701</c:v>
                </c:pt>
                <c:pt idx="107">
                  <c:v>0.58850973135544005</c:v>
                </c:pt>
                <c:pt idx="108">
                  <c:v>0.85618900001350096</c:v>
                </c:pt>
                <c:pt idx="109">
                  <c:v>1.5768097110014101</c:v>
                </c:pt>
                <c:pt idx="110">
                  <c:v>0.71337562935592802</c:v>
                </c:pt>
                <c:pt idx="111">
                  <c:v>0.48125904040462603</c:v>
                </c:pt>
                <c:pt idx="112">
                  <c:v>0.68726708571017003</c:v>
                </c:pt>
                <c:pt idx="113">
                  <c:v>1.75312923618185</c:v>
                </c:pt>
                <c:pt idx="114">
                  <c:v>0.71319800938632805</c:v>
                </c:pt>
                <c:pt idx="115">
                  <c:v>0.90719073621103696</c:v>
                </c:pt>
                <c:pt idx="116">
                  <c:v>0.632185635478271</c:v>
                </c:pt>
                <c:pt idx="117">
                  <c:v>0.68027715302769198</c:v>
                </c:pt>
                <c:pt idx="118">
                  <c:v>0.48175403287742802</c:v>
                </c:pt>
                <c:pt idx="119">
                  <c:v>0.72893813317832501</c:v>
                </c:pt>
                <c:pt idx="120">
                  <c:v>1.3530983814250801</c:v>
                </c:pt>
                <c:pt idx="121">
                  <c:v>0.779186374260884</c:v>
                </c:pt>
                <c:pt idx="122">
                  <c:v>0.45850066766138597</c:v>
                </c:pt>
                <c:pt idx="123">
                  <c:v>0.85940463484069596</c:v>
                </c:pt>
                <c:pt idx="124">
                  <c:v>0.48916278469913899</c:v>
                </c:pt>
                <c:pt idx="125">
                  <c:v>0.70573763375305698</c:v>
                </c:pt>
                <c:pt idx="126">
                  <c:v>1.1248311027692699</c:v>
                </c:pt>
                <c:pt idx="127">
                  <c:v>0.73191230872926705</c:v>
                </c:pt>
                <c:pt idx="128">
                  <c:v>0.83745822971040895</c:v>
                </c:pt>
                <c:pt idx="129">
                  <c:v>0.54711353064492896</c:v>
                </c:pt>
                <c:pt idx="130">
                  <c:v>1.3918305194142799</c:v>
                </c:pt>
                <c:pt idx="131">
                  <c:v>1.4322932624540201</c:v>
                </c:pt>
                <c:pt idx="132">
                  <c:v>1.6377673127495</c:v>
                </c:pt>
                <c:pt idx="133">
                  <c:v>1.1731893400355</c:v>
                </c:pt>
                <c:pt idx="134">
                  <c:v>1.7821354615413101</c:v>
                </c:pt>
                <c:pt idx="135">
                  <c:v>0.94440535282506999</c:v>
                </c:pt>
                <c:pt idx="136">
                  <c:v>1.4877115849048701</c:v>
                </c:pt>
                <c:pt idx="137">
                  <c:v>1.16188295879239</c:v>
                </c:pt>
                <c:pt idx="138">
                  <c:v>0.44954210161809499</c:v>
                </c:pt>
                <c:pt idx="139">
                  <c:v>0.51994391979131604</c:v>
                </c:pt>
                <c:pt idx="140">
                  <c:v>0.69087748284322903</c:v>
                </c:pt>
                <c:pt idx="141">
                  <c:v>1.1283079161029601</c:v>
                </c:pt>
                <c:pt idx="142">
                  <c:v>0.66424859333992203</c:v>
                </c:pt>
                <c:pt idx="143">
                  <c:v>1.02264857828096</c:v>
                </c:pt>
                <c:pt idx="144">
                  <c:v>0.55249348801634801</c:v>
                </c:pt>
                <c:pt idx="145">
                  <c:v>1.7084246312104601</c:v>
                </c:pt>
                <c:pt idx="146">
                  <c:v>1.2643872319331599</c:v>
                </c:pt>
                <c:pt idx="147">
                  <c:v>1.3403433442083399</c:v>
                </c:pt>
                <c:pt idx="148">
                  <c:v>1.45583629925698</c:v>
                </c:pt>
                <c:pt idx="149">
                  <c:v>1.1414706873954099</c:v>
                </c:pt>
                <c:pt idx="150">
                  <c:v>0.60763514674775798</c:v>
                </c:pt>
                <c:pt idx="151">
                  <c:v>0.62084761064735905</c:v>
                </c:pt>
                <c:pt idx="152">
                  <c:v>1.3613505726014199</c:v>
                </c:pt>
                <c:pt idx="153">
                  <c:v>1.5921859383122301</c:v>
                </c:pt>
                <c:pt idx="154">
                  <c:v>1.32543565898084</c:v>
                </c:pt>
                <c:pt idx="155">
                  <c:v>0.59498070279139403</c:v>
                </c:pt>
                <c:pt idx="156">
                  <c:v>1.06080759181073</c:v>
                </c:pt>
                <c:pt idx="157">
                  <c:v>1.3353443204472999</c:v>
                </c:pt>
                <c:pt idx="158">
                  <c:v>0.69728637102385704</c:v>
                </c:pt>
                <c:pt idx="159">
                  <c:v>1.03426176274548</c:v>
                </c:pt>
                <c:pt idx="160">
                  <c:v>0.69142544466475997</c:v>
                </c:pt>
                <c:pt idx="161">
                  <c:v>1.6286367749949</c:v>
                </c:pt>
                <c:pt idx="162">
                  <c:v>1.15662512684928</c:v>
                </c:pt>
                <c:pt idx="163">
                  <c:v>1.0452952870205601</c:v>
                </c:pt>
                <c:pt idx="164">
                  <c:v>1.52944847452735</c:v>
                </c:pt>
                <c:pt idx="165">
                  <c:v>1.1085701906688601</c:v>
                </c:pt>
                <c:pt idx="166">
                  <c:v>0.82592366993864597</c:v>
                </c:pt>
                <c:pt idx="167">
                  <c:v>0.91235504967913394</c:v>
                </c:pt>
                <c:pt idx="168">
                  <c:v>1.18955160089194</c:v>
                </c:pt>
                <c:pt idx="169">
                  <c:v>0.77745311945352702</c:v>
                </c:pt>
                <c:pt idx="170">
                  <c:v>0.74669278351811796</c:v>
                </c:pt>
                <c:pt idx="171">
                  <c:v>0.65277029939908604</c:v>
                </c:pt>
                <c:pt idx="172">
                  <c:v>0.747477214488803</c:v>
                </c:pt>
                <c:pt idx="173">
                  <c:v>1.1360850156270199</c:v>
                </c:pt>
                <c:pt idx="174">
                  <c:v>1.3065168460185399</c:v>
                </c:pt>
                <c:pt idx="175">
                  <c:v>0.75095816673513405</c:v>
                </c:pt>
                <c:pt idx="176">
                  <c:v>1.2090812747314199</c:v>
                </c:pt>
                <c:pt idx="177">
                  <c:v>0.97953943046724101</c:v>
                </c:pt>
                <c:pt idx="178">
                  <c:v>0.64047931900572197</c:v>
                </c:pt>
                <c:pt idx="179">
                  <c:v>0.73819440025660699</c:v>
                </c:pt>
                <c:pt idx="180">
                  <c:v>1.4366890431486501</c:v>
                </c:pt>
                <c:pt idx="181">
                  <c:v>0.99362109433879997</c:v>
                </c:pt>
                <c:pt idx="182">
                  <c:v>1.01379432864938</c:v>
                </c:pt>
                <c:pt idx="183">
                  <c:v>1.79425850189818</c:v>
                </c:pt>
                <c:pt idx="184">
                  <c:v>1.2169691643007801</c:v>
                </c:pt>
                <c:pt idx="185">
                  <c:v>1.59538091948776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B-4A60-910C-87EA1DDB41AF}"/>
            </c:ext>
          </c:extLst>
        </c:ser>
        <c:ser>
          <c:idx val="1"/>
          <c:order val="1"/>
          <c:tx>
            <c:v>Causal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09676501280713E-2"/>
                  <c:y val="-4.8788492264310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MASE Scores'!$B$3:$B$188</c:f>
              <c:numCache>
                <c:formatCode>General</c:formatCode>
                <c:ptCount val="186"/>
                <c:pt idx="0">
                  <c:v>91</c:v>
                </c:pt>
                <c:pt idx="1">
                  <c:v>88</c:v>
                </c:pt>
                <c:pt idx="2">
                  <c:v>87</c:v>
                </c:pt>
                <c:pt idx="3">
                  <c:v>71</c:v>
                </c:pt>
                <c:pt idx="4">
                  <c:v>68</c:v>
                </c:pt>
                <c:pt idx="5">
                  <c:v>63</c:v>
                </c:pt>
                <c:pt idx="6">
                  <c:v>60</c:v>
                </c:pt>
                <c:pt idx="7">
                  <c:v>60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54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</c:numCache>
            </c:numRef>
          </c:xVal>
          <c:yVal>
            <c:numRef>
              <c:f>'All MASE Scores'!$M$3:$M$188</c:f>
              <c:numCache>
                <c:formatCode>0.00</c:formatCode>
                <c:ptCount val="186"/>
                <c:pt idx="0">
                  <c:v>0.87168550059597805</c:v>
                </c:pt>
                <c:pt idx="1">
                  <c:v>0.98220607145384997</c:v>
                </c:pt>
                <c:pt idx="2">
                  <c:v>2.2831767960637799</c:v>
                </c:pt>
                <c:pt idx="3">
                  <c:v>0.26307496230312699</c:v>
                </c:pt>
                <c:pt idx="4">
                  <c:v>1.6047200726712501</c:v>
                </c:pt>
                <c:pt idx="5">
                  <c:v>0.881390965854838</c:v>
                </c:pt>
                <c:pt idx="6">
                  <c:v>0.81926278295267296</c:v>
                </c:pt>
                <c:pt idx="7">
                  <c:v>0.44536962000590302</c:v>
                </c:pt>
                <c:pt idx="8">
                  <c:v>0.61409966518432602</c:v>
                </c:pt>
                <c:pt idx="9">
                  <c:v>0.38572849528045899</c:v>
                </c:pt>
                <c:pt idx="10">
                  <c:v>0.34204151269144401</c:v>
                </c:pt>
                <c:pt idx="11">
                  <c:v>1.56400953894048</c:v>
                </c:pt>
                <c:pt idx="12">
                  <c:v>1.20808588114992</c:v>
                </c:pt>
                <c:pt idx="13">
                  <c:v>0.83801468502523002</c:v>
                </c:pt>
                <c:pt idx="14">
                  <c:v>0.93826974300896204</c:v>
                </c:pt>
                <c:pt idx="15">
                  <c:v>0.52200799158953903</c:v>
                </c:pt>
                <c:pt idx="16">
                  <c:v>0.721589337165367</c:v>
                </c:pt>
                <c:pt idx="17">
                  <c:v>0.507871343352014</c:v>
                </c:pt>
                <c:pt idx="18">
                  <c:v>1.0014279080151001</c:v>
                </c:pt>
                <c:pt idx="19">
                  <c:v>1.0663110126816699</c:v>
                </c:pt>
                <c:pt idx="20">
                  <c:v>0.85483370279215798</c:v>
                </c:pt>
                <c:pt idx="21">
                  <c:v>0.89371242588608102</c:v>
                </c:pt>
                <c:pt idx="22">
                  <c:v>1.21418261052298</c:v>
                </c:pt>
                <c:pt idx="23">
                  <c:v>0.67422493433089603</c:v>
                </c:pt>
                <c:pt idx="24">
                  <c:v>1.09008608945356</c:v>
                </c:pt>
                <c:pt idx="25">
                  <c:v>0.96671229574737105</c:v>
                </c:pt>
                <c:pt idx="26">
                  <c:v>0.705669807939865</c:v>
                </c:pt>
                <c:pt idx="27">
                  <c:v>1.1156508004588599</c:v>
                </c:pt>
                <c:pt idx="28">
                  <c:v>1.0800005108014401</c:v>
                </c:pt>
                <c:pt idx="29">
                  <c:v>0.667299724137977</c:v>
                </c:pt>
                <c:pt idx="30">
                  <c:v>0.39713082124131399</c:v>
                </c:pt>
                <c:pt idx="31">
                  <c:v>1.23692623785266</c:v>
                </c:pt>
                <c:pt idx="32">
                  <c:v>0.85019541030975998</c:v>
                </c:pt>
                <c:pt idx="33">
                  <c:v>0.80683859003601199</c:v>
                </c:pt>
                <c:pt idx="34">
                  <c:v>0.622463887726454</c:v>
                </c:pt>
                <c:pt idx="35">
                  <c:v>1.34473666154224</c:v>
                </c:pt>
                <c:pt idx="36">
                  <c:v>0.90830176178206901</c:v>
                </c:pt>
                <c:pt idx="37">
                  <c:v>0.80436408380340296</c:v>
                </c:pt>
                <c:pt idx="38">
                  <c:v>0.94130955556504103</c:v>
                </c:pt>
                <c:pt idx="39">
                  <c:v>0.55477357263343996</c:v>
                </c:pt>
                <c:pt idx="40">
                  <c:v>1.2216066029814701</c:v>
                </c:pt>
                <c:pt idx="41">
                  <c:v>0.43298455079896098</c:v>
                </c:pt>
                <c:pt idx="42">
                  <c:v>0.96290674297937895</c:v>
                </c:pt>
                <c:pt idx="43">
                  <c:v>0.88978642158737098</c:v>
                </c:pt>
                <c:pt idx="44">
                  <c:v>0.69649629465641305</c:v>
                </c:pt>
                <c:pt idx="45">
                  <c:v>1.03078466857019</c:v>
                </c:pt>
                <c:pt idx="46">
                  <c:v>0.83769729659138403</c:v>
                </c:pt>
                <c:pt idx="47">
                  <c:v>0.69497094118398595</c:v>
                </c:pt>
                <c:pt idx="48">
                  <c:v>0.89900562823720997</c:v>
                </c:pt>
                <c:pt idx="49">
                  <c:v>0.84353346302355403</c:v>
                </c:pt>
                <c:pt idx="50">
                  <c:v>0.91358652154724496</c:v>
                </c:pt>
                <c:pt idx="51">
                  <c:v>0.59805228962403501</c:v>
                </c:pt>
                <c:pt idx="52">
                  <c:v>0.88907933485461499</c:v>
                </c:pt>
                <c:pt idx="53">
                  <c:v>1.0257494894181201</c:v>
                </c:pt>
                <c:pt idx="54">
                  <c:v>0.73566778212672002</c:v>
                </c:pt>
                <c:pt idx="55">
                  <c:v>0.92210561425849902</c:v>
                </c:pt>
                <c:pt idx="56">
                  <c:v>0.928863101891515</c:v>
                </c:pt>
                <c:pt idx="57">
                  <c:v>0.75040501845191698</c:v>
                </c:pt>
                <c:pt idx="58">
                  <c:v>1.0038076633383299</c:v>
                </c:pt>
                <c:pt idx="59">
                  <c:v>0.96158992187197201</c:v>
                </c:pt>
                <c:pt idx="60">
                  <c:v>1.00987532227482</c:v>
                </c:pt>
                <c:pt idx="61">
                  <c:v>0.85715049518034903</c:v>
                </c:pt>
                <c:pt idx="62">
                  <c:v>0.95249702953798199</c:v>
                </c:pt>
                <c:pt idx="63">
                  <c:v>1.08105667340339</c:v>
                </c:pt>
                <c:pt idx="64">
                  <c:v>1.17133662741571</c:v>
                </c:pt>
                <c:pt idx="65">
                  <c:v>1.0332203161920099</c:v>
                </c:pt>
                <c:pt idx="66">
                  <c:v>0.63694869377379504</c:v>
                </c:pt>
                <c:pt idx="67">
                  <c:v>0.86425681005547705</c:v>
                </c:pt>
                <c:pt idx="68">
                  <c:v>1.34929817057198</c:v>
                </c:pt>
                <c:pt idx="69">
                  <c:v>1.04041342023655</c:v>
                </c:pt>
                <c:pt idx="70">
                  <c:v>1.01305963995584</c:v>
                </c:pt>
                <c:pt idx="71">
                  <c:v>0.62631168221877798</c:v>
                </c:pt>
                <c:pt idx="72">
                  <c:v>1.3750197671756901</c:v>
                </c:pt>
                <c:pt idx="73">
                  <c:v>1.0880536935956699</c:v>
                </c:pt>
                <c:pt idx="74">
                  <c:v>0.87265447804511798</c:v>
                </c:pt>
                <c:pt idx="75">
                  <c:v>1.0334409386876899</c:v>
                </c:pt>
                <c:pt idx="76">
                  <c:v>1.18355928723285</c:v>
                </c:pt>
                <c:pt idx="77">
                  <c:v>0.81004430834169405</c:v>
                </c:pt>
                <c:pt idx="78">
                  <c:v>0.80284091074986697</c:v>
                </c:pt>
                <c:pt idx="79">
                  <c:v>0.83220904003074903</c:v>
                </c:pt>
                <c:pt idx="80">
                  <c:v>1.0434135483286699</c:v>
                </c:pt>
                <c:pt idx="81">
                  <c:v>0.35263741853448199</c:v>
                </c:pt>
                <c:pt idx="82">
                  <c:v>1.37661744356733</c:v>
                </c:pt>
                <c:pt idx="83">
                  <c:v>0.78409041388170997</c:v>
                </c:pt>
                <c:pt idx="84">
                  <c:v>1.1410710049700401</c:v>
                </c:pt>
                <c:pt idx="85">
                  <c:v>1.62778524393274</c:v>
                </c:pt>
                <c:pt idx="86">
                  <c:v>0.90044105180346201</c:v>
                </c:pt>
                <c:pt idx="87">
                  <c:v>1.3963934094385699</c:v>
                </c:pt>
                <c:pt idx="88">
                  <c:v>1.15466566207995</c:v>
                </c:pt>
                <c:pt idx="89">
                  <c:v>1.01664460371845</c:v>
                </c:pt>
                <c:pt idx="90">
                  <c:v>0.92863591821402802</c:v>
                </c:pt>
                <c:pt idx="91">
                  <c:v>0.84715868535441496</c:v>
                </c:pt>
                <c:pt idx="92">
                  <c:v>1.1638063556751901</c:v>
                </c:pt>
                <c:pt idx="93">
                  <c:v>1.1311229528579001</c:v>
                </c:pt>
                <c:pt idx="94">
                  <c:v>0.94788486793392401</c:v>
                </c:pt>
                <c:pt idx="95">
                  <c:v>1.2724014242437001</c:v>
                </c:pt>
                <c:pt idx="96">
                  <c:v>1.0339060937272799</c:v>
                </c:pt>
                <c:pt idx="97">
                  <c:v>0.61844681915646804</c:v>
                </c:pt>
                <c:pt idx="98">
                  <c:v>1.0326651752429801</c:v>
                </c:pt>
                <c:pt idx="99">
                  <c:v>1.31540374988023</c:v>
                </c:pt>
                <c:pt idx="100">
                  <c:v>0.989013503401306</c:v>
                </c:pt>
                <c:pt idx="101">
                  <c:v>0.92200148070899801</c:v>
                </c:pt>
                <c:pt idx="102">
                  <c:v>1.3944054688982299</c:v>
                </c:pt>
                <c:pt idx="103">
                  <c:v>0.86619907684367303</c:v>
                </c:pt>
                <c:pt idx="104">
                  <c:v>1.3622340698631401</c:v>
                </c:pt>
                <c:pt idx="105">
                  <c:v>0.66937146571181805</c:v>
                </c:pt>
                <c:pt idx="106">
                  <c:v>0.98112958669383099</c:v>
                </c:pt>
                <c:pt idx="107">
                  <c:v>0.93353016666351996</c:v>
                </c:pt>
                <c:pt idx="108">
                  <c:v>0.99764869345019003</c:v>
                </c:pt>
                <c:pt idx="109">
                  <c:v>1.69161865271481</c:v>
                </c:pt>
                <c:pt idx="110">
                  <c:v>1.1880092743018</c:v>
                </c:pt>
                <c:pt idx="111">
                  <c:v>0.80344504064920197</c:v>
                </c:pt>
                <c:pt idx="112">
                  <c:v>0.65765643650912897</c:v>
                </c:pt>
                <c:pt idx="113">
                  <c:v>1.6310320615648499</c:v>
                </c:pt>
                <c:pt idx="114">
                  <c:v>1.3758655996823601</c:v>
                </c:pt>
                <c:pt idx="115">
                  <c:v>0.864512638970101</c:v>
                </c:pt>
                <c:pt idx="116">
                  <c:v>1.0478571647061701</c:v>
                </c:pt>
                <c:pt idx="117">
                  <c:v>0.988948397140059</c:v>
                </c:pt>
                <c:pt idx="118">
                  <c:v>1.4232275940863599</c:v>
                </c:pt>
                <c:pt idx="119">
                  <c:v>0.98049688973515303</c:v>
                </c:pt>
                <c:pt idx="120">
                  <c:v>1.25442402111916</c:v>
                </c:pt>
                <c:pt idx="121">
                  <c:v>1.0326157708663299</c:v>
                </c:pt>
                <c:pt idx="122">
                  <c:v>1.1373453990506901</c:v>
                </c:pt>
                <c:pt idx="123">
                  <c:v>1.40555417718747</c:v>
                </c:pt>
                <c:pt idx="124">
                  <c:v>0.84358839341909697</c:v>
                </c:pt>
                <c:pt idx="125">
                  <c:v>0.70154506027174102</c:v>
                </c:pt>
                <c:pt idx="126">
                  <c:v>1.0057243367111399</c:v>
                </c:pt>
                <c:pt idx="127">
                  <c:v>1.05854600149038</c:v>
                </c:pt>
                <c:pt idx="128">
                  <c:v>1.18117188957737</c:v>
                </c:pt>
                <c:pt idx="129">
                  <c:v>0.93236141919908899</c:v>
                </c:pt>
                <c:pt idx="130">
                  <c:v>0.889099123649019</c:v>
                </c:pt>
                <c:pt idx="131">
                  <c:v>0.47260055974868798</c:v>
                </c:pt>
                <c:pt idx="132">
                  <c:v>1.0701457423638201</c:v>
                </c:pt>
                <c:pt idx="133">
                  <c:v>1.2852135938494</c:v>
                </c:pt>
                <c:pt idx="134">
                  <c:v>1.7484022729262101</c:v>
                </c:pt>
                <c:pt idx="135">
                  <c:v>1.25871796797138</c:v>
                </c:pt>
                <c:pt idx="136">
                  <c:v>1.4096751609890401</c:v>
                </c:pt>
                <c:pt idx="137">
                  <c:v>1.04202464978672</c:v>
                </c:pt>
                <c:pt idx="138">
                  <c:v>0.91941651514411604</c:v>
                </c:pt>
                <c:pt idx="139">
                  <c:v>0.85060080064820198</c:v>
                </c:pt>
                <c:pt idx="140">
                  <c:v>0.72017600988763297</c:v>
                </c:pt>
                <c:pt idx="141">
                  <c:v>1.16543690106588</c:v>
                </c:pt>
                <c:pt idx="142">
                  <c:v>0.96923228122941396</c:v>
                </c:pt>
                <c:pt idx="143">
                  <c:v>1.3317599939765401</c:v>
                </c:pt>
                <c:pt idx="144">
                  <c:v>1.1670009283957501</c:v>
                </c:pt>
                <c:pt idx="145">
                  <c:v>1.03360450055147</c:v>
                </c:pt>
                <c:pt idx="146">
                  <c:v>0.77850065297275395</c:v>
                </c:pt>
                <c:pt idx="147">
                  <c:v>0.72623723612487701</c:v>
                </c:pt>
                <c:pt idx="148">
                  <c:v>1.68971535569111</c:v>
                </c:pt>
                <c:pt idx="149">
                  <c:v>1.4527546168046701</c:v>
                </c:pt>
                <c:pt idx="150">
                  <c:v>1.0154099409648101</c:v>
                </c:pt>
                <c:pt idx="151">
                  <c:v>0.80581460646610303</c:v>
                </c:pt>
                <c:pt idx="152">
                  <c:v>1.3930384439057899</c:v>
                </c:pt>
                <c:pt idx="153">
                  <c:v>0.78315029396480895</c:v>
                </c:pt>
                <c:pt idx="154">
                  <c:v>1.0670433677772999</c:v>
                </c:pt>
                <c:pt idx="155">
                  <c:v>1.1127286784655199</c:v>
                </c:pt>
                <c:pt idx="156">
                  <c:v>1.02907776623626</c:v>
                </c:pt>
                <c:pt idx="157">
                  <c:v>1.2475541904504901</c:v>
                </c:pt>
                <c:pt idx="158">
                  <c:v>1.16875477172158</c:v>
                </c:pt>
                <c:pt idx="159">
                  <c:v>1.19740879459424</c:v>
                </c:pt>
                <c:pt idx="160">
                  <c:v>0.91364839178709001</c:v>
                </c:pt>
                <c:pt idx="161">
                  <c:v>1.1237439535081</c:v>
                </c:pt>
                <c:pt idx="162">
                  <c:v>0.95184513795556902</c:v>
                </c:pt>
                <c:pt idx="163">
                  <c:v>1.30483318227571</c:v>
                </c:pt>
                <c:pt idx="164">
                  <c:v>1.35542661113276</c:v>
                </c:pt>
                <c:pt idx="165">
                  <c:v>1.18894282572594</c:v>
                </c:pt>
                <c:pt idx="166">
                  <c:v>1.23940871160378</c:v>
                </c:pt>
                <c:pt idx="167">
                  <c:v>0.87452277499702802</c:v>
                </c:pt>
                <c:pt idx="168">
                  <c:v>1.22748912466496</c:v>
                </c:pt>
                <c:pt idx="169">
                  <c:v>0.73915447106918997</c:v>
                </c:pt>
                <c:pt idx="170">
                  <c:v>0.96443498530645699</c:v>
                </c:pt>
                <c:pt idx="171">
                  <c:v>1.38735451673286</c:v>
                </c:pt>
                <c:pt idx="172">
                  <c:v>1.0625440265499999</c:v>
                </c:pt>
                <c:pt idx="173">
                  <c:v>1.15278810152514</c:v>
                </c:pt>
                <c:pt idx="174">
                  <c:v>0.73598635170422499</c:v>
                </c:pt>
                <c:pt idx="175">
                  <c:v>1.38813264336677</c:v>
                </c:pt>
                <c:pt idx="176">
                  <c:v>1.31822467442567</c:v>
                </c:pt>
                <c:pt idx="177">
                  <c:v>1.056477931324</c:v>
                </c:pt>
                <c:pt idx="178">
                  <c:v>0.34565436476383998</c:v>
                </c:pt>
                <c:pt idx="179">
                  <c:v>1.4673663044731799</c:v>
                </c:pt>
                <c:pt idx="180">
                  <c:v>1.01770812274336</c:v>
                </c:pt>
                <c:pt idx="181">
                  <c:v>1.6299864047775301</c:v>
                </c:pt>
                <c:pt idx="182">
                  <c:v>0.51796701244874499</c:v>
                </c:pt>
                <c:pt idx="183">
                  <c:v>1.1087778217783799</c:v>
                </c:pt>
                <c:pt idx="184">
                  <c:v>1.17289510186004</c:v>
                </c:pt>
                <c:pt idx="185">
                  <c:v>0.86860769464739795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B-4A60-910C-87EA1DDB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244031"/>
        <c:axId val="1246235391"/>
      </c:scatterChart>
      <c:valAx>
        <c:axId val="12462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35391"/>
        <c:crosses val="autoZero"/>
        <c:crossBetween val="midCat"/>
      </c:valAx>
      <c:valAx>
        <c:axId val="12462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Score vs. Sales Quarters</a:t>
            </a:r>
            <a:r>
              <a:rPr lang="en-US" baseline="0"/>
              <a:t> (Forecast Duration =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01770862979477E-2"/>
                  <c:y val="1.971741468771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MASE Scores'!$B$3:$B$188</c:f>
              <c:numCache>
                <c:formatCode>General</c:formatCode>
                <c:ptCount val="186"/>
                <c:pt idx="0">
                  <c:v>91</c:v>
                </c:pt>
                <c:pt idx="1">
                  <c:v>88</c:v>
                </c:pt>
                <c:pt idx="2">
                  <c:v>87</c:v>
                </c:pt>
                <c:pt idx="3">
                  <c:v>71</c:v>
                </c:pt>
                <c:pt idx="4">
                  <c:v>68</c:v>
                </c:pt>
                <c:pt idx="5">
                  <c:v>63</c:v>
                </c:pt>
                <c:pt idx="6">
                  <c:v>60</c:v>
                </c:pt>
                <c:pt idx="7">
                  <c:v>60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54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</c:numCache>
            </c:numRef>
          </c:xVal>
          <c:yVal>
            <c:numRef>
              <c:f>'All MASE Scores'!$P$3:$P$188</c:f>
              <c:numCache>
                <c:formatCode>0.00</c:formatCode>
                <c:ptCount val="186"/>
                <c:pt idx="0">
                  <c:v>1.0531361071512</c:v>
                </c:pt>
                <c:pt idx="1">
                  <c:v>0.71725554286472504</c:v>
                </c:pt>
                <c:pt idx="2">
                  <c:v>1.12584532449438</c:v>
                </c:pt>
                <c:pt idx="3">
                  <c:v>0.90316928593378198</c:v>
                </c:pt>
                <c:pt idx="4">
                  <c:v>0.767972891915356</c:v>
                </c:pt>
                <c:pt idx="5">
                  <c:v>0.91396909801383996</c:v>
                </c:pt>
                <c:pt idx="6">
                  <c:v>1.1812811908121399</c:v>
                </c:pt>
                <c:pt idx="7">
                  <c:v>0.39208528998922199</c:v>
                </c:pt>
                <c:pt idx="8">
                  <c:v>1.30225349731468</c:v>
                </c:pt>
                <c:pt idx="9">
                  <c:v>0.632710073719704</c:v>
                </c:pt>
                <c:pt idx="10">
                  <c:v>0.25045318280414403</c:v>
                </c:pt>
                <c:pt idx="11">
                  <c:v>1.1410337374397901</c:v>
                </c:pt>
                <c:pt idx="12">
                  <c:v>0.55807011078792901</c:v>
                </c:pt>
                <c:pt idx="13">
                  <c:v>0.59833897599174601</c:v>
                </c:pt>
                <c:pt idx="14">
                  <c:v>1.3622694372178099</c:v>
                </c:pt>
                <c:pt idx="15">
                  <c:v>0.359136466885702</c:v>
                </c:pt>
                <c:pt idx="16">
                  <c:v>0.72864492378982304</c:v>
                </c:pt>
                <c:pt idx="17">
                  <c:v>0.63153622010983501</c:v>
                </c:pt>
                <c:pt idx="18">
                  <c:v>1.1782596761176201</c:v>
                </c:pt>
                <c:pt idx="19">
                  <c:v>1.02733156965198</c:v>
                </c:pt>
                <c:pt idx="20">
                  <c:v>1.0651860030003599</c:v>
                </c:pt>
                <c:pt idx="21">
                  <c:v>0.64686860862071005</c:v>
                </c:pt>
                <c:pt idx="22">
                  <c:v>1.07349509809835</c:v>
                </c:pt>
                <c:pt idx="23">
                  <c:v>0.74934730861575505</c:v>
                </c:pt>
                <c:pt idx="24">
                  <c:v>1.0425737591436099</c:v>
                </c:pt>
                <c:pt idx="25">
                  <c:v>1.22182339457342</c:v>
                </c:pt>
                <c:pt idx="26">
                  <c:v>1.3984355370752899</c:v>
                </c:pt>
                <c:pt idx="27">
                  <c:v>1.3800343591595601</c:v>
                </c:pt>
                <c:pt idx="28">
                  <c:v>1.14328072075662</c:v>
                </c:pt>
                <c:pt idx="29">
                  <c:v>0.68740888576937698</c:v>
                </c:pt>
                <c:pt idx="30">
                  <c:v>0.50764076456972695</c:v>
                </c:pt>
                <c:pt idx="31">
                  <c:v>1.2700756955122701</c:v>
                </c:pt>
                <c:pt idx="32">
                  <c:v>0.45016183400052501</c:v>
                </c:pt>
                <c:pt idx="33">
                  <c:v>0.79590744451363205</c:v>
                </c:pt>
                <c:pt idx="34">
                  <c:v>1.41803475715924</c:v>
                </c:pt>
                <c:pt idx="35">
                  <c:v>1.1418094963060801</c:v>
                </c:pt>
                <c:pt idx="36">
                  <c:v>1.4655713617074</c:v>
                </c:pt>
                <c:pt idx="37">
                  <c:v>0.661003403588586</c:v>
                </c:pt>
                <c:pt idx="38">
                  <c:v>0.95498726813311696</c:v>
                </c:pt>
                <c:pt idx="39">
                  <c:v>0.83175959862154403</c:v>
                </c:pt>
                <c:pt idx="40">
                  <c:v>0.85807690713259899</c:v>
                </c:pt>
                <c:pt idx="41">
                  <c:v>0.60396738699399399</c:v>
                </c:pt>
                <c:pt idx="42">
                  <c:v>1.1361604521447899</c:v>
                </c:pt>
                <c:pt idx="43">
                  <c:v>1.42662531044167</c:v>
                </c:pt>
                <c:pt idx="44">
                  <c:v>0.77634055788499901</c:v>
                </c:pt>
                <c:pt idx="45">
                  <c:v>1.36858631953903</c:v>
                </c:pt>
                <c:pt idx="46">
                  <c:v>1.4436793117845199</c:v>
                </c:pt>
                <c:pt idx="47">
                  <c:v>0.52972174995603205</c:v>
                </c:pt>
                <c:pt idx="48">
                  <c:v>0.77218841859922505</c:v>
                </c:pt>
                <c:pt idx="49">
                  <c:v>1.0777467367890501</c:v>
                </c:pt>
                <c:pt idx="50">
                  <c:v>0.81976948445585496</c:v>
                </c:pt>
                <c:pt idx="51">
                  <c:v>0.758365132103897</c:v>
                </c:pt>
                <c:pt idx="52">
                  <c:v>0.862342138661774</c:v>
                </c:pt>
                <c:pt idx="53">
                  <c:v>1.1687448924309101</c:v>
                </c:pt>
                <c:pt idx="54">
                  <c:v>0.490171221206122</c:v>
                </c:pt>
                <c:pt idx="55">
                  <c:v>0.91308389796419298</c:v>
                </c:pt>
                <c:pt idx="56">
                  <c:v>1.12158929818631</c:v>
                </c:pt>
                <c:pt idx="57">
                  <c:v>0.931284625514194</c:v>
                </c:pt>
                <c:pt idx="58">
                  <c:v>1.0346876131734699</c:v>
                </c:pt>
                <c:pt idx="59">
                  <c:v>0.94093131546245301</c:v>
                </c:pt>
                <c:pt idx="60">
                  <c:v>1.0116304184332201</c:v>
                </c:pt>
                <c:pt idx="61">
                  <c:v>1.46963039720911</c:v>
                </c:pt>
                <c:pt idx="62">
                  <c:v>1.9924174045493099</c:v>
                </c:pt>
                <c:pt idx="63">
                  <c:v>1.19632296819568</c:v>
                </c:pt>
                <c:pt idx="64">
                  <c:v>1.6226249794005201</c:v>
                </c:pt>
                <c:pt idx="65">
                  <c:v>1.45781543320268</c:v>
                </c:pt>
                <c:pt idx="66">
                  <c:v>0.89938114704957295</c:v>
                </c:pt>
                <c:pt idx="67">
                  <c:v>1.0650866012856499</c:v>
                </c:pt>
                <c:pt idx="68">
                  <c:v>1.53140979688807</c:v>
                </c:pt>
                <c:pt idx="69">
                  <c:v>1.4031590444552</c:v>
                </c:pt>
                <c:pt idx="70">
                  <c:v>1.59357123858531</c:v>
                </c:pt>
                <c:pt idx="71">
                  <c:v>0.43524522103084301</c:v>
                </c:pt>
                <c:pt idx="72">
                  <c:v>1.27349392763907</c:v>
                </c:pt>
                <c:pt idx="73">
                  <c:v>0.82487273471331601</c:v>
                </c:pt>
                <c:pt idx="74">
                  <c:v>1.3703821413780399</c:v>
                </c:pt>
                <c:pt idx="75">
                  <c:v>2.0152855933485299</c:v>
                </c:pt>
                <c:pt idx="76">
                  <c:v>0.91293250361986</c:v>
                </c:pt>
                <c:pt idx="77">
                  <c:v>0.964870946191832</c:v>
                </c:pt>
                <c:pt idx="78">
                  <c:v>1.02154121908776</c:v>
                </c:pt>
                <c:pt idx="79">
                  <c:v>0.79699119170729005</c:v>
                </c:pt>
                <c:pt idx="80">
                  <c:v>1.1755791144221099</c:v>
                </c:pt>
                <c:pt idx="81">
                  <c:v>1.47763770355928</c:v>
                </c:pt>
                <c:pt idx="82">
                  <c:v>1.31792754586211</c:v>
                </c:pt>
                <c:pt idx="83">
                  <c:v>0.60776152783622905</c:v>
                </c:pt>
                <c:pt idx="84">
                  <c:v>0.99978962910845204</c:v>
                </c:pt>
                <c:pt idx="85">
                  <c:v>0.73459522421179402</c:v>
                </c:pt>
                <c:pt idx="86">
                  <c:v>1.05765907780512</c:v>
                </c:pt>
                <c:pt idx="87">
                  <c:v>1.2235537220789201</c:v>
                </c:pt>
                <c:pt idx="88">
                  <c:v>1.21765972802071</c:v>
                </c:pt>
                <c:pt idx="89">
                  <c:v>0.78154339973935605</c:v>
                </c:pt>
                <c:pt idx="90">
                  <c:v>0.64435198895040902</c:v>
                </c:pt>
                <c:pt idx="91">
                  <c:v>0.95481629830696602</c:v>
                </c:pt>
                <c:pt idx="92">
                  <c:v>0.984545165611169</c:v>
                </c:pt>
                <c:pt idx="93">
                  <c:v>1.2643756321831801</c:v>
                </c:pt>
                <c:pt idx="94">
                  <c:v>1.0525487512132401</c:v>
                </c:pt>
                <c:pt idx="95">
                  <c:v>0.89144951150321505</c:v>
                </c:pt>
                <c:pt idx="96">
                  <c:v>1.07852301042934</c:v>
                </c:pt>
                <c:pt idx="97">
                  <c:v>0.443997508880352</c:v>
                </c:pt>
                <c:pt idx="98">
                  <c:v>0.66887389434123701</c:v>
                </c:pt>
                <c:pt idx="99">
                  <c:v>0.85746287192927595</c:v>
                </c:pt>
                <c:pt idx="100">
                  <c:v>0.60375448039008395</c:v>
                </c:pt>
                <c:pt idx="101">
                  <c:v>0.66888113127350601</c:v>
                </c:pt>
                <c:pt idx="102">
                  <c:v>1.88458406165112</c:v>
                </c:pt>
                <c:pt idx="103">
                  <c:v>0.86638782697246997</c:v>
                </c:pt>
                <c:pt idx="104">
                  <c:v>0.75566089795235603</c:v>
                </c:pt>
                <c:pt idx="105">
                  <c:v>0.74510125997329602</c:v>
                </c:pt>
                <c:pt idx="106">
                  <c:v>0.70629635810678904</c:v>
                </c:pt>
                <c:pt idx="107">
                  <c:v>0.59403697095465002</c:v>
                </c:pt>
                <c:pt idx="108">
                  <c:v>1.21734775257253</c:v>
                </c:pt>
                <c:pt idx="109">
                  <c:v>1.2000132022208401</c:v>
                </c:pt>
                <c:pt idx="110">
                  <c:v>1.62805379938659</c:v>
                </c:pt>
                <c:pt idx="111">
                  <c:v>0.72301567515873999</c:v>
                </c:pt>
                <c:pt idx="112">
                  <c:v>0.50970573470651304</c:v>
                </c:pt>
                <c:pt idx="113">
                  <c:v>1.2504053839589699</c:v>
                </c:pt>
                <c:pt idx="114">
                  <c:v>1.0787356778880299</c:v>
                </c:pt>
                <c:pt idx="115">
                  <c:v>0.68686548538334902</c:v>
                </c:pt>
                <c:pt idx="116">
                  <c:v>0.91222388241632002</c:v>
                </c:pt>
                <c:pt idx="117">
                  <c:v>0.86849361565171401</c:v>
                </c:pt>
                <c:pt idx="118">
                  <c:v>1.22137186752785</c:v>
                </c:pt>
                <c:pt idx="119">
                  <c:v>0.80685272256907303</c:v>
                </c:pt>
                <c:pt idx="120">
                  <c:v>1.9479100867707899</c:v>
                </c:pt>
                <c:pt idx="121">
                  <c:v>1.5485891091002</c:v>
                </c:pt>
                <c:pt idx="122">
                  <c:v>0.99888638286682896</c:v>
                </c:pt>
                <c:pt idx="123">
                  <c:v>0.830270387311425</c:v>
                </c:pt>
                <c:pt idx="124">
                  <c:v>0.76242548515109199</c:v>
                </c:pt>
                <c:pt idx="125">
                  <c:v>0.56908964887342495</c:v>
                </c:pt>
                <c:pt idx="126">
                  <c:v>1.2661602676708701</c:v>
                </c:pt>
                <c:pt idx="127">
                  <c:v>0.68818548137861302</c:v>
                </c:pt>
                <c:pt idx="128">
                  <c:v>1.0628421832921</c:v>
                </c:pt>
                <c:pt idx="129">
                  <c:v>0.84620838883252503</c:v>
                </c:pt>
                <c:pt idx="130">
                  <c:v>0.921231061745451</c:v>
                </c:pt>
                <c:pt idx="131">
                  <c:v>1.0289425376249</c:v>
                </c:pt>
                <c:pt idx="132">
                  <c:v>1.3856274103775199</c:v>
                </c:pt>
                <c:pt idx="133">
                  <c:v>0.91875329633348601</c:v>
                </c:pt>
                <c:pt idx="134">
                  <c:v>1.5233509704677699</c:v>
                </c:pt>
                <c:pt idx="135">
                  <c:v>1.0714899528370001</c:v>
                </c:pt>
                <c:pt idx="136">
                  <c:v>1.2288116063544301</c:v>
                </c:pt>
                <c:pt idx="137">
                  <c:v>1.5554466756649801</c:v>
                </c:pt>
                <c:pt idx="138">
                  <c:v>0.87497596558935498</c:v>
                </c:pt>
                <c:pt idx="139">
                  <c:v>0.828283297630106</c:v>
                </c:pt>
                <c:pt idx="140">
                  <c:v>0.789312120281218</c:v>
                </c:pt>
                <c:pt idx="141">
                  <c:v>1.11110041894115</c:v>
                </c:pt>
                <c:pt idx="142">
                  <c:v>0.96275911523629398</c:v>
                </c:pt>
                <c:pt idx="143">
                  <c:v>1.66087006334187</c:v>
                </c:pt>
                <c:pt idx="144">
                  <c:v>0.93020606774771197</c:v>
                </c:pt>
                <c:pt idx="145">
                  <c:v>2.3580073352844702</c:v>
                </c:pt>
                <c:pt idx="146">
                  <c:v>1.56842066666802</c:v>
                </c:pt>
                <c:pt idx="147">
                  <c:v>1.3571596293819299</c:v>
                </c:pt>
                <c:pt idx="148">
                  <c:v>1.23632453511119</c:v>
                </c:pt>
                <c:pt idx="149">
                  <c:v>1.02952498260995</c:v>
                </c:pt>
                <c:pt idx="150">
                  <c:v>0.93181290810227202</c:v>
                </c:pt>
                <c:pt idx="151">
                  <c:v>1.0214403542014201</c:v>
                </c:pt>
                <c:pt idx="152">
                  <c:v>1.3130183598459</c:v>
                </c:pt>
                <c:pt idx="153">
                  <c:v>1.53995043001383</c:v>
                </c:pt>
                <c:pt idx="154">
                  <c:v>1.19111474565919</c:v>
                </c:pt>
                <c:pt idx="155">
                  <c:v>0.77000222236679405</c:v>
                </c:pt>
                <c:pt idx="156">
                  <c:v>1.2102141338307499</c:v>
                </c:pt>
                <c:pt idx="157">
                  <c:v>1.27945721033995</c:v>
                </c:pt>
                <c:pt idx="158">
                  <c:v>0.97864256500443403</c:v>
                </c:pt>
                <c:pt idx="159">
                  <c:v>1.28654484291744</c:v>
                </c:pt>
                <c:pt idx="160">
                  <c:v>0.83707503665749505</c:v>
                </c:pt>
                <c:pt idx="161">
                  <c:v>1.2295372796233499</c:v>
                </c:pt>
                <c:pt idx="162">
                  <c:v>1.1597246862131501</c:v>
                </c:pt>
                <c:pt idx="163">
                  <c:v>1.7015018509164399</c:v>
                </c:pt>
                <c:pt idx="164">
                  <c:v>1.5812239121301701</c:v>
                </c:pt>
                <c:pt idx="165">
                  <c:v>0.97056935153872503</c:v>
                </c:pt>
                <c:pt idx="166">
                  <c:v>1.2061906923144501</c:v>
                </c:pt>
                <c:pt idx="167">
                  <c:v>1.21759765462304</c:v>
                </c:pt>
                <c:pt idx="168">
                  <c:v>1.0233062388904</c:v>
                </c:pt>
                <c:pt idx="169">
                  <c:v>1.0656184381528799</c:v>
                </c:pt>
                <c:pt idx="170">
                  <c:v>1.0190777236499799</c:v>
                </c:pt>
                <c:pt idx="171">
                  <c:v>0.90044224771539205</c:v>
                </c:pt>
                <c:pt idx="172">
                  <c:v>1.7328963004673801</c:v>
                </c:pt>
                <c:pt idx="173">
                  <c:v>1.34615795519619</c:v>
                </c:pt>
                <c:pt idx="174">
                  <c:v>1.5560797705934799</c:v>
                </c:pt>
                <c:pt idx="175">
                  <c:v>0.94693480129503105</c:v>
                </c:pt>
                <c:pt idx="176">
                  <c:v>1.1999945515957999</c:v>
                </c:pt>
                <c:pt idx="177">
                  <c:v>1.2382799972634599</c:v>
                </c:pt>
                <c:pt idx="178">
                  <c:v>0.94909856786880598</c:v>
                </c:pt>
                <c:pt idx="179">
                  <c:v>1.1151646623234901</c:v>
                </c:pt>
                <c:pt idx="180">
                  <c:v>1.55434212368375</c:v>
                </c:pt>
                <c:pt idx="181">
                  <c:v>0.968359965339888</c:v>
                </c:pt>
                <c:pt idx="182">
                  <c:v>0.80205608888472701</c:v>
                </c:pt>
                <c:pt idx="183">
                  <c:v>1.85035252411901</c:v>
                </c:pt>
                <c:pt idx="184">
                  <c:v>1.2462547395830701</c:v>
                </c:pt>
                <c:pt idx="185">
                  <c:v>2.0881284047830899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7-4797-A87F-648CFE61A070}"/>
            </c:ext>
          </c:extLst>
        </c:ser>
        <c:ser>
          <c:idx val="1"/>
          <c:order val="1"/>
          <c:tx>
            <c:v>Causal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25753030871143E-2"/>
                  <c:y val="-5.4017537580529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MASE Scores'!$B$3:$B$188</c:f>
              <c:numCache>
                <c:formatCode>General</c:formatCode>
                <c:ptCount val="186"/>
                <c:pt idx="0">
                  <c:v>91</c:v>
                </c:pt>
                <c:pt idx="1">
                  <c:v>88</c:v>
                </c:pt>
                <c:pt idx="2">
                  <c:v>87</c:v>
                </c:pt>
                <c:pt idx="3">
                  <c:v>71</c:v>
                </c:pt>
                <c:pt idx="4">
                  <c:v>68</c:v>
                </c:pt>
                <c:pt idx="5">
                  <c:v>63</c:v>
                </c:pt>
                <c:pt idx="6">
                  <c:v>60</c:v>
                </c:pt>
                <c:pt idx="7">
                  <c:v>60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56</c:v>
                </c:pt>
                <c:pt idx="12">
                  <c:v>54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</c:numCache>
            </c:numRef>
          </c:xVal>
          <c:yVal>
            <c:numRef>
              <c:f>'All MASE Scores'!$Q$3:$Q$188</c:f>
              <c:numCache>
                <c:formatCode>0.00</c:formatCode>
                <c:ptCount val="186"/>
                <c:pt idx="0">
                  <c:v>0.86465213669873597</c:v>
                </c:pt>
                <c:pt idx="1">
                  <c:v>0.352458491227985</c:v>
                </c:pt>
                <c:pt idx="2">
                  <c:v>2.16572496636448</c:v>
                </c:pt>
                <c:pt idx="3">
                  <c:v>0.38697437547143299</c:v>
                </c:pt>
                <c:pt idx="4">
                  <c:v>1.4335563603679999</c:v>
                </c:pt>
                <c:pt idx="5">
                  <c:v>1.04336519304256</c:v>
                </c:pt>
                <c:pt idx="6">
                  <c:v>1.1249006029789099</c:v>
                </c:pt>
                <c:pt idx="7">
                  <c:v>0.47721683683820298</c:v>
                </c:pt>
                <c:pt idx="8">
                  <c:v>0.77837883902848803</c:v>
                </c:pt>
                <c:pt idx="9">
                  <c:v>0.47139547053687197</c:v>
                </c:pt>
                <c:pt idx="10">
                  <c:v>0.53650989430990303</c:v>
                </c:pt>
                <c:pt idx="11">
                  <c:v>1.71887472931027</c:v>
                </c:pt>
                <c:pt idx="12">
                  <c:v>1.1962337835483401</c:v>
                </c:pt>
                <c:pt idx="13">
                  <c:v>0.36386529144343099</c:v>
                </c:pt>
                <c:pt idx="14">
                  <c:v>0.86520461218784395</c:v>
                </c:pt>
                <c:pt idx="15">
                  <c:v>0.53798390956120801</c:v>
                </c:pt>
                <c:pt idx="16">
                  <c:v>0.72593804978252297</c:v>
                </c:pt>
                <c:pt idx="17">
                  <c:v>0.219673108388378</c:v>
                </c:pt>
                <c:pt idx="18">
                  <c:v>1.17754019604367</c:v>
                </c:pt>
                <c:pt idx="19">
                  <c:v>0.71320535159010001</c:v>
                </c:pt>
                <c:pt idx="20">
                  <c:v>0.55615893994218302</c:v>
                </c:pt>
                <c:pt idx="21">
                  <c:v>0.42414603916631999</c:v>
                </c:pt>
                <c:pt idx="22">
                  <c:v>1.0901592467504899</c:v>
                </c:pt>
                <c:pt idx="23">
                  <c:v>0.69735138786721496</c:v>
                </c:pt>
                <c:pt idx="24">
                  <c:v>1.0162496573878701</c:v>
                </c:pt>
                <c:pt idx="25">
                  <c:v>1.25125711821781</c:v>
                </c:pt>
                <c:pt idx="26">
                  <c:v>0.87660182586240398</c:v>
                </c:pt>
                <c:pt idx="27">
                  <c:v>1.1457092664139401</c:v>
                </c:pt>
                <c:pt idx="28">
                  <c:v>1.4521291804843399</c:v>
                </c:pt>
                <c:pt idx="29">
                  <c:v>0.79540501420190302</c:v>
                </c:pt>
                <c:pt idx="30">
                  <c:v>0.45355345067070102</c:v>
                </c:pt>
                <c:pt idx="31">
                  <c:v>1.06240372541811</c:v>
                </c:pt>
                <c:pt idx="32">
                  <c:v>1.1183400511877399</c:v>
                </c:pt>
                <c:pt idx="33">
                  <c:v>1.0850887343467801</c:v>
                </c:pt>
                <c:pt idx="34">
                  <c:v>0.91392394457958104</c:v>
                </c:pt>
                <c:pt idx="35">
                  <c:v>1.53159492530653</c:v>
                </c:pt>
                <c:pt idx="36">
                  <c:v>1.18805944391957</c:v>
                </c:pt>
                <c:pt idx="37">
                  <c:v>0.71295883997229204</c:v>
                </c:pt>
                <c:pt idx="38">
                  <c:v>0.48250407635840897</c:v>
                </c:pt>
                <c:pt idx="39">
                  <c:v>0.684213135264924</c:v>
                </c:pt>
                <c:pt idx="40">
                  <c:v>0.66469137143747203</c:v>
                </c:pt>
                <c:pt idx="41">
                  <c:v>0.44785364797154897</c:v>
                </c:pt>
                <c:pt idx="42">
                  <c:v>0.92841687123903305</c:v>
                </c:pt>
                <c:pt idx="43">
                  <c:v>0.66964124854408302</c:v>
                </c:pt>
                <c:pt idx="44">
                  <c:v>0.81639838194396996</c:v>
                </c:pt>
                <c:pt idx="45">
                  <c:v>1.24489776484874</c:v>
                </c:pt>
                <c:pt idx="46">
                  <c:v>1.0850793507918599</c:v>
                </c:pt>
                <c:pt idx="47">
                  <c:v>0.73454318440057897</c:v>
                </c:pt>
                <c:pt idx="48">
                  <c:v>0.97209499134003696</c:v>
                </c:pt>
                <c:pt idx="49">
                  <c:v>1.0187914177112001</c:v>
                </c:pt>
                <c:pt idx="50">
                  <c:v>0.72315008432061201</c:v>
                </c:pt>
                <c:pt idx="51">
                  <c:v>0.74324918271704299</c:v>
                </c:pt>
                <c:pt idx="52">
                  <c:v>0.451678697423534</c:v>
                </c:pt>
                <c:pt idx="53">
                  <c:v>1.0182987372088499</c:v>
                </c:pt>
                <c:pt idx="54">
                  <c:v>0.577445795338829</c:v>
                </c:pt>
                <c:pt idx="55">
                  <c:v>1.0750784023958899</c:v>
                </c:pt>
                <c:pt idx="56">
                  <c:v>0.88838503541733904</c:v>
                </c:pt>
                <c:pt idx="57">
                  <c:v>1.0785566727556599</c:v>
                </c:pt>
                <c:pt idx="58">
                  <c:v>1.21661678919492</c:v>
                </c:pt>
                <c:pt idx="59">
                  <c:v>1.03633436158088</c:v>
                </c:pt>
                <c:pt idx="60">
                  <c:v>0.97911313967962599</c:v>
                </c:pt>
                <c:pt idx="61">
                  <c:v>0.98696290210801096</c:v>
                </c:pt>
                <c:pt idx="62">
                  <c:v>1.0836388170237901</c:v>
                </c:pt>
                <c:pt idx="63">
                  <c:v>0.85992768125777996</c:v>
                </c:pt>
                <c:pt idx="64">
                  <c:v>0.65079328106998302</c:v>
                </c:pt>
                <c:pt idx="65">
                  <c:v>0.64241488568506899</c:v>
                </c:pt>
                <c:pt idx="66">
                  <c:v>1.0492703606556799</c:v>
                </c:pt>
                <c:pt idx="67">
                  <c:v>0.76058234798315205</c:v>
                </c:pt>
                <c:pt idx="68">
                  <c:v>0.94160636011916299</c:v>
                </c:pt>
                <c:pt idx="69">
                  <c:v>0.89146860473301404</c:v>
                </c:pt>
                <c:pt idx="70">
                  <c:v>0.77619419445315996</c:v>
                </c:pt>
                <c:pt idx="71">
                  <c:v>0.82381302845453697</c:v>
                </c:pt>
                <c:pt idx="72">
                  <c:v>1.4933662924053801</c:v>
                </c:pt>
                <c:pt idx="73">
                  <c:v>1.14551791754762</c:v>
                </c:pt>
                <c:pt idx="74">
                  <c:v>0.81408717871039804</c:v>
                </c:pt>
                <c:pt idx="75">
                  <c:v>1.50226176492321</c:v>
                </c:pt>
                <c:pt idx="76">
                  <c:v>1.18483665635066</c:v>
                </c:pt>
                <c:pt idx="77">
                  <c:v>0.91223903788562</c:v>
                </c:pt>
                <c:pt idx="78">
                  <c:v>0.98124414619265998</c:v>
                </c:pt>
                <c:pt idx="79">
                  <c:v>0.95023365472444499</c:v>
                </c:pt>
                <c:pt idx="80">
                  <c:v>1.1278442800182</c:v>
                </c:pt>
                <c:pt idx="81">
                  <c:v>0.95929498848017403</c:v>
                </c:pt>
                <c:pt idx="82">
                  <c:v>0.68495134853042405</c:v>
                </c:pt>
                <c:pt idx="83">
                  <c:v>0.68733997468599295</c:v>
                </c:pt>
                <c:pt idx="84">
                  <c:v>1.0139904280241701</c:v>
                </c:pt>
                <c:pt idx="85">
                  <c:v>0.64386822227359797</c:v>
                </c:pt>
                <c:pt idx="86">
                  <c:v>0.93154856849687995</c:v>
                </c:pt>
                <c:pt idx="87">
                  <c:v>1.2204591257108099</c:v>
                </c:pt>
                <c:pt idx="88">
                  <c:v>1.3525993261851199</c:v>
                </c:pt>
                <c:pt idx="89">
                  <c:v>1.13508653840497</c:v>
                </c:pt>
                <c:pt idx="90">
                  <c:v>0.78437123129803499</c:v>
                </c:pt>
                <c:pt idx="91">
                  <c:v>0.82872124526070501</c:v>
                </c:pt>
                <c:pt idx="92">
                  <c:v>0.952956800916133</c:v>
                </c:pt>
                <c:pt idx="93">
                  <c:v>0.807610746639425</c:v>
                </c:pt>
                <c:pt idx="94">
                  <c:v>0.98226422168762095</c:v>
                </c:pt>
                <c:pt idx="95">
                  <c:v>0.85470086721329197</c:v>
                </c:pt>
                <c:pt idx="96">
                  <c:v>0.821017610683768</c:v>
                </c:pt>
                <c:pt idx="97">
                  <c:v>0.84757532721376805</c:v>
                </c:pt>
                <c:pt idx="98">
                  <c:v>1.12967838912916</c:v>
                </c:pt>
                <c:pt idx="99">
                  <c:v>1.2872652071539601</c:v>
                </c:pt>
                <c:pt idx="100">
                  <c:v>0.85095364039070498</c:v>
                </c:pt>
                <c:pt idx="101">
                  <c:v>0.58493060695207799</c:v>
                </c:pt>
                <c:pt idx="102">
                  <c:v>1.2634974811586499</c:v>
                </c:pt>
                <c:pt idx="103">
                  <c:v>0.93567370397973404</c:v>
                </c:pt>
                <c:pt idx="104">
                  <c:v>1.72782444709323</c:v>
                </c:pt>
                <c:pt idx="105">
                  <c:v>0.70094202915800796</c:v>
                </c:pt>
                <c:pt idx="106">
                  <c:v>0.87143368068535898</c:v>
                </c:pt>
                <c:pt idx="107">
                  <c:v>0.57342108645426904</c:v>
                </c:pt>
                <c:pt idx="108">
                  <c:v>1.3806924093359401</c:v>
                </c:pt>
                <c:pt idx="109">
                  <c:v>1.3436676211488301</c:v>
                </c:pt>
                <c:pt idx="110">
                  <c:v>1.11112890485553</c:v>
                </c:pt>
                <c:pt idx="111">
                  <c:v>0.78740334207585605</c:v>
                </c:pt>
                <c:pt idx="112">
                  <c:v>0.58624707384518404</c:v>
                </c:pt>
                <c:pt idx="113">
                  <c:v>1.4538354209922999</c:v>
                </c:pt>
                <c:pt idx="114">
                  <c:v>0.75193628443309801</c:v>
                </c:pt>
                <c:pt idx="115">
                  <c:v>1.12844641555368</c:v>
                </c:pt>
                <c:pt idx="116">
                  <c:v>1.4975960578374801</c:v>
                </c:pt>
                <c:pt idx="117">
                  <c:v>1.0608208937580099</c:v>
                </c:pt>
                <c:pt idx="118">
                  <c:v>1.1397160090110601</c:v>
                </c:pt>
                <c:pt idx="119">
                  <c:v>0.74680679560706098</c:v>
                </c:pt>
                <c:pt idx="120">
                  <c:v>1.21984407814333</c:v>
                </c:pt>
                <c:pt idx="121">
                  <c:v>1.31250150120147</c:v>
                </c:pt>
                <c:pt idx="122">
                  <c:v>0.90520379171035803</c:v>
                </c:pt>
                <c:pt idx="123">
                  <c:v>0.92522247206605501</c:v>
                </c:pt>
                <c:pt idx="124">
                  <c:v>0.58185292577297598</c:v>
                </c:pt>
                <c:pt idx="125">
                  <c:v>0.52845773065145596</c:v>
                </c:pt>
                <c:pt idx="126">
                  <c:v>0.90170013955974704</c:v>
                </c:pt>
                <c:pt idx="127">
                  <c:v>1.0454615053718199</c:v>
                </c:pt>
                <c:pt idx="128">
                  <c:v>0.81742173664526696</c:v>
                </c:pt>
                <c:pt idx="129">
                  <c:v>0.85455732974123999</c:v>
                </c:pt>
                <c:pt idx="130">
                  <c:v>0.95067883981066204</c:v>
                </c:pt>
                <c:pt idx="131">
                  <c:v>0.69862979674513803</c:v>
                </c:pt>
                <c:pt idx="132">
                  <c:v>0.80318502765300503</c:v>
                </c:pt>
                <c:pt idx="133">
                  <c:v>1.1631549665804199</c:v>
                </c:pt>
                <c:pt idx="134">
                  <c:v>1.42003571861398</c:v>
                </c:pt>
                <c:pt idx="135">
                  <c:v>1.34772744152331</c:v>
                </c:pt>
                <c:pt idx="136">
                  <c:v>1.33764819397302</c:v>
                </c:pt>
                <c:pt idx="137">
                  <c:v>1.1788449085746899</c:v>
                </c:pt>
                <c:pt idx="138">
                  <c:v>1.3837612677498701</c:v>
                </c:pt>
                <c:pt idx="139">
                  <c:v>1.2400544703287699</c:v>
                </c:pt>
                <c:pt idx="140">
                  <c:v>0.69738664362042402</c:v>
                </c:pt>
                <c:pt idx="141">
                  <c:v>0.84515675751643804</c:v>
                </c:pt>
                <c:pt idx="142">
                  <c:v>1.12974965652644</c:v>
                </c:pt>
                <c:pt idx="143">
                  <c:v>1.6620099251401601</c:v>
                </c:pt>
                <c:pt idx="144">
                  <c:v>0.83234953870676598</c:v>
                </c:pt>
                <c:pt idx="145">
                  <c:v>1.09070075742124</c:v>
                </c:pt>
                <c:pt idx="146">
                  <c:v>0.892076326508352</c:v>
                </c:pt>
                <c:pt idx="147">
                  <c:v>0.70080919848521805</c:v>
                </c:pt>
                <c:pt idx="148">
                  <c:v>1.29345053423221</c:v>
                </c:pt>
                <c:pt idx="149">
                  <c:v>0.81199071306584503</c:v>
                </c:pt>
                <c:pt idx="150">
                  <c:v>0.92091775252942498</c:v>
                </c:pt>
                <c:pt idx="151">
                  <c:v>1.18273999417009</c:v>
                </c:pt>
                <c:pt idx="152">
                  <c:v>1.2090717481918101</c:v>
                </c:pt>
                <c:pt idx="153">
                  <c:v>1.01690712506956</c:v>
                </c:pt>
                <c:pt idx="154">
                  <c:v>1.11077096842726</c:v>
                </c:pt>
                <c:pt idx="155">
                  <c:v>0.52378719146256103</c:v>
                </c:pt>
                <c:pt idx="156">
                  <c:v>1.2556837255259801</c:v>
                </c:pt>
                <c:pt idx="157">
                  <c:v>1.00848460007651</c:v>
                </c:pt>
                <c:pt idx="158">
                  <c:v>0.976866297485944</c:v>
                </c:pt>
                <c:pt idx="159">
                  <c:v>1.14803865547327</c:v>
                </c:pt>
                <c:pt idx="160">
                  <c:v>1.1125826405874599</c:v>
                </c:pt>
                <c:pt idx="161">
                  <c:v>0.82138699208851795</c:v>
                </c:pt>
                <c:pt idx="162">
                  <c:v>0.76504583468348097</c:v>
                </c:pt>
                <c:pt idx="163">
                  <c:v>0.79749942355271597</c:v>
                </c:pt>
                <c:pt idx="164">
                  <c:v>0.75628795603066401</c:v>
                </c:pt>
                <c:pt idx="165">
                  <c:v>0.94221660761178205</c:v>
                </c:pt>
                <c:pt idx="166">
                  <c:v>0.90853535927531803</c:v>
                </c:pt>
                <c:pt idx="167">
                  <c:v>1.0316176403226001</c:v>
                </c:pt>
                <c:pt idx="168">
                  <c:v>0.91238895814315102</c:v>
                </c:pt>
                <c:pt idx="169">
                  <c:v>1.2620668645501201</c:v>
                </c:pt>
                <c:pt idx="170">
                  <c:v>0.76562756903067097</c:v>
                </c:pt>
                <c:pt idx="171">
                  <c:v>1.0887470817638101</c:v>
                </c:pt>
                <c:pt idx="172">
                  <c:v>1.3497639850246399</c:v>
                </c:pt>
                <c:pt idx="173">
                  <c:v>0.76420130894923599</c:v>
                </c:pt>
                <c:pt idx="174">
                  <c:v>1.29455533887553</c:v>
                </c:pt>
                <c:pt idx="175">
                  <c:v>1.0379320198092501</c:v>
                </c:pt>
                <c:pt idx="176">
                  <c:v>1.00283594043888</c:v>
                </c:pt>
                <c:pt idx="177">
                  <c:v>1.4574167250855301</c:v>
                </c:pt>
                <c:pt idx="178">
                  <c:v>0.42446450785461098</c:v>
                </c:pt>
                <c:pt idx="179">
                  <c:v>1.2955638805835401</c:v>
                </c:pt>
                <c:pt idx="180">
                  <c:v>0.76328619843216805</c:v>
                </c:pt>
                <c:pt idx="181">
                  <c:v>1.17222524573464</c:v>
                </c:pt>
                <c:pt idx="182">
                  <c:v>0.51267066281413698</c:v>
                </c:pt>
                <c:pt idx="183">
                  <c:v>0.98231004604098704</c:v>
                </c:pt>
                <c:pt idx="184">
                  <c:v>1.37383092935274</c:v>
                </c:pt>
                <c:pt idx="185">
                  <c:v>1.2646272067837201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7-4797-A87F-648CFE61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244031"/>
        <c:axId val="1246235391"/>
      </c:scatterChart>
      <c:valAx>
        <c:axId val="12462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35391"/>
        <c:crosses val="autoZero"/>
        <c:crossBetween val="midCat"/>
      </c:valAx>
      <c:valAx>
        <c:axId val="12462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Historical Model</a:t>
            </a:r>
            <a:r>
              <a:rPr lang="en-US" baseline="0"/>
              <a:t> MASE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Range=1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Scores'!$AG$4:$AG$12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35</c:v>
                </c:pt>
                <c:pt idx="3">
                  <c:v>43</c:v>
                </c:pt>
                <c:pt idx="4">
                  <c:v>53</c:v>
                </c:pt>
                <c:pt idx="5">
                  <c:v>21</c:v>
                </c:pt>
                <c:pt idx="6">
                  <c:v>17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1-4F6A-B3F8-D26C4875E034}"/>
            </c:ext>
          </c:extLst>
        </c:ser>
        <c:ser>
          <c:idx val="1"/>
          <c:order val="1"/>
          <c:tx>
            <c:v>Range=2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Scores'!$AI$4:$AI$12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26</c:v>
                </c:pt>
                <c:pt idx="3">
                  <c:v>44</c:v>
                </c:pt>
                <c:pt idx="4">
                  <c:v>43</c:v>
                </c:pt>
                <c:pt idx="5">
                  <c:v>31</c:v>
                </c:pt>
                <c:pt idx="6">
                  <c:v>20</c:v>
                </c:pt>
                <c:pt idx="7">
                  <c:v>10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1-4F6A-B3F8-D26C4875E034}"/>
            </c:ext>
          </c:extLst>
        </c:ser>
        <c:ser>
          <c:idx val="2"/>
          <c:order val="2"/>
          <c:tx>
            <c:v>Range=3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Scores'!$AK$4:$AK$12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32</c:v>
                </c:pt>
                <c:pt idx="3">
                  <c:v>40</c:v>
                </c:pt>
                <c:pt idx="4">
                  <c:v>39</c:v>
                </c:pt>
                <c:pt idx="5">
                  <c:v>25</c:v>
                </c:pt>
                <c:pt idx="6">
                  <c:v>19</c:v>
                </c:pt>
                <c:pt idx="7">
                  <c:v>12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1-4F6A-B3F8-D26C4875E034}"/>
            </c:ext>
          </c:extLst>
        </c:ser>
        <c:ser>
          <c:idx val="3"/>
          <c:order val="3"/>
          <c:tx>
            <c:v>Range=4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Scores'!$AM$4:$AM$12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31</c:v>
                </c:pt>
                <c:pt idx="4">
                  <c:v>41</c:v>
                </c:pt>
                <c:pt idx="5">
                  <c:v>38</c:v>
                </c:pt>
                <c:pt idx="6">
                  <c:v>32</c:v>
                </c:pt>
                <c:pt idx="7">
                  <c:v>18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1-4F6A-B3F8-D26C4875E0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078543"/>
        <c:axId val="829085263"/>
      </c:barChart>
      <c:catAx>
        <c:axId val="8290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5263"/>
        <c:crosses val="autoZero"/>
        <c:auto val="1"/>
        <c:lblAlgn val="ctr"/>
        <c:lblOffset val="100"/>
        <c:noMultiLvlLbl val="0"/>
      </c:catAx>
      <c:valAx>
        <c:axId val="8290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Causal Model</a:t>
            </a:r>
            <a:r>
              <a:rPr lang="en-US" baseline="0"/>
              <a:t> MASE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Range=1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Scores'!$AH$4:$AH$12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28</c:v>
                </c:pt>
                <c:pt idx="4">
                  <c:v>46</c:v>
                </c:pt>
                <c:pt idx="5">
                  <c:v>46</c:v>
                </c:pt>
                <c:pt idx="6">
                  <c:v>30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1-47EF-8D07-6EDC263A85CB}"/>
            </c:ext>
          </c:extLst>
        </c:ser>
        <c:ser>
          <c:idx val="1"/>
          <c:order val="1"/>
          <c:tx>
            <c:v>Range=2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Scores'!$AJ$4:$AJ$12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20</c:v>
                </c:pt>
                <c:pt idx="3">
                  <c:v>29</c:v>
                </c:pt>
                <c:pt idx="4">
                  <c:v>48</c:v>
                </c:pt>
                <c:pt idx="5">
                  <c:v>48</c:v>
                </c:pt>
                <c:pt idx="6">
                  <c:v>26</c:v>
                </c:pt>
                <c:pt idx="7">
                  <c:v>10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1-47EF-8D07-6EDC263A85CB}"/>
            </c:ext>
          </c:extLst>
        </c:ser>
        <c:ser>
          <c:idx val="2"/>
          <c:order val="2"/>
          <c:tx>
            <c:v>Range=3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Scores'!$AL$4:$AL$12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23</c:v>
                </c:pt>
                <c:pt idx="4">
                  <c:v>57</c:v>
                </c:pt>
                <c:pt idx="5">
                  <c:v>51</c:v>
                </c:pt>
                <c:pt idx="6">
                  <c:v>27</c:v>
                </c:pt>
                <c:pt idx="7">
                  <c:v>6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1-47EF-8D07-6EDC263A85CB}"/>
            </c:ext>
          </c:extLst>
        </c:ser>
        <c:ser>
          <c:idx val="3"/>
          <c:order val="3"/>
          <c:tx>
            <c:v>Range=4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MASE Scores'!$AF$4:$AF$12</c:f>
              <c:strCache>
                <c:ptCount val="9"/>
                <c:pt idx="0">
                  <c:v>[0, 0.2)</c:v>
                </c:pt>
                <c:pt idx="1">
                  <c:v>[0.2,0.4)</c:v>
                </c:pt>
                <c:pt idx="2">
                  <c:v>[0.4, 0.6)</c:v>
                </c:pt>
                <c:pt idx="3">
                  <c:v>[0.6, 0.8)</c:v>
                </c:pt>
                <c:pt idx="4">
                  <c:v>[0.8, 1)</c:v>
                </c:pt>
                <c:pt idx="5">
                  <c:v>[1, 1.2)</c:v>
                </c:pt>
                <c:pt idx="6">
                  <c:v>[1.2, 1.4)</c:v>
                </c:pt>
                <c:pt idx="7">
                  <c:v>[1.4, 1.6)</c:v>
                </c:pt>
                <c:pt idx="8">
                  <c:v>&gt;= 1.6</c:v>
                </c:pt>
              </c:strCache>
            </c:strRef>
          </c:cat>
          <c:val>
            <c:numRef>
              <c:f>'All MASE Scores'!$AN$4:$AN$12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19</c:v>
                </c:pt>
                <c:pt idx="3">
                  <c:v>33</c:v>
                </c:pt>
                <c:pt idx="4">
                  <c:v>48</c:v>
                </c:pt>
                <c:pt idx="5">
                  <c:v>45</c:v>
                </c:pt>
                <c:pt idx="6">
                  <c:v>24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1-47EF-8D07-6EDC263A8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078543"/>
        <c:axId val="829085263"/>
      </c:barChart>
      <c:catAx>
        <c:axId val="8290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5263"/>
        <c:crosses val="autoZero"/>
        <c:auto val="1"/>
        <c:lblAlgn val="ctr"/>
        <c:lblOffset val="100"/>
        <c:noMultiLvlLbl val="0"/>
      </c:catAx>
      <c:valAx>
        <c:axId val="8290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876300</xdr:colOff>
      <xdr:row>7</xdr:row>
      <xdr:rowOff>71437</xdr:rowOff>
    </xdr:from>
    <xdr:to>
      <xdr:col>27</xdr:col>
      <xdr:colOff>476250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4F962-A2A9-7400-3F43-FF6A6975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981074</xdr:colOff>
      <xdr:row>35</xdr:row>
      <xdr:rowOff>4761</xdr:rowOff>
    </xdr:from>
    <xdr:to>
      <xdr:col>28</xdr:col>
      <xdr:colOff>590550</xdr:colOff>
      <xdr:row>53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375B80-8D4A-6B1D-FFD0-C0A943138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638174</xdr:colOff>
      <xdr:row>62</xdr:row>
      <xdr:rowOff>171450</xdr:rowOff>
    </xdr:from>
    <xdr:to>
      <xdr:col>28</xdr:col>
      <xdr:colOff>123825</xdr:colOff>
      <xdr:row>80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10549D-B794-A32D-48FC-39577FC73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1447800</xdr:colOff>
      <xdr:row>81</xdr:row>
      <xdr:rowOff>61909</xdr:rowOff>
    </xdr:from>
    <xdr:to>
      <xdr:col>28</xdr:col>
      <xdr:colOff>533400</xdr:colOff>
      <xdr:row>107</xdr:row>
      <xdr:rowOff>138109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487790-FE2A-26A7-86D0-5564ADDF2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533399</xdr:colOff>
      <xdr:row>81</xdr:row>
      <xdr:rowOff>57150</xdr:rowOff>
    </xdr:from>
    <xdr:to>
      <xdr:col>39</xdr:col>
      <xdr:colOff>228599</xdr:colOff>
      <xdr:row>107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2066B2-BC5F-40C5-A2A7-B1147D33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1447800</xdr:colOff>
      <xdr:row>107</xdr:row>
      <xdr:rowOff>133349</xdr:rowOff>
    </xdr:from>
    <xdr:to>
      <xdr:col>28</xdr:col>
      <xdr:colOff>533400</xdr:colOff>
      <xdr:row>134</xdr:row>
      <xdr:rowOff>19049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D47737-0BC3-487E-A2FC-A4B08F9C4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533400</xdr:colOff>
      <xdr:row>107</xdr:row>
      <xdr:rowOff>133349</xdr:rowOff>
    </xdr:from>
    <xdr:to>
      <xdr:col>39</xdr:col>
      <xdr:colOff>228600</xdr:colOff>
      <xdr:row>134</xdr:row>
      <xdr:rowOff>19049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B4C047-D1FB-4CA1-AA94-E4F22533D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447674</xdr:colOff>
      <xdr:row>12</xdr:row>
      <xdr:rowOff>119061</xdr:rowOff>
    </xdr:from>
    <xdr:to>
      <xdr:col>39</xdr:col>
      <xdr:colOff>571499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32F06-175C-C34D-10D4-FF5BD1573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590550</xdr:colOff>
      <xdr:row>12</xdr:row>
      <xdr:rowOff>114300</xdr:rowOff>
    </xdr:from>
    <xdr:to>
      <xdr:col>51</xdr:col>
      <xdr:colOff>228600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2E5E6-D05A-46F5-971D-7DBFDCCF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438150</xdr:colOff>
      <xdr:row>32</xdr:row>
      <xdr:rowOff>133350</xdr:rowOff>
    </xdr:from>
    <xdr:to>
      <xdr:col>39</xdr:col>
      <xdr:colOff>561975</xdr:colOff>
      <xdr:row>50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C4A78-DDAF-47E7-A0F8-557F5DCA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571500</xdr:colOff>
      <xdr:row>32</xdr:row>
      <xdr:rowOff>133350</xdr:rowOff>
    </xdr:from>
    <xdr:to>
      <xdr:col>49</xdr:col>
      <xdr:colOff>85725</xdr:colOff>
      <xdr:row>50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BC017C-3018-4356-BA46-F4A642656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438150</xdr:colOff>
      <xdr:row>50</xdr:row>
      <xdr:rowOff>0</xdr:rowOff>
    </xdr:from>
    <xdr:to>
      <xdr:col>39</xdr:col>
      <xdr:colOff>561975</xdr:colOff>
      <xdr:row>67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43314A-CBBD-46E8-B297-0D5E57A70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571500</xdr:colOff>
      <xdr:row>50</xdr:row>
      <xdr:rowOff>0</xdr:rowOff>
    </xdr:from>
    <xdr:to>
      <xdr:col>49</xdr:col>
      <xdr:colOff>85725</xdr:colOff>
      <xdr:row>67</xdr:row>
      <xdr:rowOff>61913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A4A267-E472-4898-B99F-67FAC9157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12</xdr:row>
      <xdr:rowOff>128586</xdr:rowOff>
    </xdr:from>
    <xdr:to>
      <xdr:col>18</xdr:col>
      <xdr:colOff>542925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E2BD2-E1C1-4D6A-A44C-2B6B4A1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5D0A-0C32-4593-9B86-355A3BA8B9F9}">
  <dimension ref="A1:AN188"/>
  <sheetViews>
    <sheetView tabSelected="1" workbookViewId="0">
      <selection activeCell="AG6" sqref="AG6"/>
    </sheetView>
  </sheetViews>
  <sheetFormatPr defaultRowHeight="15" x14ac:dyDescent="0.25"/>
  <cols>
    <col min="1" max="1" width="18.28515625" style="10" customWidth="1"/>
    <col min="2" max="2" width="9.42578125" style="17" customWidth="1"/>
    <col min="3" max="3" width="9.140625" style="10" customWidth="1"/>
    <col min="6" max="6" width="9.140625" style="6"/>
    <col min="10" max="10" width="9.140625" style="6"/>
    <col min="14" max="14" width="9.140625" style="6"/>
    <col min="18" max="18" width="9.140625" style="6"/>
    <col min="20" max="20" width="25.28515625" customWidth="1"/>
    <col min="21" max="22" width="11.7109375" customWidth="1"/>
    <col min="23" max="23" width="12.28515625" customWidth="1"/>
    <col min="24" max="24" width="12.140625" customWidth="1"/>
  </cols>
  <sheetData>
    <row r="1" spans="1:40" x14ac:dyDescent="0.25">
      <c r="C1" s="27" t="s">
        <v>184</v>
      </c>
      <c r="D1" s="28"/>
      <c r="E1" s="28"/>
      <c r="F1" s="29"/>
      <c r="G1" s="27" t="s">
        <v>185</v>
      </c>
      <c r="H1" s="28"/>
      <c r="I1" s="28"/>
      <c r="J1" s="29"/>
      <c r="K1" s="27" t="s">
        <v>186</v>
      </c>
      <c r="L1" s="28"/>
      <c r="M1" s="28"/>
      <c r="N1" s="29"/>
      <c r="O1" s="27" t="s">
        <v>187</v>
      </c>
      <c r="P1" s="28"/>
      <c r="Q1" s="28"/>
      <c r="R1" s="29"/>
      <c r="U1">
        <f>COUNTA(F3:F188)</f>
        <v>186</v>
      </c>
    </row>
    <row r="2" spans="1:40" ht="15.75" thickBot="1" x14ac:dyDescent="0.3">
      <c r="A2" s="11" t="s">
        <v>0</v>
      </c>
      <c r="B2" s="18" t="s">
        <v>209</v>
      </c>
      <c r="C2" s="7" t="s">
        <v>200</v>
      </c>
      <c r="D2" s="7" t="s">
        <v>193</v>
      </c>
      <c r="E2" s="7" t="s">
        <v>194</v>
      </c>
      <c r="F2" s="8" t="s">
        <v>195</v>
      </c>
      <c r="G2" s="7" t="s">
        <v>200</v>
      </c>
      <c r="H2" s="7" t="s">
        <v>193</v>
      </c>
      <c r="I2" s="7" t="s">
        <v>194</v>
      </c>
      <c r="J2" s="8" t="s">
        <v>195</v>
      </c>
      <c r="K2" s="7" t="s">
        <v>200</v>
      </c>
      <c r="L2" s="7" t="s">
        <v>193</v>
      </c>
      <c r="M2" s="7" t="s">
        <v>194</v>
      </c>
      <c r="N2" s="8" t="s">
        <v>195</v>
      </c>
      <c r="O2" s="7" t="s">
        <v>200</v>
      </c>
      <c r="P2" s="7" t="s">
        <v>193</v>
      </c>
      <c r="Q2" s="7" t="s">
        <v>194</v>
      </c>
      <c r="R2" s="12" t="s">
        <v>195</v>
      </c>
      <c r="U2" s="14" t="s">
        <v>196</v>
      </c>
      <c r="V2" s="14" t="s">
        <v>197</v>
      </c>
      <c r="W2" s="14" t="s">
        <v>198</v>
      </c>
      <c r="X2" s="14" t="s">
        <v>199</v>
      </c>
      <c r="AG2" s="25" t="s">
        <v>184</v>
      </c>
      <c r="AH2" s="26"/>
      <c r="AI2" s="24" t="s">
        <v>185</v>
      </c>
      <c r="AJ2" s="24"/>
      <c r="AK2" s="25" t="s">
        <v>186</v>
      </c>
      <c r="AL2" s="26"/>
      <c r="AM2" s="25" t="s">
        <v>187</v>
      </c>
      <c r="AN2" s="26"/>
    </row>
    <row r="3" spans="1:40" x14ac:dyDescent="0.25">
      <c r="A3" s="10" t="s">
        <v>9</v>
      </c>
      <c r="B3" s="17">
        <v>91</v>
      </c>
      <c r="C3" s="10">
        <v>7</v>
      </c>
      <c r="D3" s="9">
        <v>0.86399126477744204</v>
      </c>
      <c r="E3" s="9">
        <v>1.2530957135321199</v>
      </c>
      <c r="F3" s="13">
        <f>IF(E3&gt;=D3,0,1)</f>
        <v>0</v>
      </c>
      <c r="G3" s="15">
        <v>8</v>
      </c>
      <c r="H3" s="9">
        <v>0.90896952615914395</v>
      </c>
      <c r="I3" s="9">
        <v>1.0425216214694999</v>
      </c>
      <c r="J3" s="13">
        <f>IF(I3&gt;=H3,0,1)</f>
        <v>0</v>
      </c>
      <c r="K3" s="15">
        <v>8</v>
      </c>
      <c r="L3" s="9">
        <v>1.0569936810567</v>
      </c>
      <c r="M3" s="9">
        <v>0.87168550059597805</v>
      </c>
      <c r="N3" s="13">
        <f>IF(M3&gt;=L3,0,1)</f>
        <v>1</v>
      </c>
      <c r="O3" s="15">
        <v>8</v>
      </c>
      <c r="P3" s="9">
        <v>1.0531361071512</v>
      </c>
      <c r="Q3" s="9">
        <v>0.86465213669873597</v>
      </c>
      <c r="R3" s="13">
        <f>IF(Q3&gt;=P3,0,1)</f>
        <v>1</v>
      </c>
      <c r="T3" s="10" t="s">
        <v>184</v>
      </c>
      <c r="U3" s="15">
        <f>186-V3</f>
        <v>129</v>
      </c>
      <c r="V3" s="15">
        <f>SUM(F3:F188)</f>
        <v>57</v>
      </c>
      <c r="W3" s="16">
        <f>U3/186</f>
        <v>0.69354838709677424</v>
      </c>
      <c r="X3" s="16">
        <f>V3/186</f>
        <v>0.30645161290322581</v>
      </c>
      <c r="AF3" s="4"/>
      <c r="AG3" s="20" t="s">
        <v>193</v>
      </c>
      <c r="AH3" s="3" t="s">
        <v>216</v>
      </c>
      <c r="AI3" s="4" t="s">
        <v>193</v>
      </c>
      <c r="AJ3" s="4" t="s">
        <v>216</v>
      </c>
      <c r="AK3" s="20" t="s">
        <v>193</v>
      </c>
      <c r="AL3" s="3" t="s">
        <v>216</v>
      </c>
      <c r="AM3" s="20" t="s">
        <v>193</v>
      </c>
      <c r="AN3" s="3" t="s">
        <v>216</v>
      </c>
    </row>
    <row r="4" spans="1:40" x14ac:dyDescent="0.25">
      <c r="A4" s="10" t="s">
        <v>10</v>
      </c>
      <c r="B4" s="17">
        <v>88</v>
      </c>
      <c r="C4" s="10">
        <v>5</v>
      </c>
      <c r="D4" s="9">
        <v>0.19647377409983999</v>
      </c>
      <c r="E4" s="9">
        <v>0.96377517564453996</v>
      </c>
      <c r="F4" s="13">
        <f t="shared" ref="F4:F67" si="0">IF(E4&gt;=D4,0,1)</f>
        <v>0</v>
      </c>
      <c r="G4" s="15">
        <v>5</v>
      </c>
      <c r="H4" s="9">
        <v>0.215320006256316</v>
      </c>
      <c r="I4" s="9">
        <v>0.91582390544728198</v>
      </c>
      <c r="J4" s="13">
        <f t="shared" ref="J4:J67" si="1">IF(I4&gt;=H4,0,1)</f>
        <v>0</v>
      </c>
      <c r="K4" s="15">
        <v>8</v>
      </c>
      <c r="L4" s="9">
        <v>0.28782341023079</v>
      </c>
      <c r="M4" s="9">
        <v>0.98220607145384997</v>
      </c>
      <c r="N4" s="13">
        <f t="shared" ref="N4:N67" si="2">IF(M4&gt;=L4,0,1)</f>
        <v>0</v>
      </c>
      <c r="O4" s="15">
        <v>8</v>
      </c>
      <c r="P4" s="9">
        <v>0.71725554286472504</v>
      </c>
      <c r="Q4" s="9">
        <v>0.352458491227985</v>
      </c>
      <c r="R4" s="13">
        <f t="shared" ref="R4:R67" si="3">IF(Q4&gt;=P4,0,1)</f>
        <v>1</v>
      </c>
      <c r="T4" s="10" t="s">
        <v>185</v>
      </c>
      <c r="U4" s="15">
        <f t="shared" ref="U4:U6" si="4">186-V4</f>
        <v>105</v>
      </c>
      <c r="V4" s="15">
        <f>SUM(J3:J188)</f>
        <v>81</v>
      </c>
      <c r="W4" s="16">
        <f t="shared" ref="W4:W6" si="5">U4/186</f>
        <v>0.56451612903225812</v>
      </c>
      <c r="X4" s="16">
        <f t="shared" ref="X4:X6" si="6">V4/186</f>
        <v>0.43548387096774194</v>
      </c>
      <c r="AF4" t="s">
        <v>217</v>
      </c>
      <c r="AG4" s="19">
        <f>COUNTIF($D$3:$D$188, "&lt;0.2")</f>
        <v>1</v>
      </c>
      <c r="AH4" s="2">
        <f>COUNTIF($E$3:$E$188, "&lt;0.2")</f>
        <v>1</v>
      </c>
      <c r="AI4">
        <f>COUNTIF($H$3:$H$188, "&lt;0.2")</f>
        <v>0</v>
      </c>
      <c r="AJ4">
        <f>COUNTIF($I$3:$I$188, "&lt;0.2")</f>
        <v>0</v>
      </c>
      <c r="AK4" s="19">
        <f>COUNTIF($L$3:$L$188, "&lt;0.2")</f>
        <v>0</v>
      </c>
      <c r="AL4" s="2">
        <f>COUNTIF($M$3:$M$188, "&lt;0.2")</f>
        <v>0</v>
      </c>
      <c r="AM4" s="19">
        <f>COUNTIF($P$3:$P$188, "&lt;0.2")</f>
        <v>0</v>
      </c>
      <c r="AN4" s="2">
        <f>COUNTIF($Q$3:$Q$188, "&lt;0.2")</f>
        <v>0</v>
      </c>
    </row>
    <row r="5" spans="1:40" x14ac:dyDescent="0.25">
      <c r="A5" s="10" t="s">
        <v>11</v>
      </c>
      <c r="B5" s="17">
        <v>87</v>
      </c>
      <c r="C5" s="10">
        <v>8</v>
      </c>
      <c r="D5" s="9">
        <v>0.58902416776609301</v>
      </c>
      <c r="E5" s="9">
        <v>2.19654477780862</v>
      </c>
      <c r="F5" s="13">
        <f t="shared" si="0"/>
        <v>0</v>
      </c>
      <c r="G5" s="15">
        <v>7</v>
      </c>
      <c r="H5" s="9">
        <v>0.80326315947629601</v>
      </c>
      <c r="I5" s="9">
        <v>2.0799713914202398</v>
      </c>
      <c r="J5" s="13">
        <f t="shared" si="1"/>
        <v>0</v>
      </c>
      <c r="K5" s="15">
        <v>7</v>
      </c>
      <c r="L5" s="9">
        <v>0.83079678504135401</v>
      </c>
      <c r="M5" s="9">
        <v>2.2831767960637799</v>
      </c>
      <c r="N5" s="13">
        <f t="shared" si="2"/>
        <v>0</v>
      </c>
      <c r="O5" s="15">
        <v>2</v>
      </c>
      <c r="P5" s="9">
        <v>1.12584532449438</v>
      </c>
      <c r="Q5" s="9">
        <v>2.16572496636448</v>
      </c>
      <c r="R5" s="13">
        <f t="shared" si="3"/>
        <v>0</v>
      </c>
      <c r="T5" s="10" t="s">
        <v>186</v>
      </c>
      <c r="U5" s="15">
        <f t="shared" si="4"/>
        <v>114</v>
      </c>
      <c r="V5" s="15">
        <f>SUM(N3:N188)</f>
        <v>72</v>
      </c>
      <c r="W5" s="16">
        <f t="shared" si="5"/>
        <v>0.61290322580645162</v>
      </c>
      <c r="X5" s="16">
        <f t="shared" si="6"/>
        <v>0.38709677419354838</v>
      </c>
      <c r="AF5" t="s">
        <v>210</v>
      </c>
      <c r="AG5" s="19">
        <f>COUNTIFS($D$3:$D$188, "&gt;=0.2", $D$3:$D$188, "&lt;0.4")</f>
        <v>6</v>
      </c>
      <c r="AH5" s="2">
        <f>COUNTIFS($E$3:$E$188, "&gt;=0.2", $E$3:$E$188, "&lt;0.4")</f>
        <v>3</v>
      </c>
      <c r="AI5">
        <f>COUNTIFS($H$3:$H$188, "&gt;=0.2", $H$3:$H$188, "&lt;0.4")</f>
        <v>4</v>
      </c>
      <c r="AJ5">
        <f>COUNTIFS($I$3:$I$188, "&gt;=0.2", $I$3:$I$188, "&lt;0.4")</f>
        <v>2</v>
      </c>
      <c r="AK5" s="19">
        <f>COUNTIFS($L$3:$L$188, "&gt;=0.2", $L$3:$L$188, "&lt;0.4")</f>
        <v>8</v>
      </c>
      <c r="AL5" s="2">
        <f>COUNTIFS($M$3:$M$188, "&gt;=0.2", $M$3:$M$188, "&lt;0.4")</f>
        <v>6</v>
      </c>
      <c r="AM5" s="19">
        <f>COUNTIFS($P$3:$P$188, "&gt;=0.2", $P$3:$P$188, "&lt;0.4")</f>
        <v>3</v>
      </c>
      <c r="AN5" s="2">
        <f>COUNTIFS($Q$3:$Q$188, "&gt;=0.2", $Q$3:$Q$188, "&lt;0.4")</f>
        <v>4</v>
      </c>
    </row>
    <row r="6" spans="1:40" x14ac:dyDescent="0.25">
      <c r="A6" s="10" t="s">
        <v>12</v>
      </c>
      <c r="B6" s="17">
        <v>71</v>
      </c>
      <c r="C6" s="10">
        <v>7</v>
      </c>
      <c r="D6" s="9">
        <v>0.99838019129536604</v>
      </c>
      <c r="E6" s="9">
        <v>0.26924090238661103</v>
      </c>
      <c r="F6" s="13">
        <f t="shared" si="0"/>
        <v>1</v>
      </c>
      <c r="G6" s="15">
        <v>6</v>
      </c>
      <c r="H6" s="9">
        <v>0.76394505368934196</v>
      </c>
      <c r="I6" s="9">
        <v>0.365742694413762</v>
      </c>
      <c r="J6" s="13">
        <f t="shared" si="1"/>
        <v>1</v>
      </c>
      <c r="K6" s="15">
        <v>8</v>
      </c>
      <c r="L6" s="9">
        <v>0.79239582638504902</v>
      </c>
      <c r="M6" s="9">
        <v>0.26307496230312699</v>
      </c>
      <c r="N6" s="13">
        <f t="shared" si="2"/>
        <v>1</v>
      </c>
      <c r="O6" s="15">
        <v>8</v>
      </c>
      <c r="P6" s="9">
        <v>0.90316928593378198</v>
      </c>
      <c r="Q6" s="9">
        <v>0.38697437547143299</v>
      </c>
      <c r="R6" s="13">
        <f t="shared" si="3"/>
        <v>1</v>
      </c>
      <c r="T6" s="10" t="s">
        <v>187</v>
      </c>
      <c r="U6" s="15">
        <f t="shared" si="4"/>
        <v>72</v>
      </c>
      <c r="V6" s="15">
        <f>SUM(R3:R188)</f>
        <v>114</v>
      </c>
      <c r="W6" s="16">
        <f t="shared" si="5"/>
        <v>0.38709677419354838</v>
      </c>
      <c r="X6" s="16">
        <f t="shared" si="6"/>
        <v>0.61290322580645162</v>
      </c>
      <c r="AF6" t="s">
        <v>211</v>
      </c>
      <c r="AG6" s="19">
        <f>COUNTIFS($D$3:$D$188, "&gt;=0.4", $D$3:$D$188, "&lt;0.6")</f>
        <v>35</v>
      </c>
      <c r="AH6" s="2">
        <f>COUNTIFS($E$3:$E$188, "&gt;=0.4", $E$3:$E$188, "&lt;0.6")</f>
        <v>16</v>
      </c>
      <c r="AI6">
        <f>COUNTIFS($H$3:$H$188, "&gt;=0.4", $H$3:$H$188, "&lt;0.6")</f>
        <v>26</v>
      </c>
      <c r="AJ6">
        <f>COUNTIFS($I$3:$I$188, "&gt;=0.4", $I$3:$I$188, "&lt;0.6")</f>
        <v>20</v>
      </c>
      <c r="AK6" s="19">
        <f>COUNTIFS($L$3:$L$188, "&gt;=0.4",$L$3:$L$188, "&lt;0.6")</f>
        <v>32</v>
      </c>
      <c r="AL6" s="2">
        <f>COUNTIFS($M$3:$M$188, "&gt;=0.4", $M$3:$M$188, "&lt;0.6")</f>
        <v>8</v>
      </c>
      <c r="AM6" s="19">
        <f>COUNTIFS($P$3:$P$188, "&gt;=0.4", $P$3:$P$188, "&lt;0.6")</f>
        <v>11</v>
      </c>
      <c r="AN6" s="2">
        <f>COUNTIFS($Q$3:$Q$188, "&gt;=0.4", $Q$3:$Q$188, "&lt;0.6")</f>
        <v>19</v>
      </c>
    </row>
    <row r="7" spans="1:40" x14ac:dyDescent="0.25">
      <c r="A7" s="10" t="s">
        <v>13</v>
      </c>
      <c r="B7" s="17">
        <v>68</v>
      </c>
      <c r="C7" s="10">
        <v>6</v>
      </c>
      <c r="D7" s="9">
        <v>1.1716912800591699</v>
      </c>
      <c r="E7" s="9">
        <v>1.3298716311732599</v>
      </c>
      <c r="F7" s="13">
        <f t="shared" si="0"/>
        <v>0</v>
      </c>
      <c r="G7" s="15">
        <v>8</v>
      </c>
      <c r="H7" s="9">
        <v>1.35122759852388</v>
      </c>
      <c r="I7" s="9">
        <v>1.4449985668195999</v>
      </c>
      <c r="J7" s="13">
        <f t="shared" si="1"/>
        <v>0</v>
      </c>
      <c r="K7" s="15">
        <v>8</v>
      </c>
      <c r="L7" s="9">
        <v>1.20022220211807</v>
      </c>
      <c r="M7" s="9">
        <v>1.6047200726712501</v>
      </c>
      <c r="N7" s="13">
        <f t="shared" si="2"/>
        <v>0</v>
      </c>
      <c r="O7" s="15">
        <v>8</v>
      </c>
      <c r="P7" s="9">
        <v>0.767972891915356</v>
      </c>
      <c r="Q7" s="9">
        <v>1.4335563603679999</v>
      </c>
      <c r="R7" s="13">
        <f t="shared" si="3"/>
        <v>0</v>
      </c>
      <c r="AF7" t="s">
        <v>212</v>
      </c>
      <c r="AG7" s="19">
        <f>COUNTIFS($D$3:$D$188, "&gt;=0.6", $D$3:$D$188, "&lt;0.8")</f>
        <v>43</v>
      </c>
      <c r="AH7" s="2">
        <f>COUNTIFS($E$3:$E$188, "&gt;=0.6", $E$3:$E$188, "&lt;0.8")</f>
        <v>28</v>
      </c>
      <c r="AI7">
        <f>COUNTIFS($H$3:$H$188, "&gt;=0.6", $H$3:$H$188, "&lt;0.8")</f>
        <v>44</v>
      </c>
      <c r="AJ7">
        <f>COUNTIFS($I$3:$I$188, "&gt;=0.6", $I$3:$I$188, "&lt;0.8")</f>
        <v>29</v>
      </c>
      <c r="AK7" s="19">
        <f>COUNTIFS($L$3:$L$188, "&gt;=0.6", $L$3:$L$188, "&lt;0.8")</f>
        <v>40</v>
      </c>
      <c r="AL7" s="2">
        <f>COUNTIFS($M$3:$M$188, "&gt;=0.6", $M$3:$M$188, "&lt;0.8")</f>
        <v>23</v>
      </c>
      <c r="AM7" s="19">
        <f>COUNTIFS($P$3:$P$188, "&gt;=0.6", $P$3:$P$188, "&lt;0.8")</f>
        <v>31</v>
      </c>
      <c r="AN7" s="2">
        <f>COUNTIFS($Q$3:$Q$188, "&gt;=0.6", $Q$3:$Q$188, "&lt;0.8")</f>
        <v>33</v>
      </c>
    </row>
    <row r="8" spans="1:40" x14ac:dyDescent="0.25">
      <c r="A8" s="10" t="s">
        <v>14</v>
      </c>
      <c r="B8" s="17">
        <v>63</v>
      </c>
      <c r="C8" s="10">
        <v>2</v>
      </c>
      <c r="D8" s="9">
        <v>0.555985989833224</v>
      </c>
      <c r="E8" s="9">
        <v>0.78909582800509004</v>
      </c>
      <c r="F8" s="13">
        <f t="shared" si="0"/>
        <v>0</v>
      </c>
      <c r="G8" s="15">
        <v>8</v>
      </c>
      <c r="H8" s="9">
        <v>0.78601376263073397</v>
      </c>
      <c r="I8" s="9">
        <v>1.0019876263414</v>
      </c>
      <c r="J8" s="13">
        <f t="shared" si="1"/>
        <v>0</v>
      </c>
      <c r="K8" s="15">
        <v>8</v>
      </c>
      <c r="L8" s="9">
        <v>0.91003803498570901</v>
      </c>
      <c r="M8" s="9">
        <v>0.881390965854838</v>
      </c>
      <c r="N8" s="13">
        <f t="shared" si="2"/>
        <v>1</v>
      </c>
      <c r="O8" s="15">
        <v>8</v>
      </c>
      <c r="P8" s="9">
        <v>0.91396909801383996</v>
      </c>
      <c r="Q8" s="9">
        <v>1.04336519304256</v>
      </c>
      <c r="R8" s="13">
        <f t="shared" si="3"/>
        <v>0</v>
      </c>
      <c r="AF8" t="s">
        <v>213</v>
      </c>
      <c r="AG8" s="19">
        <f>COUNTIFS($D$3:$D$188, "&gt;=0.8", $D$3:$D$188, "&lt;1")</f>
        <v>53</v>
      </c>
      <c r="AH8" s="2">
        <f>COUNTIFS($E$3:$E$188, "&gt;=0.8",$E$3:$E$188, "&lt;1")</f>
        <v>46</v>
      </c>
      <c r="AI8">
        <f>COUNTIFS($H$3:$H$188, "&gt;=0.8", $H$3:$H$188, "&lt;1")</f>
        <v>43</v>
      </c>
      <c r="AJ8">
        <f>COUNTIFS($I$3:$I$188, "&gt;=0.8", $I$3:$I$188, "&lt;1")</f>
        <v>48</v>
      </c>
      <c r="AK8" s="19">
        <f>COUNTIFS($L$3:$L$188, "&gt;=0.8", $L$3:$L$188, "&lt;1")</f>
        <v>39</v>
      </c>
      <c r="AL8" s="2">
        <f>COUNTIFS($M$3:$M$188, "&gt;=0.8", $M$3:$M$188, "&lt;1")</f>
        <v>57</v>
      </c>
      <c r="AM8" s="19">
        <f>COUNTIFS($P$3:$P$188, "&gt;=0.8", $P$3:$P$188, "&lt;1")</f>
        <v>41</v>
      </c>
      <c r="AN8" s="2">
        <f>COUNTIFS($Q$3:$Q$188, "&gt;=0.8", $Q$3:$Q$188, "&lt;1")</f>
        <v>48</v>
      </c>
    </row>
    <row r="9" spans="1:40" x14ac:dyDescent="0.25">
      <c r="A9" s="10" t="s">
        <v>15</v>
      </c>
      <c r="B9" s="17">
        <v>60</v>
      </c>
      <c r="C9" s="10">
        <v>2</v>
      </c>
      <c r="D9" s="9">
        <v>0.907803367889915</v>
      </c>
      <c r="E9" s="9">
        <v>1.0981156374733101</v>
      </c>
      <c r="F9" s="13">
        <f t="shared" si="0"/>
        <v>0</v>
      </c>
      <c r="G9" s="15">
        <v>1</v>
      </c>
      <c r="H9" s="9">
        <v>0.83141833365401197</v>
      </c>
      <c r="I9" s="9">
        <v>1.0490012298215201</v>
      </c>
      <c r="J9" s="13">
        <f t="shared" si="1"/>
        <v>0</v>
      </c>
      <c r="K9" s="15">
        <v>2</v>
      </c>
      <c r="L9" s="9">
        <v>0.52656860625000101</v>
      </c>
      <c r="M9" s="9">
        <v>0.81926278295267296</v>
      </c>
      <c r="N9" s="13">
        <f t="shared" si="2"/>
        <v>0</v>
      </c>
      <c r="O9" s="15">
        <v>4</v>
      </c>
      <c r="P9" s="9">
        <v>1.1812811908121399</v>
      </c>
      <c r="Q9" s="9">
        <v>1.1249006029789099</v>
      </c>
      <c r="R9" s="13">
        <f t="shared" si="3"/>
        <v>1</v>
      </c>
      <c r="AF9" t="s">
        <v>214</v>
      </c>
      <c r="AG9" s="19">
        <f>COUNTIFS($D$3:$D$188, "&gt;=1", $D$3:$D$188, "&lt;1.2")</f>
        <v>21</v>
      </c>
      <c r="AH9" s="2">
        <f>COUNTIFS($E$3:$E$188, "&gt;=1", $E$3:$E$188, "&lt;1.2")</f>
        <v>46</v>
      </c>
      <c r="AI9">
        <f>COUNTIFS($H$3:$H$188, "&gt;=1", $H$3:$H$188, "&lt;1.2")</f>
        <v>31</v>
      </c>
      <c r="AJ9">
        <f>COUNTIFS($I$3:$I$188, "&gt;=1", $I$3:$I$188, "&lt;1.2")</f>
        <v>48</v>
      </c>
      <c r="AK9" s="19">
        <f>COUNTIFS($L$3:$L$188, "&gt;=1",$L$3:$L$188, "&lt;1.2")</f>
        <v>25</v>
      </c>
      <c r="AL9" s="2">
        <f>COUNTIFS($M$3:$M$188, "&gt;=1", $M$3:$M$188, "&lt;1.2")</f>
        <v>51</v>
      </c>
      <c r="AM9" s="19">
        <f>COUNTIFS($P$3:$P$188, "&gt;=1",$P$3:$P$188, "&lt;1.2")</f>
        <v>38</v>
      </c>
      <c r="AN9" s="2">
        <f>COUNTIFS($Q$3:$Q$188, "&gt;=1", $Q$3:$Q$188, "&lt;1.2")</f>
        <v>45</v>
      </c>
    </row>
    <row r="10" spans="1:40" x14ac:dyDescent="0.25">
      <c r="A10" s="10" t="s">
        <v>16</v>
      </c>
      <c r="B10" s="17">
        <v>60</v>
      </c>
      <c r="C10" s="10">
        <v>2</v>
      </c>
      <c r="D10" s="9">
        <v>0.370727926948696</v>
      </c>
      <c r="E10" s="9">
        <v>0.60534976382941996</v>
      </c>
      <c r="F10" s="13">
        <f t="shared" si="0"/>
        <v>0</v>
      </c>
      <c r="G10" s="15">
        <v>8</v>
      </c>
      <c r="H10" s="9">
        <v>0.26378864494028698</v>
      </c>
      <c r="I10" s="9">
        <v>0.42371597331817601</v>
      </c>
      <c r="J10" s="13">
        <f t="shared" si="1"/>
        <v>0</v>
      </c>
      <c r="K10" s="15">
        <v>8</v>
      </c>
      <c r="L10" s="9">
        <v>0.32185246158908498</v>
      </c>
      <c r="M10" s="9">
        <v>0.44536962000590302</v>
      </c>
      <c r="N10" s="13">
        <f t="shared" si="2"/>
        <v>0</v>
      </c>
      <c r="O10" s="15">
        <v>8</v>
      </c>
      <c r="P10" s="9">
        <v>0.39208528998922199</v>
      </c>
      <c r="Q10" s="9">
        <v>0.47721683683820298</v>
      </c>
      <c r="R10" s="13">
        <f t="shared" si="3"/>
        <v>0</v>
      </c>
      <c r="AF10" t="s">
        <v>215</v>
      </c>
      <c r="AG10" s="19">
        <f>COUNTIFS($D$3:$D$188, "&gt;=1.2", $D$3:$D$188, "&lt;1.4")</f>
        <v>17</v>
      </c>
      <c r="AH10" s="2">
        <f>COUNTIFS($E$3:$E$188, "&gt;=1.2", $E$3:$E$188, "&lt;1.4")</f>
        <v>30</v>
      </c>
      <c r="AI10">
        <f>COUNTIFS($H$3:$H$188, "&gt;=1.2", $H$3:$H$188, "&lt;1.4")</f>
        <v>20</v>
      </c>
      <c r="AJ10">
        <f>COUNTIFS($I$3:$I$188, "&gt;=1.2", $I$3:$I$188, "&lt;1.4")</f>
        <v>26</v>
      </c>
      <c r="AK10" s="19">
        <f>COUNTIFS($L$3:$L$188, "&gt;=1.2", $L$3:$L$188, "&lt;1.4")</f>
        <v>19</v>
      </c>
      <c r="AL10" s="2">
        <f>COUNTIFS($M$3:$M$188, "&gt;=1.2", $M$3:$M$188, "&lt;1.4")</f>
        <v>27</v>
      </c>
      <c r="AM10" s="19">
        <f>COUNTIFS($P$3:$P$188, "&gt;=1.2", $P$3:$P$188, "&lt;1.4")</f>
        <v>32</v>
      </c>
      <c r="AN10" s="2">
        <f>COUNTIFS($Q$3:$Q$188, "&gt;=1.2", $Q$3:$Q$188, "&lt;1.4")</f>
        <v>24</v>
      </c>
    </row>
    <row r="11" spans="1:40" x14ac:dyDescent="0.25">
      <c r="A11" s="10" t="s">
        <v>17</v>
      </c>
      <c r="B11" s="17">
        <v>58</v>
      </c>
      <c r="C11" s="10">
        <v>2</v>
      </c>
      <c r="D11" s="9">
        <v>1.32339013939894</v>
      </c>
      <c r="E11" s="9">
        <v>0.43998551185046603</v>
      </c>
      <c r="F11" s="13">
        <f t="shared" si="0"/>
        <v>1</v>
      </c>
      <c r="G11" s="15">
        <v>2</v>
      </c>
      <c r="H11" s="9">
        <v>1.49018690415801</v>
      </c>
      <c r="I11" s="9">
        <v>0.62125622414098602</v>
      </c>
      <c r="J11" s="13">
        <f t="shared" si="1"/>
        <v>1</v>
      </c>
      <c r="K11" s="15">
        <v>2</v>
      </c>
      <c r="L11" s="9">
        <v>1.5914622689195901</v>
      </c>
      <c r="M11" s="9">
        <v>0.61409966518432602</v>
      </c>
      <c r="N11" s="13">
        <f t="shared" si="2"/>
        <v>1</v>
      </c>
      <c r="O11" s="15">
        <v>8</v>
      </c>
      <c r="P11" s="9">
        <v>1.30225349731468</v>
      </c>
      <c r="Q11" s="9">
        <v>0.77837883902848803</v>
      </c>
      <c r="R11" s="13">
        <f t="shared" si="3"/>
        <v>1</v>
      </c>
      <c r="AF11" t="s">
        <v>218</v>
      </c>
      <c r="AG11" s="19">
        <f>COUNTIFS($D$3:$D$188, "&gt;=1.4", $D$3:$D$188, "&lt;1.6")</f>
        <v>4</v>
      </c>
      <c r="AH11" s="2">
        <f>COUNTIFS($E$3:$E$188, "&gt;=1.4", $E$3:$E$188, "&lt;1.6")</f>
        <v>8</v>
      </c>
      <c r="AI11">
        <f>COUNTIFS($H$3:$H$188, "&gt;=1.4", $H$3:$H$188, "&lt;1.6")</f>
        <v>10</v>
      </c>
      <c r="AJ11">
        <f>COUNTIFS($I$3:$I$188, "&gt;=1.4", $I$3:$I$188, "&lt;1.6")</f>
        <v>10</v>
      </c>
      <c r="AK11" s="19">
        <f>COUNTIFS($L$3:$L$188, "&gt;=1.4", $L$3:$L$188, "&lt;1.6")</f>
        <v>12</v>
      </c>
      <c r="AL11" s="2">
        <f>COUNTIFS($M$3:$M$188, "&gt;=1.4", $M$3:$M$188, "&lt;1.6")</f>
        <v>6</v>
      </c>
      <c r="AM11" s="19">
        <f>COUNTIFS($P$3:$P$188, "&gt;=1.4", $P$3:$P$188, "&lt;1.6")</f>
        <v>18</v>
      </c>
      <c r="AN11" s="2">
        <f>COUNTIFS($Q$3:$Q$188, "&gt;=1.4", $Q$3:$Q$188, "&lt;1.6")</f>
        <v>9</v>
      </c>
    </row>
    <row r="12" spans="1:40" x14ac:dyDescent="0.25">
      <c r="A12" s="10" t="s">
        <v>18</v>
      </c>
      <c r="B12" s="17">
        <v>57</v>
      </c>
      <c r="C12" s="10">
        <v>4</v>
      </c>
      <c r="D12" s="9">
        <v>0.53088724205780902</v>
      </c>
      <c r="E12" s="9">
        <v>0.50783682256497997</v>
      </c>
      <c r="F12" s="13">
        <f t="shared" si="0"/>
        <v>1</v>
      </c>
      <c r="G12" s="15">
        <v>4</v>
      </c>
      <c r="H12" s="9">
        <v>0.59908727545072404</v>
      </c>
      <c r="I12" s="9">
        <v>0.63460878703749701</v>
      </c>
      <c r="J12" s="13">
        <f t="shared" si="1"/>
        <v>0</v>
      </c>
      <c r="K12" s="15">
        <v>4</v>
      </c>
      <c r="L12" s="9">
        <v>0.65847524552687298</v>
      </c>
      <c r="M12" s="9">
        <v>0.38572849528045899</v>
      </c>
      <c r="N12" s="13">
        <f t="shared" si="2"/>
        <v>1</v>
      </c>
      <c r="O12" s="15">
        <v>8</v>
      </c>
      <c r="P12" s="9">
        <v>0.632710073719704</v>
      </c>
      <c r="Q12" s="9">
        <v>0.47139547053687197</v>
      </c>
      <c r="R12" s="13">
        <f t="shared" si="3"/>
        <v>1</v>
      </c>
      <c r="AF12" t="s">
        <v>219</v>
      </c>
      <c r="AG12" s="19">
        <f>COUNTIF($D$3:$D$188, "&gt;=1.6")</f>
        <v>6</v>
      </c>
      <c r="AH12" s="2">
        <f>COUNTIF($E$3:$E$188, "&gt;=1.6")</f>
        <v>8</v>
      </c>
      <c r="AI12">
        <f>COUNTIF($H$3:$H$188, "&gt;=1.6")</f>
        <v>8</v>
      </c>
      <c r="AJ12">
        <f>COUNTIF($I$3:$I$188, "&gt;=1.6")</f>
        <v>3</v>
      </c>
      <c r="AK12" s="19">
        <f>COUNTIF($L$3:$L$188, "&gt;=1.6")</f>
        <v>11</v>
      </c>
      <c r="AL12" s="2">
        <f>COUNTIF($M$3:$M$188, "&gt;=1.6")</f>
        <v>8</v>
      </c>
      <c r="AM12" s="19">
        <f>COUNTIF($P$3:$P$188, "&gt;=1.6")</f>
        <v>12</v>
      </c>
      <c r="AN12" s="2">
        <f>COUNTIF($Q$3:$Q$188, "&gt;=1.6")</f>
        <v>4</v>
      </c>
    </row>
    <row r="13" spans="1:40" x14ac:dyDescent="0.25">
      <c r="A13" s="10" t="s">
        <v>19</v>
      </c>
      <c r="B13" s="17">
        <v>57</v>
      </c>
      <c r="C13" s="10">
        <v>6</v>
      </c>
      <c r="D13" s="9">
        <v>0.44806815554558499</v>
      </c>
      <c r="E13" s="9">
        <v>0.51673320726316296</v>
      </c>
      <c r="F13" s="13">
        <f t="shared" si="0"/>
        <v>0</v>
      </c>
      <c r="G13" s="15">
        <v>6</v>
      </c>
      <c r="H13" s="9">
        <v>0.343956370032096</v>
      </c>
      <c r="I13" s="9">
        <v>0.463448140442622</v>
      </c>
      <c r="J13" s="13">
        <f t="shared" si="1"/>
        <v>0</v>
      </c>
      <c r="K13" s="15">
        <v>6</v>
      </c>
      <c r="L13" s="9">
        <v>0.33198690955308902</v>
      </c>
      <c r="M13" s="9">
        <v>0.34204151269144401</v>
      </c>
      <c r="N13" s="13">
        <f t="shared" si="2"/>
        <v>0</v>
      </c>
      <c r="O13" s="15">
        <v>8</v>
      </c>
      <c r="P13" s="9">
        <v>0.25045318280414403</v>
      </c>
      <c r="Q13" s="9">
        <v>0.53650989430990303</v>
      </c>
      <c r="R13" s="13">
        <f t="shared" si="3"/>
        <v>0</v>
      </c>
    </row>
    <row r="14" spans="1:40" x14ac:dyDescent="0.25">
      <c r="A14" s="10" t="s">
        <v>20</v>
      </c>
      <c r="B14" s="17">
        <v>56</v>
      </c>
      <c r="C14" s="10">
        <v>7</v>
      </c>
      <c r="D14" s="9">
        <v>1.39341808660209</v>
      </c>
      <c r="E14" s="9">
        <v>1.9865574833894399</v>
      </c>
      <c r="F14" s="13">
        <f t="shared" si="0"/>
        <v>0</v>
      </c>
      <c r="G14" s="15">
        <v>8</v>
      </c>
      <c r="H14" s="9">
        <v>1.02816686414768</v>
      </c>
      <c r="I14" s="9">
        <v>1.2661286966454299</v>
      </c>
      <c r="J14" s="13">
        <f t="shared" si="1"/>
        <v>0</v>
      </c>
      <c r="K14" s="15">
        <v>2</v>
      </c>
      <c r="L14" s="9">
        <v>1.7127790271432</v>
      </c>
      <c r="M14" s="9">
        <v>1.56400953894048</v>
      </c>
      <c r="N14" s="13">
        <f t="shared" si="2"/>
        <v>1</v>
      </c>
      <c r="O14" s="15">
        <v>2</v>
      </c>
      <c r="P14" s="9">
        <v>1.1410337374397901</v>
      </c>
      <c r="Q14" s="9">
        <v>1.71887472931027</v>
      </c>
      <c r="R14" s="13">
        <f t="shared" si="3"/>
        <v>0</v>
      </c>
    </row>
    <row r="15" spans="1:40" x14ac:dyDescent="0.25">
      <c r="A15" s="10" t="s">
        <v>21</v>
      </c>
      <c r="B15" s="17">
        <v>54</v>
      </c>
      <c r="C15" s="10">
        <v>2</v>
      </c>
      <c r="D15" s="9">
        <v>0.51857596904884395</v>
      </c>
      <c r="E15" s="9">
        <v>1.46871509193756</v>
      </c>
      <c r="F15" s="13">
        <f t="shared" si="0"/>
        <v>0</v>
      </c>
      <c r="G15" s="15">
        <v>2</v>
      </c>
      <c r="H15" s="9">
        <v>0.50973660416444999</v>
      </c>
      <c r="I15" s="9">
        <v>1.2206234302355301</v>
      </c>
      <c r="J15" s="13">
        <f t="shared" si="1"/>
        <v>0</v>
      </c>
      <c r="K15" s="15">
        <v>2</v>
      </c>
      <c r="L15" s="9">
        <v>0.55842030304131296</v>
      </c>
      <c r="M15" s="9">
        <v>1.20808588114992</v>
      </c>
      <c r="N15" s="13">
        <f t="shared" si="2"/>
        <v>0</v>
      </c>
      <c r="O15" s="15">
        <v>8</v>
      </c>
      <c r="P15" s="9">
        <v>0.55807011078792901</v>
      </c>
      <c r="Q15" s="9">
        <v>1.1962337835483401</v>
      </c>
      <c r="R15" s="13">
        <f t="shared" si="3"/>
        <v>0</v>
      </c>
    </row>
    <row r="16" spans="1:40" x14ac:dyDescent="0.25">
      <c r="A16" s="10" t="s">
        <v>22</v>
      </c>
      <c r="B16" s="17">
        <v>52</v>
      </c>
      <c r="C16" s="10">
        <v>4</v>
      </c>
      <c r="D16" s="9">
        <v>0.36555525791439902</v>
      </c>
      <c r="E16" s="9">
        <v>0.911079264427753</v>
      </c>
      <c r="F16" s="13">
        <f t="shared" si="0"/>
        <v>0</v>
      </c>
      <c r="G16" s="15">
        <v>4</v>
      </c>
      <c r="H16" s="9">
        <v>0.56191733239627595</v>
      </c>
      <c r="I16" s="9">
        <v>1.0030718589288601</v>
      </c>
      <c r="J16" s="13">
        <f t="shared" si="1"/>
        <v>0</v>
      </c>
      <c r="K16" s="15">
        <v>4</v>
      </c>
      <c r="L16" s="9">
        <v>0.56994612504813202</v>
      </c>
      <c r="M16" s="9">
        <v>0.83801468502523002</v>
      </c>
      <c r="N16" s="13">
        <f t="shared" si="2"/>
        <v>0</v>
      </c>
      <c r="O16" s="15">
        <v>2</v>
      </c>
      <c r="P16" s="9">
        <v>0.59833897599174601</v>
      </c>
      <c r="Q16" s="9">
        <v>0.36386529144343099</v>
      </c>
      <c r="R16" s="13">
        <f t="shared" si="3"/>
        <v>1</v>
      </c>
    </row>
    <row r="17" spans="1:25" x14ac:dyDescent="0.25">
      <c r="A17" s="10" t="s">
        <v>23</v>
      </c>
      <c r="B17" s="17">
        <v>52</v>
      </c>
      <c r="C17" s="10">
        <v>6</v>
      </c>
      <c r="D17" s="9">
        <v>0.464182615014888</v>
      </c>
      <c r="E17" s="9">
        <v>0.85187034041784004</v>
      </c>
      <c r="F17" s="13">
        <f t="shared" si="0"/>
        <v>0</v>
      </c>
      <c r="G17" s="15">
        <v>6</v>
      </c>
      <c r="H17" s="9">
        <v>0.825902110818164</v>
      </c>
      <c r="I17" s="9">
        <v>0.90072881171418095</v>
      </c>
      <c r="J17" s="13">
        <f t="shared" si="1"/>
        <v>0</v>
      </c>
      <c r="K17" s="15">
        <v>6</v>
      </c>
      <c r="L17" s="9">
        <v>0.67610990123433401</v>
      </c>
      <c r="M17" s="9">
        <v>0.93826974300896204</v>
      </c>
      <c r="N17" s="13">
        <f t="shared" si="2"/>
        <v>0</v>
      </c>
      <c r="O17" s="15">
        <v>5</v>
      </c>
      <c r="P17" s="9">
        <v>1.3622694372178099</v>
      </c>
      <c r="Q17" s="9">
        <v>0.86520461218784395</v>
      </c>
      <c r="R17" s="13">
        <f t="shared" si="3"/>
        <v>1</v>
      </c>
    </row>
    <row r="18" spans="1:25" x14ac:dyDescent="0.25">
      <c r="A18" s="10" t="s">
        <v>24</v>
      </c>
      <c r="B18" s="17">
        <v>51</v>
      </c>
      <c r="C18" s="10">
        <v>1</v>
      </c>
      <c r="D18" s="9">
        <v>0.245154793028733</v>
      </c>
      <c r="E18" s="9">
        <v>0.30964941036292498</v>
      </c>
      <c r="F18" s="13">
        <f t="shared" si="0"/>
        <v>0</v>
      </c>
      <c r="G18" s="15">
        <v>2</v>
      </c>
      <c r="H18" s="9">
        <v>0.31224285767106102</v>
      </c>
      <c r="I18" s="9">
        <v>0.55634702966732197</v>
      </c>
      <c r="J18" s="13">
        <f t="shared" si="1"/>
        <v>0</v>
      </c>
      <c r="K18" s="15">
        <v>8</v>
      </c>
      <c r="L18" s="9">
        <v>0.35269173929279102</v>
      </c>
      <c r="M18" s="9">
        <v>0.52200799158953903</v>
      </c>
      <c r="N18" s="13">
        <f t="shared" si="2"/>
        <v>0</v>
      </c>
      <c r="O18" s="15">
        <v>6</v>
      </c>
      <c r="P18" s="9">
        <v>0.359136466885702</v>
      </c>
      <c r="Q18" s="9">
        <v>0.53798390956120801</v>
      </c>
      <c r="R18" s="13">
        <f t="shared" si="3"/>
        <v>0</v>
      </c>
    </row>
    <row r="19" spans="1:25" x14ac:dyDescent="0.25">
      <c r="A19" s="10" t="s">
        <v>25</v>
      </c>
      <c r="B19" s="17">
        <v>50</v>
      </c>
      <c r="C19" s="10">
        <v>1</v>
      </c>
      <c r="D19" s="9">
        <v>0.75297386222408902</v>
      </c>
      <c r="E19" s="9">
        <v>1.02995276296611</v>
      </c>
      <c r="F19" s="13">
        <f t="shared" si="0"/>
        <v>0</v>
      </c>
      <c r="G19" s="15">
        <v>2</v>
      </c>
      <c r="H19" s="9">
        <v>0.70835704859441995</v>
      </c>
      <c r="I19" s="9">
        <v>1.0621647310634801</v>
      </c>
      <c r="J19" s="13">
        <f t="shared" si="1"/>
        <v>0</v>
      </c>
      <c r="K19" s="15">
        <v>2</v>
      </c>
      <c r="L19" s="9">
        <v>0.75109228870717704</v>
      </c>
      <c r="M19" s="9">
        <v>0.721589337165367</v>
      </c>
      <c r="N19" s="13">
        <f t="shared" si="2"/>
        <v>1</v>
      </c>
      <c r="O19" s="15">
        <v>8</v>
      </c>
      <c r="P19" s="9">
        <v>0.72864492378982304</v>
      </c>
      <c r="Q19" s="9">
        <v>0.72593804978252297</v>
      </c>
      <c r="R19" s="13">
        <f t="shared" si="3"/>
        <v>1</v>
      </c>
    </row>
    <row r="20" spans="1:25" x14ac:dyDescent="0.25">
      <c r="A20" s="10" t="s">
        <v>26</v>
      </c>
      <c r="B20" s="17">
        <v>50</v>
      </c>
      <c r="C20" s="10">
        <v>8</v>
      </c>
      <c r="D20" s="9">
        <v>0.52838451089605698</v>
      </c>
      <c r="E20" s="9">
        <v>0.56016355449488797</v>
      </c>
      <c r="F20" s="13">
        <f t="shared" si="0"/>
        <v>0</v>
      </c>
      <c r="G20" s="15">
        <v>8</v>
      </c>
      <c r="H20" s="9">
        <v>0.59586216327381103</v>
      </c>
      <c r="I20" s="9">
        <v>0.43020138250352302</v>
      </c>
      <c r="J20" s="13">
        <f t="shared" si="1"/>
        <v>1</v>
      </c>
      <c r="K20" s="15">
        <v>8</v>
      </c>
      <c r="L20" s="9">
        <v>0.59308210709724196</v>
      </c>
      <c r="M20" s="9">
        <v>0.507871343352014</v>
      </c>
      <c r="N20" s="13">
        <f t="shared" si="2"/>
        <v>1</v>
      </c>
      <c r="O20" s="15">
        <v>8</v>
      </c>
      <c r="P20" s="9">
        <v>0.63153622010983501</v>
      </c>
      <c r="Q20" s="9">
        <v>0.219673108388378</v>
      </c>
      <c r="R20" s="13">
        <f t="shared" si="3"/>
        <v>1</v>
      </c>
    </row>
    <row r="21" spans="1:25" x14ac:dyDescent="0.25">
      <c r="A21" s="10" t="s">
        <v>27</v>
      </c>
      <c r="B21" s="17">
        <v>48</v>
      </c>
      <c r="C21" s="10">
        <v>6</v>
      </c>
      <c r="D21" s="9">
        <v>1.01170211370769</v>
      </c>
      <c r="E21" s="9">
        <v>1.6214474080218799</v>
      </c>
      <c r="F21" s="13">
        <f t="shared" si="0"/>
        <v>0</v>
      </c>
      <c r="G21" s="15">
        <v>6</v>
      </c>
      <c r="H21" s="9">
        <v>0.68395789661885897</v>
      </c>
      <c r="I21" s="9">
        <v>1.4699589436454401</v>
      </c>
      <c r="J21" s="13">
        <f t="shared" si="1"/>
        <v>0</v>
      </c>
      <c r="K21" s="15">
        <v>2</v>
      </c>
      <c r="L21" s="9">
        <v>0.89817901819950696</v>
      </c>
      <c r="M21" s="9">
        <v>1.0014279080151001</v>
      </c>
      <c r="N21" s="13">
        <f t="shared" si="2"/>
        <v>0</v>
      </c>
      <c r="O21" s="15">
        <v>8</v>
      </c>
      <c r="P21" s="9">
        <v>1.1782596761176201</v>
      </c>
      <c r="Q21" s="9">
        <v>1.17754019604367</v>
      </c>
      <c r="R21" s="13">
        <f t="shared" si="3"/>
        <v>1</v>
      </c>
    </row>
    <row r="22" spans="1:25" x14ac:dyDescent="0.25">
      <c r="A22" s="10" t="s">
        <v>28</v>
      </c>
      <c r="B22" s="17">
        <v>48</v>
      </c>
      <c r="C22" s="10">
        <v>5</v>
      </c>
      <c r="D22" s="9">
        <v>0.69866319582659997</v>
      </c>
      <c r="E22" s="9">
        <v>0.98643700489812103</v>
      </c>
      <c r="F22" s="13">
        <f t="shared" si="0"/>
        <v>0</v>
      </c>
      <c r="G22" s="15">
        <v>8</v>
      </c>
      <c r="H22" s="9">
        <v>0.90271646569562103</v>
      </c>
      <c r="I22" s="9">
        <v>0.48942220374295498</v>
      </c>
      <c r="J22" s="13">
        <f t="shared" si="1"/>
        <v>1</v>
      </c>
      <c r="K22" s="15">
        <v>8</v>
      </c>
      <c r="L22" s="9">
        <v>1.1287708670205201</v>
      </c>
      <c r="M22" s="9">
        <v>1.0663110126816699</v>
      </c>
      <c r="N22" s="13">
        <f t="shared" si="2"/>
        <v>1</v>
      </c>
      <c r="O22" s="15">
        <v>8</v>
      </c>
      <c r="P22" s="9">
        <v>1.02733156965198</v>
      </c>
      <c r="Q22" s="9">
        <v>0.71320535159010001</v>
      </c>
      <c r="R22" s="13">
        <f t="shared" si="3"/>
        <v>1</v>
      </c>
    </row>
    <row r="23" spans="1:25" x14ac:dyDescent="0.25">
      <c r="A23" s="10" t="s">
        <v>29</v>
      </c>
      <c r="B23" s="17">
        <v>48</v>
      </c>
      <c r="C23" s="10">
        <v>8</v>
      </c>
      <c r="D23" s="9">
        <v>0.68238481388953998</v>
      </c>
      <c r="E23" s="9">
        <v>0.79164256349068196</v>
      </c>
      <c r="F23" s="13">
        <f t="shared" si="0"/>
        <v>0</v>
      </c>
      <c r="G23" s="15">
        <v>4</v>
      </c>
      <c r="H23" s="9">
        <v>0.90144049496890299</v>
      </c>
      <c r="I23" s="9">
        <v>0.49806998621589399</v>
      </c>
      <c r="J23" s="13">
        <f t="shared" si="1"/>
        <v>1</v>
      </c>
      <c r="K23" s="15">
        <v>4</v>
      </c>
      <c r="L23" s="9">
        <v>0.986002890138024</v>
      </c>
      <c r="M23" s="9">
        <v>0.85483370279215798</v>
      </c>
      <c r="N23" s="13">
        <f t="shared" si="2"/>
        <v>1</v>
      </c>
      <c r="O23" s="15">
        <v>8</v>
      </c>
      <c r="P23" s="9">
        <v>1.0651860030003599</v>
      </c>
      <c r="Q23" s="9">
        <v>0.55615893994218302</v>
      </c>
      <c r="R23" s="13">
        <f t="shared" si="3"/>
        <v>1</v>
      </c>
    </row>
    <row r="24" spans="1:25" x14ac:dyDescent="0.25">
      <c r="A24" s="10" t="s">
        <v>30</v>
      </c>
      <c r="B24" s="17">
        <v>48</v>
      </c>
      <c r="C24" s="10">
        <v>8</v>
      </c>
      <c r="D24" s="9">
        <v>0.410286969681387</v>
      </c>
      <c r="E24" s="9">
        <v>1.16410695576767</v>
      </c>
      <c r="F24" s="13">
        <f t="shared" si="0"/>
        <v>0</v>
      </c>
      <c r="G24" s="15">
        <v>8</v>
      </c>
      <c r="H24" s="9">
        <v>0.494731769617751</v>
      </c>
      <c r="I24" s="9">
        <v>1.2994958397077201</v>
      </c>
      <c r="J24" s="13">
        <f t="shared" si="1"/>
        <v>0</v>
      </c>
      <c r="K24" s="15">
        <v>8</v>
      </c>
      <c r="L24" s="9">
        <v>0.51075934605761297</v>
      </c>
      <c r="M24" s="9">
        <v>0.89371242588608102</v>
      </c>
      <c r="N24" s="13">
        <f t="shared" si="2"/>
        <v>0</v>
      </c>
      <c r="O24" s="15">
        <v>8</v>
      </c>
      <c r="P24" s="9">
        <v>0.64686860862071005</v>
      </c>
      <c r="Q24" s="9">
        <v>0.42414603916631999</v>
      </c>
      <c r="R24" s="13">
        <f t="shared" si="3"/>
        <v>1</v>
      </c>
    </row>
    <row r="25" spans="1:25" x14ac:dyDescent="0.25">
      <c r="A25" s="10" t="s">
        <v>31</v>
      </c>
      <c r="B25" s="17">
        <v>48</v>
      </c>
      <c r="C25" s="10">
        <v>8</v>
      </c>
      <c r="D25" s="9">
        <v>0.80536656343595203</v>
      </c>
      <c r="E25" s="9">
        <v>0.74361436544572601</v>
      </c>
      <c r="F25" s="13">
        <f t="shared" si="0"/>
        <v>1</v>
      </c>
      <c r="G25" s="15">
        <v>8</v>
      </c>
      <c r="H25" s="9">
        <v>0.66811807479978003</v>
      </c>
      <c r="I25" s="9">
        <v>1.07762474041547</v>
      </c>
      <c r="J25" s="13">
        <f t="shared" si="1"/>
        <v>0</v>
      </c>
      <c r="K25" s="15">
        <v>8</v>
      </c>
      <c r="L25" s="9">
        <v>0.87299005781071903</v>
      </c>
      <c r="M25" s="9">
        <v>1.21418261052298</v>
      </c>
      <c r="N25" s="13">
        <f t="shared" si="2"/>
        <v>0</v>
      </c>
      <c r="O25" s="15">
        <v>8</v>
      </c>
      <c r="P25" s="9">
        <v>1.07349509809835</v>
      </c>
      <c r="Q25" s="9">
        <v>1.0901592467504899</v>
      </c>
      <c r="R25" s="13">
        <f t="shared" si="3"/>
        <v>0</v>
      </c>
    </row>
    <row r="26" spans="1:25" x14ac:dyDescent="0.25">
      <c r="A26" s="10">
        <v>429</v>
      </c>
      <c r="B26" s="17">
        <v>48</v>
      </c>
      <c r="C26" s="10">
        <v>7</v>
      </c>
      <c r="D26" s="9">
        <v>0.60699991556089194</v>
      </c>
      <c r="E26" s="9">
        <v>0.57961242143412195</v>
      </c>
      <c r="F26" s="13">
        <f t="shared" si="0"/>
        <v>1</v>
      </c>
      <c r="G26" s="15">
        <v>8</v>
      </c>
      <c r="H26" s="9">
        <v>0.79856872050439898</v>
      </c>
      <c r="I26" s="9">
        <v>0.65126467378349595</v>
      </c>
      <c r="J26" s="13">
        <f t="shared" si="1"/>
        <v>1</v>
      </c>
      <c r="K26" s="15">
        <v>8</v>
      </c>
      <c r="L26" s="9">
        <v>0.76934951478126801</v>
      </c>
      <c r="M26" s="9">
        <v>0.67422493433089603</v>
      </c>
      <c r="N26" s="13">
        <f t="shared" si="2"/>
        <v>1</v>
      </c>
      <c r="O26" s="15">
        <v>8</v>
      </c>
      <c r="P26" s="9">
        <v>0.74934730861575505</v>
      </c>
      <c r="Q26" s="9">
        <v>0.69735138786721496</v>
      </c>
      <c r="R26" s="13">
        <f t="shared" si="3"/>
        <v>1</v>
      </c>
      <c r="T26" s="10" t="s">
        <v>201</v>
      </c>
      <c r="U26" t="s">
        <v>184</v>
      </c>
      <c r="V26" t="s">
        <v>185</v>
      </c>
      <c r="W26" t="s">
        <v>186</v>
      </c>
      <c r="X26" t="s">
        <v>187</v>
      </c>
      <c r="Y26" t="s">
        <v>208</v>
      </c>
    </row>
    <row r="27" spans="1:25" x14ac:dyDescent="0.25">
      <c r="A27" s="10" t="s">
        <v>32</v>
      </c>
      <c r="B27" s="17">
        <v>47</v>
      </c>
      <c r="C27" s="10">
        <v>4</v>
      </c>
      <c r="D27" s="9">
        <v>0.963069370850409</v>
      </c>
      <c r="E27" s="9">
        <v>1.0408815700867999</v>
      </c>
      <c r="F27" s="13">
        <f t="shared" si="0"/>
        <v>0</v>
      </c>
      <c r="G27" s="15">
        <v>8</v>
      </c>
      <c r="H27" s="9">
        <v>0.70656831983839297</v>
      </c>
      <c r="I27" s="9">
        <v>0.97396484041164699</v>
      </c>
      <c r="J27" s="13">
        <f t="shared" si="1"/>
        <v>0</v>
      </c>
      <c r="K27" s="15">
        <v>2</v>
      </c>
      <c r="L27" s="9">
        <v>0.88674913938093303</v>
      </c>
      <c r="M27" s="9">
        <v>1.09008608945356</v>
      </c>
      <c r="N27" s="13">
        <f t="shared" si="2"/>
        <v>0</v>
      </c>
      <c r="O27" s="15">
        <v>2</v>
      </c>
      <c r="P27" s="9">
        <v>1.0425737591436099</v>
      </c>
      <c r="Q27" s="9">
        <v>1.0162496573878701</v>
      </c>
      <c r="R27" s="13">
        <f t="shared" si="3"/>
        <v>1</v>
      </c>
      <c r="T27" s="10" t="s">
        <v>1</v>
      </c>
      <c r="U27">
        <f>COUNTIF($C$3:$C$188,"=1")</f>
        <v>8</v>
      </c>
      <c r="V27">
        <f>COUNTIF($G$3:$G$188,"=1")</f>
        <v>4</v>
      </c>
      <c r="W27">
        <f>COUNTIF($K$3:$K$188,"=1")</f>
        <v>2</v>
      </c>
      <c r="X27">
        <f>COUNTIF($O$3:$O$188,"=1")</f>
        <v>0</v>
      </c>
      <c r="Y27">
        <v>118</v>
      </c>
    </row>
    <row r="28" spans="1:25" x14ac:dyDescent="0.25">
      <c r="A28" s="10" t="s">
        <v>33</v>
      </c>
      <c r="B28" s="17">
        <v>44</v>
      </c>
      <c r="C28" s="10">
        <v>2</v>
      </c>
      <c r="D28" s="9">
        <v>0.721755300190286</v>
      </c>
      <c r="E28" s="9">
        <v>0.53030280807831398</v>
      </c>
      <c r="F28" s="13">
        <f t="shared" si="0"/>
        <v>1</v>
      </c>
      <c r="G28" s="15">
        <v>4</v>
      </c>
      <c r="H28" s="9">
        <v>1.17784061321044</v>
      </c>
      <c r="I28" s="9">
        <v>0.96854512350164501</v>
      </c>
      <c r="J28" s="13">
        <f t="shared" si="1"/>
        <v>1</v>
      </c>
      <c r="K28" s="15">
        <v>8</v>
      </c>
      <c r="L28" s="9">
        <v>0.98741935077446996</v>
      </c>
      <c r="M28" s="9">
        <v>0.96671229574737105</v>
      </c>
      <c r="N28" s="13">
        <f t="shared" si="2"/>
        <v>1</v>
      </c>
      <c r="O28" s="15">
        <v>8</v>
      </c>
      <c r="P28" s="9">
        <v>1.22182339457342</v>
      </c>
      <c r="Q28" s="9">
        <v>1.25125711821781</v>
      </c>
      <c r="R28" s="13">
        <f t="shared" si="3"/>
        <v>0</v>
      </c>
      <c r="T28" s="10" t="s">
        <v>202</v>
      </c>
      <c r="U28">
        <f>COUNTIF($C$3:$C$188,"=2")</f>
        <v>61</v>
      </c>
      <c r="V28">
        <f>COUNTIF($G$3:$G$188,"=2")</f>
        <v>62</v>
      </c>
      <c r="W28">
        <f>COUNTIF($K$3:$K$188,"=2")</f>
        <v>49</v>
      </c>
      <c r="X28">
        <f>COUNTIF($O$3:$O$188,"=2")</f>
        <v>34</v>
      </c>
      <c r="Y28">
        <v>11</v>
      </c>
    </row>
    <row r="29" spans="1:25" x14ac:dyDescent="0.25">
      <c r="A29" s="10" t="s">
        <v>34</v>
      </c>
      <c r="B29" s="17">
        <v>44</v>
      </c>
      <c r="C29" s="10">
        <v>7</v>
      </c>
      <c r="D29" s="9">
        <v>0.920327804978195</v>
      </c>
      <c r="E29" s="9">
        <v>1.3298854781365901</v>
      </c>
      <c r="F29" s="13">
        <f t="shared" si="0"/>
        <v>0</v>
      </c>
      <c r="G29" s="15">
        <v>2</v>
      </c>
      <c r="H29" s="9">
        <v>0.97276811539061503</v>
      </c>
      <c r="I29" s="9">
        <v>0.92490569592443606</v>
      </c>
      <c r="J29" s="13">
        <f t="shared" si="1"/>
        <v>1</v>
      </c>
      <c r="K29" s="15">
        <v>8</v>
      </c>
      <c r="L29" s="9">
        <v>1.5009573182531999</v>
      </c>
      <c r="M29" s="9">
        <v>0.705669807939865</v>
      </c>
      <c r="N29" s="13">
        <f t="shared" si="2"/>
        <v>1</v>
      </c>
      <c r="O29" s="15">
        <v>2</v>
      </c>
      <c r="P29" s="9">
        <v>1.3984355370752899</v>
      </c>
      <c r="Q29" s="9">
        <v>0.87660182586240398</v>
      </c>
      <c r="R29" s="13">
        <f t="shared" si="3"/>
        <v>1</v>
      </c>
      <c r="T29" s="10" t="s">
        <v>3</v>
      </c>
      <c r="U29">
        <f>COUNTIF($C$3:$C$188,"=3")</f>
        <v>4</v>
      </c>
      <c r="V29">
        <f>COUNTIF($G$3:$G$188,"=3")</f>
        <v>1</v>
      </c>
      <c r="W29">
        <f>COUNTIF($K$3:$K$188,"=3")</f>
        <v>2</v>
      </c>
      <c r="X29">
        <f>COUNTIF($O$3:$O$188,"=3")</f>
        <v>2</v>
      </c>
      <c r="Y29">
        <v>28</v>
      </c>
    </row>
    <row r="30" spans="1:25" x14ac:dyDescent="0.25">
      <c r="A30" s="10" t="s">
        <v>35</v>
      </c>
      <c r="B30" s="17">
        <v>44</v>
      </c>
      <c r="C30" s="10">
        <v>8</v>
      </c>
      <c r="D30" s="9">
        <v>1.3150654430928499</v>
      </c>
      <c r="E30" s="9">
        <v>1.2473910061197699</v>
      </c>
      <c r="F30" s="13">
        <f t="shared" si="0"/>
        <v>1</v>
      </c>
      <c r="G30" s="15">
        <v>8</v>
      </c>
      <c r="H30" s="9">
        <v>1.1713871018505599</v>
      </c>
      <c r="I30" s="9">
        <v>1.2869655393335999</v>
      </c>
      <c r="J30" s="13">
        <f t="shared" si="1"/>
        <v>0</v>
      </c>
      <c r="K30" s="15">
        <v>8</v>
      </c>
      <c r="L30" s="9">
        <v>1.37445455154803</v>
      </c>
      <c r="M30" s="9">
        <v>1.1156508004588599</v>
      </c>
      <c r="N30" s="13">
        <f t="shared" si="2"/>
        <v>1</v>
      </c>
      <c r="O30" s="15">
        <v>8</v>
      </c>
      <c r="P30" s="9">
        <v>1.3800343591595601</v>
      </c>
      <c r="Q30" s="9">
        <v>1.1457092664139401</v>
      </c>
      <c r="R30" s="13">
        <f t="shared" si="3"/>
        <v>1</v>
      </c>
      <c r="T30" s="10" t="s">
        <v>203</v>
      </c>
      <c r="U30">
        <f>COUNTIF($C$3:$C$188,"=4")</f>
        <v>21</v>
      </c>
      <c r="V30">
        <f>COUNTIF($G$3:$G$188,"=4")</f>
        <v>26</v>
      </c>
      <c r="W30">
        <f>COUNTIF($K$3:$K$188,"=4")</f>
        <v>21</v>
      </c>
      <c r="X30">
        <f>COUNTIF($O$3:$O$188,"=4")</f>
        <v>11</v>
      </c>
      <c r="Y30">
        <v>3</v>
      </c>
    </row>
    <row r="31" spans="1:25" x14ac:dyDescent="0.25">
      <c r="A31" s="10" t="s">
        <v>36</v>
      </c>
      <c r="B31" s="17">
        <v>42</v>
      </c>
      <c r="C31" s="10">
        <v>2</v>
      </c>
      <c r="D31" s="9">
        <v>0.630571944150491</v>
      </c>
      <c r="E31" s="9">
        <v>0.81869972126621304</v>
      </c>
      <c r="F31" s="13">
        <f t="shared" si="0"/>
        <v>0</v>
      </c>
      <c r="G31" s="15">
        <v>2</v>
      </c>
      <c r="H31" s="9">
        <v>0.80449902107743498</v>
      </c>
      <c r="I31" s="9">
        <v>0.70805398930794405</v>
      </c>
      <c r="J31" s="13">
        <f t="shared" si="1"/>
        <v>1</v>
      </c>
      <c r="K31" s="15">
        <v>2</v>
      </c>
      <c r="L31" s="9">
        <v>1.0852543929670899</v>
      </c>
      <c r="M31" s="9">
        <v>1.0800005108014401</v>
      </c>
      <c r="N31" s="13">
        <f t="shared" si="2"/>
        <v>1</v>
      </c>
      <c r="O31" s="15">
        <v>8</v>
      </c>
      <c r="P31" s="9">
        <v>1.14328072075662</v>
      </c>
      <c r="Q31" s="9">
        <v>1.4521291804843399</v>
      </c>
      <c r="R31" s="13">
        <f t="shared" si="3"/>
        <v>0</v>
      </c>
      <c r="T31" s="10" t="s">
        <v>5</v>
      </c>
      <c r="U31">
        <f>COUNTIF($C$3:$C$188,"=5")</f>
        <v>4</v>
      </c>
      <c r="V31">
        <f>COUNTIF($G$3:$G$188,"=5")</f>
        <v>1</v>
      </c>
      <c r="W31">
        <f>COUNTIF($K$3:$K$188,"=5")</f>
        <v>0</v>
      </c>
      <c r="X31">
        <f>COUNTIF($O$3:$O$188,"=5")</f>
        <v>1</v>
      </c>
      <c r="Y31">
        <v>13</v>
      </c>
    </row>
    <row r="32" spans="1:25" x14ac:dyDescent="0.25">
      <c r="A32" s="10" t="s">
        <v>37</v>
      </c>
      <c r="B32" s="17">
        <v>41</v>
      </c>
      <c r="C32" s="10">
        <v>2</v>
      </c>
      <c r="D32" s="9">
        <v>0.891173590731692</v>
      </c>
      <c r="E32" s="9">
        <v>1.1927311672126699</v>
      </c>
      <c r="F32" s="13">
        <f t="shared" si="0"/>
        <v>0</v>
      </c>
      <c r="G32" s="15">
        <v>8</v>
      </c>
      <c r="H32" s="9">
        <v>0.78304993010678503</v>
      </c>
      <c r="I32" s="9">
        <v>1.4256940565326901</v>
      </c>
      <c r="J32" s="13">
        <f t="shared" si="1"/>
        <v>0</v>
      </c>
      <c r="K32" s="15">
        <v>4</v>
      </c>
      <c r="L32" s="9">
        <v>0.55139382169780005</v>
      </c>
      <c r="M32" s="9">
        <v>0.667299724137977</v>
      </c>
      <c r="N32" s="13">
        <f t="shared" si="2"/>
        <v>0</v>
      </c>
      <c r="O32" s="15">
        <v>6</v>
      </c>
      <c r="P32" s="9">
        <v>0.68740888576937698</v>
      </c>
      <c r="Q32" s="9">
        <v>0.79540501420190302</v>
      </c>
      <c r="R32" s="13">
        <f t="shared" si="3"/>
        <v>0</v>
      </c>
      <c r="T32" s="10" t="s">
        <v>204</v>
      </c>
      <c r="U32">
        <f>COUNTIF($C$3:$C$188,"=6")</f>
        <v>12</v>
      </c>
      <c r="V32">
        <f>COUNTIF($G$3:$G$188,"=6")</f>
        <v>13</v>
      </c>
      <c r="W32">
        <f>COUNTIF($K$3:$K$188,"=6")</f>
        <v>6</v>
      </c>
      <c r="X32">
        <f>COUNTIF($O$3:$O$188,"=6")</f>
        <v>2</v>
      </c>
      <c r="Y32">
        <v>2</v>
      </c>
    </row>
    <row r="33" spans="1:25" x14ac:dyDescent="0.25">
      <c r="A33" s="10" t="s">
        <v>38</v>
      </c>
      <c r="B33" s="17">
        <v>40</v>
      </c>
      <c r="C33" s="10">
        <v>7</v>
      </c>
      <c r="D33" s="9">
        <v>0.62951946781148704</v>
      </c>
      <c r="E33" s="9">
        <v>0.58334293029199202</v>
      </c>
      <c r="F33" s="13">
        <f t="shared" si="0"/>
        <v>1</v>
      </c>
      <c r="G33" s="15">
        <v>4</v>
      </c>
      <c r="H33" s="9">
        <v>0.459283172648907</v>
      </c>
      <c r="I33" s="9">
        <v>0.43381996675089601</v>
      </c>
      <c r="J33" s="13">
        <f t="shared" si="1"/>
        <v>1</v>
      </c>
      <c r="K33" s="15">
        <v>4</v>
      </c>
      <c r="L33" s="9">
        <v>0.55120228825259598</v>
      </c>
      <c r="M33" s="9">
        <v>0.39713082124131399</v>
      </c>
      <c r="N33" s="13">
        <f t="shared" si="2"/>
        <v>1</v>
      </c>
      <c r="O33" s="15">
        <v>7</v>
      </c>
      <c r="P33" s="9">
        <v>0.50764076456972695</v>
      </c>
      <c r="Q33" s="9">
        <v>0.45355345067070102</v>
      </c>
      <c r="R33" s="13">
        <f t="shared" si="3"/>
        <v>1</v>
      </c>
      <c r="T33" s="10" t="s">
        <v>7</v>
      </c>
      <c r="U33">
        <f>COUNTIF($C$3:$C$188,"=7")</f>
        <v>22</v>
      </c>
      <c r="V33">
        <f>COUNTIF($G$3:$G$188,"=7")</f>
        <v>8</v>
      </c>
      <c r="W33">
        <f>COUNTIF($K$3:$K$188,"=7")</f>
        <v>5</v>
      </c>
      <c r="X33">
        <f>COUNTIF($O$3:$O$188,"=7")</f>
        <v>3</v>
      </c>
      <c r="Y33">
        <v>6</v>
      </c>
    </row>
    <row r="34" spans="1:25" x14ac:dyDescent="0.25">
      <c r="A34" s="10" t="s">
        <v>39</v>
      </c>
      <c r="B34" s="17">
        <v>40</v>
      </c>
      <c r="C34" s="10">
        <v>4</v>
      </c>
      <c r="D34" s="9">
        <v>0.98053134426432798</v>
      </c>
      <c r="E34" s="9">
        <v>0.75112393222533602</v>
      </c>
      <c r="F34" s="13">
        <f t="shared" si="0"/>
        <v>1</v>
      </c>
      <c r="G34" s="15">
        <v>8</v>
      </c>
      <c r="H34" s="9">
        <v>1.0954100835765199</v>
      </c>
      <c r="I34" s="9">
        <v>1.07164315020602</v>
      </c>
      <c r="J34" s="13">
        <f t="shared" si="1"/>
        <v>1</v>
      </c>
      <c r="K34" s="15">
        <v>8</v>
      </c>
      <c r="L34" s="9">
        <v>1.37219213071303</v>
      </c>
      <c r="M34" s="9">
        <v>1.23692623785266</v>
      </c>
      <c r="N34" s="13">
        <f t="shared" si="2"/>
        <v>1</v>
      </c>
      <c r="O34" s="15">
        <v>8</v>
      </c>
      <c r="P34" s="9">
        <v>1.2700756955122701</v>
      </c>
      <c r="Q34" s="9">
        <v>1.06240372541811</v>
      </c>
      <c r="R34" s="13">
        <f t="shared" si="3"/>
        <v>1</v>
      </c>
      <c r="T34" s="10" t="s">
        <v>205</v>
      </c>
      <c r="U34">
        <f>COUNTIF($C$3:$C$188,"=8")</f>
        <v>54</v>
      </c>
      <c r="V34">
        <f>COUNTIF($G$3:$G$188,"=8")</f>
        <v>71</v>
      </c>
      <c r="W34">
        <f>COUNTIF($K$3:$K$188,"=8")</f>
        <v>101</v>
      </c>
      <c r="X34">
        <f>COUNTIF($O$3:$O$188,"=8")</f>
        <v>133</v>
      </c>
      <c r="Y34">
        <v>5</v>
      </c>
    </row>
    <row r="35" spans="1:25" x14ac:dyDescent="0.25">
      <c r="A35" s="10" t="s">
        <v>40</v>
      </c>
      <c r="B35" s="17">
        <v>40</v>
      </c>
      <c r="C35" s="10">
        <v>8</v>
      </c>
      <c r="D35" s="9">
        <v>0.95632289201063903</v>
      </c>
      <c r="E35" s="9">
        <v>0.96538441353619897</v>
      </c>
      <c r="F35" s="13">
        <f t="shared" si="0"/>
        <v>0</v>
      </c>
      <c r="G35" s="15">
        <v>8</v>
      </c>
      <c r="H35" s="9">
        <v>0.69564661845597198</v>
      </c>
      <c r="I35" s="9">
        <v>0.76117611623082904</v>
      </c>
      <c r="J35" s="13">
        <f t="shared" si="1"/>
        <v>0</v>
      </c>
      <c r="K35" s="15">
        <v>8</v>
      </c>
      <c r="L35" s="9">
        <v>0.53781816385986503</v>
      </c>
      <c r="M35" s="9">
        <v>0.85019541030975998</v>
      </c>
      <c r="N35" s="13">
        <f t="shared" si="2"/>
        <v>0</v>
      </c>
      <c r="O35" s="15">
        <v>8</v>
      </c>
      <c r="P35" s="9">
        <v>0.45016183400052501</v>
      </c>
      <c r="Q35" s="9">
        <v>1.1183400511877399</v>
      </c>
      <c r="R35" s="13">
        <f t="shared" si="3"/>
        <v>0</v>
      </c>
    </row>
    <row r="36" spans="1:25" x14ac:dyDescent="0.25">
      <c r="A36" s="10" t="s">
        <v>41</v>
      </c>
      <c r="B36" s="17">
        <v>40</v>
      </c>
      <c r="C36" s="10">
        <v>7</v>
      </c>
      <c r="D36" s="9">
        <v>0.94411058529022995</v>
      </c>
      <c r="E36" s="9">
        <v>0.94175330880146102</v>
      </c>
      <c r="F36" s="13">
        <f t="shared" si="0"/>
        <v>1</v>
      </c>
      <c r="G36" s="15">
        <v>7</v>
      </c>
      <c r="H36" s="9">
        <v>0.88488396763076704</v>
      </c>
      <c r="I36" s="9">
        <v>1.0135613597151001</v>
      </c>
      <c r="J36" s="13">
        <f t="shared" si="1"/>
        <v>0</v>
      </c>
      <c r="K36" s="15">
        <v>4</v>
      </c>
      <c r="L36" s="9">
        <v>0.69250984785422698</v>
      </c>
      <c r="M36" s="9">
        <v>0.80683859003601199</v>
      </c>
      <c r="N36" s="13">
        <f t="shared" si="2"/>
        <v>0</v>
      </c>
      <c r="O36" s="15">
        <v>4</v>
      </c>
      <c r="P36" s="9">
        <v>0.79590744451363205</v>
      </c>
      <c r="Q36" s="9">
        <v>1.0850887343467801</v>
      </c>
      <c r="R36" s="13">
        <f t="shared" si="3"/>
        <v>0</v>
      </c>
    </row>
    <row r="37" spans="1:25" x14ac:dyDescent="0.25">
      <c r="A37" s="10" t="s">
        <v>42</v>
      </c>
      <c r="B37" s="17">
        <v>40</v>
      </c>
      <c r="C37" s="10">
        <v>2</v>
      </c>
      <c r="D37" s="9">
        <v>0.82717910323090305</v>
      </c>
      <c r="E37" s="9">
        <v>1.0543788289275799</v>
      </c>
      <c r="F37" s="13">
        <f t="shared" si="0"/>
        <v>0</v>
      </c>
      <c r="G37" s="15">
        <v>7</v>
      </c>
      <c r="H37" s="9">
        <v>1.15373577082027</v>
      </c>
      <c r="I37" s="9">
        <v>0.93292599528609998</v>
      </c>
      <c r="J37" s="13">
        <f t="shared" si="1"/>
        <v>1</v>
      </c>
      <c r="K37" s="15">
        <v>4</v>
      </c>
      <c r="L37" s="9">
        <v>0.87707378493589105</v>
      </c>
      <c r="M37" s="9">
        <v>0.622463887726454</v>
      </c>
      <c r="N37" s="13">
        <f t="shared" si="2"/>
        <v>1</v>
      </c>
      <c r="O37" s="15">
        <v>2</v>
      </c>
      <c r="P37" s="9">
        <v>1.41803475715924</v>
      </c>
      <c r="Q37" s="9">
        <v>0.91392394457958104</v>
      </c>
      <c r="R37" s="13">
        <f t="shared" si="3"/>
        <v>1</v>
      </c>
    </row>
    <row r="38" spans="1:25" x14ac:dyDescent="0.25">
      <c r="A38" s="10" t="s">
        <v>43</v>
      </c>
      <c r="B38" s="17">
        <v>40</v>
      </c>
      <c r="C38" s="10">
        <v>4</v>
      </c>
      <c r="D38" s="9">
        <v>1.3136656996932901</v>
      </c>
      <c r="E38" s="9">
        <v>1.12181344361386</v>
      </c>
      <c r="F38" s="13">
        <f t="shared" si="0"/>
        <v>1</v>
      </c>
      <c r="G38" s="15">
        <v>2</v>
      </c>
      <c r="H38" s="9">
        <v>1.1091640374504299</v>
      </c>
      <c r="I38" s="9">
        <v>1.01991595075779</v>
      </c>
      <c r="J38" s="13">
        <f t="shared" si="1"/>
        <v>1</v>
      </c>
      <c r="K38" s="15">
        <v>4</v>
      </c>
      <c r="L38" s="9">
        <v>1.2673858586911899</v>
      </c>
      <c r="M38" s="9">
        <v>1.34473666154224</v>
      </c>
      <c r="N38" s="13">
        <f t="shared" si="2"/>
        <v>0</v>
      </c>
      <c r="O38" s="15">
        <v>8</v>
      </c>
      <c r="P38" s="9">
        <v>1.1418094963060801</v>
      </c>
      <c r="Q38" s="9">
        <v>1.53159492530653</v>
      </c>
      <c r="R38" s="13">
        <f t="shared" si="3"/>
        <v>0</v>
      </c>
    </row>
    <row r="39" spans="1:25" x14ac:dyDescent="0.25">
      <c r="A39" s="10" t="s">
        <v>44</v>
      </c>
      <c r="B39" s="17">
        <v>40</v>
      </c>
      <c r="C39" s="10">
        <v>2</v>
      </c>
      <c r="D39" s="9">
        <v>0.83564749347129696</v>
      </c>
      <c r="E39" s="9">
        <v>0.80193456230031701</v>
      </c>
      <c r="F39" s="13">
        <f t="shared" si="0"/>
        <v>1</v>
      </c>
      <c r="G39" s="15">
        <v>2</v>
      </c>
      <c r="H39" s="9">
        <v>1.06081520422674</v>
      </c>
      <c r="I39" s="9">
        <v>1.1371987038988101</v>
      </c>
      <c r="J39" s="13">
        <f t="shared" si="1"/>
        <v>0</v>
      </c>
      <c r="K39" s="15">
        <v>4</v>
      </c>
      <c r="L39" s="9">
        <v>0.99913589690594395</v>
      </c>
      <c r="M39" s="9">
        <v>0.90830176178206901</v>
      </c>
      <c r="N39" s="13">
        <f t="shared" si="2"/>
        <v>1</v>
      </c>
      <c r="O39" s="15">
        <v>4</v>
      </c>
      <c r="P39" s="9">
        <v>1.4655713617074</v>
      </c>
      <c r="Q39" s="9">
        <v>1.18805944391957</v>
      </c>
      <c r="R39" s="13">
        <f t="shared" si="3"/>
        <v>1</v>
      </c>
    </row>
    <row r="40" spans="1:25" x14ac:dyDescent="0.25">
      <c r="A40" s="10" t="s">
        <v>45</v>
      </c>
      <c r="B40" s="17">
        <v>40</v>
      </c>
      <c r="C40" s="10">
        <v>8</v>
      </c>
      <c r="D40" s="9">
        <v>0.75275568218380395</v>
      </c>
      <c r="E40" s="9">
        <v>1.08647089073442</v>
      </c>
      <c r="F40" s="13">
        <f t="shared" si="0"/>
        <v>0</v>
      </c>
      <c r="G40" s="15">
        <v>7</v>
      </c>
      <c r="H40" s="9">
        <v>0.63331859194474804</v>
      </c>
      <c r="I40" s="9">
        <v>0.500231258611471</v>
      </c>
      <c r="J40" s="13">
        <f t="shared" si="1"/>
        <v>1</v>
      </c>
      <c r="K40" s="15">
        <v>7</v>
      </c>
      <c r="L40" s="9">
        <v>0.47379891022666898</v>
      </c>
      <c r="M40" s="9">
        <v>0.80436408380340296</v>
      </c>
      <c r="N40" s="13">
        <f t="shared" si="2"/>
        <v>0</v>
      </c>
      <c r="O40" s="15">
        <v>7</v>
      </c>
      <c r="P40" s="9">
        <v>0.661003403588586</v>
      </c>
      <c r="Q40" s="9">
        <v>0.71295883997229204</v>
      </c>
      <c r="R40" s="13">
        <f t="shared" si="3"/>
        <v>0</v>
      </c>
    </row>
    <row r="41" spans="1:25" x14ac:dyDescent="0.25">
      <c r="A41" s="10" t="s">
        <v>46</v>
      </c>
      <c r="B41" s="17">
        <v>39</v>
      </c>
      <c r="C41" s="10">
        <v>2</v>
      </c>
      <c r="D41" s="9">
        <v>1.0217854685038199</v>
      </c>
      <c r="E41" s="9">
        <v>0.81656260908405798</v>
      </c>
      <c r="F41" s="13">
        <f t="shared" si="0"/>
        <v>1</v>
      </c>
      <c r="G41" s="15">
        <v>2</v>
      </c>
      <c r="H41" s="9">
        <v>0.98510267413056696</v>
      </c>
      <c r="I41" s="9">
        <v>0.83599490776500596</v>
      </c>
      <c r="J41" s="13">
        <f t="shared" si="1"/>
        <v>1</v>
      </c>
      <c r="K41" s="15">
        <v>2</v>
      </c>
      <c r="L41" s="9">
        <v>1.04077614904561</v>
      </c>
      <c r="M41" s="9">
        <v>0.94130955556504103</v>
      </c>
      <c r="N41" s="13">
        <f t="shared" si="2"/>
        <v>1</v>
      </c>
      <c r="O41" s="15">
        <v>8</v>
      </c>
      <c r="P41" s="9">
        <v>0.95498726813311696</v>
      </c>
      <c r="Q41" s="9">
        <v>0.48250407635840897</v>
      </c>
      <c r="R41" s="13">
        <f t="shared" si="3"/>
        <v>1</v>
      </c>
    </row>
    <row r="42" spans="1:25" x14ac:dyDescent="0.25">
      <c r="A42" s="10" t="s">
        <v>47</v>
      </c>
      <c r="B42" s="17">
        <v>39</v>
      </c>
      <c r="C42" s="10">
        <v>4</v>
      </c>
      <c r="D42" s="9">
        <v>0.69543145661697103</v>
      </c>
      <c r="E42" s="9">
        <v>0.65087745768036598</v>
      </c>
      <c r="F42" s="13">
        <f t="shared" si="0"/>
        <v>1</v>
      </c>
      <c r="G42" s="15">
        <v>4</v>
      </c>
      <c r="H42" s="9">
        <v>0.73519776747528198</v>
      </c>
      <c r="I42" s="9">
        <v>0.54788450506629904</v>
      </c>
      <c r="J42" s="13">
        <f t="shared" si="1"/>
        <v>1</v>
      </c>
      <c r="K42" s="15">
        <v>4</v>
      </c>
      <c r="L42" s="9">
        <v>0.79766650476454704</v>
      </c>
      <c r="M42" s="9">
        <v>0.55477357263343996</v>
      </c>
      <c r="N42" s="13">
        <f t="shared" si="2"/>
        <v>1</v>
      </c>
      <c r="O42" s="15">
        <v>4</v>
      </c>
      <c r="P42" s="9">
        <v>0.83175959862154403</v>
      </c>
      <c r="Q42" s="9">
        <v>0.684213135264924</v>
      </c>
      <c r="R42" s="13">
        <f t="shared" si="3"/>
        <v>1</v>
      </c>
    </row>
    <row r="43" spans="1:25" x14ac:dyDescent="0.25">
      <c r="A43" s="10" t="s">
        <v>48</v>
      </c>
      <c r="B43" s="17">
        <v>39</v>
      </c>
      <c r="C43" s="10">
        <v>8</v>
      </c>
      <c r="D43" s="9">
        <v>0.56570341711755101</v>
      </c>
      <c r="E43" s="9">
        <v>1.2816472516422199</v>
      </c>
      <c r="F43" s="13">
        <f t="shared" si="0"/>
        <v>0</v>
      </c>
      <c r="G43" s="15">
        <v>8</v>
      </c>
      <c r="H43" s="9">
        <v>0.82088360686488804</v>
      </c>
      <c r="I43" s="9">
        <v>1.0039571833715899</v>
      </c>
      <c r="J43" s="13">
        <f t="shared" si="1"/>
        <v>0</v>
      </c>
      <c r="K43" s="15">
        <v>8</v>
      </c>
      <c r="L43" s="9">
        <v>0.49040641819678199</v>
      </c>
      <c r="M43" s="9">
        <v>1.2216066029814701</v>
      </c>
      <c r="N43" s="13">
        <f t="shared" si="2"/>
        <v>0</v>
      </c>
      <c r="O43" s="15">
        <v>8</v>
      </c>
      <c r="P43" s="9">
        <v>0.85807690713259899</v>
      </c>
      <c r="Q43" s="9">
        <v>0.66469137143747203</v>
      </c>
      <c r="R43" s="13">
        <f t="shared" si="3"/>
        <v>1</v>
      </c>
    </row>
    <row r="44" spans="1:25" x14ac:dyDescent="0.25">
      <c r="A44" s="10" t="s">
        <v>49</v>
      </c>
      <c r="B44" s="17">
        <v>38</v>
      </c>
      <c r="C44" s="10">
        <v>2</v>
      </c>
      <c r="D44" s="9">
        <v>0.48061361392952801</v>
      </c>
      <c r="E44" s="9">
        <v>0.49089930341134902</v>
      </c>
      <c r="F44" s="13">
        <f t="shared" si="0"/>
        <v>0</v>
      </c>
      <c r="G44" s="15">
        <v>7</v>
      </c>
      <c r="H44" s="9">
        <v>0.53110200546073705</v>
      </c>
      <c r="I44" s="9">
        <v>0.72410774167835901</v>
      </c>
      <c r="J44" s="13">
        <f t="shared" si="1"/>
        <v>0</v>
      </c>
      <c r="K44" s="15">
        <v>2</v>
      </c>
      <c r="L44" s="9">
        <v>0.35243737278612303</v>
      </c>
      <c r="M44" s="9">
        <v>0.43298455079896098</v>
      </c>
      <c r="N44" s="13">
        <f t="shared" si="2"/>
        <v>0</v>
      </c>
      <c r="O44" s="15">
        <v>2</v>
      </c>
      <c r="P44" s="9">
        <v>0.60396738699399399</v>
      </c>
      <c r="Q44" s="9">
        <v>0.44785364797154897</v>
      </c>
      <c r="R44" s="13">
        <f t="shared" si="3"/>
        <v>1</v>
      </c>
    </row>
    <row r="45" spans="1:25" x14ac:dyDescent="0.25">
      <c r="A45" s="10" t="s">
        <v>50</v>
      </c>
      <c r="B45" s="17">
        <v>37</v>
      </c>
      <c r="C45" s="10">
        <v>2</v>
      </c>
      <c r="D45" s="9">
        <v>1.1715332616734699</v>
      </c>
      <c r="E45" s="9">
        <v>0.728678587791872</v>
      </c>
      <c r="F45" s="13">
        <f t="shared" si="0"/>
        <v>1</v>
      </c>
      <c r="G45" s="15">
        <v>2</v>
      </c>
      <c r="H45" s="9">
        <v>1.2473231145685799</v>
      </c>
      <c r="I45" s="9">
        <v>0.85614168444754102</v>
      </c>
      <c r="J45" s="13">
        <f t="shared" si="1"/>
        <v>1</v>
      </c>
      <c r="K45" s="15">
        <v>2</v>
      </c>
      <c r="L45" s="9">
        <v>1.2852198277882501</v>
      </c>
      <c r="M45" s="9">
        <v>0.96290674297937895</v>
      </c>
      <c r="N45" s="13">
        <f t="shared" si="2"/>
        <v>1</v>
      </c>
      <c r="O45" s="15">
        <v>8</v>
      </c>
      <c r="P45" s="9">
        <v>1.1361604521447899</v>
      </c>
      <c r="Q45" s="9">
        <v>0.92841687123903305</v>
      </c>
      <c r="R45" s="13">
        <f t="shared" si="3"/>
        <v>1</v>
      </c>
    </row>
    <row r="46" spans="1:25" x14ac:dyDescent="0.25">
      <c r="A46" s="10" t="s">
        <v>51</v>
      </c>
      <c r="B46" s="17">
        <v>36</v>
      </c>
      <c r="C46" s="10">
        <v>2</v>
      </c>
      <c r="D46" s="9">
        <v>0.93784286230737401</v>
      </c>
      <c r="E46" s="9">
        <v>0.81322272429832199</v>
      </c>
      <c r="F46" s="13">
        <f t="shared" si="0"/>
        <v>1</v>
      </c>
      <c r="G46" s="15">
        <v>2</v>
      </c>
      <c r="H46" s="9">
        <v>1.2668398464108199</v>
      </c>
      <c r="I46" s="9">
        <v>0.99606622396491995</v>
      </c>
      <c r="J46" s="13">
        <f t="shared" si="1"/>
        <v>1</v>
      </c>
      <c r="K46" s="15">
        <v>2</v>
      </c>
      <c r="L46" s="9">
        <v>1.13466012011047</v>
      </c>
      <c r="M46" s="9">
        <v>0.88978642158737098</v>
      </c>
      <c r="N46" s="13">
        <f t="shared" si="2"/>
        <v>1</v>
      </c>
      <c r="O46" s="15">
        <v>8</v>
      </c>
      <c r="P46" s="9">
        <v>1.42662531044167</v>
      </c>
      <c r="Q46" s="9">
        <v>0.66964124854408302</v>
      </c>
      <c r="R46" s="13">
        <f t="shared" si="3"/>
        <v>1</v>
      </c>
    </row>
    <row r="47" spans="1:25" x14ac:dyDescent="0.25">
      <c r="A47" s="10" t="s">
        <v>52</v>
      </c>
      <c r="B47" s="17">
        <v>36</v>
      </c>
      <c r="C47" s="10">
        <v>3</v>
      </c>
      <c r="D47" s="9">
        <v>0.81665933328168205</v>
      </c>
      <c r="E47" s="9">
        <v>0.49940591486548302</v>
      </c>
      <c r="F47" s="13">
        <f t="shared" si="0"/>
        <v>1</v>
      </c>
      <c r="G47" s="15">
        <v>7</v>
      </c>
      <c r="H47" s="9">
        <v>0.65905672981276398</v>
      </c>
      <c r="I47" s="9">
        <v>0.41616772241593297</v>
      </c>
      <c r="J47" s="13">
        <f t="shared" si="1"/>
        <v>1</v>
      </c>
      <c r="K47" s="15">
        <v>8</v>
      </c>
      <c r="L47" s="9">
        <v>0.69056775618678701</v>
      </c>
      <c r="M47" s="9">
        <v>0.69649629465641305</v>
      </c>
      <c r="N47" s="13">
        <f t="shared" si="2"/>
        <v>0</v>
      </c>
      <c r="O47" s="15">
        <v>8</v>
      </c>
      <c r="P47" s="9">
        <v>0.77634055788499901</v>
      </c>
      <c r="Q47" s="9">
        <v>0.81639838194396996</v>
      </c>
      <c r="R47" s="13">
        <f t="shared" si="3"/>
        <v>0</v>
      </c>
    </row>
    <row r="48" spans="1:25" x14ac:dyDescent="0.25">
      <c r="A48" s="10" t="s">
        <v>53</v>
      </c>
      <c r="B48" s="17">
        <v>36</v>
      </c>
      <c r="C48" s="10">
        <v>8</v>
      </c>
      <c r="D48" s="9">
        <v>0.87071917060296899</v>
      </c>
      <c r="E48" s="9">
        <v>1.3904911185064599</v>
      </c>
      <c r="F48" s="13">
        <f t="shared" si="0"/>
        <v>0</v>
      </c>
      <c r="G48" s="15">
        <v>8</v>
      </c>
      <c r="H48" s="9">
        <v>0.86837902262449096</v>
      </c>
      <c r="I48" s="9">
        <v>1.46856732573805</v>
      </c>
      <c r="J48" s="13">
        <f t="shared" si="1"/>
        <v>0</v>
      </c>
      <c r="K48" s="15">
        <v>8</v>
      </c>
      <c r="L48" s="9">
        <v>0.802263176947283</v>
      </c>
      <c r="M48" s="9">
        <v>1.03078466857019</v>
      </c>
      <c r="N48" s="13">
        <f t="shared" si="2"/>
        <v>0</v>
      </c>
      <c r="O48" s="15">
        <v>8</v>
      </c>
      <c r="P48" s="9">
        <v>1.36858631953903</v>
      </c>
      <c r="Q48" s="9">
        <v>1.24489776484874</v>
      </c>
      <c r="R48" s="13">
        <f t="shared" si="3"/>
        <v>1</v>
      </c>
    </row>
    <row r="49" spans="1:22" x14ac:dyDescent="0.25">
      <c r="A49" s="10" t="s">
        <v>54</v>
      </c>
      <c r="B49" s="17">
        <v>36</v>
      </c>
      <c r="C49" s="10">
        <v>8</v>
      </c>
      <c r="D49" s="9">
        <v>0.74541329934880896</v>
      </c>
      <c r="E49" s="9">
        <v>0.74356601862446703</v>
      </c>
      <c r="F49" s="13">
        <f t="shared" si="0"/>
        <v>1</v>
      </c>
      <c r="G49" s="15">
        <v>8</v>
      </c>
      <c r="H49" s="9">
        <v>0.84798760233917303</v>
      </c>
      <c r="I49" s="9">
        <v>0.919968929071457</v>
      </c>
      <c r="J49" s="13">
        <f t="shared" si="1"/>
        <v>0</v>
      </c>
      <c r="K49" s="15">
        <v>8</v>
      </c>
      <c r="L49" s="9">
        <v>0.891145549959383</v>
      </c>
      <c r="M49" s="9">
        <v>0.83769729659138403</v>
      </c>
      <c r="N49" s="13">
        <f t="shared" si="2"/>
        <v>1</v>
      </c>
      <c r="O49" s="15">
        <v>8</v>
      </c>
      <c r="P49" s="9">
        <v>1.4436793117845199</v>
      </c>
      <c r="Q49" s="9">
        <v>1.0850793507918599</v>
      </c>
      <c r="R49" s="13">
        <f t="shared" si="3"/>
        <v>1</v>
      </c>
    </row>
    <row r="50" spans="1:22" x14ac:dyDescent="0.25">
      <c r="A50" s="10" t="s">
        <v>55</v>
      </c>
      <c r="B50" s="17">
        <v>36</v>
      </c>
      <c r="C50" s="10">
        <v>7</v>
      </c>
      <c r="D50" s="9">
        <v>0.29698123842164997</v>
      </c>
      <c r="E50" s="9">
        <v>0.54214641100601701</v>
      </c>
      <c r="F50" s="13">
        <f t="shared" si="0"/>
        <v>0</v>
      </c>
      <c r="G50" s="15">
        <v>7</v>
      </c>
      <c r="H50" s="9">
        <v>0.55934695897535902</v>
      </c>
      <c r="I50" s="9">
        <v>0.75868715812261101</v>
      </c>
      <c r="J50" s="13">
        <f t="shared" si="1"/>
        <v>0</v>
      </c>
      <c r="K50" s="15">
        <v>8</v>
      </c>
      <c r="L50" s="9">
        <v>0.37620532992529099</v>
      </c>
      <c r="M50" s="9">
        <v>0.69497094118398595</v>
      </c>
      <c r="N50" s="13">
        <f t="shared" si="2"/>
        <v>0</v>
      </c>
      <c r="O50" s="15">
        <v>8</v>
      </c>
      <c r="P50" s="9">
        <v>0.52972174995603205</v>
      </c>
      <c r="Q50" s="9">
        <v>0.73454318440057897</v>
      </c>
      <c r="R50" s="13">
        <f t="shared" si="3"/>
        <v>0</v>
      </c>
    </row>
    <row r="51" spans="1:22" x14ac:dyDescent="0.25">
      <c r="A51" s="10" t="s">
        <v>56</v>
      </c>
      <c r="B51" s="17">
        <v>36</v>
      </c>
      <c r="C51" s="10">
        <v>7</v>
      </c>
      <c r="D51" s="9">
        <v>0.777128642046375</v>
      </c>
      <c r="E51" s="9">
        <v>0.79785056714531399</v>
      </c>
      <c r="F51" s="13">
        <f t="shared" si="0"/>
        <v>0</v>
      </c>
      <c r="G51" s="15">
        <v>8</v>
      </c>
      <c r="H51" s="9">
        <v>0.53253346283154301</v>
      </c>
      <c r="I51" s="9">
        <v>0.90508202507301605</v>
      </c>
      <c r="J51" s="13">
        <f t="shared" si="1"/>
        <v>0</v>
      </c>
      <c r="K51" s="15">
        <v>8</v>
      </c>
      <c r="L51" s="9">
        <v>0.70476435960380901</v>
      </c>
      <c r="M51" s="9">
        <v>0.89900562823720997</v>
      </c>
      <c r="N51" s="13">
        <f t="shared" si="2"/>
        <v>0</v>
      </c>
      <c r="O51" s="15">
        <v>8</v>
      </c>
      <c r="P51" s="9">
        <v>0.77218841859922505</v>
      </c>
      <c r="Q51" s="9">
        <v>0.97209499134003696</v>
      </c>
      <c r="R51" s="13">
        <f t="shared" si="3"/>
        <v>0</v>
      </c>
    </row>
    <row r="52" spans="1:22" x14ac:dyDescent="0.25">
      <c r="A52" s="10" t="s">
        <v>57</v>
      </c>
      <c r="B52" s="17">
        <v>35</v>
      </c>
      <c r="C52" s="10">
        <v>4</v>
      </c>
      <c r="D52" s="9">
        <v>0.81747816610004498</v>
      </c>
      <c r="E52" s="9">
        <v>0.798281407025629</v>
      </c>
      <c r="F52" s="13">
        <f t="shared" si="0"/>
        <v>1</v>
      </c>
      <c r="G52" s="15">
        <v>4</v>
      </c>
      <c r="H52" s="9">
        <v>1.0127888627108801</v>
      </c>
      <c r="I52" s="9">
        <v>0.84618793406286097</v>
      </c>
      <c r="J52" s="13">
        <f t="shared" si="1"/>
        <v>1</v>
      </c>
      <c r="K52" s="15">
        <v>4</v>
      </c>
      <c r="L52" s="9">
        <v>0.86477228957441499</v>
      </c>
      <c r="M52" s="9">
        <v>0.84353346302355403</v>
      </c>
      <c r="N52" s="13">
        <f t="shared" si="2"/>
        <v>1</v>
      </c>
      <c r="O52" s="15">
        <v>8</v>
      </c>
      <c r="P52" s="9">
        <v>1.0777467367890501</v>
      </c>
      <c r="Q52" s="9">
        <v>1.0187914177112001</v>
      </c>
      <c r="R52" s="13">
        <f t="shared" si="3"/>
        <v>1</v>
      </c>
    </row>
    <row r="53" spans="1:22" x14ac:dyDescent="0.25">
      <c r="A53" s="10" t="s">
        <v>58</v>
      </c>
      <c r="B53" s="17">
        <v>35</v>
      </c>
      <c r="C53" s="10">
        <v>8</v>
      </c>
      <c r="D53" s="9">
        <v>0.53997765937047604</v>
      </c>
      <c r="E53" s="9">
        <v>0.99007865007342299</v>
      </c>
      <c r="F53" s="13">
        <f t="shared" si="0"/>
        <v>0</v>
      </c>
      <c r="G53" s="15">
        <v>2</v>
      </c>
      <c r="H53" s="9">
        <v>0.52934562560961995</v>
      </c>
      <c r="I53" s="9">
        <v>0.42855803836848499</v>
      </c>
      <c r="J53" s="13">
        <f t="shared" si="1"/>
        <v>1</v>
      </c>
      <c r="K53" s="15">
        <v>8</v>
      </c>
      <c r="L53" s="9">
        <v>0.90388701748216205</v>
      </c>
      <c r="M53" s="9">
        <v>0.91358652154724496</v>
      </c>
      <c r="N53" s="13">
        <f t="shared" si="2"/>
        <v>0</v>
      </c>
      <c r="O53" s="15">
        <v>8</v>
      </c>
      <c r="P53" s="9">
        <v>0.81976948445585496</v>
      </c>
      <c r="Q53" s="9">
        <v>0.72315008432061201</v>
      </c>
      <c r="R53" s="13">
        <f t="shared" si="3"/>
        <v>1</v>
      </c>
    </row>
    <row r="54" spans="1:22" x14ac:dyDescent="0.25">
      <c r="A54" s="10" t="s">
        <v>59</v>
      </c>
      <c r="B54" s="17">
        <v>33</v>
      </c>
      <c r="C54" s="10">
        <v>8</v>
      </c>
      <c r="D54" s="9">
        <v>1.1437016055073701</v>
      </c>
      <c r="E54" s="9">
        <v>0.744944439774753</v>
      </c>
      <c r="F54" s="13">
        <f t="shared" si="0"/>
        <v>1</v>
      </c>
      <c r="G54" s="15">
        <v>8</v>
      </c>
      <c r="H54" s="9">
        <v>0.94210654679748096</v>
      </c>
      <c r="I54" s="9">
        <v>0.48900331369396899</v>
      </c>
      <c r="J54" s="13">
        <f t="shared" si="1"/>
        <v>1</v>
      </c>
      <c r="K54" s="15">
        <v>8</v>
      </c>
      <c r="L54" s="9">
        <v>0.55643908397388098</v>
      </c>
      <c r="M54" s="9">
        <v>0.59805228962403501</v>
      </c>
      <c r="N54" s="13">
        <f t="shared" si="2"/>
        <v>0</v>
      </c>
      <c r="O54" s="15">
        <v>8</v>
      </c>
      <c r="P54" s="9">
        <v>0.758365132103897</v>
      </c>
      <c r="Q54" s="9">
        <v>0.74324918271704299</v>
      </c>
      <c r="R54" s="13">
        <f t="shared" si="3"/>
        <v>1</v>
      </c>
    </row>
    <row r="55" spans="1:22" x14ac:dyDescent="0.25">
      <c r="A55" s="10" t="s">
        <v>60</v>
      </c>
      <c r="B55" s="17">
        <v>33</v>
      </c>
      <c r="C55" s="10">
        <v>2</v>
      </c>
      <c r="D55" s="9">
        <v>0.66426704394494496</v>
      </c>
      <c r="E55" s="9">
        <v>0.688035729197088</v>
      </c>
      <c r="F55" s="13">
        <f t="shared" si="0"/>
        <v>0</v>
      </c>
      <c r="G55" s="15">
        <v>2</v>
      </c>
      <c r="H55" s="9">
        <v>0.70989213588463296</v>
      </c>
      <c r="I55" s="9">
        <v>0.77923843892560296</v>
      </c>
      <c r="J55" s="13">
        <f t="shared" si="1"/>
        <v>0</v>
      </c>
      <c r="K55" s="15">
        <v>2</v>
      </c>
      <c r="L55" s="9">
        <v>0.67246059968196803</v>
      </c>
      <c r="M55" s="9">
        <v>0.88907933485461499</v>
      </c>
      <c r="N55" s="13">
        <f t="shared" si="2"/>
        <v>0</v>
      </c>
      <c r="O55" s="15">
        <v>8</v>
      </c>
      <c r="P55" s="9">
        <v>0.862342138661774</v>
      </c>
      <c r="Q55" s="9">
        <v>0.451678697423534</v>
      </c>
      <c r="R55" s="13">
        <f t="shared" si="3"/>
        <v>1</v>
      </c>
    </row>
    <row r="56" spans="1:22" x14ac:dyDescent="0.25">
      <c r="A56" s="10" t="s">
        <v>61</v>
      </c>
      <c r="B56" s="17">
        <v>33</v>
      </c>
      <c r="C56" s="10">
        <v>8</v>
      </c>
      <c r="D56" s="9">
        <v>0.62633547832989001</v>
      </c>
      <c r="E56" s="9">
        <v>1.13378835562346</v>
      </c>
      <c r="F56" s="13">
        <f t="shared" si="0"/>
        <v>0</v>
      </c>
      <c r="G56" s="15">
        <v>8</v>
      </c>
      <c r="H56" s="9">
        <v>0.96358408999776302</v>
      </c>
      <c r="I56" s="9">
        <v>1.23757667127668</v>
      </c>
      <c r="J56" s="13">
        <f t="shared" si="1"/>
        <v>0</v>
      </c>
      <c r="K56" s="15">
        <v>8</v>
      </c>
      <c r="L56" s="9">
        <v>1.01621347216892</v>
      </c>
      <c r="M56" s="9">
        <v>1.0257494894181201</v>
      </c>
      <c r="N56" s="13">
        <f t="shared" si="2"/>
        <v>0</v>
      </c>
      <c r="O56" s="15">
        <v>8</v>
      </c>
      <c r="P56" s="9">
        <v>1.1687448924309101</v>
      </c>
      <c r="Q56" s="9">
        <v>1.0182987372088499</v>
      </c>
      <c r="R56" s="13">
        <f t="shared" si="3"/>
        <v>1</v>
      </c>
    </row>
    <row r="57" spans="1:22" x14ac:dyDescent="0.25">
      <c r="A57" s="10" t="s">
        <v>62</v>
      </c>
      <c r="B57" s="17">
        <v>32</v>
      </c>
      <c r="C57" s="10">
        <v>1</v>
      </c>
      <c r="D57" s="9">
        <v>0.81394329215667505</v>
      </c>
      <c r="E57" s="9">
        <v>0.83037193707997603</v>
      </c>
      <c r="F57" s="13">
        <f t="shared" si="0"/>
        <v>0</v>
      </c>
      <c r="G57" s="15">
        <v>2</v>
      </c>
      <c r="H57" s="9">
        <v>0.956967980293841</v>
      </c>
      <c r="I57" s="9">
        <v>0.55490504302495802</v>
      </c>
      <c r="J57" s="13">
        <f t="shared" si="1"/>
        <v>1</v>
      </c>
      <c r="K57" s="15">
        <v>2</v>
      </c>
      <c r="L57" s="9">
        <v>0.61649844030015999</v>
      </c>
      <c r="M57" s="9">
        <v>0.73566778212672002</v>
      </c>
      <c r="N57" s="13">
        <f t="shared" si="2"/>
        <v>0</v>
      </c>
      <c r="O57" s="15">
        <v>8</v>
      </c>
      <c r="P57" s="9">
        <v>0.490171221206122</v>
      </c>
      <c r="Q57" s="9">
        <v>0.577445795338829</v>
      </c>
      <c r="R57" s="13">
        <f t="shared" si="3"/>
        <v>0</v>
      </c>
    </row>
    <row r="58" spans="1:22" x14ac:dyDescent="0.25">
      <c r="A58" s="10" t="s">
        <v>63</v>
      </c>
      <c r="B58" s="17">
        <v>32</v>
      </c>
      <c r="C58" s="10">
        <v>7</v>
      </c>
      <c r="D58" s="9">
        <v>0.98762272697886699</v>
      </c>
      <c r="E58" s="9">
        <v>1.44948739596932</v>
      </c>
      <c r="F58" s="13">
        <f t="shared" si="0"/>
        <v>0</v>
      </c>
      <c r="G58" s="15">
        <v>8</v>
      </c>
      <c r="H58" s="9">
        <v>0.959069494948524</v>
      </c>
      <c r="I58" s="9">
        <v>1.0638629467604599</v>
      </c>
      <c r="J58" s="13">
        <f t="shared" si="1"/>
        <v>0</v>
      </c>
      <c r="K58" s="15">
        <v>8</v>
      </c>
      <c r="L58" s="9">
        <v>0.80283763850170298</v>
      </c>
      <c r="M58" s="9">
        <v>0.92210561425849902</v>
      </c>
      <c r="N58" s="13">
        <f t="shared" si="2"/>
        <v>0</v>
      </c>
      <c r="O58" s="15">
        <v>8</v>
      </c>
      <c r="P58" s="9">
        <v>0.91308389796419298</v>
      </c>
      <c r="Q58" s="9">
        <v>1.0750784023958899</v>
      </c>
      <c r="R58" s="13">
        <f t="shared" si="3"/>
        <v>0</v>
      </c>
      <c r="U58" s="10" t="s">
        <v>206</v>
      </c>
      <c r="V58" s="10" t="s">
        <v>207</v>
      </c>
    </row>
    <row r="59" spans="1:22" x14ac:dyDescent="0.25">
      <c r="A59" s="10" t="s">
        <v>64</v>
      </c>
      <c r="B59" s="17">
        <v>32</v>
      </c>
      <c r="C59" s="10">
        <v>8</v>
      </c>
      <c r="D59" s="9">
        <v>0.43728857522499298</v>
      </c>
      <c r="E59" s="9">
        <v>1.04129367788691</v>
      </c>
      <c r="F59" s="13">
        <f t="shared" si="0"/>
        <v>0</v>
      </c>
      <c r="G59" s="15">
        <v>8</v>
      </c>
      <c r="H59" s="9">
        <v>0.61117248225204301</v>
      </c>
      <c r="I59" s="9">
        <v>0.97641925728211898</v>
      </c>
      <c r="J59" s="13">
        <f t="shared" si="1"/>
        <v>0</v>
      </c>
      <c r="K59" s="15">
        <v>8</v>
      </c>
      <c r="L59" s="9">
        <v>0.40489167299038298</v>
      </c>
      <c r="M59" s="9">
        <v>0.928863101891515</v>
      </c>
      <c r="N59" s="13">
        <f t="shared" si="2"/>
        <v>0</v>
      </c>
      <c r="O59" s="15">
        <v>8</v>
      </c>
      <c r="P59" s="9">
        <v>1.12158929818631</v>
      </c>
      <c r="Q59" s="9">
        <v>0.88838503541733904</v>
      </c>
      <c r="R59" s="13">
        <f t="shared" si="3"/>
        <v>1</v>
      </c>
      <c r="T59" s="10" t="s">
        <v>184</v>
      </c>
      <c r="U59" s="9">
        <f>AVERAGE(D3:D188)</f>
        <v>0.8578950962392019</v>
      </c>
      <c r="V59" s="9">
        <f>AVERAGE(E3:E188)</f>
        <v>1.0052628794207799</v>
      </c>
    </row>
    <row r="60" spans="1:22" x14ac:dyDescent="0.25">
      <c r="A60" s="10" t="s">
        <v>65</v>
      </c>
      <c r="B60" s="17">
        <v>32</v>
      </c>
      <c r="C60" s="10">
        <v>6</v>
      </c>
      <c r="D60" s="9">
        <v>0.50143776911411897</v>
      </c>
      <c r="E60" s="9">
        <v>0.75686787057094096</v>
      </c>
      <c r="F60" s="13">
        <f t="shared" si="0"/>
        <v>0</v>
      </c>
      <c r="G60" s="15">
        <v>8</v>
      </c>
      <c r="H60" s="9">
        <v>0.69831226615227604</v>
      </c>
      <c r="I60" s="9">
        <v>0.79223463594391796</v>
      </c>
      <c r="J60" s="13">
        <f t="shared" si="1"/>
        <v>0</v>
      </c>
      <c r="K60" s="15">
        <v>8</v>
      </c>
      <c r="L60" s="9">
        <v>0.70031157889382101</v>
      </c>
      <c r="M60" s="9">
        <v>0.75040501845191698</v>
      </c>
      <c r="N60" s="13">
        <f t="shared" si="2"/>
        <v>0</v>
      </c>
      <c r="O60" s="15">
        <v>8</v>
      </c>
      <c r="P60" s="9">
        <v>0.931284625514194</v>
      </c>
      <c r="Q60" s="9">
        <v>1.0785566727556599</v>
      </c>
      <c r="R60" s="13">
        <f t="shared" si="3"/>
        <v>0</v>
      </c>
      <c r="T60" s="10" t="s">
        <v>185</v>
      </c>
      <c r="U60" s="9">
        <f>AVERAGE(H3:H188)</f>
        <v>0.93558350759253117</v>
      </c>
      <c r="V60" s="9">
        <f>AVERAGE(I3:I188)</f>
        <v>0.97201163113406153</v>
      </c>
    </row>
    <row r="61" spans="1:22" x14ac:dyDescent="0.25">
      <c r="A61" s="10" t="s">
        <v>66</v>
      </c>
      <c r="B61" s="17">
        <v>32</v>
      </c>
      <c r="C61" s="10">
        <v>6</v>
      </c>
      <c r="D61" s="9">
        <v>0.39092564939824898</v>
      </c>
      <c r="E61" s="9">
        <v>1.25511474824592</v>
      </c>
      <c r="F61" s="13">
        <f t="shared" si="0"/>
        <v>0</v>
      </c>
      <c r="G61" s="15">
        <v>6</v>
      </c>
      <c r="H61" s="9">
        <v>0.65092879543378201</v>
      </c>
      <c r="I61" s="9">
        <v>0.85635899824500294</v>
      </c>
      <c r="J61" s="13">
        <f t="shared" si="1"/>
        <v>0</v>
      </c>
      <c r="K61" s="15">
        <v>6</v>
      </c>
      <c r="L61" s="9">
        <v>0.72459859685342398</v>
      </c>
      <c r="M61" s="9">
        <v>1.0038076633383299</v>
      </c>
      <c r="N61" s="13">
        <f t="shared" si="2"/>
        <v>0</v>
      </c>
      <c r="O61" s="15">
        <v>8</v>
      </c>
      <c r="P61" s="9">
        <v>1.0346876131734699</v>
      </c>
      <c r="Q61" s="9">
        <v>1.21661678919492</v>
      </c>
      <c r="R61" s="13">
        <f t="shared" si="3"/>
        <v>0</v>
      </c>
      <c r="T61" s="10" t="s">
        <v>186</v>
      </c>
      <c r="U61" s="9">
        <f>AVERAGE(L3:L188)</f>
        <v>0.9273467610731192</v>
      </c>
      <c r="V61" s="9">
        <f>AVERAGE(M3:M188)</f>
        <v>1.0042052288087009</v>
      </c>
    </row>
    <row r="62" spans="1:22" x14ac:dyDescent="0.25">
      <c r="A62" s="10" t="s">
        <v>67</v>
      </c>
      <c r="B62" s="17">
        <v>32</v>
      </c>
      <c r="C62" s="10">
        <v>7</v>
      </c>
      <c r="D62" s="9">
        <v>1.02132897362113</v>
      </c>
      <c r="E62" s="9">
        <v>0.93933368388036698</v>
      </c>
      <c r="F62" s="13">
        <f t="shared" si="0"/>
        <v>1</v>
      </c>
      <c r="G62" s="15">
        <v>2</v>
      </c>
      <c r="H62" s="9">
        <v>1.08508589755295</v>
      </c>
      <c r="I62" s="9">
        <v>1.0167584892791299</v>
      </c>
      <c r="J62" s="13">
        <f t="shared" si="1"/>
        <v>1</v>
      </c>
      <c r="K62" s="15">
        <v>2</v>
      </c>
      <c r="L62" s="9">
        <v>0.96836406272563502</v>
      </c>
      <c r="M62" s="9">
        <v>0.96158992187197201</v>
      </c>
      <c r="N62" s="13">
        <f t="shared" si="2"/>
        <v>1</v>
      </c>
      <c r="O62" s="15">
        <v>2</v>
      </c>
      <c r="P62" s="9">
        <v>0.94093131546245301</v>
      </c>
      <c r="Q62" s="9">
        <v>1.03633436158088</v>
      </c>
      <c r="R62" s="13">
        <f t="shared" si="3"/>
        <v>0</v>
      </c>
      <c r="T62" s="10" t="s">
        <v>187</v>
      </c>
      <c r="U62" s="9">
        <f>AVERAGE(P3:P188)</f>
        <v>1.0638422211893277</v>
      </c>
      <c r="V62" s="9">
        <f>AVERAGE(Q3:Q188)</f>
        <v>0.96154264338919193</v>
      </c>
    </row>
    <row r="63" spans="1:22" x14ac:dyDescent="0.25">
      <c r="A63" s="10" t="s">
        <v>68</v>
      </c>
      <c r="B63" s="17">
        <v>32</v>
      </c>
      <c r="C63" s="10">
        <v>1</v>
      </c>
      <c r="D63" s="9">
        <v>0.59475985775596296</v>
      </c>
      <c r="E63" s="9">
        <v>0.91617274864446696</v>
      </c>
      <c r="F63" s="13">
        <f t="shared" si="0"/>
        <v>0</v>
      </c>
      <c r="G63" s="15">
        <v>2</v>
      </c>
      <c r="H63" s="9">
        <v>1.0735950027994401</v>
      </c>
      <c r="I63" s="9">
        <v>1.03180200073628</v>
      </c>
      <c r="J63" s="13">
        <f t="shared" si="1"/>
        <v>1</v>
      </c>
      <c r="K63" s="15">
        <v>8</v>
      </c>
      <c r="L63" s="9">
        <v>1.25647997236859</v>
      </c>
      <c r="M63" s="9">
        <v>1.00987532227482</v>
      </c>
      <c r="N63" s="13">
        <f t="shared" si="2"/>
        <v>1</v>
      </c>
      <c r="O63" s="15">
        <v>8</v>
      </c>
      <c r="P63" s="9">
        <v>1.0116304184332201</v>
      </c>
      <c r="Q63" s="9">
        <v>0.97911313967962599</v>
      </c>
      <c r="R63" s="13">
        <f t="shared" si="3"/>
        <v>1</v>
      </c>
    </row>
    <row r="64" spans="1:22" x14ac:dyDescent="0.25">
      <c r="A64" s="10" t="s">
        <v>69</v>
      </c>
      <c r="B64" s="17">
        <v>32</v>
      </c>
      <c r="C64" s="10">
        <v>4</v>
      </c>
      <c r="D64" s="9">
        <v>0.98783851625071795</v>
      </c>
      <c r="E64" s="9">
        <v>0.60063802821522205</v>
      </c>
      <c r="F64" s="13">
        <f t="shared" si="0"/>
        <v>1</v>
      </c>
      <c r="G64" s="15">
        <v>4</v>
      </c>
      <c r="H64" s="9">
        <v>1.1923220081661401</v>
      </c>
      <c r="I64" s="9">
        <v>0.81771236230712097</v>
      </c>
      <c r="J64" s="13">
        <f t="shared" si="1"/>
        <v>1</v>
      </c>
      <c r="K64" s="15">
        <v>8</v>
      </c>
      <c r="L64" s="9">
        <v>1.56738616810126</v>
      </c>
      <c r="M64" s="9">
        <v>0.85715049518034903</v>
      </c>
      <c r="N64" s="13">
        <f t="shared" si="2"/>
        <v>1</v>
      </c>
      <c r="O64" s="15">
        <v>8</v>
      </c>
      <c r="P64" s="9">
        <v>1.46963039720911</v>
      </c>
      <c r="Q64" s="9">
        <v>0.98696290210801096</v>
      </c>
      <c r="R64" s="13">
        <f t="shared" si="3"/>
        <v>1</v>
      </c>
    </row>
    <row r="65" spans="1:18" x14ac:dyDescent="0.25">
      <c r="A65" s="10" t="s">
        <v>70</v>
      </c>
      <c r="B65" s="17">
        <v>32</v>
      </c>
      <c r="C65" s="10">
        <v>4</v>
      </c>
      <c r="D65" s="9">
        <v>1.20998879316168</v>
      </c>
      <c r="E65" s="9">
        <v>1.06430713047425</v>
      </c>
      <c r="F65" s="13">
        <f t="shared" si="0"/>
        <v>1</v>
      </c>
      <c r="G65" s="15">
        <v>4</v>
      </c>
      <c r="H65" s="9">
        <v>1.67297445399971</v>
      </c>
      <c r="I65" s="9">
        <v>1.11291792544296</v>
      </c>
      <c r="J65" s="13">
        <f t="shared" si="1"/>
        <v>1</v>
      </c>
      <c r="K65" s="15">
        <v>4</v>
      </c>
      <c r="L65" s="9">
        <v>1.83188250798371</v>
      </c>
      <c r="M65" s="9">
        <v>0.95249702953798199</v>
      </c>
      <c r="N65" s="13">
        <f t="shared" si="2"/>
        <v>1</v>
      </c>
      <c r="O65" s="15">
        <v>8</v>
      </c>
      <c r="P65" s="9">
        <v>1.9924174045493099</v>
      </c>
      <c r="Q65" s="9">
        <v>1.0836388170237901</v>
      </c>
      <c r="R65" s="13">
        <f t="shared" si="3"/>
        <v>1</v>
      </c>
    </row>
    <row r="66" spans="1:18" x14ac:dyDescent="0.25">
      <c r="A66" s="10" t="s">
        <v>71</v>
      </c>
      <c r="B66" s="17">
        <v>32</v>
      </c>
      <c r="C66" s="10">
        <v>6</v>
      </c>
      <c r="D66" s="9">
        <v>0.65357639299938897</v>
      </c>
      <c r="E66" s="9">
        <v>0.92329795440052698</v>
      </c>
      <c r="F66" s="13">
        <f t="shared" si="0"/>
        <v>0</v>
      </c>
      <c r="G66" s="15">
        <v>6</v>
      </c>
      <c r="H66" s="9">
        <v>0.66723577326462502</v>
      </c>
      <c r="I66" s="9">
        <v>0.89978930498338705</v>
      </c>
      <c r="J66" s="13">
        <f t="shared" si="1"/>
        <v>0</v>
      </c>
      <c r="K66" s="15">
        <v>8</v>
      </c>
      <c r="L66" s="9">
        <v>0.74368123302904399</v>
      </c>
      <c r="M66" s="9">
        <v>1.08105667340339</v>
      </c>
      <c r="N66" s="13">
        <f t="shared" si="2"/>
        <v>0</v>
      </c>
      <c r="O66" s="15">
        <v>8</v>
      </c>
      <c r="P66" s="9">
        <v>1.19632296819568</v>
      </c>
      <c r="Q66" s="9">
        <v>0.85992768125777996</v>
      </c>
      <c r="R66" s="13">
        <f t="shared" si="3"/>
        <v>1</v>
      </c>
    </row>
    <row r="67" spans="1:18" x14ac:dyDescent="0.25">
      <c r="A67" s="10" t="s">
        <v>72</v>
      </c>
      <c r="B67" s="17">
        <v>32</v>
      </c>
      <c r="C67" s="10">
        <v>8</v>
      </c>
      <c r="D67" s="9">
        <v>1.10915479565459</v>
      </c>
      <c r="E67" s="9">
        <v>1.0350328404265801</v>
      </c>
      <c r="F67" s="13">
        <f t="shared" si="0"/>
        <v>1</v>
      </c>
      <c r="G67" s="15">
        <v>8</v>
      </c>
      <c r="H67" s="9">
        <v>1.2623321979158699</v>
      </c>
      <c r="I67" s="9">
        <v>1.4003454710777301</v>
      </c>
      <c r="J67" s="13">
        <f t="shared" si="1"/>
        <v>0</v>
      </c>
      <c r="K67" s="15">
        <v>8</v>
      </c>
      <c r="L67" s="9">
        <v>1.3456449936509101</v>
      </c>
      <c r="M67" s="9">
        <v>1.17133662741571</v>
      </c>
      <c r="N67" s="13">
        <f t="shared" si="2"/>
        <v>1</v>
      </c>
      <c r="O67" s="15">
        <v>8</v>
      </c>
      <c r="P67" s="9">
        <v>1.6226249794005201</v>
      </c>
      <c r="Q67" s="9">
        <v>0.65079328106998302</v>
      </c>
      <c r="R67" s="13">
        <f t="shared" si="3"/>
        <v>1</v>
      </c>
    </row>
    <row r="68" spans="1:18" x14ac:dyDescent="0.25">
      <c r="A68" s="10" t="s">
        <v>73</v>
      </c>
      <c r="B68" s="17">
        <v>31</v>
      </c>
      <c r="C68" s="10">
        <v>8</v>
      </c>
      <c r="D68" s="9">
        <v>0.95133111051443098</v>
      </c>
      <c r="E68" s="9">
        <v>0.88720784058464797</v>
      </c>
      <c r="F68" s="13">
        <f t="shared" ref="F68:F131" si="7">IF(E68&gt;=D68,0,1)</f>
        <v>1</v>
      </c>
      <c r="G68" s="15">
        <v>2</v>
      </c>
      <c r="H68" s="9">
        <v>0.99414303541731996</v>
      </c>
      <c r="I68" s="9">
        <v>0.93120556890410999</v>
      </c>
      <c r="J68" s="13">
        <f t="shared" ref="J68:J131" si="8">IF(I68&gt;=H68,0,1)</f>
        <v>1</v>
      </c>
      <c r="K68" s="15">
        <v>2</v>
      </c>
      <c r="L68" s="9">
        <v>1.36941644658895</v>
      </c>
      <c r="M68" s="9">
        <v>1.0332203161920099</v>
      </c>
      <c r="N68" s="13">
        <f t="shared" ref="N68:N131" si="9">IF(M68&gt;=L68,0,1)</f>
        <v>1</v>
      </c>
      <c r="O68" s="15">
        <v>8</v>
      </c>
      <c r="P68" s="9">
        <v>1.45781543320268</v>
      </c>
      <c r="Q68" s="9">
        <v>0.64241488568506899</v>
      </c>
      <c r="R68" s="13">
        <f t="shared" ref="R68:R131" si="10">IF(Q68&gt;=P68,0,1)</f>
        <v>1</v>
      </c>
    </row>
    <row r="69" spans="1:18" x14ac:dyDescent="0.25">
      <c r="A69" s="10" t="s">
        <v>74</v>
      </c>
      <c r="B69" s="17">
        <v>31</v>
      </c>
      <c r="C69" s="10">
        <v>4</v>
      </c>
      <c r="D69" s="9">
        <v>0.632112977035452</v>
      </c>
      <c r="E69" s="9">
        <v>0.64813945150118601</v>
      </c>
      <c r="F69" s="13">
        <f t="shared" si="7"/>
        <v>0</v>
      </c>
      <c r="G69" s="15">
        <v>4</v>
      </c>
      <c r="H69" s="9">
        <v>0.89817546158698303</v>
      </c>
      <c r="I69" s="9">
        <v>0.89679846240510497</v>
      </c>
      <c r="J69" s="13">
        <f t="shared" si="8"/>
        <v>1</v>
      </c>
      <c r="K69" s="15">
        <v>8</v>
      </c>
      <c r="L69" s="9">
        <v>0.79274733401540898</v>
      </c>
      <c r="M69" s="9">
        <v>0.63694869377379504</v>
      </c>
      <c r="N69" s="13">
        <f t="shared" si="9"/>
        <v>1</v>
      </c>
      <c r="O69" s="15">
        <v>8</v>
      </c>
      <c r="P69" s="9">
        <v>0.89938114704957295</v>
      </c>
      <c r="Q69" s="9">
        <v>1.0492703606556799</v>
      </c>
      <c r="R69" s="13">
        <f t="shared" si="10"/>
        <v>0</v>
      </c>
    </row>
    <row r="70" spans="1:18" x14ac:dyDescent="0.25">
      <c r="A70" s="10" t="s">
        <v>75</v>
      </c>
      <c r="B70" s="17">
        <v>31</v>
      </c>
      <c r="C70" s="10">
        <v>8</v>
      </c>
      <c r="D70" s="9">
        <v>0.62890468028566104</v>
      </c>
      <c r="E70" s="9">
        <v>1.08039200920231</v>
      </c>
      <c r="F70" s="13">
        <f t="shared" si="7"/>
        <v>0</v>
      </c>
      <c r="G70" s="15">
        <v>8</v>
      </c>
      <c r="H70" s="9">
        <v>0.77964716112129095</v>
      </c>
      <c r="I70" s="9">
        <v>1.1065697230803799</v>
      </c>
      <c r="J70" s="13">
        <f t="shared" si="8"/>
        <v>0</v>
      </c>
      <c r="K70" s="15">
        <v>8</v>
      </c>
      <c r="L70" s="9">
        <v>0.82071686733562599</v>
      </c>
      <c r="M70" s="9">
        <v>0.86425681005547705</v>
      </c>
      <c r="N70" s="13">
        <f t="shared" si="9"/>
        <v>0</v>
      </c>
      <c r="O70" s="15">
        <v>8</v>
      </c>
      <c r="P70" s="9">
        <v>1.0650866012856499</v>
      </c>
      <c r="Q70" s="9">
        <v>0.76058234798315205</v>
      </c>
      <c r="R70" s="13">
        <f t="shared" si="10"/>
        <v>1</v>
      </c>
    </row>
    <row r="71" spans="1:18" x14ac:dyDescent="0.25">
      <c r="A71" s="10" t="s">
        <v>76</v>
      </c>
      <c r="B71" s="17">
        <v>31</v>
      </c>
      <c r="C71" s="10">
        <v>4</v>
      </c>
      <c r="D71" s="9">
        <v>0.88200847478584898</v>
      </c>
      <c r="E71" s="9">
        <v>0.92486371655606903</v>
      </c>
      <c r="F71" s="13">
        <f t="shared" si="7"/>
        <v>0</v>
      </c>
      <c r="G71" s="15">
        <v>4</v>
      </c>
      <c r="H71" s="9">
        <v>1.14901555862958</v>
      </c>
      <c r="I71" s="9">
        <v>0.94519438062099703</v>
      </c>
      <c r="J71" s="13">
        <f t="shared" si="8"/>
        <v>1</v>
      </c>
      <c r="K71" s="15">
        <v>8</v>
      </c>
      <c r="L71" s="9">
        <v>1.4560894335302501</v>
      </c>
      <c r="M71" s="9">
        <v>1.34929817057198</v>
      </c>
      <c r="N71" s="13">
        <f t="shared" si="9"/>
        <v>1</v>
      </c>
      <c r="O71" s="15">
        <v>8</v>
      </c>
      <c r="P71" s="9">
        <v>1.53140979688807</v>
      </c>
      <c r="Q71" s="9">
        <v>0.94160636011916299</v>
      </c>
      <c r="R71" s="13">
        <f t="shared" si="10"/>
        <v>1</v>
      </c>
    </row>
    <row r="72" spans="1:18" x14ac:dyDescent="0.25">
      <c r="A72" s="10" t="s">
        <v>77</v>
      </c>
      <c r="B72" s="17">
        <v>31</v>
      </c>
      <c r="C72" s="10">
        <v>2</v>
      </c>
      <c r="D72" s="9">
        <v>0.854801840522314</v>
      </c>
      <c r="E72" s="9">
        <v>1.0587457910199101</v>
      </c>
      <c r="F72" s="13">
        <f t="shared" si="7"/>
        <v>0</v>
      </c>
      <c r="G72" s="15">
        <v>2</v>
      </c>
      <c r="H72" s="9">
        <v>0.817155975518429</v>
      </c>
      <c r="I72" s="9">
        <v>0.74927987866281198</v>
      </c>
      <c r="J72" s="13">
        <f t="shared" si="8"/>
        <v>1</v>
      </c>
      <c r="K72" s="15">
        <v>8</v>
      </c>
      <c r="L72" s="9">
        <v>1.0182410206122401</v>
      </c>
      <c r="M72" s="9">
        <v>1.04041342023655</v>
      </c>
      <c r="N72" s="13">
        <f t="shared" si="9"/>
        <v>0</v>
      </c>
      <c r="O72" s="15">
        <v>8</v>
      </c>
      <c r="P72" s="9">
        <v>1.4031590444552</v>
      </c>
      <c r="Q72" s="9">
        <v>0.89146860473301404</v>
      </c>
      <c r="R72" s="13">
        <f t="shared" si="10"/>
        <v>1</v>
      </c>
    </row>
    <row r="73" spans="1:18" x14ac:dyDescent="0.25">
      <c r="A73" s="10" t="s">
        <v>78</v>
      </c>
      <c r="B73" s="17">
        <v>31</v>
      </c>
      <c r="C73" s="10">
        <v>1</v>
      </c>
      <c r="D73" s="9">
        <v>0.92013901439616597</v>
      </c>
      <c r="E73" s="9">
        <v>0.96237371998488597</v>
      </c>
      <c r="F73" s="13">
        <f t="shared" si="7"/>
        <v>0</v>
      </c>
      <c r="G73" s="15">
        <v>2</v>
      </c>
      <c r="H73" s="9">
        <v>1.01165307799886</v>
      </c>
      <c r="I73" s="9">
        <v>0.84395267233343796</v>
      </c>
      <c r="J73" s="13">
        <f t="shared" si="8"/>
        <v>1</v>
      </c>
      <c r="K73" s="15">
        <v>2</v>
      </c>
      <c r="L73" s="9">
        <v>1.1032916221043001</v>
      </c>
      <c r="M73" s="9">
        <v>1.01305963995584</v>
      </c>
      <c r="N73" s="13">
        <f t="shared" si="9"/>
        <v>1</v>
      </c>
      <c r="O73" s="15">
        <v>2</v>
      </c>
      <c r="P73" s="9">
        <v>1.59357123858531</v>
      </c>
      <c r="Q73" s="9">
        <v>0.77619419445315996</v>
      </c>
      <c r="R73" s="13">
        <f t="shared" si="10"/>
        <v>1</v>
      </c>
    </row>
    <row r="74" spans="1:18" x14ac:dyDescent="0.25">
      <c r="A74" s="10" t="s">
        <v>79</v>
      </c>
      <c r="B74" s="17">
        <v>30</v>
      </c>
      <c r="C74" s="10">
        <v>8</v>
      </c>
      <c r="D74" s="9">
        <v>0.664666419179757</v>
      </c>
      <c r="E74" s="9">
        <v>0.82991790577817104</v>
      </c>
      <c r="F74" s="13">
        <f t="shared" si="7"/>
        <v>0</v>
      </c>
      <c r="G74" s="15">
        <v>2</v>
      </c>
      <c r="H74" s="9">
        <v>0.45045811308242201</v>
      </c>
      <c r="I74" s="9">
        <v>0.83456664784648904</v>
      </c>
      <c r="J74" s="13">
        <f t="shared" si="8"/>
        <v>0</v>
      </c>
      <c r="K74" s="15">
        <v>2</v>
      </c>
      <c r="L74" s="9">
        <v>0.35887763270202799</v>
      </c>
      <c r="M74" s="9">
        <v>0.62631168221877798</v>
      </c>
      <c r="N74" s="13">
        <f t="shared" si="9"/>
        <v>0</v>
      </c>
      <c r="O74" s="15">
        <v>8</v>
      </c>
      <c r="P74" s="9">
        <v>0.43524522103084301</v>
      </c>
      <c r="Q74" s="9">
        <v>0.82381302845453697</v>
      </c>
      <c r="R74" s="13">
        <f t="shared" si="10"/>
        <v>0</v>
      </c>
    </row>
    <row r="75" spans="1:18" x14ac:dyDescent="0.25">
      <c r="A75" s="10" t="s">
        <v>80</v>
      </c>
      <c r="B75" s="17">
        <v>30</v>
      </c>
      <c r="C75" s="10">
        <v>4</v>
      </c>
      <c r="D75" s="9">
        <v>0.87624649857089798</v>
      </c>
      <c r="E75" s="9">
        <v>1.24454917166215</v>
      </c>
      <c r="F75" s="13">
        <f t="shared" si="7"/>
        <v>0</v>
      </c>
      <c r="G75" s="15">
        <v>6</v>
      </c>
      <c r="H75" s="9">
        <v>1.14775702768974</v>
      </c>
      <c r="I75" s="9">
        <v>1.4005898039328499</v>
      </c>
      <c r="J75" s="13">
        <f t="shared" si="8"/>
        <v>0</v>
      </c>
      <c r="K75" s="15">
        <v>6</v>
      </c>
      <c r="L75" s="9">
        <v>1.2169826230424901</v>
      </c>
      <c r="M75" s="9">
        <v>1.3750197671756901</v>
      </c>
      <c r="N75" s="13">
        <f t="shared" si="9"/>
        <v>0</v>
      </c>
      <c r="O75" s="15">
        <v>8</v>
      </c>
      <c r="P75" s="9">
        <v>1.27349392763907</v>
      </c>
      <c r="Q75" s="9">
        <v>1.4933662924053801</v>
      </c>
      <c r="R75" s="13">
        <f t="shared" si="10"/>
        <v>0</v>
      </c>
    </row>
    <row r="76" spans="1:18" x14ac:dyDescent="0.25">
      <c r="A76" s="10" t="s">
        <v>81</v>
      </c>
      <c r="B76" s="17">
        <v>30</v>
      </c>
      <c r="C76" s="10">
        <v>6</v>
      </c>
      <c r="D76" s="9">
        <v>0.54905044149551196</v>
      </c>
      <c r="E76" s="9">
        <v>1.1232677633299999</v>
      </c>
      <c r="F76" s="13">
        <f t="shared" si="7"/>
        <v>0</v>
      </c>
      <c r="G76" s="15">
        <v>1</v>
      </c>
      <c r="H76" s="9">
        <v>0.584251805969626</v>
      </c>
      <c r="I76" s="9">
        <v>0.77583648200910904</v>
      </c>
      <c r="J76" s="13">
        <f t="shared" si="8"/>
        <v>0</v>
      </c>
      <c r="K76" s="15">
        <v>8</v>
      </c>
      <c r="L76" s="9">
        <v>0.59298950681960305</v>
      </c>
      <c r="M76" s="9">
        <v>1.0880536935956699</v>
      </c>
      <c r="N76" s="13">
        <f t="shared" si="9"/>
        <v>0</v>
      </c>
      <c r="O76" s="15">
        <v>8</v>
      </c>
      <c r="P76" s="9">
        <v>0.82487273471331601</v>
      </c>
      <c r="Q76" s="9">
        <v>1.14551791754762</v>
      </c>
      <c r="R76" s="13">
        <f t="shared" si="10"/>
        <v>0</v>
      </c>
    </row>
    <row r="77" spans="1:18" x14ac:dyDescent="0.25">
      <c r="A77" s="10" t="s">
        <v>82</v>
      </c>
      <c r="B77" s="17">
        <v>30</v>
      </c>
      <c r="C77" s="10">
        <v>5</v>
      </c>
      <c r="D77" s="9">
        <v>0.56180461264265202</v>
      </c>
      <c r="E77" s="9">
        <v>1.0180104196548601</v>
      </c>
      <c r="F77" s="13">
        <f t="shared" si="7"/>
        <v>0</v>
      </c>
      <c r="G77" s="15">
        <v>8</v>
      </c>
      <c r="H77" s="9">
        <v>0.86050803694830202</v>
      </c>
      <c r="I77" s="9">
        <v>0.73698891875490702</v>
      </c>
      <c r="J77" s="13">
        <f t="shared" si="8"/>
        <v>1</v>
      </c>
      <c r="K77" s="15">
        <v>8</v>
      </c>
      <c r="L77" s="9">
        <v>0.87285559008174896</v>
      </c>
      <c r="M77" s="9">
        <v>0.87265447804511798</v>
      </c>
      <c r="N77" s="13">
        <f t="shared" si="9"/>
        <v>1</v>
      </c>
      <c r="O77" s="15">
        <v>8</v>
      </c>
      <c r="P77" s="9">
        <v>1.3703821413780399</v>
      </c>
      <c r="Q77" s="9">
        <v>0.81408717871039804</v>
      </c>
      <c r="R77" s="13">
        <f t="shared" si="10"/>
        <v>1</v>
      </c>
    </row>
    <row r="78" spans="1:18" x14ac:dyDescent="0.25">
      <c r="A78" s="10" t="s">
        <v>83</v>
      </c>
      <c r="B78" s="17">
        <v>29</v>
      </c>
      <c r="C78" s="10">
        <v>4</v>
      </c>
      <c r="D78" s="9">
        <v>1.64238899476622</v>
      </c>
      <c r="E78" s="9">
        <v>0.34668940960961098</v>
      </c>
      <c r="F78" s="13">
        <f t="shared" si="7"/>
        <v>1</v>
      </c>
      <c r="G78" s="15">
        <v>8</v>
      </c>
      <c r="H78" s="9">
        <v>2.7808000100943602</v>
      </c>
      <c r="I78" s="9">
        <v>0.79477217912437703</v>
      </c>
      <c r="J78" s="13">
        <f t="shared" si="8"/>
        <v>1</v>
      </c>
      <c r="K78" s="15">
        <v>4</v>
      </c>
      <c r="L78" s="9">
        <v>1.9347258454811</v>
      </c>
      <c r="M78" s="9">
        <v>1.0334409386876899</v>
      </c>
      <c r="N78" s="13">
        <f t="shared" si="9"/>
        <v>1</v>
      </c>
      <c r="O78" s="15">
        <v>8</v>
      </c>
      <c r="P78" s="9">
        <v>2.0152855933485299</v>
      </c>
      <c r="Q78" s="9">
        <v>1.50226176492321</v>
      </c>
      <c r="R78" s="13">
        <f t="shared" si="10"/>
        <v>1</v>
      </c>
    </row>
    <row r="79" spans="1:18" x14ac:dyDescent="0.25">
      <c r="A79" s="10" t="s">
        <v>84</v>
      </c>
      <c r="B79" s="17">
        <v>29</v>
      </c>
      <c r="C79" s="10">
        <v>2</v>
      </c>
      <c r="D79" s="9">
        <v>0.67452631029203702</v>
      </c>
      <c r="E79" s="9">
        <v>1.12978973353222</v>
      </c>
      <c r="F79" s="13">
        <f t="shared" si="7"/>
        <v>0</v>
      </c>
      <c r="G79" s="15">
        <v>8</v>
      </c>
      <c r="H79" s="9">
        <v>0.539142519009434</v>
      </c>
      <c r="I79" s="9">
        <v>0.771378645401678</v>
      </c>
      <c r="J79" s="13">
        <f t="shared" si="8"/>
        <v>0</v>
      </c>
      <c r="K79" s="15">
        <v>8</v>
      </c>
      <c r="L79" s="9">
        <v>0.89955216160803197</v>
      </c>
      <c r="M79" s="9">
        <v>1.18355928723285</v>
      </c>
      <c r="N79" s="13">
        <f t="shared" si="9"/>
        <v>0</v>
      </c>
      <c r="O79" s="15">
        <v>7</v>
      </c>
      <c r="P79" s="9">
        <v>0.91293250361986</v>
      </c>
      <c r="Q79" s="9">
        <v>1.18483665635066</v>
      </c>
      <c r="R79" s="13">
        <f t="shared" si="10"/>
        <v>0</v>
      </c>
    </row>
    <row r="80" spans="1:18" x14ac:dyDescent="0.25">
      <c r="A80" s="10" t="s">
        <v>85</v>
      </c>
      <c r="B80" s="17">
        <v>29</v>
      </c>
      <c r="C80" s="10">
        <v>2</v>
      </c>
      <c r="D80" s="9">
        <v>1.04667570190265</v>
      </c>
      <c r="E80" s="9">
        <v>0.582202859449796</v>
      </c>
      <c r="F80" s="13">
        <f t="shared" si="7"/>
        <v>1</v>
      </c>
      <c r="G80" s="15">
        <v>4</v>
      </c>
      <c r="H80" s="9">
        <v>0.88198809236599596</v>
      </c>
      <c r="I80" s="9">
        <v>0.81179010847243105</v>
      </c>
      <c r="J80" s="13">
        <f t="shared" si="8"/>
        <v>1</v>
      </c>
      <c r="K80" s="15">
        <v>2</v>
      </c>
      <c r="L80" s="9">
        <v>1.1132322889189099</v>
      </c>
      <c r="M80" s="9">
        <v>0.81004430834169405</v>
      </c>
      <c r="N80" s="13">
        <f t="shared" si="9"/>
        <v>1</v>
      </c>
      <c r="O80" s="15">
        <v>4</v>
      </c>
      <c r="P80" s="9">
        <v>0.964870946191832</v>
      </c>
      <c r="Q80" s="9">
        <v>0.91223903788562</v>
      </c>
      <c r="R80" s="13">
        <f t="shared" si="10"/>
        <v>1</v>
      </c>
    </row>
    <row r="81" spans="1:18" x14ac:dyDescent="0.25">
      <c r="A81" s="10" t="s">
        <v>86</v>
      </c>
      <c r="B81" s="17">
        <v>29</v>
      </c>
      <c r="C81" s="10">
        <v>6</v>
      </c>
      <c r="D81" s="9">
        <v>0.73312810190510802</v>
      </c>
      <c r="E81" s="9">
        <v>0.74304028331522498</v>
      </c>
      <c r="F81" s="13">
        <f t="shared" si="7"/>
        <v>0</v>
      </c>
      <c r="G81" s="15">
        <v>2</v>
      </c>
      <c r="H81" s="9">
        <v>0.65424882851773403</v>
      </c>
      <c r="I81" s="9">
        <v>0.50600253765064396</v>
      </c>
      <c r="J81" s="13">
        <f t="shared" si="8"/>
        <v>1</v>
      </c>
      <c r="K81" s="15">
        <v>8</v>
      </c>
      <c r="L81" s="9">
        <v>0.801847920091458</v>
      </c>
      <c r="M81" s="9">
        <v>0.80284091074986697</v>
      </c>
      <c r="N81" s="13">
        <f t="shared" si="9"/>
        <v>0</v>
      </c>
      <c r="O81" s="15">
        <v>8</v>
      </c>
      <c r="P81" s="9">
        <v>1.02154121908776</v>
      </c>
      <c r="Q81" s="9">
        <v>0.98124414619265998</v>
      </c>
      <c r="R81" s="13">
        <f t="shared" si="10"/>
        <v>1</v>
      </c>
    </row>
    <row r="82" spans="1:18" x14ac:dyDescent="0.25">
      <c r="A82" s="10" t="s">
        <v>87</v>
      </c>
      <c r="B82" s="17">
        <v>29</v>
      </c>
      <c r="C82" s="10">
        <v>7</v>
      </c>
      <c r="D82" s="9">
        <v>0.58326896669927797</v>
      </c>
      <c r="E82" s="9">
        <v>0.76222336136272295</v>
      </c>
      <c r="F82" s="13">
        <f t="shared" si="7"/>
        <v>0</v>
      </c>
      <c r="G82" s="15">
        <v>8</v>
      </c>
      <c r="H82" s="9">
        <v>0.49883441617902602</v>
      </c>
      <c r="I82" s="9">
        <v>1.1501360238052201</v>
      </c>
      <c r="J82" s="13">
        <f t="shared" si="8"/>
        <v>0</v>
      </c>
      <c r="K82" s="15">
        <v>8</v>
      </c>
      <c r="L82" s="9">
        <v>0.55155584688729298</v>
      </c>
      <c r="M82" s="9">
        <v>0.83220904003074903</v>
      </c>
      <c r="N82" s="13">
        <f t="shared" si="9"/>
        <v>0</v>
      </c>
      <c r="O82" s="15">
        <v>8</v>
      </c>
      <c r="P82" s="9">
        <v>0.79699119170729005</v>
      </c>
      <c r="Q82" s="9">
        <v>0.95023365472444499</v>
      </c>
      <c r="R82" s="13">
        <f t="shared" si="10"/>
        <v>0</v>
      </c>
    </row>
    <row r="83" spans="1:18" x14ac:dyDescent="0.25">
      <c r="A83" s="10" t="s">
        <v>88</v>
      </c>
      <c r="B83" s="17">
        <v>29</v>
      </c>
      <c r="C83" s="10">
        <v>2</v>
      </c>
      <c r="D83" s="9">
        <v>1.0255489244959499</v>
      </c>
      <c r="E83" s="9">
        <v>1.0386194001956499</v>
      </c>
      <c r="F83" s="13">
        <f t="shared" si="7"/>
        <v>0</v>
      </c>
      <c r="G83" s="15">
        <v>2</v>
      </c>
      <c r="H83" s="9">
        <v>1.4103674858022299</v>
      </c>
      <c r="I83" s="9">
        <v>1.1028289456986899</v>
      </c>
      <c r="J83" s="13">
        <f t="shared" si="8"/>
        <v>1</v>
      </c>
      <c r="K83" s="15">
        <v>8</v>
      </c>
      <c r="L83" s="9">
        <v>0.847741316074483</v>
      </c>
      <c r="M83" s="9">
        <v>1.0434135483286699</v>
      </c>
      <c r="N83" s="13">
        <f t="shared" si="9"/>
        <v>0</v>
      </c>
      <c r="O83" s="15">
        <v>2</v>
      </c>
      <c r="P83" s="9">
        <v>1.1755791144221099</v>
      </c>
      <c r="Q83" s="9">
        <v>1.1278442800182</v>
      </c>
      <c r="R83" s="13">
        <f t="shared" si="10"/>
        <v>1</v>
      </c>
    </row>
    <row r="84" spans="1:18" x14ac:dyDescent="0.25">
      <c r="A84" s="10" t="s">
        <v>89</v>
      </c>
      <c r="B84" s="17">
        <v>28</v>
      </c>
      <c r="C84" s="10">
        <v>2</v>
      </c>
      <c r="D84" s="9">
        <v>1.19624075582849</v>
      </c>
      <c r="E84" s="9">
        <v>0.86389824878973798</v>
      </c>
      <c r="F84" s="13">
        <f t="shared" si="7"/>
        <v>1</v>
      </c>
      <c r="G84" s="15">
        <v>2</v>
      </c>
      <c r="H84" s="9">
        <v>1.99324580700704</v>
      </c>
      <c r="I84" s="9">
        <v>0.69310293676180501</v>
      </c>
      <c r="J84" s="13">
        <f t="shared" si="8"/>
        <v>1</v>
      </c>
      <c r="K84" s="15">
        <v>2</v>
      </c>
      <c r="L84" s="9">
        <v>1.6167546086920801</v>
      </c>
      <c r="M84" s="9">
        <v>0.35263741853448199</v>
      </c>
      <c r="N84" s="13">
        <f t="shared" si="9"/>
        <v>1</v>
      </c>
      <c r="O84" s="15">
        <v>2</v>
      </c>
      <c r="P84" s="9">
        <v>1.47763770355928</v>
      </c>
      <c r="Q84" s="9">
        <v>0.95929498848017403</v>
      </c>
      <c r="R84" s="13">
        <f t="shared" si="10"/>
        <v>1</v>
      </c>
    </row>
    <row r="85" spans="1:18" x14ac:dyDescent="0.25">
      <c r="A85" s="10" t="s">
        <v>90</v>
      </c>
      <c r="B85" s="17">
        <v>28</v>
      </c>
      <c r="C85" s="10">
        <v>2</v>
      </c>
      <c r="D85" s="9">
        <v>1.06066310382034</v>
      </c>
      <c r="E85" s="9">
        <v>0.944197237289087</v>
      </c>
      <c r="F85" s="13">
        <f t="shared" si="7"/>
        <v>1</v>
      </c>
      <c r="G85" s="15">
        <v>1</v>
      </c>
      <c r="H85" s="9">
        <v>0.83368265687364396</v>
      </c>
      <c r="I85" s="9">
        <v>1.3533435067822699</v>
      </c>
      <c r="J85" s="13">
        <f t="shared" si="8"/>
        <v>0</v>
      </c>
      <c r="K85" s="15">
        <v>1</v>
      </c>
      <c r="L85" s="9">
        <v>1.12345609862829</v>
      </c>
      <c r="M85" s="9">
        <v>1.37661744356733</v>
      </c>
      <c r="N85" s="13">
        <f t="shared" si="9"/>
        <v>0</v>
      </c>
      <c r="O85" s="15">
        <v>2</v>
      </c>
      <c r="P85" s="9">
        <v>1.31792754586211</v>
      </c>
      <c r="Q85" s="9">
        <v>0.68495134853042405</v>
      </c>
      <c r="R85" s="13">
        <f t="shared" si="10"/>
        <v>1</v>
      </c>
    </row>
    <row r="86" spans="1:18" x14ac:dyDescent="0.25">
      <c r="A86" s="10" t="s">
        <v>91</v>
      </c>
      <c r="B86" s="17">
        <v>28</v>
      </c>
      <c r="C86" s="10">
        <v>8</v>
      </c>
      <c r="D86" s="9">
        <v>0.44365038898700998</v>
      </c>
      <c r="E86" s="9">
        <v>0.69662534364992901</v>
      </c>
      <c r="F86" s="13">
        <f t="shared" si="7"/>
        <v>0</v>
      </c>
      <c r="G86" s="15">
        <v>8</v>
      </c>
      <c r="H86" s="9">
        <v>0.73130254126691396</v>
      </c>
      <c r="I86" s="9">
        <v>0.90844395978811099</v>
      </c>
      <c r="J86" s="13">
        <f t="shared" si="8"/>
        <v>0</v>
      </c>
      <c r="K86" s="15">
        <v>8</v>
      </c>
      <c r="L86" s="9">
        <v>0.52175355991030603</v>
      </c>
      <c r="M86" s="9">
        <v>0.78409041388170997</v>
      </c>
      <c r="N86" s="13">
        <f t="shared" si="9"/>
        <v>0</v>
      </c>
      <c r="O86" s="15">
        <v>2</v>
      </c>
      <c r="P86" s="9">
        <v>0.60776152783622905</v>
      </c>
      <c r="Q86" s="9">
        <v>0.68733997468599295</v>
      </c>
      <c r="R86" s="13">
        <f t="shared" si="10"/>
        <v>0</v>
      </c>
    </row>
    <row r="87" spans="1:18" x14ac:dyDescent="0.25">
      <c r="A87" s="10" t="s">
        <v>92</v>
      </c>
      <c r="B87" s="17">
        <v>28</v>
      </c>
      <c r="C87" s="10">
        <v>8</v>
      </c>
      <c r="D87" s="9">
        <v>0.87168764801855803</v>
      </c>
      <c r="E87" s="9">
        <v>1.0658304171361399</v>
      </c>
      <c r="F87" s="13">
        <f t="shared" si="7"/>
        <v>0</v>
      </c>
      <c r="G87" s="15">
        <v>8</v>
      </c>
      <c r="H87" s="9">
        <v>1.1784433128810301</v>
      </c>
      <c r="I87" s="9">
        <v>1.1001969597343</v>
      </c>
      <c r="J87" s="13">
        <f t="shared" si="8"/>
        <v>1</v>
      </c>
      <c r="K87" s="15">
        <v>8</v>
      </c>
      <c r="L87" s="9">
        <v>1.0058068492454799</v>
      </c>
      <c r="M87" s="9">
        <v>1.1410710049700401</v>
      </c>
      <c r="N87" s="13">
        <f t="shared" si="9"/>
        <v>0</v>
      </c>
      <c r="O87" s="15">
        <v>8</v>
      </c>
      <c r="P87" s="9">
        <v>0.99978962910845204</v>
      </c>
      <c r="Q87" s="9">
        <v>1.0139904280241701</v>
      </c>
      <c r="R87" s="13">
        <f t="shared" si="10"/>
        <v>0</v>
      </c>
    </row>
    <row r="88" spans="1:18" x14ac:dyDescent="0.25">
      <c r="A88" s="10" t="s">
        <v>93</v>
      </c>
      <c r="B88" s="17">
        <v>28</v>
      </c>
      <c r="C88" s="10">
        <v>8</v>
      </c>
      <c r="D88" s="9">
        <v>0.38373943052645199</v>
      </c>
      <c r="E88" s="9">
        <v>1.5318784494953599</v>
      </c>
      <c r="F88" s="13">
        <f t="shared" si="7"/>
        <v>0</v>
      </c>
      <c r="G88" s="15">
        <v>8</v>
      </c>
      <c r="H88" s="9">
        <v>0.46955911329497901</v>
      </c>
      <c r="I88" s="9">
        <v>1.3305098201060801</v>
      </c>
      <c r="J88" s="13">
        <f t="shared" si="8"/>
        <v>0</v>
      </c>
      <c r="K88" s="15">
        <v>7</v>
      </c>
      <c r="L88" s="9">
        <v>0.57422330809838595</v>
      </c>
      <c r="M88" s="9">
        <v>1.62778524393274</v>
      </c>
      <c r="N88" s="13">
        <f t="shared" si="9"/>
        <v>0</v>
      </c>
      <c r="O88" s="15">
        <v>8</v>
      </c>
      <c r="P88" s="9">
        <v>0.73459522421179402</v>
      </c>
      <c r="Q88" s="9">
        <v>0.64386822227359797</v>
      </c>
      <c r="R88" s="13">
        <f t="shared" si="10"/>
        <v>1</v>
      </c>
    </row>
    <row r="89" spans="1:18" x14ac:dyDescent="0.25">
      <c r="A89" s="10" t="s">
        <v>94</v>
      </c>
      <c r="B89" s="17">
        <v>28</v>
      </c>
      <c r="C89" s="10">
        <v>7</v>
      </c>
      <c r="D89" s="9">
        <v>0.98021291094632401</v>
      </c>
      <c r="E89" s="9">
        <v>0.85722005221699005</v>
      </c>
      <c r="F89" s="13">
        <f t="shared" si="7"/>
        <v>1</v>
      </c>
      <c r="G89" s="15">
        <v>8</v>
      </c>
      <c r="H89" s="9">
        <v>0.96339110824808705</v>
      </c>
      <c r="I89" s="9">
        <v>0.768086104345722</v>
      </c>
      <c r="J89" s="13">
        <f t="shared" si="8"/>
        <v>1</v>
      </c>
      <c r="K89" s="15">
        <v>8</v>
      </c>
      <c r="L89" s="9">
        <v>0.58731117808835898</v>
      </c>
      <c r="M89" s="9">
        <v>0.90044105180346201</v>
      </c>
      <c r="N89" s="13">
        <f t="shared" si="9"/>
        <v>0</v>
      </c>
      <c r="O89" s="15">
        <v>8</v>
      </c>
      <c r="P89" s="9">
        <v>1.05765907780512</v>
      </c>
      <c r="Q89" s="9">
        <v>0.93154856849687995</v>
      </c>
      <c r="R89" s="13">
        <f t="shared" si="10"/>
        <v>1</v>
      </c>
    </row>
    <row r="90" spans="1:18" x14ac:dyDescent="0.25">
      <c r="A90" s="10" t="s">
        <v>95</v>
      </c>
      <c r="B90" s="17">
        <v>28</v>
      </c>
      <c r="C90" s="10">
        <v>2</v>
      </c>
      <c r="D90" s="9">
        <v>1.0451747398276501</v>
      </c>
      <c r="E90" s="9">
        <v>1.09207567681687</v>
      </c>
      <c r="F90" s="13">
        <f t="shared" si="7"/>
        <v>0</v>
      </c>
      <c r="G90" s="15">
        <v>2</v>
      </c>
      <c r="H90" s="9">
        <v>0.92664939679295799</v>
      </c>
      <c r="I90" s="9">
        <v>1.10816473077494</v>
      </c>
      <c r="J90" s="13">
        <f t="shared" si="8"/>
        <v>0</v>
      </c>
      <c r="K90" s="15">
        <v>8</v>
      </c>
      <c r="L90" s="9">
        <v>0.84901687007281801</v>
      </c>
      <c r="M90" s="9">
        <v>1.3963934094385699</v>
      </c>
      <c r="N90" s="13">
        <f t="shared" si="9"/>
        <v>0</v>
      </c>
      <c r="O90" s="15">
        <v>8</v>
      </c>
      <c r="P90" s="9">
        <v>1.2235537220789201</v>
      </c>
      <c r="Q90" s="9">
        <v>1.2204591257108099</v>
      </c>
      <c r="R90" s="13">
        <f t="shared" si="10"/>
        <v>1</v>
      </c>
    </row>
    <row r="91" spans="1:18" x14ac:dyDescent="0.25">
      <c r="A91" s="10" t="s">
        <v>96</v>
      </c>
      <c r="B91" s="17">
        <v>28</v>
      </c>
      <c r="C91" s="10">
        <v>7</v>
      </c>
      <c r="D91" s="9">
        <v>0.87567299151589895</v>
      </c>
      <c r="E91" s="9">
        <v>0.990878286486372</v>
      </c>
      <c r="F91" s="13">
        <f t="shared" si="7"/>
        <v>0</v>
      </c>
      <c r="G91" s="15">
        <v>4</v>
      </c>
      <c r="H91" s="9">
        <v>0.939373076340841</v>
      </c>
      <c r="I91" s="9">
        <v>1.0078859844605501</v>
      </c>
      <c r="J91" s="13">
        <f t="shared" si="8"/>
        <v>0</v>
      </c>
      <c r="K91" s="15">
        <v>8</v>
      </c>
      <c r="L91" s="9">
        <v>0.94121938123112203</v>
      </c>
      <c r="M91" s="9">
        <v>1.15466566207995</v>
      </c>
      <c r="N91" s="13">
        <f t="shared" si="9"/>
        <v>0</v>
      </c>
      <c r="O91" s="15">
        <v>8</v>
      </c>
      <c r="P91" s="9">
        <v>1.21765972802071</v>
      </c>
      <c r="Q91" s="9">
        <v>1.3525993261851199</v>
      </c>
      <c r="R91" s="13">
        <f t="shared" si="10"/>
        <v>0</v>
      </c>
    </row>
    <row r="92" spans="1:18" x14ac:dyDescent="0.25">
      <c r="A92" s="10" t="s">
        <v>97</v>
      </c>
      <c r="B92" s="17">
        <v>28</v>
      </c>
      <c r="C92" s="10">
        <v>7</v>
      </c>
      <c r="D92" s="9">
        <v>0.90018899548632603</v>
      </c>
      <c r="E92" s="9">
        <v>1.1751463569970799</v>
      </c>
      <c r="F92" s="13">
        <f t="shared" si="7"/>
        <v>0</v>
      </c>
      <c r="G92" s="15">
        <v>8</v>
      </c>
      <c r="H92" s="9">
        <v>0.67387871571230695</v>
      </c>
      <c r="I92" s="9">
        <v>1.0555233399558901</v>
      </c>
      <c r="J92" s="13">
        <f t="shared" si="8"/>
        <v>0</v>
      </c>
      <c r="K92" s="15">
        <v>8</v>
      </c>
      <c r="L92" s="9">
        <v>0.67873390599864003</v>
      </c>
      <c r="M92" s="9">
        <v>1.01664460371845</v>
      </c>
      <c r="N92" s="13">
        <f t="shared" si="9"/>
        <v>0</v>
      </c>
      <c r="O92" s="15">
        <v>8</v>
      </c>
      <c r="P92" s="9">
        <v>0.78154339973935605</v>
      </c>
      <c r="Q92" s="9">
        <v>1.13508653840497</v>
      </c>
      <c r="R92" s="13">
        <f t="shared" si="10"/>
        <v>0</v>
      </c>
    </row>
    <row r="93" spans="1:18" x14ac:dyDescent="0.25">
      <c r="A93" s="10" t="s">
        <v>98</v>
      </c>
      <c r="B93" s="17">
        <v>28</v>
      </c>
      <c r="C93" s="10">
        <v>8</v>
      </c>
      <c r="D93" s="9">
        <v>0.50651292783914503</v>
      </c>
      <c r="E93" s="9">
        <v>1.0186978225323899</v>
      </c>
      <c r="F93" s="13">
        <f t="shared" si="7"/>
        <v>0</v>
      </c>
      <c r="G93" s="15">
        <v>8</v>
      </c>
      <c r="H93" s="9">
        <v>0.72089843043045398</v>
      </c>
      <c r="I93" s="9">
        <v>0.95453551862471198</v>
      </c>
      <c r="J93" s="13">
        <f t="shared" si="8"/>
        <v>0</v>
      </c>
      <c r="K93" s="15">
        <v>8</v>
      </c>
      <c r="L93" s="9">
        <v>0.32933856525648703</v>
      </c>
      <c r="M93" s="9">
        <v>0.92863591821402802</v>
      </c>
      <c r="N93" s="13">
        <f t="shared" si="9"/>
        <v>0</v>
      </c>
      <c r="O93" s="15">
        <v>2</v>
      </c>
      <c r="P93" s="9">
        <v>0.64435198895040902</v>
      </c>
      <c r="Q93" s="9">
        <v>0.78437123129803499</v>
      </c>
      <c r="R93" s="13">
        <f t="shared" si="10"/>
        <v>0</v>
      </c>
    </row>
    <row r="94" spans="1:18" x14ac:dyDescent="0.25">
      <c r="A94" s="10" t="s">
        <v>99</v>
      </c>
      <c r="B94" s="17">
        <v>28</v>
      </c>
      <c r="C94" s="10">
        <v>8</v>
      </c>
      <c r="D94" s="9">
        <v>0.99315752757468401</v>
      </c>
      <c r="E94" s="9">
        <v>0.939592962206653</v>
      </c>
      <c r="F94" s="13">
        <f t="shared" si="7"/>
        <v>1</v>
      </c>
      <c r="G94" s="15">
        <v>8</v>
      </c>
      <c r="H94" s="9">
        <v>1.12299465425801</v>
      </c>
      <c r="I94" s="9">
        <v>0.98306839273006696</v>
      </c>
      <c r="J94" s="13">
        <f t="shared" si="8"/>
        <v>1</v>
      </c>
      <c r="K94" s="15">
        <v>1</v>
      </c>
      <c r="L94" s="9">
        <v>0.94625223209212905</v>
      </c>
      <c r="M94" s="9">
        <v>0.84715868535441496</v>
      </c>
      <c r="N94" s="13">
        <f t="shared" si="9"/>
        <v>1</v>
      </c>
      <c r="O94" s="15">
        <v>2</v>
      </c>
      <c r="P94" s="9">
        <v>0.95481629830696602</v>
      </c>
      <c r="Q94" s="9">
        <v>0.82872124526070501</v>
      </c>
      <c r="R94" s="13">
        <f t="shared" si="10"/>
        <v>1</v>
      </c>
    </row>
    <row r="95" spans="1:18" x14ac:dyDescent="0.25">
      <c r="A95" s="10" t="s">
        <v>100</v>
      </c>
      <c r="B95" s="17">
        <v>28</v>
      </c>
      <c r="C95" s="10">
        <v>2</v>
      </c>
      <c r="D95" s="9">
        <v>0.84443747646102196</v>
      </c>
      <c r="E95" s="9">
        <v>0.94183363284893495</v>
      </c>
      <c r="F95" s="13">
        <f t="shared" si="7"/>
        <v>0</v>
      </c>
      <c r="G95" s="15">
        <v>2</v>
      </c>
      <c r="H95" s="9">
        <v>0.72178915371489605</v>
      </c>
      <c r="I95" s="9">
        <v>0.80930812149155296</v>
      </c>
      <c r="J95" s="13">
        <f t="shared" si="8"/>
        <v>0</v>
      </c>
      <c r="K95" s="15">
        <v>2</v>
      </c>
      <c r="L95" s="9">
        <v>0.89466527840415</v>
      </c>
      <c r="M95" s="9">
        <v>1.1638063556751901</v>
      </c>
      <c r="N95" s="13">
        <f t="shared" si="9"/>
        <v>0</v>
      </c>
      <c r="O95" s="15">
        <v>8</v>
      </c>
      <c r="P95" s="9">
        <v>0.984545165611169</v>
      </c>
      <c r="Q95" s="9">
        <v>0.952956800916133</v>
      </c>
      <c r="R95" s="13">
        <f t="shared" si="10"/>
        <v>1</v>
      </c>
    </row>
    <row r="96" spans="1:18" x14ac:dyDescent="0.25">
      <c r="A96" s="10" t="s">
        <v>101</v>
      </c>
      <c r="B96" s="17">
        <v>28</v>
      </c>
      <c r="C96" s="10">
        <v>5</v>
      </c>
      <c r="D96" s="9">
        <v>0.46454909078932699</v>
      </c>
      <c r="E96" s="9">
        <v>0.99557221692142095</v>
      </c>
      <c r="F96" s="13">
        <f t="shared" si="7"/>
        <v>0</v>
      </c>
      <c r="G96" s="15">
        <v>8</v>
      </c>
      <c r="H96" s="9">
        <v>0.60513474586228899</v>
      </c>
      <c r="I96" s="9">
        <v>0.94242617358402603</v>
      </c>
      <c r="J96" s="13">
        <f t="shared" si="8"/>
        <v>0</v>
      </c>
      <c r="K96" s="15">
        <v>8</v>
      </c>
      <c r="L96" s="9">
        <v>0.46815622637061599</v>
      </c>
      <c r="M96" s="9">
        <v>1.1311229528579001</v>
      </c>
      <c r="N96" s="13">
        <f t="shared" si="9"/>
        <v>0</v>
      </c>
      <c r="O96" s="15">
        <v>8</v>
      </c>
      <c r="P96" s="9">
        <v>1.2643756321831801</v>
      </c>
      <c r="Q96" s="9">
        <v>0.807610746639425</v>
      </c>
      <c r="R96" s="13">
        <f t="shared" si="10"/>
        <v>1</v>
      </c>
    </row>
    <row r="97" spans="1:18" x14ac:dyDescent="0.25">
      <c r="A97" s="10" t="s">
        <v>102</v>
      </c>
      <c r="B97" s="17">
        <v>28</v>
      </c>
      <c r="C97" s="10">
        <v>8</v>
      </c>
      <c r="D97" s="9">
        <v>0.41608663395930801</v>
      </c>
      <c r="E97" s="9">
        <v>1.0106910899136401</v>
      </c>
      <c r="F97" s="13">
        <f t="shared" si="7"/>
        <v>0</v>
      </c>
      <c r="G97" s="15">
        <v>8</v>
      </c>
      <c r="H97" s="9">
        <v>0.43807492032508599</v>
      </c>
      <c r="I97" s="9">
        <v>0.97602688509901303</v>
      </c>
      <c r="J97" s="13">
        <f t="shared" si="8"/>
        <v>0</v>
      </c>
      <c r="K97" s="15">
        <v>7</v>
      </c>
      <c r="L97" s="9">
        <v>0.54782987297860897</v>
      </c>
      <c r="M97" s="9">
        <v>0.94788486793392401</v>
      </c>
      <c r="N97" s="13">
        <f t="shared" si="9"/>
        <v>0</v>
      </c>
      <c r="O97" s="15">
        <v>4</v>
      </c>
      <c r="P97" s="9">
        <v>1.0525487512132401</v>
      </c>
      <c r="Q97" s="9">
        <v>0.98226422168762095</v>
      </c>
      <c r="R97" s="13">
        <f t="shared" si="10"/>
        <v>1</v>
      </c>
    </row>
    <row r="98" spans="1:18" x14ac:dyDescent="0.25">
      <c r="A98" s="10" t="s">
        <v>100</v>
      </c>
      <c r="B98" s="17">
        <v>27</v>
      </c>
      <c r="C98" s="10">
        <v>1</v>
      </c>
      <c r="D98" s="9">
        <v>0.86376854397405001</v>
      </c>
      <c r="E98" s="9">
        <v>1.2049151727702401</v>
      </c>
      <c r="F98" s="13">
        <f t="shared" si="7"/>
        <v>0</v>
      </c>
      <c r="G98" s="15">
        <v>2</v>
      </c>
      <c r="H98" s="9">
        <v>1.0323146940053001</v>
      </c>
      <c r="I98" s="9">
        <v>0.96728926468317999</v>
      </c>
      <c r="J98" s="13">
        <f t="shared" si="8"/>
        <v>1</v>
      </c>
      <c r="K98" s="15">
        <v>2</v>
      </c>
      <c r="L98" s="9">
        <v>0.88906680714181496</v>
      </c>
      <c r="M98" s="9">
        <v>1.2724014242437001</v>
      </c>
      <c r="N98" s="13">
        <f t="shared" si="9"/>
        <v>0</v>
      </c>
      <c r="O98" s="15">
        <v>8</v>
      </c>
      <c r="P98" s="9">
        <v>0.89144951150321505</v>
      </c>
      <c r="Q98" s="9">
        <v>0.85470086721329197</v>
      </c>
      <c r="R98" s="13">
        <f t="shared" si="10"/>
        <v>1</v>
      </c>
    </row>
    <row r="99" spans="1:18" x14ac:dyDescent="0.25">
      <c r="A99" s="10" t="s">
        <v>103</v>
      </c>
      <c r="B99" s="17">
        <v>26</v>
      </c>
      <c r="C99" s="10">
        <v>2</v>
      </c>
      <c r="D99" s="9">
        <v>0.83718635118694396</v>
      </c>
      <c r="E99" s="9">
        <v>0.82776091248334804</v>
      </c>
      <c r="F99" s="13">
        <f t="shared" si="7"/>
        <v>1</v>
      </c>
      <c r="G99" s="15">
        <v>4</v>
      </c>
      <c r="H99" s="9">
        <v>1.08743736040279</v>
      </c>
      <c r="I99" s="9">
        <v>1.1643726997082999</v>
      </c>
      <c r="J99" s="13">
        <f t="shared" si="8"/>
        <v>0</v>
      </c>
      <c r="K99" s="15">
        <v>2</v>
      </c>
      <c r="L99" s="9">
        <v>0.96913718892973599</v>
      </c>
      <c r="M99" s="9">
        <v>1.0339060937272799</v>
      </c>
      <c r="N99" s="13">
        <f t="shared" si="9"/>
        <v>0</v>
      </c>
      <c r="O99" s="15">
        <v>8</v>
      </c>
      <c r="P99" s="9">
        <v>1.07852301042934</v>
      </c>
      <c r="Q99" s="9">
        <v>0.821017610683768</v>
      </c>
      <c r="R99" s="13">
        <f t="shared" si="10"/>
        <v>1</v>
      </c>
    </row>
    <row r="100" spans="1:18" x14ac:dyDescent="0.25">
      <c r="A100" s="10" t="s">
        <v>104</v>
      </c>
      <c r="B100" s="17">
        <v>26</v>
      </c>
      <c r="C100" s="10">
        <v>2</v>
      </c>
      <c r="D100" s="9">
        <v>0.52996422130690501</v>
      </c>
      <c r="E100" s="9">
        <v>0.52799741284560198</v>
      </c>
      <c r="F100" s="13">
        <f t="shared" si="7"/>
        <v>1</v>
      </c>
      <c r="G100" s="15">
        <v>2</v>
      </c>
      <c r="H100" s="9">
        <v>0.73478563935498498</v>
      </c>
      <c r="I100" s="9">
        <v>0.87616511931874796</v>
      </c>
      <c r="J100" s="13">
        <f t="shared" si="8"/>
        <v>0</v>
      </c>
      <c r="K100" s="15">
        <v>2</v>
      </c>
      <c r="L100" s="9">
        <v>0.50480240109817998</v>
      </c>
      <c r="M100" s="9">
        <v>0.61844681915646804</v>
      </c>
      <c r="N100" s="13">
        <f t="shared" si="9"/>
        <v>0</v>
      </c>
      <c r="O100" s="15">
        <v>2</v>
      </c>
      <c r="P100" s="9">
        <v>0.443997508880352</v>
      </c>
      <c r="Q100" s="9">
        <v>0.84757532721376805</v>
      </c>
      <c r="R100" s="13">
        <f t="shared" si="10"/>
        <v>0</v>
      </c>
    </row>
    <row r="101" spans="1:18" x14ac:dyDescent="0.25">
      <c r="A101" s="10" t="s">
        <v>106</v>
      </c>
      <c r="B101" s="17">
        <v>26</v>
      </c>
      <c r="C101" s="10">
        <v>3</v>
      </c>
      <c r="D101" s="9">
        <v>0.77473154495895002</v>
      </c>
      <c r="E101" s="9">
        <v>0.56596076864716904</v>
      </c>
      <c r="F101" s="13">
        <f t="shared" si="7"/>
        <v>1</v>
      </c>
      <c r="G101" s="15">
        <v>3</v>
      </c>
      <c r="H101" s="9">
        <v>0.881573265675201</v>
      </c>
      <c r="I101" s="9">
        <v>0.82591678026132398</v>
      </c>
      <c r="J101" s="13">
        <f t="shared" si="8"/>
        <v>1</v>
      </c>
      <c r="K101" s="15">
        <v>3</v>
      </c>
      <c r="L101" s="9">
        <v>0.88270339737981296</v>
      </c>
      <c r="M101" s="9">
        <v>1.0326651752429801</v>
      </c>
      <c r="N101" s="13">
        <f t="shared" si="9"/>
        <v>0</v>
      </c>
      <c r="O101" s="15">
        <v>3</v>
      </c>
      <c r="P101" s="9">
        <v>0.66887389434123701</v>
      </c>
      <c r="Q101" s="9">
        <v>1.12967838912916</v>
      </c>
      <c r="R101" s="13">
        <f t="shared" si="10"/>
        <v>0</v>
      </c>
    </row>
    <row r="102" spans="1:18" x14ac:dyDescent="0.25">
      <c r="A102" s="10" t="s">
        <v>107</v>
      </c>
      <c r="B102" s="17">
        <v>26</v>
      </c>
      <c r="C102" s="10">
        <v>3</v>
      </c>
      <c r="D102" s="9">
        <v>0.73812073495506803</v>
      </c>
      <c r="E102" s="9">
        <v>1.00305318536305</v>
      </c>
      <c r="F102" s="13">
        <f t="shared" si="7"/>
        <v>0</v>
      </c>
      <c r="G102" s="15">
        <v>6</v>
      </c>
      <c r="H102" s="9">
        <v>1.1981926073637901</v>
      </c>
      <c r="I102" s="9">
        <v>1.35211127412178</v>
      </c>
      <c r="J102" s="13">
        <f t="shared" si="8"/>
        <v>0</v>
      </c>
      <c r="K102" s="15">
        <v>3</v>
      </c>
      <c r="L102" s="9">
        <v>0.93759844413853299</v>
      </c>
      <c r="M102" s="9">
        <v>1.31540374988023</v>
      </c>
      <c r="N102" s="13">
        <f t="shared" si="9"/>
        <v>0</v>
      </c>
      <c r="O102" s="15">
        <v>3</v>
      </c>
      <c r="P102" s="9">
        <v>0.85746287192927595</v>
      </c>
      <c r="Q102" s="9">
        <v>1.2872652071539601</v>
      </c>
      <c r="R102" s="13">
        <f t="shared" si="10"/>
        <v>0</v>
      </c>
    </row>
    <row r="103" spans="1:18" x14ac:dyDescent="0.25">
      <c r="A103" s="10" t="s">
        <v>108</v>
      </c>
      <c r="B103" s="17">
        <v>26</v>
      </c>
      <c r="C103" s="10">
        <v>2</v>
      </c>
      <c r="D103" s="9">
        <v>0.97994050895429297</v>
      </c>
      <c r="E103" s="9">
        <v>1.14914171466361</v>
      </c>
      <c r="F103" s="13">
        <f t="shared" si="7"/>
        <v>0</v>
      </c>
      <c r="G103" s="15">
        <v>8</v>
      </c>
      <c r="H103" s="9">
        <v>0.78095554178275794</v>
      </c>
      <c r="I103" s="9">
        <v>0.93267024431470102</v>
      </c>
      <c r="J103" s="13">
        <f t="shared" si="8"/>
        <v>0</v>
      </c>
      <c r="K103" s="15">
        <v>8</v>
      </c>
      <c r="L103" s="9">
        <v>0.58167531353486102</v>
      </c>
      <c r="M103" s="9">
        <v>0.989013503401306</v>
      </c>
      <c r="N103" s="13">
        <f t="shared" si="9"/>
        <v>0</v>
      </c>
      <c r="O103" s="15">
        <v>2</v>
      </c>
      <c r="P103" s="9">
        <v>0.60375448039008395</v>
      </c>
      <c r="Q103" s="9">
        <v>0.85095364039070498</v>
      </c>
      <c r="R103" s="13">
        <f t="shared" si="10"/>
        <v>0</v>
      </c>
    </row>
    <row r="104" spans="1:18" x14ac:dyDescent="0.25">
      <c r="A104" s="10" t="s">
        <v>109</v>
      </c>
      <c r="B104" s="17">
        <v>26</v>
      </c>
      <c r="C104" s="10">
        <v>8</v>
      </c>
      <c r="D104" s="9">
        <v>0.86335602706915004</v>
      </c>
      <c r="E104" s="9">
        <v>1.2474804989785599</v>
      </c>
      <c r="F104" s="13">
        <f t="shared" si="7"/>
        <v>0</v>
      </c>
      <c r="G104" s="15">
        <v>2</v>
      </c>
      <c r="H104" s="9">
        <v>0.74579742875170496</v>
      </c>
      <c r="I104" s="9">
        <v>1.10501545722498</v>
      </c>
      <c r="J104" s="13">
        <f t="shared" si="8"/>
        <v>0</v>
      </c>
      <c r="K104" s="15">
        <v>2</v>
      </c>
      <c r="L104" s="9">
        <v>0.76673202770527904</v>
      </c>
      <c r="M104" s="9">
        <v>0.92200148070899801</v>
      </c>
      <c r="N104" s="13">
        <f t="shared" si="9"/>
        <v>0</v>
      </c>
      <c r="O104" s="15">
        <v>8</v>
      </c>
      <c r="P104" s="9">
        <v>0.66888113127350601</v>
      </c>
      <c r="Q104" s="9">
        <v>0.58493060695207799</v>
      </c>
      <c r="R104" s="13">
        <f t="shared" si="10"/>
        <v>1</v>
      </c>
    </row>
    <row r="105" spans="1:18" x14ac:dyDescent="0.25">
      <c r="A105" s="10" t="s">
        <v>110</v>
      </c>
      <c r="B105" s="17">
        <v>26</v>
      </c>
      <c r="C105" s="10">
        <v>2</v>
      </c>
      <c r="D105" s="9">
        <v>2.4917487057229502</v>
      </c>
      <c r="E105" s="9">
        <v>1.0261525192096199</v>
      </c>
      <c r="F105" s="13">
        <f t="shared" si="7"/>
        <v>1</v>
      </c>
      <c r="G105" s="15">
        <v>2</v>
      </c>
      <c r="H105" s="9">
        <v>2.2289594030227802</v>
      </c>
      <c r="I105" s="9">
        <v>1.1860016478489599</v>
      </c>
      <c r="J105" s="13">
        <f t="shared" si="8"/>
        <v>1</v>
      </c>
      <c r="K105" s="15">
        <v>2</v>
      </c>
      <c r="L105" s="9">
        <v>1.95617890635178</v>
      </c>
      <c r="M105" s="9">
        <v>1.3944054688982299</v>
      </c>
      <c r="N105" s="13">
        <f t="shared" si="9"/>
        <v>1</v>
      </c>
      <c r="O105" s="15">
        <v>8</v>
      </c>
      <c r="P105" s="9">
        <v>1.88458406165112</v>
      </c>
      <c r="Q105" s="9">
        <v>1.2634974811586499</v>
      </c>
      <c r="R105" s="13">
        <f t="shared" si="10"/>
        <v>1</v>
      </c>
    </row>
    <row r="106" spans="1:18" x14ac:dyDescent="0.25">
      <c r="A106" s="10" t="s">
        <v>111</v>
      </c>
      <c r="B106" s="17">
        <v>26</v>
      </c>
      <c r="C106" s="10">
        <v>4</v>
      </c>
      <c r="D106" s="9">
        <v>0.63662667660938299</v>
      </c>
      <c r="E106" s="9">
        <v>0.65331009613607405</v>
      </c>
      <c r="F106" s="13">
        <f t="shared" si="7"/>
        <v>0</v>
      </c>
      <c r="G106" s="15">
        <v>4</v>
      </c>
      <c r="H106" s="9">
        <v>0.81491104762828104</v>
      </c>
      <c r="I106" s="9">
        <v>0.79897025785632103</v>
      </c>
      <c r="J106" s="13">
        <f t="shared" si="8"/>
        <v>1</v>
      </c>
      <c r="K106" s="15">
        <v>8</v>
      </c>
      <c r="L106" s="9">
        <v>0.80982431898473095</v>
      </c>
      <c r="M106" s="9">
        <v>0.86619907684367303</v>
      </c>
      <c r="N106" s="13">
        <f t="shared" si="9"/>
        <v>0</v>
      </c>
      <c r="O106" s="15">
        <v>8</v>
      </c>
      <c r="P106" s="9">
        <v>0.86638782697246997</v>
      </c>
      <c r="Q106" s="9">
        <v>0.93567370397973404</v>
      </c>
      <c r="R106" s="13">
        <f t="shared" si="10"/>
        <v>0</v>
      </c>
    </row>
    <row r="107" spans="1:18" x14ac:dyDescent="0.25">
      <c r="A107" s="10" t="s">
        <v>112</v>
      </c>
      <c r="B107" s="17">
        <v>25</v>
      </c>
      <c r="C107" s="10">
        <v>2</v>
      </c>
      <c r="D107" s="9">
        <v>0.52484675604085096</v>
      </c>
      <c r="E107" s="9">
        <v>1.8280420452072299</v>
      </c>
      <c r="F107" s="13">
        <f t="shared" si="7"/>
        <v>0</v>
      </c>
      <c r="G107" s="15">
        <v>2</v>
      </c>
      <c r="H107" s="9">
        <v>0.60771948869841397</v>
      </c>
      <c r="I107" s="9">
        <v>1.8217957646140801</v>
      </c>
      <c r="J107" s="13">
        <f t="shared" si="8"/>
        <v>0</v>
      </c>
      <c r="K107" s="15">
        <v>8</v>
      </c>
      <c r="L107" s="9">
        <v>0.90640171959208404</v>
      </c>
      <c r="M107" s="9">
        <v>1.3622340698631401</v>
      </c>
      <c r="N107" s="13">
        <f t="shared" si="9"/>
        <v>0</v>
      </c>
      <c r="O107" s="15">
        <v>8</v>
      </c>
      <c r="P107" s="9">
        <v>0.75566089795235603</v>
      </c>
      <c r="Q107" s="9">
        <v>1.72782444709323</v>
      </c>
      <c r="R107" s="13">
        <f t="shared" si="10"/>
        <v>0</v>
      </c>
    </row>
    <row r="108" spans="1:18" x14ac:dyDescent="0.25">
      <c r="A108" s="10" t="s">
        <v>113</v>
      </c>
      <c r="B108" s="17">
        <v>25</v>
      </c>
      <c r="C108" s="10">
        <v>8</v>
      </c>
      <c r="D108" s="9">
        <v>0.60298850385368397</v>
      </c>
      <c r="E108" s="9">
        <v>0.76525905174717301</v>
      </c>
      <c r="F108" s="13">
        <f t="shared" si="7"/>
        <v>0</v>
      </c>
      <c r="G108" s="15">
        <v>4</v>
      </c>
      <c r="H108" s="9">
        <v>0.64948800207633395</v>
      </c>
      <c r="I108" s="9">
        <v>0.50389215169417001</v>
      </c>
      <c r="J108" s="13">
        <f t="shared" si="8"/>
        <v>1</v>
      </c>
      <c r="K108" s="15">
        <v>8</v>
      </c>
      <c r="L108" s="9">
        <v>0.69912393434944597</v>
      </c>
      <c r="M108" s="9">
        <v>0.66937146571181805</v>
      </c>
      <c r="N108" s="13">
        <f t="shared" si="9"/>
        <v>1</v>
      </c>
      <c r="O108" s="15">
        <v>8</v>
      </c>
      <c r="P108" s="9">
        <v>0.74510125997329602</v>
      </c>
      <c r="Q108" s="9">
        <v>0.70094202915800796</v>
      </c>
      <c r="R108" s="13">
        <f t="shared" si="10"/>
        <v>1</v>
      </c>
    </row>
    <row r="109" spans="1:18" x14ac:dyDescent="0.25">
      <c r="A109" s="10" t="s">
        <v>114</v>
      </c>
      <c r="B109" s="17">
        <v>25</v>
      </c>
      <c r="C109" s="10">
        <v>7</v>
      </c>
      <c r="D109" s="9">
        <v>0.63796011692786703</v>
      </c>
      <c r="E109" s="9">
        <v>1.0636831940514799</v>
      </c>
      <c r="F109" s="13">
        <f t="shared" si="7"/>
        <v>0</v>
      </c>
      <c r="G109" s="15">
        <v>8</v>
      </c>
      <c r="H109" s="9">
        <v>0.49930740582022098</v>
      </c>
      <c r="I109" s="9">
        <v>0.719554842601004</v>
      </c>
      <c r="J109" s="13">
        <f t="shared" si="8"/>
        <v>0</v>
      </c>
      <c r="K109" s="15">
        <v>8</v>
      </c>
      <c r="L109" s="9">
        <v>0.46911867629017701</v>
      </c>
      <c r="M109" s="9">
        <v>0.98112958669383099</v>
      </c>
      <c r="N109" s="13">
        <f t="shared" si="9"/>
        <v>0</v>
      </c>
      <c r="O109" s="15">
        <v>8</v>
      </c>
      <c r="P109" s="9">
        <v>0.70629635810678904</v>
      </c>
      <c r="Q109" s="9">
        <v>0.87143368068535898</v>
      </c>
      <c r="R109" s="13">
        <f t="shared" si="10"/>
        <v>0</v>
      </c>
    </row>
    <row r="110" spans="1:18" x14ac:dyDescent="0.25">
      <c r="A110" s="10" t="s">
        <v>115</v>
      </c>
      <c r="B110" s="17">
        <v>25</v>
      </c>
      <c r="C110" s="10">
        <v>8</v>
      </c>
      <c r="D110" s="9">
        <v>0.63163166968529805</v>
      </c>
      <c r="E110" s="9">
        <v>0.83895930039774402</v>
      </c>
      <c r="F110" s="13">
        <f t="shared" si="7"/>
        <v>0</v>
      </c>
      <c r="G110" s="15">
        <v>6</v>
      </c>
      <c r="H110" s="9">
        <v>0.65642333579020196</v>
      </c>
      <c r="I110" s="9">
        <v>1.00987792224206</v>
      </c>
      <c r="J110" s="13">
        <f t="shared" si="8"/>
        <v>0</v>
      </c>
      <c r="K110" s="15">
        <v>6</v>
      </c>
      <c r="L110" s="9">
        <v>0.58850973135544005</v>
      </c>
      <c r="M110" s="9">
        <v>0.93353016666351996</v>
      </c>
      <c r="N110" s="13">
        <f t="shared" si="9"/>
        <v>0</v>
      </c>
      <c r="O110" s="15">
        <v>8</v>
      </c>
      <c r="P110" s="9">
        <v>0.59403697095465002</v>
      </c>
      <c r="Q110" s="9">
        <v>0.57342108645426904</v>
      </c>
      <c r="R110" s="13">
        <f t="shared" si="10"/>
        <v>1</v>
      </c>
    </row>
    <row r="111" spans="1:18" x14ac:dyDescent="0.25">
      <c r="A111" s="10" t="s">
        <v>116</v>
      </c>
      <c r="B111" s="17">
        <v>25</v>
      </c>
      <c r="C111" s="10">
        <v>8</v>
      </c>
      <c r="D111" s="9">
        <v>0.82581491862535095</v>
      </c>
      <c r="E111" s="9">
        <v>0.97532529515553901</v>
      </c>
      <c r="F111" s="13">
        <f t="shared" si="7"/>
        <v>0</v>
      </c>
      <c r="G111" s="15">
        <v>8</v>
      </c>
      <c r="H111" s="9">
        <v>0.90247279196029195</v>
      </c>
      <c r="I111" s="9">
        <v>0.97360282275531895</v>
      </c>
      <c r="J111" s="13">
        <f t="shared" si="8"/>
        <v>0</v>
      </c>
      <c r="K111" s="15">
        <v>8</v>
      </c>
      <c r="L111" s="9">
        <v>0.85618900001350096</v>
      </c>
      <c r="M111" s="9">
        <v>0.99764869345019003</v>
      </c>
      <c r="N111" s="13">
        <f t="shared" si="9"/>
        <v>0</v>
      </c>
      <c r="O111" s="15">
        <v>8</v>
      </c>
      <c r="P111" s="9">
        <v>1.21734775257253</v>
      </c>
      <c r="Q111" s="9">
        <v>1.3806924093359401</v>
      </c>
      <c r="R111" s="13">
        <f t="shared" si="10"/>
        <v>0</v>
      </c>
    </row>
    <row r="112" spans="1:18" x14ac:dyDescent="0.25">
      <c r="A112" s="10" t="s">
        <v>117</v>
      </c>
      <c r="B112" s="17">
        <v>25</v>
      </c>
      <c r="C112" s="10">
        <v>2</v>
      </c>
      <c r="D112" s="9">
        <v>0.93914196178985798</v>
      </c>
      <c r="E112" s="9">
        <v>1.3748216803211</v>
      </c>
      <c r="F112" s="13">
        <f t="shared" si="7"/>
        <v>0</v>
      </c>
      <c r="G112" s="15">
        <v>4</v>
      </c>
      <c r="H112" s="9">
        <v>1.24939771927148</v>
      </c>
      <c r="I112" s="9">
        <v>1.43939333230785</v>
      </c>
      <c r="J112" s="13">
        <f t="shared" si="8"/>
        <v>0</v>
      </c>
      <c r="K112" s="15">
        <v>8</v>
      </c>
      <c r="L112" s="9">
        <v>1.5768097110014101</v>
      </c>
      <c r="M112" s="9">
        <v>1.69161865271481</v>
      </c>
      <c r="N112" s="13">
        <f t="shared" si="9"/>
        <v>0</v>
      </c>
      <c r="O112" s="15">
        <v>8</v>
      </c>
      <c r="P112" s="9">
        <v>1.2000132022208401</v>
      </c>
      <c r="Q112" s="9">
        <v>1.3436676211488301</v>
      </c>
      <c r="R112" s="13">
        <f t="shared" si="10"/>
        <v>0</v>
      </c>
    </row>
    <row r="113" spans="1:18" x14ac:dyDescent="0.25">
      <c r="A113" s="10" t="s">
        <v>118</v>
      </c>
      <c r="B113" s="17">
        <v>24</v>
      </c>
      <c r="C113" s="10">
        <v>2</v>
      </c>
      <c r="D113" s="9">
        <v>0.71819358061592098</v>
      </c>
      <c r="E113" s="9">
        <v>1.09921044725966</v>
      </c>
      <c r="F113" s="13">
        <f t="shared" si="7"/>
        <v>0</v>
      </c>
      <c r="G113" s="15">
        <v>8</v>
      </c>
      <c r="H113" s="9">
        <v>0.60950172907109601</v>
      </c>
      <c r="I113" s="9">
        <v>0.51478100461817</v>
      </c>
      <c r="J113" s="13">
        <f t="shared" si="8"/>
        <v>1</v>
      </c>
      <c r="K113" s="15">
        <v>8</v>
      </c>
      <c r="L113" s="9">
        <v>0.71337562935592802</v>
      </c>
      <c r="M113" s="9">
        <v>1.1880092743018</v>
      </c>
      <c r="N113" s="13">
        <f t="shared" si="9"/>
        <v>0</v>
      </c>
      <c r="O113" s="15">
        <v>8</v>
      </c>
      <c r="P113" s="9">
        <v>1.62805379938659</v>
      </c>
      <c r="Q113" s="9">
        <v>1.11112890485553</v>
      </c>
      <c r="R113" s="13">
        <f t="shared" si="10"/>
        <v>1</v>
      </c>
    </row>
    <row r="114" spans="1:18" x14ac:dyDescent="0.25">
      <c r="A114" s="10" t="s">
        <v>119</v>
      </c>
      <c r="B114" s="17">
        <v>24</v>
      </c>
      <c r="C114" s="10">
        <v>2</v>
      </c>
      <c r="D114" s="9">
        <v>0.548231584656108</v>
      </c>
      <c r="E114" s="9">
        <v>0.70848205901667005</v>
      </c>
      <c r="F114" s="13">
        <f t="shared" si="7"/>
        <v>0</v>
      </c>
      <c r="G114" s="15">
        <v>2</v>
      </c>
      <c r="H114" s="9">
        <v>0.543332462769897</v>
      </c>
      <c r="I114" s="9">
        <v>0.59707865054506204</v>
      </c>
      <c r="J114" s="13">
        <f t="shared" si="8"/>
        <v>0</v>
      </c>
      <c r="K114" s="15">
        <v>2</v>
      </c>
      <c r="L114" s="9">
        <v>0.48125904040462603</v>
      </c>
      <c r="M114" s="9">
        <v>0.80344504064920197</v>
      </c>
      <c r="N114" s="13">
        <f t="shared" si="9"/>
        <v>0</v>
      </c>
      <c r="O114" s="15">
        <v>2</v>
      </c>
      <c r="P114" s="9">
        <v>0.72301567515873999</v>
      </c>
      <c r="Q114" s="9">
        <v>0.78740334207585605</v>
      </c>
      <c r="R114" s="13">
        <f t="shared" si="10"/>
        <v>0</v>
      </c>
    </row>
    <row r="115" spans="1:18" x14ac:dyDescent="0.25">
      <c r="A115" s="10" t="s">
        <v>120</v>
      </c>
      <c r="B115" s="17">
        <v>24</v>
      </c>
      <c r="C115" s="10">
        <v>6</v>
      </c>
      <c r="D115" s="9">
        <v>0.40017517100598698</v>
      </c>
      <c r="E115" s="9">
        <v>0.79905486711440499</v>
      </c>
      <c r="F115" s="13">
        <f t="shared" si="7"/>
        <v>0</v>
      </c>
      <c r="G115" s="15">
        <v>6</v>
      </c>
      <c r="H115" s="9">
        <v>0.52614874892886598</v>
      </c>
      <c r="I115" s="9">
        <v>0.62054350460379504</v>
      </c>
      <c r="J115" s="13">
        <f t="shared" si="8"/>
        <v>0</v>
      </c>
      <c r="K115" s="15">
        <v>8</v>
      </c>
      <c r="L115" s="9">
        <v>0.68726708571017003</v>
      </c>
      <c r="M115" s="9">
        <v>0.65765643650912897</v>
      </c>
      <c r="N115" s="13">
        <f t="shared" si="9"/>
        <v>1</v>
      </c>
      <c r="O115" s="15">
        <v>2</v>
      </c>
      <c r="P115" s="9">
        <v>0.50970573470651304</v>
      </c>
      <c r="Q115" s="9">
        <v>0.58624707384518404</v>
      </c>
      <c r="R115" s="13">
        <f t="shared" si="10"/>
        <v>0</v>
      </c>
    </row>
    <row r="116" spans="1:18" x14ac:dyDescent="0.25">
      <c r="A116" s="10" t="s">
        <v>121</v>
      </c>
      <c r="B116" s="17">
        <v>24</v>
      </c>
      <c r="C116" s="10">
        <v>2</v>
      </c>
      <c r="D116" s="9">
        <v>1.56040615722516</v>
      </c>
      <c r="E116" s="9">
        <v>1.3270687532176699</v>
      </c>
      <c r="F116" s="13">
        <f t="shared" si="7"/>
        <v>1</v>
      </c>
      <c r="G116" s="15">
        <v>2</v>
      </c>
      <c r="H116" s="9">
        <v>1.87845302789008</v>
      </c>
      <c r="I116" s="9">
        <v>1.4179544206285</v>
      </c>
      <c r="J116" s="13">
        <f t="shared" si="8"/>
        <v>1</v>
      </c>
      <c r="K116" s="15">
        <v>8</v>
      </c>
      <c r="L116" s="9">
        <v>1.75312923618185</v>
      </c>
      <c r="M116" s="9">
        <v>1.6310320615648499</v>
      </c>
      <c r="N116" s="13">
        <f t="shared" si="9"/>
        <v>1</v>
      </c>
      <c r="O116" s="15">
        <v>8</v>
      </c>
      <c r="P116" s="9">
        <v>1.2504053839589699</v>
      </c>
      <c r="Q116" s="9">
        <v>1.4538354209922999</v>
      </c>
      <c r="R116" s="13">
        <f t="shared" si="10"/>
        <v>0</v>
      </c>
    </row>
    <row r="117" spans="1:18" x14ac:dyDescent="0.25">
      <c r="A117" s="10" t="s">
        <v>122</v>
      </c>
      <c r="B117" s="17">
        <v>24</v>
      </c>
      <c r="C117" s="10">
        <v>8</v>
      </c>
      <c r="D117" s="9">
        <v>0.48357331927044001</v>
      </c>
      <c r="E117" s="9">
        <v>1.36992040497111</v>
      </c>
      <c r="F117" s="13">
        <f t="shared" si="7"/>
        <v>0</v>
      </c>
      <c r="G117" s="15">
        <v>7</v>
      </c>
      <c r="H117" s="9">
        <v>0.91172124075661998</v>
      </c>
      <c r="I117" s="9">
        <v>0.69745549972114496</v>
      </c>
      <c r="J117" s="13">
        <f t="shared" si="8"/>
        <v>1</v>
      </c>
      <c r="K117" s="15">
        <v>8</v>
      </c>
      <c r="L117" s="9">
        <v>0.71319800938632805</v>
      </c>
      <c r="M117" s="9">
        <v>1.3758655996823601</v>
      </c>
      <c r="N117" s="13">
        <f t="shared" si="9"/>
        <v>0</v>
      </c>
      <c r="O117" s="15">
        <v>2</v>
      </c>
      <c r="P117" s="9">
        <v>1.0787356778880299</v>
      </c>
      <c r="Q117" s="9">
        <v>0.75193628443309801</v>
      </c>
      <c r="R117" s="13">
        <f t="shared" si="10"/>
        <v>1</v>
      </c>
    </row>
    <row r="118" spans="1:18" x14ac:dyDescent="0.25">
      <c r="A118" s="10" t="s">
        <v>123</v>
      </c>
      <c r="B118" s="17">
        <v>24</v>
      </c>
      <c r="C118" s="10">
        <v>4</v>
      </c>
      <c r="D118" s="9">
        <v>0.64576829807541403</v>
      </c>
      <c r="E118" s="9">
        <v>0.80643997695357905</v>
      </c>
      <c r="F118" s="13">
        <f t="shared" si="7"/>
        <v>0</v>
      </c>
      <c r="G118" s="15">
        <v>4</v>
      </c>
      <c r="H118" s="9">
        <v>0.74753357327376402</v>
      </c>
      <c r="I118" s="9">
        <v>0.81463967601578902</v>
      </c>
      <c r="J118" s="13">
        <f t="shared" si="8"/>
        <v>0</v>
      </c>
      <c r="K118" s="15">
        <v>2</v>
      </c>
      <c r="L118" s="9">
        <v>0.90719073621103696</v>
      </c>
      <c r="M118" s="9">
        <v>0.864512638970101</v>
      </c>
      <c r="N118" s="13">
        <f t="shared" si="9"/>
        <v>1</v>
      </c>
      <c r="O118" s="15">
        <v>2</v>
      </c>
      <c r="P118" s="9">
        <v>0.68686548538334902</v>
      </c>
      <c r="Q118" s="9">
        <v>1.12844641555368</v>
      </c>
      <c r="R118" s="13">
        <f t="shared" si="10"/>
        <v>0</v>
      </c>
    </row>
    <row r="119" spans="1:18" x14ac:dyDescent="0.25">
      <c r="A119" s="10" t="s">
        <v>124</v>
      </c>
      <c r="B119" s="17">
        <v>24</v>
      </c>
      <c r="C119" s="10">
        <v>8</v>
      </c>
      <c r="D119" s="9">
        <v>0.77510268418292105</v>
      </c>
      <c r="E119" s="9">
        <v>1.12823118779224</v>
      </c>
      <c r="F119" s="13">
        <f t="shared" si="7"/>
        <v>0</v>
      </c>
      <c r="G119" s="15">
        <v>8</v>
      </c>
      <c r="H119" s="9">
        <v>0.83889628714060205</v>
      </c>
      <c r="I119" s="9">
        <v>0.65085539786663005</v>
      </c>
      <c r="J119" s="13">
        <f t="shared" si="8"/>
        <v>1</v>
      </c>
      <c r="K119" s="15">
        <v>8</v>
      </c>
      <c r="L119" s="9">
        <v>0.632185635478271</v>
      </c>
      <c r="M119" s="9">
        <v>1.0478571647061701</v>
      </c>
      <c r="N119" s="13">
        <f t="shared" si="9"/>
        <v>0</v>
      </c>
      <c r="O119" s="15">
        <v>4</v>
      </c>
      <c r="P119" s="9">
        <v>0.91222388241632002</v>
      </c>
      <c r="Q119" s="9">
        <v>1.4975960578374801</v>
      </c>
      <c r="R119" s="13">
        <f t="shared" si="10"/>
        <v>0</v>
      </c>
    </row>
    <row r="120" spans="1:18" x14ac:dyDescent="0.25">
      <c r="A120" s="10" t="s">
        <v>125</v>
      </c>
      <c r="B120" s="17">
        <v>24</v>
      </c>
      <c r="C120" s="10">
        <v>8</v>
      </c>
      <c r="D120" s="9">
        <v>0.54975257796741295</v>
      </c>
      <c r="E120" s="9">
        <v>0.81989566059986596</v>
      </c>
      <c r="F120" s="13">
        <f t="shared" si="7"/>
        <v>0</v>
      </c>
      <c r="G120" s="15">
        <v>2</v>
      </c>
      <c r="H120" s="9">
        <v>0.78124276721200703</v>
      </c>
      <c r="I120" s="9">
        <v>1.00770538051192</v>
      </c>
      <c r="J120" s="13">
        <f t="shared" si="8"/>
        <v>0</v>
      </c>
      <c r="K120" s="15">
        <v>8</v>
      </c>
      <c r="L120" s="9">
        <v>0.68027715302769198</v>
      </c>
      <c r="M120" s="9">
        <v>0.988948397140059</v>
      </c>
      <c r="N120" s="13">
        <f t="shared" si="9"/>
        <v>0</v>
      </c>
      <c r="O120" s="15">
        <v>8</v>
      </c>
      <c r="P120" s="9">
        <v>0.86849361565171401</v>
      </c>
      <c r="Q120" s="9">
        <v>1.0608208937580099</v>
      </c>
      <c r="R120" s="13">
        <f t="shared" si="10"/>
        <v>0</v>
      </c>
    </row>
    <row r="121" spans="1:18" x14ac:dyDescent="0.25">
      <c r="A121" s="10" t="s">
        <v>126</v>
      </c>
      <c r="B121" s="17">
        <v>24</v>
      </c>
      <c r="C121" s="10">
        <v>8</v>
      </c>
      <c r="D121" s="9">
        <v>0.65306185921717397</v>
      </c>
      <c r="E121" s="9">
        <v>1.3195530523218599</v>
      </c>
      <c r="F121" s="13">
        <f t="shared" si="7"/>
        <v>0</v>
      </c>
      <c r="G121" s="15">
        <v>8</v>
      </c>
      <c r="H121" s="9">
        <v>0.58428995886077095</v>
      </c>
      <c r="I121" s="9">
        <v>1.0662913508790699</v>
      </c>
      <c r="J121" s="13">
        <f t="shared" si="8"/>
        <v>0</v>
      </c>
      <c r="K121" s="15">
        <v>8</v>
      </c>
      <c r="L121" s="9">
        <v>0.48175403287742802</v>
      </c>
      <c r="M121" s="9">
        <v>1.4232275940863599</v>
      </c>
      <c r="N121" s="13">
        <f t="shared" si="9"/>
        <v>0</v>
      </c>
      <c r="O121" s="15">
        <v>8</v>
      </c>
      <c r="P121" s="9">
        <v>1.22137186752785</v>
      </c>
      <c r="Q121" s="9">
        <v>1.1397160090110601</v>
      </c>
      <c r="R121" s="13">
        <f t="shared" si="10"/>
        <v>1</v>
      </c>
    </row>
    <row r="122" spans="1:18" x14ac:dyDescent="0.25">
      <c r="A122" s="10">
        <v>505</v>
      </c>
      <c r="B122" s="17">
        <v>24</v>
      </c>
      <c r="C122" s="10">
        <v>7</v>
      </c>
      <c r="D122" s="9">
        <v>1.07265216353048</v>
      </c>
      <c r="E122" s="9">
        <v>1.2963567907929101</v>
      </c>
      <c r="F122" s="13">
        <f t="shared" si="7"/>
        <v>0</v>
      </c>
      <c r="G122" s="15">
        <v>4</v>
      </c>
      <c r="H122" s="9">
        <v>0.96021874142730401</v>
      </c>
      <c r="I122" s="9">
        <v>0.940958508316735</v>
      </c>
      <c r="J122" s="13">
        <f t="shared" si="8"/>
        <v>1</v>
      </c>
      <c r="K122" s="15">
        <v>7</v>
      </c>
      <c r="L122" s="9">
        <v>0.72893813317832501</v>
      </c>
      <c r="M122" s="9">
        <v>0.98049688973515303</v>
      </c>
      <c r="N122" s="13">
        <f t="shared" si="9"/>
        <v>0</v>
      </c>
      <c r="O122" s="15">
        <v>8</v>
      </c>
      <c r="P122" s="9">
        <v>0.80685272256907303</v>
      </c>
      <c r="Q122" s="9">
        <v>0.74680679560706098</v>
      </c>
      <c r="R122" s="13">
        <f t="shared" si="10"/>
        <v>1</v>
      </c>
    </row>
    <row r="123" spans="1:18" x14ac:dyDescent="0.25">
      <c r="A123" s="10" t="s">
        <v>127</v>
      </c>
      <c r="B123" s="17">
        <v>23</v>
      </c>
      <c r="C123" s="10">
        <v>2</v>
      </c>
      <c r="D123" s="9">
        <v>0.94304761002967796</v>
      </c>
      <c r="E123" s="9">
        <v>0.90082175289123501</v>
      </c>
      <c r="F123" s="13">
        <f t="shared" si="7"/>
        <v>1</v>
      </c>
      <c r="G123" s="15">
        <v>8</v>
      </c>
      <c r="H123" s="9">
        <v>1.2039968931236</v>
      </c>
      <c r="I123" s="9">
        <v>0.92578750309295599</v>
      </c>
      <c r="J123" s="13">
        <f t="shared" si="8"/>
        <v>1</v>
      </c>
      <c r="K123" s="15">
        <v>8</v>
      </c>
      <c r="L123" s="9">
        <v>1.3530983814250801</v>
      </c>
      <c r="M123" s="9">
        <v>1.25442402111916</v>
      </c>
      <c r="N123" s="13">
        <f t="shared" si="9"/>
        <v>1</v>
      </c>
      <c r="O123" s="15">
        <v>8</v>
      </c>
      <c r="P123" s="9">
        <v>1.9479100867707899</v>
      </c>
      <c r="Q123" s="9">
        <v>1.21984407814333</v>
      </c>
      <c r="R123" s="13">
        <f t="shared" si="10"/>
        <v>1</v>
      </c>
    </row>
    <row r="124" spans="1:18" x14ac:dyDescent="0.25">
      <c r="A124" s="10" t="s">
        <v>128</v>
      </c>
      <c r="B124" s="17">
        <v>23</v>
      </c>
      <c r="C124" s="10">
        <v>7</v>
      </c>
      <c r="D124" s="9">
        <v>0.806729298671921</v>
      </c>
      <c r="E124" s="9">
        <v>1.2494911826780699</v>
      </c>
      <c r="F124" s="13">
        <f t="shared" si="7"/>
        <v>0</v>
      </c>
      <c r="G124" s="15">
        <v>6</v>
      </c>
      <c r="H124" s="9">
        <v>0.78930658254963904</v>
      </c>
      <c r="I124" s="9">
        <v>1.08717631066875</v>
      </c>
      <c r="J124" s="13">
        <f t="shared" si="8"/>
        <v>0</v>
      </c>
      <c r="K124" s="15">
        <v>8</v>
      </c>
      <c r="L124" s="9">
        <v>0.779186374260884</v>
      </c>
      <c r="M124" s="9">
        <v>1.0326157708663299</v>
      </c>
      <c r="N124" s="13">
        <f t="shared" si="9"/>
        <v>0</v>
      </c>
      <c r="O124" s="15">
        <v>8</v>
      </c>
      <c r="P124" s="9">
        <v>1.5485891091002</v>
      </c>
      <c r="Q124" s="9">
        <v>1.31250150120147</v>
      </c>
      <c r="R124" s="13">
        <f t="shared" si="10"/>
        <v>1</v>
      </c>
    </row>
    <row r="125" spans="1:18" x14ac:dyDescent="0.25">
      <c r="A125" s="10" t="s">
        <v>129</v>
      </c>
      <c r="B125" s="17">
        <v>23</v>
      </c>
      <c r="C125" s="10">
        <v>8</v>
      </c>
      <c r="D125" s="9">
        <v>0.66991267843240099</v>
      </c>
      <c r="E125" s="9">
        <v>1.4025734588388501</v>
      </c>
      <c r="F125" s="13">
        <f t="shared" si="7"/>
        <v>0</v>
      </c>
      <c r="G125" s="15">
        <v>8</v>
      </c>
      <c r="H125" s="9">
        <v>0.6147722045306</v>
      </c>
      <c r="I125" s="9">
        <v>1.2287651238851101</v>
      </c>
      <c r="J125" s="13">
        <f t="shared" si="8"/>
        <v>0</v>
      </c>
      <c r="K125" s="15">
        <v>8</v>
      </c>
      <c r="L125" s="9">
        <v>0.45850066766138597</v>
      </c>
      <c r="M125" s="9">
        <v>1.1373453990506901</v>
      </c>
      <c r="N125" s="13">
        <f t="shared" si="9"/>
        <v>0</v>
      </c>
      <c r="O125" s="15">
        <v>8</v>
      </c>
      <c r="P125" s="9">
        <v>0.99888638286682896</v>
      </c>
      <c r="Q125" s="9">
        <v>0.90520379171035803</v>
      </c>
      <c r="R125" s="13">
        <f t="shared" si="10"/>
        <v>1</v>
      </c>
    </row>
    <row r="126" spans="1:18" x14ac:dyDescent="0.25">
      <c r="A126" s="10" t="s">
        <v>130</v>
      </c>
      <c r="B126" s="17">
        <v>23</v>
      </c>
      <c r="C126" s="10">
        <v>2</v>
      </c>
      <c r="D126" s="9">
        <v>0.81747982562167798</v>
      </c>
      <c r="E126" s="9">
        <v>0.99046283786116196</v>
      </c>
      <c r="F126" s="13">
        <f t="shared" si="7"/>
        <v>0</v>
      </c>
      <c r="G126" s="15">
        <v>2</v>
      </c>
      <c r="H126" s="9">
        <v>0.78753140137328803</v>
      </c>
      <c r="I126" s="9">
        <v>1.2436564007156501</v>
      </c>
      <c r="J126" s="13">
        <f t="shared" si="8"/>
        <v>0</v>
      </c>
      <c r="K126" s="15">
        <v>2</v>
      </c>
      <c r="L126" s="9">
        <v>0.85940463484069596</v>
      </c>
      <c r="M126" s="9">
        <v>1.40555417718747</v>
      </c>
      <c r="N126" s="13">
        <f t="shared" si="9"/>
        <v>0</v>
      </c>
      <c r="O126" s="15">
        <v>8</v>
      </c>
      <c r="P126" s="9">
        <v>0.830270387311425</v>
      </c>
      <c r="Q126" s="9">
        <v>0.92522247206605501</v>
      </c>
      <c r="R126" s="13">
        <f t="shared" si="10"/>
        <v>0</v>
      </c>
    </row>
    <row r="127" spans="1:18" x14ac:dyDescent="0.25">
      <c r="A127" s="10" t="s">
        <v>131</v>
      </c>
      <c r="B127" s="17">
        <v>23</v>
      </c>
      <c r="C127" s="10">
        <v>8</v>
      </c>
      <c r="D127" s="9">
        <v>0.45252304835683899</v>
      </c>
      <c r="E127" s="9">
        <v>0.70763303026111302</v>
      </c>
      <c r="F127" s="13">
        <f t="shared" si="7"/>
        <v>0</v>
      </c>
      <c r="G127" s="15">
        <v>8</v>
      </c>
      <c r="H127" s="9">
        <v>0.400430480540242</v>
      </c>
      <c r="I127" s="9">
        <v>0.79085974850096796</v>
      </c>
      <c r="J127" s="13">
        <f t="shared" si="8"/>
        <v>0</v>
      </c>
      <c r="K127" s="15">
        <v>8</v>
      </c>
      <c r="L127" s="9">
        <v>0.48916278469913899</v>
      </c>
      <c r="M127" s="9">
        <v>0.84358839341909697</v>
      </c>
      <c r="N127" s="13">
        <f t="shared" si="9"/>
        <v>0</v>
      </c>
      <c r="O127" s="15">
        <v>8</v>
      </c>
      <c r="P127" s="9">
        <v>0.76242548515109199</v>
      </c>
      <c r="Q127" s="9">
        <v>0.58185292577297598</v>
      </c>
      <c r="R127" s="13">
        <f t="shared" si="10"/>
        <v>1</v>
      </c>
    </row>
    <row r="128" spans="1:18" x14ac:dyDescent="0.25">
      <c r="A128" s="10" t="s">
        <v>132</v>
      </c>
      <c r="B128" s="17">
        <v>23</v>
      </c>
      <c r="C128" s="10">
        <v>7</v>
      </c>
      <c r="D128" s="9">
        <v>0.79792132283872297</v>
      </c>
      <c r="E128" s="9">
        <v>1.23074428600352</v>
      </c>
      <c r="F128" s="13">
        <f t="shared" si="7"/>
        <v>0</v>
      </c>
      <c r="G128" s="15">
        <v>6</v>
      </c>
      <c r="H128" s="9">
        <v>0.41897829964230798</v>
      </c>
      <c r="I128" s="9">
        <v>0.826389822240993</v>
      </c>
      <c r="J128" s="13">
        <f t="shared" si="8"/>
        <v>0</v>
      </c>
      <c r="K128" s="15">
        <v>8</v>
      </c>
      <c r="L128" s="9">
        <v>0.70573763375305698</v>
      </c>
      <c r="M128" s="9">
        <v>0.70154506027174102</v>
      </c>
      <c r="N128" s="13">
        <f t="shared" si="9"/>
        <v>1</v>
      </c>
      <c r="O128" s="15">
        <v>2</v>
      </c>
      <c r="P128" s="9">
        <v>0.56908964887342495</v>
      </c>
      <c r="Q128" s="9">
        <v>0.52845773065145596</v>
      </c>
      <c r="R128" s="13">
        <f t="shared" si="10"/>
        <v>1</v>
      </c>
    </row>
    <row r="129" spans="1:18" x14ac:dyDescent="0.25">
      <c r="A129" s="10" t="s">
        <v>133</v>
      </c>
      <c r="B129" s="17">
        <v>23</v>
      </c>
      <c r="C129" s="10">
        <v>1</v>
      </c>
      <c r="D129" s="9">
        <v>0.98239206023187597</v>
      </c>
      <c r="E129" s="9">
        <v>1.17908805280785</v>
      </c>
      <c r="F129" s="13">
        <f t="shared" si="7"/>
        <v>0</v>
      </c>
      <c r="G129" s="15">
        <v>2</v>
      </c>
      <c r="H129" s="9">
        <v>1.25125244418996</v>
      </c>
      <c r="I129" s="9">
        <v>1.14292006745212</v>
      </c>
      <c r="J129" s="13">
        <f t="shared" si="8"/>
        <v>1</v>
      </c>
      <c r="K129" s="15">
        <v>8</v>
      </c>
      <c r="L129" s="9">
        <v>1.1248311027692699</v>
      </c>
      <c r="M129" s="9">
        <v>1.0057243367111399</v>
      </c>
      <c r="N129" s="13">
        <f t="shared" si="9"/>
        <v>1</v>
      </c>
      <c r="O129" s="15">
        <v>8</v>
      </c>
      <c r="P129" s="9">
        <v>1.2661602676708701</v>
      </c>
      <c r="Q129" s="9">
        <v>0.90170013955974704</v>
      </c>
      <c r="R129" s="13">
        <f t="shared" si="10"/>
        <v>1</v>
      </c>
    </row>
    <row r="130" spans="1:18" x14ac:dyDescent="0.25">
      <c r="A130" s="10" t="s">
        <v>134</v>
      </c>
      <c r="B130" s="17">
        <v>23</v>
      </c>
      <c r="C130" s="10">
        <v>8</v>
      </c>
      <c r="D130" s="9">
        <v>0.74903348672774495</v>
      </c>
      <c r="E130" s="9">
        <v>1.02181529444286</v>
      </c>
      <c r="F130" s="13">
        <f t="shared" si="7"/>
        <v>0</v>
      </c>
      <c r="G130" s="15">
        <v>2</v>
      </c>
      <c r="H130" s="9">
        <v>0.86639552454934199</v>
      </c>
      <c r="I130" s="9">
        <v>0.99258072023781296</v>
      </c>
      <c r="J130" s="13">
        <f t="shared" si="8"/>
        <v>0</v>
      </c>
      <c r="K130" s="15">
        <v>8</v>
      </c>
      <c r="L130" s="9">
        <v>0.73191230872926705</v>
      </c>
      <c r="M130" s="9">
        <v>1.05854600149038</v>
      </c>
      <c r="N130" s="13">
        <f t="shared" si="9"/>
        <v>0</v>
      </c>
      <c r="O130" s="15">
        <v>8</v>
      </c>
      <c r="P130" s="9">
        <v>0.68818548137861302</v>
      </c>
      <c r="Q130" s="9">
        <v>1.0454615053718199</v>
      </c>
      <c r="R130" s="13">
        <f t="shared" si="10"/>
        <v>0</v>
      </c>
    </row>
    <row r="131" spans="1:18" x14ac:dyDescent="0.25">
      <c r="A131" s="10" t="s">
        <v>135</v>
      </c>
      <c r="B131" s="17">
        <v>23</v>
      </c>
      <c r="C131" s="10">
        <v>1</v>
      </c>
      <c r="D131" s="9">
        <v>1.0115914918304401</v>
      </c>
      <c r="E131" s="9">
        <v>1.49333406104765</v>
      </c>
      <c r="F131" s="13">
        <f t="shared" si="7"/>
        <v>0</v>
      </c>
      <c r="G131" s="15">
        <v>2</v>
      </c>
      <c r="H131" s="9">
        <v>0.90140889189607099</v>
      </c>
      <c r="I131" s="9">
        <v>1.1554541541240799</v>
      </c>
      <c r="J131" s="13">
        <f t="shared" si="8"/>
        <v>0</v>
      </c>
      <c r="K131" s="15">
        <v>8</v>
      </c>
      <c r="L131" s="9">
        <v>0.83745822971040895</v>
      </c>
      <c r="M131" s="9">
        <v>1.18117188957737</v>
      </c>
      <c r="N131" s="13">
        <f t="shared" si="9"/>
        <v>0</v>
      </c>
      <c r="O131" s="15">
        <v>8</v>
      </c>
      <c r="P131" s="9">
        <v>1.0628421832921</v>
      </c>
      <c r="Q131" s="9">
        <v>0.81742173664526696</v>
      </c>
      <c r="R131" s="13">
        <f t="shared" si="10"/>
        <v>1</v>
      </c>
    </row>
    <row r="132" spans="1:18" x14ac:dyDescent="0.25">
      <c r="A132" s="10" t="s">
        <v>136</v>
      </c>
      <c r="B132" s="17">
        <v>23</v>
      </c>
      <c r="C132" s="10">
        <v>7</v>
      </c>
      <c r="D132" s="9">
        <v>0.48295352605492198</v>
      </c>
      <c r="E132" s="9">
        <v>1.0253657716298501</v>
      </c>
      <c r="F132" s="13">
        <f t="shared" ref="F132:F187" si="11">IF(E132&gt;=D132,0,1)</f>
        <v>0</v>
      </c>
      <c r="G132" s="15">
        <v>8</v>
      </c>
      <c r="H132" s="9">
        <v>0.55456137313071596</v>
      </c>
      <c r="I132" s="9">
        <v>0.72989155973157305</v>
      </c>
      <c r="J132" s="13">
        <f t="shared" ref="J132:J188" si="12">IF(I132&gt;=H132,0,1)</f>
        <v>0</v>
      </c>
      <c r="K132" s="15">
        <v>8</v>
      </c>
      <c r="L132" s="9">
        <v>0.54711353064492896</v>
      </c>
      <c r="M132" s="9">
        <v>0.93236141919908899</v>
      </c>
      <c r="N132" s="13">
        <f t="shared" ref="N132:N188" si="13">IF(M132&gt;=L132,0,1)</f>
        <v>0</v>
      </c>
      <c r="O132" s="15">
        <v>8</v>
      </c>
      <c r="P132" s="9">
        <v>0.84620838883252503</v>
      </c>
      <c r="Q132" s="9">
        <v>0.85455732974123999</v>
      </c>
      <c r="R132" s="13">
        <f t="shared" ref="R132:R188" si="14">IF(Q132&gt;=P132,0,1)</f>
        <v>0</v>
      </c>
    </row>
    <row r="133" spans="1:18" x14ac:dyDescent="0.25">
      <c r="A133" s="10" t="s">
        <v>137</v>
      </c>
      <c r="B133" s="17">
        <v>22</v>
      </c>
      <c r="C133" s="10">
        <v>2</v>
      </c>
      <c r="D133" s="9">
        <v>1.5048764011457201</v>
      </c>
      <c r="E133" s="9">
        <v>0.92471416921747296</v>
      </c>
      <c r="F133" s="13">
        <f t="shared" si="11"/>
        <v>1</v>
      </c>
      <c r="G133" s="15">
        <v>8</v>
      </c>
      <c r="H133" s="9">
        <v>1.04563023640899</v>
      </c>
      <c r="I133" s="9">
        <v>1.08475437872136</v>
      </c>
      <c r="J133" s="13">
        <f t="shared" si="12"/>
        <v>0</v>
      </c>
      <c r="K133" s="15">
        <v>4</v>
      </c>
      <c r="L133" s="9">
        <v>1.3918305194142799</v>
      </c>
      <c r="M133" s="9">
        <v>0.889099123649019</v>
      </c>
      <c r="N133" s="13">
        <f t="shared" si="13"/>
        <v>1</v>
      </c>
      <c r="O133" s="15">
        <v>4</v>
      </c>
      <c r="P133" s="9">
        <v>0.921231061745451</v>
      </c>
      <c r="Q133" s="9">
        <v>0.95067883981066204</v>
      </c>
      <c r="R133" s="13">
        <f t="shared" si="14"/>
        <v>0</v>
      </c>
    </row>
    <row r="134" spans="1:18" x14ac:dyDescent="0.25">
      <c r="A134" s="10" t="s">
        <v>138</v>
      </c>
      <c r="B134" s="17">
        <v>22</v>
      </c>
      <c r="C134" s="10">
        <v>4</v>
      </c>
      <c r="D134" s="9">
        <v>1.77953887232448</v>
      </c>
      <c r="E134" s="9">
        <v>0.45935273042492802</v>
      </c>
      <c r="F134" s="13">
        <f t="shared" si="11"/>
        <v>1</v>
      </c>
      <c r="G134" s="15">
        <v>4</v>
      </c>
      <c r="H134" s="9">
        <v>1.5161513668700799</v>
      </c>
      <c r="I134" s="9">
        <v>0.47829919827709499</v>
      </c>
      <c r="J134" s="13">
        <f t="shared" si="12"/>
        <v>1</v>
      </c>
      <c r="K134" s="15">
        <v>2</v>
      </c>
      <c r="L134" s="9">
        <v>1.4322932624540201</v>
      </c>
      <c r="M134" s="9">
        <v>0.47260055974868798</v>
      </c>
      <c r="N134" s="13">
        <f t="shared" si="13"/>
        <v>1</v>
      </c>
      <c r="O134" s="15">
        <v>8</v>
      </c>
      <c r="P134" s="9">
        <v>1.0289425376249</v>
      </c>
      <c r="Q134" s="9">
        <v>0.69862979674513803</v>
      </c>
      <c r="R134" s="13">
        <f t="shared" si="14"/>
        <v>1</v>
      </c>
    </row>
    <row r="135" spans="1:18" x14ac:dyDescent="0.25">
      <c r="A135" s="10" t="s">
        <v>139</v>
      </c>
      <c r="B135" s="17">
        <v>22</v>
      </c>
      <c r="C135" s="10">
        <v>2</v>
      </c>
      <c r="D135" s="9">
        <v>1.32238367858645</v>
      </c>
      <c r="E135" s="9">
        <v>0.89566005065110499</v>
      </c>
      <c r="F135" s="13">
        <f t="shared" si="11"/>
        <v>1</v>
      </c>
      <c r="G135" s="15">
        <v>2</v>
      </c>
      <c r="H135" s="9">
        <v>1.4250490201556001</v>
      </c>
      <c r="I135" s="9">
        <v>0.92404949914140999</v>
      </c>
      <c r="J135" s="13">
        <f t="shared" si="12"/>
        <v>1</v>
      </c>
      <c r="K135" s="15">
        <v>2</v>
      </c>
      <c r="L135" s="9">
        <v>1.6377673127495</v>
      </c>
      <c r="M135" s="9">
        <v>1.0701457423638201</v>
      </c>
      <c r="N135" s="13">
        <f t="shared" si="13"/>
        <v>1</v>
      </c>
      <c r="O135" s="15">
        <v>8</v>
      </c>
      <c r="P135" s="9">
        <v>1.3856274103775199</v>
      </c>
      <c r="Q135" s="9">
        <v>0.80318502765300503</v>
      </c>
      <c r="R135" s="13">
        <f t="shared" si="14"/>
        <v>1</v>
      </c>
    </row>
    <row r="136" spans="1:18" x14ac:dyDescent="0.25">
      <c r="A136" s="10" t="s">
        <v>140</v>
      </c>
      <c r="B136" s="17">
        <v>22</v>
      </c>
      <c r="C136" s="10">
        <v>2</v>
      </c>
      <c r="D136" s="9">
        <v>1.2466733164318</v>
      </c>
      <c r="E136" s="9">
        <v>0.68813025874081801</v>
      </c>
      <c r="F136" s="13">
        <f t="shared" si="11"/>
        <v>1</v>
      </c>
      <c r="G136" s="15">
        <v>8</v>
      </c>
      <c r="H136" s="9">
        <v>1.2294446900221501</v>
      </c>
      <c r="I136" s="9">
        <v>1.0482103228877799</v>
      </c>
      <c r="J136" s="13">
        <f t="shared" si="12"/>
        <v>1</v>
      </c>
      <c r="K136" s="15">
        <v>8</v>
      </c>
      <c r="L136" s="9">
        <v>1.1731893400355</v>
      </c>
      <c r="M136" s="9">
        <v>1.2852135938494</v>
      </c>
      <c r="N136" s="13">
        <f t="shared" si="13"/>
        <v>0</v>
      </c>
      <c r="O136" s="15">
        <v>8</v>
      </c>
      <c r="P136" s="9">
        <v>0.91875329633348601</v>
      </c>
      <c r="Q136" s="9">
        <v>1.1631549665804199</v>
      </c>
      <c r="R136" s="13">
        <f t="shared" si="14"/>
        <v>0</v>
      </c>
    </row>
    <row r="137" spans="1:18" x14ac:dyDescent="0.25">
      <c r="A137" s="10" t="s">
        <v>141</v>
      </c>
      <c r="B137" s="17">
        <v>22</v>
      </c>
      <c r="C137" s="10">
        <v>6</v>
      </c>
      <c r="D137" s="9">
        <v>1.6018410956026401</v>
      </c>
      <c r="E137" s="9">
        <v>1.9892652924009</v>
      </c>
      <c r="F137" s="13">
        <f t="shared" si="11"/>
        <v>0</v>
      </c>
      <c r="G137" s="15">
        <v>8</v>
      </c>
      <c r="H137" s="9">
        <v>1.8294405800564599</v>
      </c>
      <c r="I137" s="9">
        <v>1.7080872269732501</v>
      </c>
      <c r="J137" s="13">
        <f t="shared" si="12"/>
        <v>1</v>
      </c>
      <c r="K137" s="15">
        <v>2</v>
      </c>
      <c r="L137" s="9">
        <v>1.7821354615413101</v>
      </c>
      <c r="M137" s="9">
        <v>1.7484022729262101</v>
      </c>
      <c r="N137" s="13">
        <f t="shared" si="13"/>
        <v>1</v>
      </c>
      <c r="O137" s="15">
        <v>8</v>
      </c>
      <c r="P137" s="9">
        <v>1.5233509704677699</v>
      </c>
      <c r="Q137" s="9">
        <v>1.42003571861398</v>
      </c>
      <c r="R137" s="13">
        <f t="shared" si="14"/>
        <v>1</v>
      </c>
    </row>
    <row r="138" spans="1:18" x14ac:dyDescent="0.25">
      <c r="A138" s="10" t="s">
        <v>142</v>
      </c>
      <c r="B138" s="17">
        <v>22</v>
      </c>
      <c r="C138" s="10">
        <v>2</v>
      </c>
      <c r="D138" s="9">
        <v>1.3026946434886</v>
      </c>
      <c r="E138" s="9">
        <v>1.06881003004923</v>
      </c>
      <c r="F138" s="13">
        <f t="shared" si="11"/>
        <v>1</v>
      </c>
      <c r="G138" s="15">
        <v>2</v>
      </c>
      <c r="H138" s="9">
        <v>0.85492109468614197</v>
      </c>
      <c r="I138" s="9">
        <v>1.1807354335390501</v>
      </c>
      <c r="J138" s="13">
        <f t="shared" si="12"/>
        <v>0</v>
      </c>
      <c r="K138" s="15">
        <v>2</v>
      </c>
      <c r="L138" s="9">
        <v>0.94440535282506999</v>
      </c>
      <c r="M138" s="9">
        <v>1.25871796797138</v>
      </c>
      <c r="N138" s="13">
        <f t="shared" si="13"/>
        <v>0</v>
      </c>
      <c r="O138" s="15">
        <v>8</v>
      </c>
      <c r="P138" s="9">
        <v>1.0714899528370001</v>
      </c>
      <c r="Q138" s="9">
        <v>1.34772744152331</v>
      </c>
      <c r="R138" s="13">
        <f t="shared" si="14"/>
        <v>0</v>
      </c>
    </row>
    <row r="139" spans="1:18" x14ac:dyDescent="0.25">
      <c r="A139" s="10" t="s">
        <v>143</v>
      </c>
      <c r="B139" s="17">
        <v>22</v>
      </c>
      <c r="C139" s="10">
        <v>8</v>
      </c>
      <c r="D139" s="9">
        <v>1.3582628318761101</v>
      </c>
      <c r="E139" s="9">
        <v>1.40364811886673</v>
      </c>
      <c r="F139" s="13">
        <f t="shared" si="11"/>
        <v>0</v>
      </c>
      <c r="G139" s="15">
        <v>2</v>
      </c>
      <c r="H139" s="9">
        <v>1.3729207318597301</v>
      </c>
      <c r="I139" s="9">
        <v>1.21373217823355</v>
      </c>
      <c r="J139" s="13">
        <f t="shared" si="12"/>
        <v>1</v>
      </c>
      <c r="K139" s="15">
        <v>2</v>
      </c>
      <c r="L139" s="9">
        <v>1.4877115849048701</v>
      </c>
      <c r="M139" s="9">
        <v>1.4096751609890401</v>
      </c>
      <c r="N139" s="13">
        <f t="shared" si="13"/>
        <v>1</v>
      </c>
      <c r="O139" s="15">
        <v>2</v>
      </c>
      <c r="P139" s="9">
        <v>1.2288116063544301</v>
      </c>
      <c r="Q139" s="9">
        <v>1.33764819397302</v>
      </c>
      <c r="R139" s="13">
        <f t="shared" si="14"/>
        <v>0</v>
      </c>
    </row>
    <row r="140" spans="1:18" x14ac:dyDescent="0.25">
      <c r="A140" s="10" t="s">
        <v>144</v>
      </c>
      <c r="B140" s="17">
        <v>22</v>
      </c>
      <c r="C140" s="10">
        <v>2</v>
      </c>
      <c r="D140" s="9">
        <v>0.94593729950137195</v>
      </c>
      <c r="E140" s="9">
        <v>0.93248065819974402</v>
      </c>
      <c r="F140" s="13">
        <f t="shared" si="11"/>
        <v>1</v>
      </c>
      <c r="G140" s="15">
        <v>4</v>
      </c>
      <c r="H140" s="9">
        <v>1.1055203710669801</v>
      </c>
      <c r="I140" s="9">
        <v>1.1337413185577301</v>
      </c>
      <c r="J140" s="13">
        <f t="shared" si="12"/>
        <v>0</v>
      </c>
      <c r="K140" s="15">
        <v>4</v>
      </c>
      <c r="L140" s="9">
        <v>1.16188295879239</v>
      </c>
      <c r="M140" s="9">
        <v>1.04202464978672</v>
      </c>
      <c r="N140" s="13">
        <f t="shared" si="13"/>
        <v>1</v>
      </c>
      <c r="O140" s="15">
        <v>4</v>
      </c>
      <c r="P140" s="9">
        <v>1.5554466756649801</v>
      </c>
      <c r="Q140" s="9">
        <v>1.1788449085746899</v>
      </c>
      <c r="R140" s="13">
        <f t="shared" si="14"/>
        <v>1</v>
      </c>
    </row>
    <row r="141" spans="1:18" x14ac:dyDescent="0.25">
      <c r="A141" s="10" t="s">
        <v>145</v>
      </c>
      <c r="B141" s="17">
        <v>22</v>
      </c>
      <c r="C141" s="10">
        <v>2</v>
      </c>
      <c r="D141" s="9">
        <v>0.52442932737762804</v>
      </c>
      <c r="E141" s="9">
        <v>0.72137223075039103</v>
      </c>
      <c r="F141" s="13">
        <f t="shared" si="11"/>
        <v>0</v>
      </c>
      <c r="G141" s="15">
        <v>8</v>
      </c>
      <c r="H141" s="9">
        <v>0.65565349626078595</v>
      </c>
      <c r="I141" s="9">
        <v>1.1643782101521001</v>
      </c>
      <c r="J141" s="13">
        <f t="shared" si="12"/>
        <v>0</v>
      </c>
      <c r="K141" s="15">
        <v>4</v>
      </c>
      <c r="L141" s="9">
        <v>0.44954210161809499</v>
      </c>
      <c r="M141" s="9">
        <v>0.91941651514411604</v>
      </c>
      <c r="N141" s="13">
        <f t="shared" si="13"/>
        <v>0</v>
      </c>
      <c r="O141" s="15">
        <v>2</v>
      </c>
      <c r="P141" s="9">
        <v>0.87497596558935498</v>
      </c>
      <c r="Q141" s="9">
        <v>1.3837612677498701</v>
      </c>
      <c r="R141" s="13">
        <f t="shared" si="14"/>
        <v>0</v>
      </c>
    </row>
    <row r="142" spans="1:18" x14ac:dyDescent="0.25">
      <c r="A142" s="10" t="s">
        <v>146</v>
      </c>
      <c r="B142" s="17">
        <v>22</v>
      </c>
      <c r="C142" s="10">
        <v>2</v>
      </c>
      <c r="D142" s="9">
        <v>0.54716119559130205</v>
      </c>
      <c r="E142" s="9">
        <v>0.80684924374689004</v>
      </c>
      <c r="F142" s="13">
        <f t="shared" si="11"/>
        <v>0</v>
      </c>
      <c r="G142" s="15">
        <v>4</v>
      </c>
      <c r="H142" s="9">
        <v>0.52714217850856504</v>
      </c>
      <c r="I142" s="9">
        <v>0.68905072977505999</v>
      </c>
      <c r="J142" s="13">
        <f t="shared" si="12"/>
        <v>0</v>
      </c>
      <c r="K142" s="15">
        <v>8</v>
      </c>
      <c r="L142" s="9">
        <v>0.51994391979131604</v>
      </c>
      <c r="M142" s="9">
        <v>0.85060080064820198</v>
      </c>
      <c r="N142" s="13">
        <f t="shared" si="13"/>
        <v>0</v>
      </c>
      <c r="O142" s="15">
        <v>8</v>
      </c>
      <c r="P142" s="9">
        <v>0.828283297630106</v>
      </c>
      <c r="Q142" s="9">
        <v>1.2400544703287699</v>
      </c>
      <c r="R142" s="13">
        <f t="shared" si="14"/>
        <v>0</v>
      </c>
    </row>
    <row r="143" spans="1:18" x14ac:dyDescent="0.25">
      <c r="A143" s="10">
        <v>407</v>
      </c>
      <c r="B143" s="17">
        <v>22</v>
      </c>
      <c r="C143" s="10">
        <v>8</v>
      </c>
      <c r="D143" s="9">
        <v>0.58254047474001003</v>
      </c>
      <c r="E143" s="9">
        <v>0.98818131377290697</v>
      </c>
      <c r="F143" s="13">
        <f t="shared" si="11"/>
        <v>0</v>
      </c>
      <c r="G143" s="15">
        <v>6</v>
      </c>
      <c r="H143" s="9">
        <v>0.60154303654298802</v>
      </c>
      <c r="I143" s="9">
        <v>0.65990990927981796</v>
      </c>
      <c r="J143" s="13">
        <f t="shared" si="12"/>
        <v>0</v>
      </c>
      <c r="K143" s="15">
        <v>8</v>
      </c>
      <c r="L143" s="9">
        <v>0.69087748284322903</v>
      </c>
      <c r="M143" s="9">
        <v>0.72017600988763297</v>
      </c>
      <c r="N143" s="13">
        <f t="shared" si="13"/>
        <v>0</v>
      </c>
      <c r="O143" s="15">
        <v>2</v>
      </c>
      <c r="P143" s="9">
        <v>0.789312120281218</v>
      </c>
      <c r="Q143" s="9">
        <v>0.69738664362042402</v>
      </c>
      <c r="R143" s="13">
        <f t="shared" si="14"/>
        <v>1</v>
      </c>
    </row>
    <row r="144" spans="1:18" x14ac:dyDescent="0.25">
      <c r="A144" s="10" t="s">
        <v>147</v>
      </c>
      <c r="B144" s="17">
        <v>22</v>
      </c>
      <c r="C144" s="10">
        <v>8</v>
      </c>
      <c r="D144" s="9">
        <v>1.0592415358578999</v>
      </c>
      <c r="E144" s="9">
        <v>1.03321206097411</v>
      </c>
      <c r="F144" s="13">
        <f t="shared" si="11"/>
        <v>1</v>
      </c>
      <c r="G144" s="15">
        <v>8</v>
      </c>
      <c r="H144" s="9">
        <v>1.2380136927940799</v>
      </c>
      <c r="I144" s="9">
        <v>1.2839379031668099</v>
      </c>
      <c r="J144" s="13">
        <f t="shared" si="12"/>
        <v>0</v>
      </c>
      <c r="K144" s="15">
        <v>8</v>
      </c>
      <c r="L144" s="9">
        <v>1.1283079161029601</v>
      </c>
      <c r="M144" s="9">
        <v>1.16543690106588</v>
      </c>
      <c r="N144" s="13">
        <f t="shared" si="13"/>
        <v>0</v>
      </c>
      <c r="O144" s="15">
        <v>8</v>
      </c>
      <c r="P144" s="9">
        <v>1.11110041894115</v>
      </c>
      <c r="Q144" s="9">
        <v>0.84515675751643804</v>
      </c>
      <c r="R144" s="13">
        <f t="shared" si="14"/>
        <v>1</v>
      </c>
    </row>
    <row r="145" spans="1:18" x14ac:dyDescent="0.25">
      <c r="A145" s="10" t="s">
        <v>148</v>
      </c>
      <c r="B145" s="17">
        <v>21</v>
      </c>
      <c r="C145" s="10">
        <v>2</v>
      </c>
      <c r="D145" s="9">
        <v>0.68450003276237703</v>
      </c>
      <c r="E145" s="9">
        <v>1.1944370245760101</v>
      </c>
      <c r="F145" s="13">
        <f t="shared" si="11"/>
        <v>0</v>
      </c>
      <c r="G145" s="15">
        <v>2</v>
      </c>
      <c r="H145" s="9">
        <v>0.547139625948738</v>
      </c>
      <c r="I145" s="9">
        <v>0.92449476785969298</v>
      </c>
      <c r="J145" s="13">
        <f t="shared" si="12"/>
        <v>0</v>
      </c>
      <c r="K145" s="15">
        <v>2</v>
      </c>
      <c r="L145" s="9">
        <v>0.66424859333992203</v>
      </c>
      <c r="M145" s="9">
        <v>0.96923228122941396</v>
      </c>
      <c r="N145" s="13">
        <f t="shared" si="13"/>
        <v>0</v>
      </c>
      <c r="O145" s="15">
        <v>8</v>
      </c>
      <c r="P145" s="9">
        <v>0.96275911523629398</v>
      </c>
      <c r="Q145" s="9">
        <v>1.12974965652644</v>
      </c>
      <c r="R145" s="13">
        <f t="shared" si="14"/>
        <v>0</v>
      </c>
    </row>
    <row r="146" spans="1:18" x14ac:dyDescent="0.25">
      <c r="A146" s="10" t="s">
        <v>129</v>
      </c>
      <c r="B146" s="17">
        <v>21</v>
      </c>
      <c r="C146" s="10">
        <v>4</v>
      </c>
      <c r="D146" s="9">
        <v>0.94227294312509102</v>
      </c>
      <c r="E146" s="9">
        <v>1.3097474780542999</v>
      </c>
      <c r="F146" s="13">
        <f t="shared" si="11"/>
        <v>0</v>
      </c>
      <c r="G146" s="15">
        <v>4</v>
      </c>
      <c r="H146" s="9">
        <v>1.2776119925465601</v>
      </c>
      <c r="I146" s="9">
        <v>1.2621982028007901</v>
      </c>
      <c r="J146" s="13">
        <f t="shared" si="12"/>
        <v>1</v>
      </c>
      <c r="K146" s="15">
        <v>4</v>
      </c>
      <c r="L146" s="9">
        <v>1.02264857828096</v>
      </c>
      <c r="M146" s="9">
        <v>1.3317599939765401</v>
      </c>
      <c r="N146" s="13">
        <f t="shared" si="13"/>
        <v>0</v>
      </c>
      <c r="O146" s="15">
        <v>4</v>
      </c>
      <c r="P146" s="9">
        <v>1.66087006334187</v>
      </c>
      <c r="Q146" s="9">
        <v>1.6620099251401601</v>
      </c>
      <c r="R146" s="13">
        <f t="shared" si="14"/>
        <v>0</v>
      </c>
    </row>
    <row r="147" spans="1:18" x14ac:dyDescent="0.25">
      <c r="A147" s="10" t="s">
        <v>149</v>
      </c>
      <c r="B147" s="17">
        <v>21</v>
      </c>
      <c r="C147" s="10">
        <v>8</v>
      </c>
      <c r="D147" s="9">
        <v>0.73055556844852998</v>
      </c>
      <c r="E147" s="9">
        <v>1.4556669497852299</v>
      </c>
      <c r="F147" s="13">
        <f t="shared" si="11"/>
        <v>0</v>
      </c>
      <c r="G147" s="15">
        <v>8</v>
      </c>
      <c r="H147" s="9">
        <v>0.66598141267552302</v>
      </c>
      <c r="I147" s="9">
        <v>1.3422135659280501</v>
      </c>
      <c r="J147" s="13">
        <f t="shared" si="12"/>
        <v>0</v>
      </c>
      <c r="K147" s="15">
        <v>8</v>
      </c>
      <c r="L147" s="9">
        <v>0.55249348801634801</v>
      </c>
      <c r="M147" s="9">
        <v>1.1670009283957501</v>
      </c>
      <c r="N147" s="13">
        <f t="shared" si="13"/>
        <v>0</v>
      </c>
      <c r="O147" s="15">
        <v>8</v>
      </c>
      <c r="P147" s="9">
        <v>0.93020606774771197</v>
      </c>
      <c r="Q147" s="9">
        <v>0.83234953870676598</v>
      </c>
      <c r="R147" s="13">
        <f t="shared" si="14"/>
        <v>1</v>
      </c>
    </row>
    <row r="148" spans="1:18" x14ac:dyDescent="0.25">
      <c r="A148" s="10" t="s">
        <v>134</v>
      </c>
      <c r="B148" s="17">
        <v>21</v>
      </c>
      <c r="C148" s="10">
        <v>2</v>
      </c>
      <c r="D148" s="9">
        <v>1.2658331146853901</v>
      </c>
      <c r="E148" s="9">
        <v>1.141779715757</v>
      </c>
      <c r="F148" s="13">
        <f t="shared" si="11"/>
        <v>1</v>
      </c>
      <c r="G148" s="15">
        <v>2</v>
      </c>
      <c r="H148" s="9">
        <v>1.439457207047</v>
      </c>
      <c r="I148" s="9">
        <v>1.18089782240529</v>
      </c>
      <c r="J148" s="13">
        <f t="shared" si="12"/>
        <v>1</v>
      </c>
      <c r="K148" s="15">
        <v>2</v>
      </c>
      <c r="L148" s="9">
        <v>1.7084246312104601</v>
      </c>
      <c r="M148" s="9">
        <v>1.03360450055147</v>
      </c>
      <c r="N148" s="13">
        <f t="shared" si="13"/>
        <v>1</v>
      </c>
      <c r="O148" s="15">
        <v>2</v>
      </c>
      <c r="P148" s="9">
        <v>2.3580073352844702</v>
      </c>
      <c r="Q148" s="9">
        <v>1.09070075742124</v>
      </c>
      <c r="R148" s="13">
        <f t="shared" si="14"/>
        <v>1</v>
      </c>
    </row>
    <row r="149" spans="1:18" x14ac:dyDescent="0.25">
      <c r="A149" s="10" t="s">
        <v>135</v>
      </c>
      <c r="B149" s="17">
        <v>21</v>
      </c>
      <c r="C149" s="10">
        <v>2</v>
      </c>
      <c r="D149" s="9">
        <v>1.2603712860426</v>
      </c>
      <c r="E149" s="9">
        <v>1.2434098882971301</v>
      </c>
      <c r="F149" s="13">
        <f t="shared" si="11"/>
        <v>1</v>
      </c>
      <c r="G149" s="15">
        <v>2</v>
      </c>
      <c r="H149" s="9">
        <v>1.2732795908705099</v>
      </c>
      <c r="I149" s="9">
        <v>0.96852567022386604</v>
      </c>
      <c r="J149" s="13">
        <f t="shared" si="12"/>
        <v>1</v>
      </c>
      <c r="K149" s="15">
        <v>2</v>
      </c>
      <c r="L149" s="9">
        <v>1.2643872319331599</v>
      </c>
      <c r="M149" s="9">
        <v>0.77850065297275395</v>
      </c>
      <c r="N149" s="13">
        <f t="shared" si="13"/>
        <v>1</v>
      </c>
      <c r="O149" s="15">
        <v>8</v>
      </c>
      <c r="P149" s="9">
        <v>1.56842066666802</v>
      </c>
      <c r="Q149" s="9">
        <v>0.892076326508352</v>
      </c>
      <c r="R149" s="13">
        <f t="shared" si="14"/>
        <v>1</v>
      </c>
    </row>
    <row r="150" spans="1:18" x14ac:dyDescent="0.25">
      <c r="A150" s="10" t="s">
        <v>136</v>
      </c>
      <c r="B150" s="17">
        <v>21</v>
      </c>
      <c r="C150" s="10">
        <v>2</v>
      </c>
      <c r="D150" s="9">
        <v>0.84081095885020696</v>
      </c>
      <c r="E150" s="9">
        <v>0.98411141500859201</v>
      </c>
      <c r="F150" s="13">
        <f t="shared" si="11"/>
        <v>0</v>
      </c>
      <c r="G150" s="15">
        <v>2</v>
      </c>
      <c r="H150" s="9">
        <v>1.2142429062398601</v>
      </c>
      <c r="I150" s="9">
        <v>0.58391801269563703</v>
      </c>
      <c r="J150" s="13">
        <f t="shared" si="12"/>
        <v>1</v>
      </c>
      <c r="K150" s="15">
        <v>2</v>
      </c>
      <c r="L150" s="9">
        <v>1.3403433442083399</v>
      </c>
      <c r="M150" s="9">
        <v>0.72623723612487701</v>
      </c>
      <c r="N150" s="13">
        <f t="shared" si="13"/>
        <v>1</v>
      </c>
      <c r="O150" s="15">
        <v>8</v>
      </c>
      <c r="P150" s="9">
        <v>1.3571596293819299</v>
      </c>
      <c r="Q150" s="9">
        <v>0.70080919848521805</v>
      </c>
      <c r="R150" s="13">
        <f t="shared" si="14"/>
        <v>1</v>
      </c>
    </row>
    <row r="151" spans="1:18" x14ac:dyDescent="0.25">
      <c r="A151" s="10" t="s">
        <v>150</v>
      </c>
      <c r="B151" s="17">
        <v>20</v>
      </c>
      <c r="C151" s="10">
        <v>2</v>
      </c>
      <c r="D151" s="9">
        <v>1.2626959226188399</v>
      </c>
      <c r="E151" s="9">
        <v>1.62408349900053</v>
      </c>
      <c r="F151" s="13">
        <f t="shared" si="11"/>
        <v>0</v>
      </c>
      <c r="G151" s="15">
        <v>2</v>
      </c>
      <c r="H151" s="9">
        <v>1.38183972215533</v>
      </c>
      <c r="I151" s="9">
        <v>1.3196362156157</v>
      </c>
      <c r="J151" s="13">
        <f t="shared" si="12"/>
        <v>1</v>
      </c>
      <c r="K151" s="15">
        <v>8</v>
      </c>
      <c r="L151" s="9">
        <v>1.45583629925698</v>
      </c>
      <c r="M151" s="9">
        <v>1.68971535569111</v>
      </c>
      <c r="N151" s="13">
        <f t="shared" si="13"/>
        <v>0</v>
      </c>
      <c r="O151" s="15">
        <v>8</v>
      </c>
      <c r="P151" s="9">
        <v>1.23632453511119</v>
      </c>
      <c r="Q151" s="9">
        <v>1.29345053423221</v>
      </c>
      <c r="R151" s="13">
        <f t="shared" si="14"/>
        <v>0</v>
      </c>
    </row>
    <row r="152" spans="1:18" x14ac:dyDescent="0.25">
      <c r="A152" s="10" t="s">
        <v>151</v>
      </c>
      <c r="B152" s="17">
        <v>20</v>
      </c>
      <c r="C152" s="10">
        <v>2</v>
      </c>
      <c r="D152" s="9">
        <v>0.66484432452736397</v>
      </c>
      <c r="E152" s="9">
        <v>1.38191470827614</v>
      </c>
      <c r="F152" s="13">
        <f t="shared" si="11"/>
        <v>0</v>
      </c>
      <c r="G152" s="15">
        <v>2</v>
      </c>
      <c r="H152" s="9">
        <v>0.99961196366535199</v>
      </c>
      <c r="I152" s="9">
        <v>1.34437682213006</v>
      </c>
      <c r="J152" s="13">
        <f t="shared" si="12"/>
        <v>0</v>
      </c>
      <c r="K152" s="15">
        <v>2</v>
      </c>
      <c r="L152" s="9">
        <v>1.1414706873954099</v>
      </c>
      <c r="M152" s="9">
        <v>1.4527546168046701</v>
      </c>
      <c r="N152" s="13">
        <f t="shared" si="13"/>
        <v>0</v>
      </c>
      <c r="O152" s="15">
        <v>8</v>
      </c>
      <c r="P152" s="9">
        <v>1.02952498260995</v>
      </c>
      <c r="Q152" s="9">
        <v>0.81199071306584503</v>
      </c>
      <c r="R152" s="13">
        <f t="shared" si="14"/>
        <v>1</v>
      </c>
    </row>
    <row r="153" spans="1:18" x14ac:dyDescent="0.25">
      <c r="A153" s="10" t="s">
        <v>152</v>
      </c>
      <c r="B153" s="17">
        <v>20</v>
      </c>
      <c r="C153" s="10">
        <v>8</v>
      </c>
      <c r="D153" s="9">
        <v>0.62760037046519301</v>
      </c>
      <c r="E153" s="9">
        <v>1.01559830517156</v>
      </c>
      <c r="F153" s="13">
        <f t="shared" si="11"/>
        <v>0</v>
      </c>
      <c r="G153" s="15">
        <v>2</v>
      </c>
      <c r="H153" s="9">
        <v>0.81303313845318603</v>
      </c>
      <c r="I153" s="9">
        <v>0.83140589519864505</v>
      </c>
      <c r="J153" s="13">
        <f t="shared" si="12"/>
        <v>0</v>
      </c>
      <c r="K153" s="15">
        <v>8</v>
      </c>
      <c r="L153" s="9">
        <v>0.60763514674775798</v>
      </c>
      <c r="M153" s="9">
        <v>1.0154099409648101</v>
      </c>
      <c r="N153" s="13">
        <f t="shared" si="13"/>
        <v>0</v>
      </c>
      <c r="O153" s="15">
        <v>8</v>
      </c>
      <c r="P153" s="9">
        <v>0.93181290810227202</v>
      </c>
      <c r="Q153" s="9">
        <v>0.92091775252942498</v>
      </c>
      <c r="R153" s="13">
        <f t="shared" si="14"/>
        <v>1</v>
      </c>
    </row>
    <row r="154" spans="1:18" x14ac:dyDescent="0.25">
      <c r="A154" s="10" t="s">
        <v>153</v>
      </c>
      <c r="B154" s="17">
        <v>20</v>
      </c>
      <c r="C154" s="10">
        <v>4</v>
      </c>
      <c r="D154" s="9">
        <v>0.62753626097820503</v>
      </c>
      <c r="E154" s="9">
        <v>0.50458784926658795</v>
      </c>
      <c r="F154" s="13">
        <f t="shared" si="11"/>
        <v>1</v>
      </c>
      <c r="G154" s="15">
        <v>4</v>
      </c>
      <c r="H154" s="9">
        <v>1.0019896239408299</v>
      </c>
      <c r="I154" s="9">
        <v>0.70100240071088205</v>
      </c>
      <c r="J154" s="13">
        <f t="shared" si="12"/>
        <v>1</v>
      </c>
      <c r="K154" s="15">
        <v>4</v>
      </c>
      <c r="L154" s="9">
        <v>0.62084761064735905</v>
      </c>
      <c r="M154" s="9">
        <v>0.80581460646610303</v>
      </c>
      <c r="N154" s="13">
        <f t="shared" si="13"/>
        <v>0</v>
      </c>
      <c r="O154" s="15">
        <v>4</v>
      </c>
      <c r="P154" s="9">
        <v>1.0214403542014201</v>
      </c>
      <c r="Q154" s="9">
        <v>1.18273999417009</v>
      </c>
      <c r="R154" s="13">
        <f t="shared" si="14"/>
        <v>0</v>
      </c>
    </row>
    <row r="155" spans="1:18" x14ac:dyDescent="0.25">
      <c r="A155" s="10" t="s">
        <v>154</v>
      </c>
      <c r="B155" s="17">
        <v>20</v>
      </c>
      <c r="C155" s="10">
        <v>4</v>
      </c>
      <c r="D155" s="9">
        <v>0.900648114065705</v>
      </c>
      <c r="E155" s="9">
        <v>0.99673931619317202</v>
      </c>
      <c r="F155" s="13">
        <f t="shared" si="11"/>
        <v>0</v>
      </c>
      <c r="G155" s="15">
        <v>4</v>
      </c>
      <c r="H155" s="9">
        <v>1.1011263300468499</v>
      </c>
      <c r="I155" s="9">
        <v>1.07487416268368</v>
      </c>
      <c r="J155" s="13">
        <f t="shared" si="12"/>
        <v>1</v>
      </c>
      <c r="K155" s="15">
        <v>8</v>
      </c>
      <c r="L155" s="9">
        <v>1.3613505726014199</v>
      </c>
      <c r="M155" s="9">
        <v>1.3930384439057899</v>
      </c>
      <c r="N155" s="13">
        <f t="shared" si="13"/>
        <v>0</v>
      </c>
      <c r="O155" s="15">
        <v>8</v>
      </c>
      <c r="P155" s="9">
        <v>1.3130183598459</v>
      </c>
      <c r="Q155" s="9">
        <v>1.2090717481918101</v>
      </c>
      <c r="R155" s="13">
        <f t="shared" si="14"/>
        <v>1</v>
      </c>
    </row>
    <row r="156" spans="1:18" x14ac:dyDescent="0.25">
      <c r="A156" s="10" t="s">
        <v>155</v>
      </c>
      <c r="B156" s="17">
        <v>20</v>
      </c>
      <c r="C156" s="10">
        <v>3</v>
      </c>
      <c r="D156" s="9">
        <v>1.5132152111532</v>
      </c>
      <c r="E156" s="9">
        <v>0.94483857262962401</v>
      </c>
      <c r="F156" s="13">
        <f t="shared" si="11"/>
        <v>1</v>
      </c>
      <c r="G156" s="15">
        <v>4</v>
      </c>
      <c r="H156" s="9">
        <v>1.6799821576362499</v>
      </c>
      <c r="I156" s="9">
        <v>0.90381141796169095</v>
      </c>
      <c r="J156" s="13">
        <f t="shared" si="12"/>
        <v>1</v>
      </c>
      <c r="K156" s="15">
        <v>4</v>
      </c>
      <c r="L156" s="9">
        <v>1.5921859383122301</v>
      </c>
      <c r="M156" s="9">
        <v>0.78315029396480895</v>
      </c>
      <c r="N156" s="13">
        <f t="shared" si="13"/>
        <v>1</v>
      </c>
      <c r="O156" s="15">
        <v>8</v>
      </c>
      <c r="P156" s="9">
        <v>1.53995043001383</v>
      </c>
      <c r="Q156" s="9">
        <v>1.01690712506956</v>
      </c>
      <c r="R156" s="13">
        <f t="shared" si="14"/>
        <v>1</v>
      </c>
    </row>
    <row r="157" spans="1:18" x14ac:dyDescent="0.25">
      <c r="A157" s="10" t="s">
        <v>156</v>
      </c>
      <c r="B157" s="17">
        <v>20</v>
      </c>
      <c r="C157" s="10">
        <v>8</v>
      </c>
      <c r="D157" s="9">
        <v>1.40904707698846</v>
      </c>
      <c r="E157" s="9">
        <v>1.5253784076666099</v>
      </c>
      <c r="F157" s="13">
        <f t="shared" si="11"/>
        <v>0</v>
      </c>
      <c r="G157" s="15">
        <v>8</v>
      </c>
      <c r="H157" s="9">
        <v>1.3230961564041801</v>
      </c>
      <c r="I157" s="9">
        <v>1.00197132757211</v>
      </c>
      <c r="J157" s="13">
        <f t="shared" si="12"/>
        <v>1</v>
      </c>
      <c r="K157" s="15">
        <v>8</v>
      </c>
      <c r="L157" s="9">
        <v>1.32543565898084</v>
      </c>
      <c r="M157" s="9">
        <v>1.0670433677772999</v>
      </c>
      <c r="N157" s="13">
        <f t="shared" si="13"/>
        <v>1</v>
      </c>
      <c r="O157" s="15">
        <v>8</v>
      </c>
      <c r="P157" s="9">
        <v>1.19111474565919</v>
      </c>
      <c r="Q157" s="9">
        <v>1.11077096842726</v>
      </c>
      <c r="R157" s="13">
        <f t="shared" si="14"/>
        <v>1</v>
      </c>
    </row>
    <row r="158" spans="1:18" x14ac:dyDescent="0.25">
      <c r="A158" s="10" t="s">
        <v>157</v>
      </c>
      <c r="B158" s="17">
        <v>20</v>
      </c>
      <c r="C158" s="10">
        <v>8</v>
      </c>
      <c r="D158" s="9">
        <v>0.77843796425011103</v>
      </c>
      <c r="E158" s="9">
        <v>1.20621510801842</v>
      </c>
      <c r="F158" s="13">
        <f t="shared" si="11"/>
        <v>0</v>
      </c>
      <c r="G158" s="15">
        <v>8</v>
      </c>
      <c r="H158" s="9">
        <v>0.65293708938433004</v>
      </c>
      <c r="I158" s="9">
        <v>1.2085398044618301</v>
      </c>
      <c r="J158" s="13">
        <f t="shared" si="12"/>
        <v>0</v>
      </c>
      <c r="K158" s="15">
        <v>8</v>
      </c>
      <c r="L158" s="9">
        <v>0.59498070279139403</v>
      </c>
      <c r="M158" s="9">
        <v>1.1127286784655199</v>
      </c>
      <c r="N158" s="13">
        <f t="shared" si="13"/>
        <v>0</v>
      </c>
      <c r="O158" s="15">
        <v>8</v>
      </c>
      <c r="P158" s="9">
        <v>0.77000222236679405</v>
      </c>
      <c r="Q158" s="9">
        <v>0.52378719146256103</v>
      </c>
      <c r="R158" s="13">
        <f t="shared" si="14"/>
        <v>1</v>
      </c>
    </row>
    <row r="159" spans="1:18" x14ac:dyDescent="0.25">
      <c r="A159" s="10" t="s">
        <v>158</v>
      </c>
      <c r="B159" s="17">
        <v>20</v>
      </c>
      <c r="C159" s="10">
        <v>7</v>
      </c>
      <c r="D159" s="9">
        <v>0.99711151224665995</v>
      </c>
      <c r="E159" s="9">
        <v>1.2710076632049301</v>
      </c>
      <c r="F159" s="13">
        <f t="shared" si="11"/>
        <v>0</v>
      </c>
      <c r="G159" s="15">
        <v>2</v>
      </c>
      <c r="H159" s="9">
        <v>1.1386959088169999</v>
      </c>
      <c r="I159" s="9">
        <v>1.0804443264968699</v>
      </c>
      <c r="J159" s="13">
        <f t="shared" si="12"/>
        <v>1</v>
      </c>
      <c r="K159" s="15">
        <v>8</v>
      </c>
      <c r="L159" s="9">
        <v>1.06080759181073</v>
      </c>
      <c r="M159" s="9">
        <v>1.02907776623626</v>
      </c>
      <c r="N159" s="13">
        <f t="shared" si="13"/>
        <v>1</v>
      </c>
      <c r="O159" s="15">
        <v>8</v>
      </c>
      <c r="P159" s="9">
        <v>1.2102141338307499</v>
      </c>
      <c r="Q159" s="9">
        <v>1.2556837255259801</v>
      </c>
      <c r="R159" s="13">
        <f t="shared" si="14"/>
        <v>0</v>
      </c>
    </row>
    <row r="160" spans="1:18" x14ac:dyDescent="0.25">
      <c r="A160" s="10" t="s">
        <v>159</v>
      </c>
      <c r="B160" s="17">
        <v>20</v>
      </c>
      <c r="C160" s="10">
        <v>2</v>
      </c>
      <c r="D160" s="9">
        <v>1.3043031957917399</v>
      </c>
      <c r="E160" s="9">
        <v>1.60871908593663</v>
      </c>
      <c r="F160" s="13">
        <f t="shared" si="11"/>
        <v>0</v>
      </c>
      <c r="G160" s="15">
        <v>2</v>
      </c>
      <c r="H160" s="9">
        <v>1.2402936787721199</v>
      </c>
      <c r="I160" s="9">
        <v>1.26855755759455</v>
      </c>
      <c r="J160" s="13">
        <f t="shared" si="12"/>
        <v>0</v>
      </c>
      <c r="K160" s="15">
        <v>2</v>
      </c>
      <c r="L160" s="9">
        <v>1.3353443204472999</v>
      </c>
      <c r="M160" s="9">
        <v>1.2475541904504901</v>
      </c>
      <c r="N160" s="13">
        <f t="shared" si="13"/>
        <v>1</v>
      </c>
      <c r="O160" s="15">
        <v>2</v>
      </c>
      <c r="P160" s="9">
        <v>1.27945721033995</v>
      </c>
      <c r="Q160" s="9">
        <v>1.00848460007651</v>
      </c>
      <c r="R160" s="13">
        <f t="shared" si="14"/>
        <v>1</v>
      </c>
    </row>
    <row r="161" spans="1:18" x14ac:dyDescent="0.25">
      <c r="A161" s="10" t="s">
        <v>160</v>
      </c>
      <c r="B161" s="17">
        <v>20</v>
      </c>
      <c r="C161" s="10">
        <v>8</v>
      </c>
      <c r="D161" s="9">
        <v>0.50690824662109002</v>
      </c>
      <c r="E161" s="9">
        <v>1.07030881070645</v>
      </c>
      <c r="F161" s="13">
        <f t="shared" si="11"/>
        <v>0</v>
      </c>
      <c r="G161" s="15">
        <v>8</v>
      </c>
      <c r="H161" s="9">
        <v>0.45085530268010499</v>
      </c>
      <c r="I161" s="9">
        <v>1.4657234833705699</v>
      </c>
      <c r="J161" s="13">
        <f t="shared" si="12"/>
        <v>0</v>
      </c>
      <c r="K161" s="15">
        <v>6</v>
      </c>
      <c r="L161" s="9">
        <v>0.69728637102385704</v>
      </c>
      <c r="M161" s="9">
        <v>1.16875477172158</v>
      </c>
      <c r="N161" s="13">
        <f t="shared" si="13"/>
        <v>0</v>
      </c>
      <c r="O161" s="15">
        <v>8</v>
      </c>
      <c r="P161" s="9">
        <v>0.97864256500443403</v>
      </c>
      <c r="Q161" s="9">
        <v>0.976866297485944</v>
      </c>
      <c r="R161" s="13">
        <f t="shared" si="14"/>
        <v>1</v>
      </c>
    </row>
    <row r="162" spans="1:18" x14ac:dyDescent="0.25">
      <c r="A162" s="10" t="s">
        <v>161</v>
      </c>
      <c r="B162" s="17">
        <v>20</v>
      </c>
      <c r="C162" s="10">
        <v>8</v>
      </c>
      <c r="D162" s="9">
        <v>0.97066871215093797</v>
      </c>
      <c r="E162" s="9">
        <v>0.96930211228059204</v>
      </c>
      <c r="F162" s="13">
        <f t="shared" si="11"/>
        <v>1</v>
      </c>
      <c r="G162" s="15">
        <v>8</v>
      </c>
      <c r="H162" s="9">
        <v>1.1919994669956</v>
      </c>
      <c r="I162" s="9">
        <v>1.08861437226126</v>
      </c>
      <c r="J162" s="13">
        <f t="shared" si="12"/>
        <v>1</v>
      </c>
      <c r="K162" s="15">
        <v>8</v>
      </c>
      <c r="L162" s="9">
        <v>1.03426176274548</v>
      </c>
      <c r="M162" s="9">
        <v>1.19740879459424</v>
      </c>
      <c r="N162" s="13">
        <f t="shared" si="13"/>
        <v>0</v>
      </c>
      <c r="O162" s="15">
        <v>2</v>
      </c>
      <c r="P162" s="9">
        <v>1.28654484291744</v>
      </c>
      <c r="Q162" s="9">
        <v>1.14803865547327</v>
      </c>
      <c r="R162" s="13">
        <f t="shared" si="14"/>
        <v>1</v>
      </c>
    </row>
    <row r="163" spans="1:18" x14ac:dyDescent="0.25">
      <c r="A163" s="10" t="s">
        <v>162</v>
      </c>
      <c r="B163" s="17">
        <v>20</v>
      </c>
      <c r="C163" s="10">
        <v>8</v>
      </c>
      <c r="D163" s="9">
        <v>0.71539383601487805</v>
      </c>
      <c r="E163" s="9">
        <v>0.798165057878227</v>
      </c>
      <c r="F163" s="13">
        <f t="shared" si="11"/>
        <v>0</v>
      </c>
      <c r="G163" s="15">
        <v>8</v>
      </c>
      <c r="H163" s="9">
        <v>0.64614412907303198</v>
      </c>
      <c r="I163" s="9">
        <v>0.73105485467284004</v>
      </c>
      <c r="J163" s="13">
        <f t="shared" si="12"/>
        <v>0</v>
      </c>
      <c r="K163" s="15">
        <v>8</v>
      </c>
      <c r="L163" s="9">
        <v>0.69142544466475997</v>
      </c>
      <c r="M163" s="9">
        <v>0.91364839178709001</v>
      </c>
      <c r="N163" s="13">
        <f t="shared" si="13"/>
        <v>0</v>
      </c>
      <c r="O163" s="15">
        <v>8</v>
      </c>
      <c r="P163" s="9">
        <v>0.83707503665749505</v>
      </c>
      <c r="Q163" s="9">
        <v>1.1125826405874599</v>
      </c>
      <c r="R163" s="13">
        <f t="shared" si="14"/>
        <v>0</v>
      </c>
    </row>
    <row r="164" spans="1:18" x14ac:dyDescent="0.25">
      <c r="A164" s="10" t="s">
        <v>163</v>
      </c>
      <c r="B164" s="17">
        <v>19</v>
      </c>
      <c r="C164" s="10">
        <v>2</v>
      </c>
      <c r="D164" s="9">
        <v>1.05254388209796</v>
      </c>
      <c r="E164" s="9">
        <v>1.0174302198143601</v>
      </c>
      <c r="F164" s="13">
        <f t="shared" si="11"/>
        <v>1</v>
      </c>
      <c r="G164" s="15">
        <v>2</v>
      </c>
      <c r="H164" s="9">
        <v>1.26385947468393</v>
      </c>
      <c r="I164" s="9">
        <v>1.5593660139332199</v>
      </c>
      <c r="J164" s="13">
        <f t="shared" si="12"/>
        <v>0</v>
      </c>
      <c r="K164" s="15">
        <v>8</v>
      </c>
      <c r="L164" s="9">
        <v>1.6286367749949</v>
      </c>
      <c r="M164" s="9">
        <v>1.1237439535081</v>
      </c>
      <c r="N164" s="13">
        <f t="shared" si="13"/>
        <v>1</v>
      </c>
      <c r="O164" s="15">
        <v>8</v>
      </c>
      <c r="P164" s="9">
        <v>1.2295372796233499</v>
      </c>
      <c r="Q164" s="9">
        <v>0.82138699208851795</v>
      </c>
      <c r="R164" s="13">
        <f t="shared" si="14"/>
        <v>1</v>
      </c>
    </row>
    <row r="165" spans="1:18" x14ac:dyDescent="0.25">
      <c r="A165" s="10" t="s">
        <v>164</v>
      </c>
      <c r="B165" s="17">
        <v>19</v>
      </c>
      <c r="C165" s="10">
        <v>2</v>
      </c>
      <c r="D165" s="9">
        <v>1.10366137523972</v>
      </c>
      <c r="E165" s="9">
        <v>1.2565271053121501</v>
      </c>
      <c r="F165" s="13">
        <f t="shared" si="11"/>
        <v>0</v>
      </c>
      <c r="G165" s="15">
        <v>2</v>
      </c>
      <c r="H165" s="9">
        <v>1.45111592363081</v>
      </c>
      <c r="I165" s="9">
        <v>0.99377532463040896</v>
      </c>
      <c r="J165" s="13">
        <f t="shared" si="12"/>
        <v>1</v>
      </c>
      <c r="K165" s="15">
        <v>2</v>
      </c>
      <c r="L165" s="9">
        <v>1.15662512684928</v>
      </c>
      <c r="M165" s="9">
        <v>0.95184513795556902</v>
      </c>
      <c r="N165" s="13">
        <f t="shared" si="13"/>
        <v>1</v>
      </c>
      <c r="O165" s="15">
        <v>8</v>
      </c>
      <c r="P165" s="9">
        <v>1.1597246862131501</v>
      </c>
      <c r="Q165" s="9">
        <v>0.76504583468348097</v>
      </c>
      <c r="R165" s="13">
        <f t="shared" si="14"/>
        <v>1</v>
      </c>
    </row>
    <row r="166" spans="1:18" x14ac:dyDescent="0.25">
      <c r="A166" s="10" t="s">
        <v>165</v>
      </c>
      <c r="B166" s="17">
        <v>19</v>
      </c>
      <c r="C166" s="10">
        <v>2</v>
      </c>
      <c r="D166" s="9">
        <v>1.01715957833641</v>
      </c>
      <c r="E166" s="9">
        <v>1.1802568456375699</v>
      </c>
      <c r="F166" s="13">
        <f t="shared" si="11"/>
        <v>0</v>
      </c>
      <c r="G166" s="15">
        <v>2</v>
      </c>
      <c r="H166" s="9">
        <v>1.0599284214139999</v>
      </c>
      <c r="I166" s="9">
        <v>0.79762698398897702</v>
      </c>
      <c r="J166" s="13">
        <f t="shared" si="12"/>
        <v>1</v>
      </c>
      <c r="K166" s="15">
        <v>8</v>
      </c>
      <c r="L166" s="9">
        <v>1.0452952870205601</v>
      </c>
      <c r="M166" s="9">
        <v>1.30483318227571</v>
      </c>
      <c r="N166" s="13">
        <f t="shared" si="13"/>
        <v>0</v>
      </c>
      <c r="O166" s="15">
        <v>2</v>
      </c>
      <c r="P166" s="9">
        <v>1.7015018509164399</v>
      </c>
      <c r="Q166" s="9">
        <v>0.79749942355271597</v>
      </c>
      <c r="R166" s="13">
        <f t="shared" si="14"/>
        <v>1</v>
      </c>
    </row>
    <row r="167" spans="1:18" x14ac:dyDescent="0.25">
      <c r="A167" s="10" t="s">
        <v>166</v>
      </c>
      <c r="B167" s="17">
        <v>19</v>
      </c>
      <c r="C167" s="10">
        <v>8</v>
      </c>
      <c r="D167" s="9">
        <v>1.61345279020305</v>
      </c>
      <c r="E167" s="9">
        <v>1.37059824598234</v>
      </c>
      <c r="F167" s="13">
        <f t="shared" si="11"/>
        <v>1</v>
      </c>
      <c r="G167" s="15">
        <v>2</v>
      </c>
      <c r="H167" s="9">
        <v>1.5855530195305501</v>
      </c>
      <c r="I167" s="9">
        <v>1.26278263520525</v>
      </c>
      <c r="J167" s="13">
        <f t="shared" si="12"/>
        <v>1</v>
      </c>
      <c r="K167" s="15">
        <v>2</v>
      </c>
      <c r="L167" s="9">
        <v>1.52944847452735</v>
      </c>
      <c r="M167" s="9">
        <v>1.35542661113276</v>
      </c>
      <c r="N167" s="13">
        <f t="shared" si="13"/>
        <v>1</v>
      </c>
      <c r="O167" s="15">
        <v>8</v>
      </c>
      <c r="P167" s="9">
        <v>1.5812239121301701</v>
      </c>
      <c r="Q167" s="9">
        <v>0.75628795603066401</v>
      </c>
      <c r="R167" s="13">
        <f t="shared" si="14"/>
        <v>1</v>
      </c>
    </row>
    <row r="168" spans="1:18" x14ac:dyDescent="0.25">
      <c r="A168" s="10" t="s">
        <v>167</v>
      </c>
      <c r="B168" s="17">
        <v>19</v>
      </c>
      <c r="C168" s="10">
        <v>8</v>
      </c>
      <c r="D168" s="9">
        <v>0.97540475342322297</v>
      </c>
      <c r="E168" s="9">
        <v>1.12307757361398</v>
      </c>
      <c r="F168" s="13">
        <f t="shared" si="11"/>
        <v>0</v>
      </c>
      <c r="G168" s="15">
        <v>8</v>
      </c>
      <c r="H168" s="9">
        <v>0.94654486434116303</v>
      </c>
      <c r="I168" s="9">
        <v>1.1777539457999</v>
      </c>
      <c r="J168" s="13">
        <f t="shared" si="12"/>
        <v>0</v>
      </c>
      <c r="K168" s="15">
        <v>8</v>
      </c>
      <c r="L168" s="9">
        <v>1.1085701906688601</v>
      </c>
      <c r="M168" s="9">
        <v>1.18894282572594</v>
      </c>
      <c r="N168" s="13">
        <f t="shared" si="13"/>
        <v>0</v>
      </c>
      <c r="O168" s="15">
        <v>8</v>
      </c>
      <c r="P168" s="9">
        <v>0.97056935153872503</v>
      </c>
      <c r="Q168" s="9">
        <v>0.94221660761178205</v>
      </c>
      <c r="R168" s="13">
        <f t="shared" si="14"/>
        <v>1</v>
      </c>
    </row>
    <row r="169" spans="1:18" x14ac:dyDescent="0.25">
      <c r="A169" s="10" t="s">
        <v>168</v>
      </c>
      <c r="B169" s="17">
        <v>19</v>
      </c>
      <c r="C169" s="10">
        <v>8</v>
      </c>
      <c r="D169" s="9">
        <v>0.94298565368332299</v>
      </c>
      <c r="E169" s="9">
        <v>1.32921970599136</v>
      </c>
      <c r="F169" s="13">
        <f t="shared" si="11"/>
        <v>0</v>
      </c>
      <c r="G169" s="15">
        <v>2</v>
      </c>
      <c r="H169" s="9">
        <v>1.11603959038781</v>
      </c>
      <c r="I169" s="9">
        <v>1.3390737583811101</v>
      </c>
      <c r="J169" s="13">
        <f t="shared" si="12"/>
        <v>0</v>
      </c>
      <c r="K169" s="15">
        <v>8</v>
      </c>
      <c r="L169" s="9">
        <v>0.82592366993864597</v>
      </c>
      <c r="M169" s="9">
        <v>1.23940871160378</v>
      </c>
      <c r="N169" s="13">
        <f t="shared" si="13"/>
        <v>0</v>
      </c>
      <c r="O169" s="15">
        <v>8</v>
      </c>
      <c r="P169" s="9">
        <v>1.2061906923144501</v>
      </c>
      <c r="Q169" s="9">
        <v>0.90853535927531803</v>
      </c>
      <c r="R169" s="13">
        <f t="shared" si="14"/>
        <v>1</v>
      </c>
    </row>
    <row r="170" spans="1:18" x14ac:dyDescent="0.25">
      <c r="A170" s="10" t="s">
        <v>169</v>
      </c>
      <c r="B170" s="17">
        <v>19</v>
      </c>
      <c r="C170" s="10">
        <v>7</v>
      </c>
      <c r="D170" s="9">
        <v>0.92655420837084201</v>
      </c>
      <c r="E170" s="9">
        <v>1.19714520407744</v>
      </c>
      <c r="F170" s="13">
        <f t="shared" si="11"/>
        <v>0</v>
      </c>
      <c r="G170" s="15">
        <v>2</v>
      </c>
      <c r="H170" s="9">
        <v>1.03943965047371</v>
      </c>
      <c r="I170" s="9">
        <v>0.87649236825179699</v>
      </c>
      <c r="J170" s="13">
        <f t="shared" si="12"/>
        <v>1</v>
      </c>
      <c r="K170" s="15">
        <v>2</v>
      </c>
      <c r="L170" s="9">
        <v>0.91235504967913394</v>
      </c>
      <c r="M170" s="9">
        <v>0.87452277499702802</v>
      </c>
      <c r="N170" s="13">
        <f t="shared" si="13"/>
        <v>1</v>
      </c>
      <c r="O170" s="15">
        <v>8</v>
      </c>
      <c r="P170" s="9">
        <v>1.21759765462304</v>
      </c>
      <c r="Q170" s="9">
        <v>1.0316176403226001</v>
      </c>
      <c r="R170" s="13">
        <f t="shared" si="14"/>
        <v>1</v>
      </c>
    </row>
    <row r="171" spans="1:18" x14ac:dyDescent="0.25">
      <c r="A171" s="10" t="s">
        <v>170</v>
      </c>
      <c r="B171" s="17">
        <v>19</v>
      </c>
      <c r="C171" s="10">
        <v>2</v>
      </c>
      <c r="D171" s="9">
        <v>1.06207765529863</v>
      </c>
      <c r="E171" s="9">
        <v>1.12554916792533</v>
      </c>
      <c r="F171" s="13">
        <f t="shared" si="11"/>
        <v>0</v>
      </c>
      <c r="G171" s="15">
        <v>8</v>
      </c>
      <c r="H171" s="9">
        <v>0.95153213172957996</v>
      </c>
      <c r="I171" s="9">
        <v>1.1889652432520701</v>
      </c>
      <c r="J171" s="13">
        <f t="shared" si="12"/>
        <v>0</v>
      </c>
      <c r="K171" s="15">
        <v>8</v>
      </c>
      <c r="L171" s="9">
        <v>1.18955160089194</v>
      </c>
      <c r="M171" s="9">
        <v>1.22748912466496</v>
      </c>
      <c r="N171" s="13">
        <f t="shared" si="13"/>
        <v>0</v>
      </c>
      <c r="O171" s="15">
        <v>8</v>
      </c>
      <c r="P171" s="9">
        <v>1.0233062388904</v>
      </c>
      <c r="Q171" s="9">
        <v>0.91238895814315102</v>
      </c>
      <c r="R171" s="13">
        <f t="shared" si="14"/>
        <v>1</v>
      </c>
    </row>
    <row r="172" spans="1:18" x14ac:dyDescent="0.25">
      <c r="A172" s="10">
        <v>412</v>
      </c>
      <c r="B172" s="17">
        <v>19</v>
      </c>
      <c r="C172" s="10">
        <v>2</v>
      </c>
      <c r="D172" s="9">
        <v>0.68738562945404102</v>
      </c>
      <c r="E172" s="9">
        <v>0.665436452317411</v>
      </c>
      <c r="F172" s="13">
        <f t="shared" si="11"/>
        <v>1</v>
      </c>
      <c r="G172" s="15">
        <v>8</v>
      </c>
      <c r="H172" s="9">
        <v>0.77307268856106204</v>
      </c>
      <c r="I172" s="9">
        <v>0.48373975341435099</v>
      </c>
      <c r="J172" s="13">
        <f t="shared" si="12"/>
        <v>1</v>
      </c>
      <c r="K172" s="15">
        <v>2</v>
      </c>
      <c r="L172" s="9">
        <v>0.77745311945352702</v>
      </c>
      <c r="M172" s="9">
        <v>0.73915447106918997</v>
      </c>
      <c r="N172" s="13">
        <f t="shared" si="13"/>
        <v>1</v>
      </c>
      <c r="O172" s="15">
        <v>8</v>
      </c>
      <c r="P172" s="9">
        <v>1.0656184381528799</v>
      </c>
      <c r="Q172" s="9">
        <v>1.2620668645501201</v>
      </c>
      <c r="R172" s="13">
        <f t="shared" si="14"/>
        <v>0</v>
      </c>
    </row>
    <row r="173" spans="1:18" x14ac:dyDescent="0.25">
      <c r="A173" s="10" t="s">
        <v>171</v>
      </c>
      <c r="B173" s="17">
        <v>19</v>
      </c>
      <c r="C173" s="10">
        <v>8</v>
      </c>
      <c r="D173" s="9">
        <v>0.58573649497121905</v>
      </c>
      <c r="E173" s="9">
        <v>0.92324577850610501</v>
      </c>
      <c r="F173" s="13">
        <f t="shared" si="11"/>
        <v>0</v>
      </c>
      <c r="G173" s="15">
        <v>8</v>
      </c>
      <c r="H173" s="9">
        <v>0.92443646291149595</v>
      </c>
      <c r="I173" s="9">
        <v>1.13589707030913</v>
      </c>
      <c r="J173" s="13">
        <f t="shared" si="12"/>
        <v>0</v>
      </c>
      <c r="K173" s="15">
        <v>8</v>
      </c>
      <c r="L173" s="9">
        <v>0.74669278351811796</v>
      </c>
      <c r="M173" s="9">
        <v>0.96443498530645699</v>
      </c>
      <c r="N173" s="13">
        <f t="shared" si="13"/>
        <v>0</v>
      </c>
      <c r="O173" s="15">
        <v>8</v>
      </c>
      <c r="P173" s="9">
        <v>1.0190777236499799</v>
      </c>
      <c r="Q173" s="9">
        <v>0.76562756903067097</v>
      </c>
      <c r="R173" s="13">
        <f t="shared" si="14"/>
        <v>1</v>
      </c>
    </row>
    <row r="174" spans="1:18" x14ac:dyDescent="0.25">
      <c r="A174" s="10" t="s">
        <v>172</v>
      </c>
      <c r="B174" s="17">
        <v>19</v>
      </c>
      <c r="C174" s="10">
        <v>8</v>
      </c>
      <c r="D174" s="9">
        <v>0.86621462465204302</v>
      </c>
      <c r="E174" s="9">
        <v>1.2780752992463</v>
      </c>
      <c r="F174" s="13">
        <f t="shared" si="11"/>
        <v>0</v>
      </c>
      <c r="G174" s="15">
        <v>8</v>
      </c>
      <c r="H174" s="9">
        <v>1.0924633900426599</v>
      </c>
      <c r="I174" s="9">
        <v>1.3013578118565901</v>
      </c>
      <c r="J174" s="13">
        <f t="shared" si="12"/>
        <v>0</v>
      </c>
      <c r="K174" s="15">
        <v>8</v>
      </c>
      <c r="L174" s="9">
        <v>0.65277029939908604</v>
      </c>
      <c r="M174" s="9">
        <v>1.38735451673286</v>
      </c>
      <c r="N174" s="13">
        <f t="shared" si="13"/>
        <v>0</v>
      </c>
      <c r="O174" s="15">
        <v>2</v>
      </c>
      <c r="P174" s="9">
        <v>0.90044224771539205</v>
      </c>
      <c r="Q174" s="9">
        <v>1.0887470817638101</v>
      </c>
      <c r="R174" s="13">
        <f t="shared" si="14"/>
        <v>0</v>
      </c>
    </row>
    <row r="175" spans="1:18" x14ac:dyDescent="0.25">
      <c r="A175" s="10" t="s">
        <v>173</v>
      </c>
      <c r="B175" s="17">
        <v>18</v>
      </c>
      <c r="C175" s="10">
        <v>2</v>
      </c>
      <c r="D175" s="9">
        <v>0.92366056431842203</v>
      </c>
      <c r="E175" s="9">
        <v>1.0124515774318401</v>
      </c>
      <c r="F175" s="13">
        <f t="shared" si="11"/>
        <v>0</v>
      </c>
      <c r="G175" s="15">
        <v>8</v>
      </c>
      <c r="H175" s="9">
        <v>1.27206512940283</v>
      </c>
      <c r="I175" s="9">
        <v>0.959738186745967</v>
      </c>
      <c r="J175" s="13">
        <f t="shared" si="12"/>
        <v>1</v>
      </c>
      <c r="K175" s="15">
        <v>8</v>
      </c>
      <c r="L175" s="9">
        <v>0.747477214488803</v>
      </c>
      <c r="M175" s="9">
        <v>1.0625440265499999</v>
      </c>
      <c r="N175" s="13">
        <f t="shared" si="13"/>
        <v>0</v>
      </c>
      <c r="O175" s="15">
        <v>8</v>
      </c>
      <c r="P175" s="9">
        <v>1.7328963004673801</v>
      </c>
      <c r="Q175" s="9">
        <v>1.3497639850246399</v>
      </c>
      <c r="R175" s="13">
        <f t="shared" si="14"/>
        <v>1</v>
      </c>
    </row>
    <row r="176" spans="1:18" x14ac:dyDescent="0.25">
      <c r="A176" s="10" t="s">
        <v>174</v>
      </c>
      <c r="B176" s="17">
        <v>18</v>
      </c>
      <c r="C176" s="10">
        <v>2</v>
      </c>
      <c r="D176" s="9">
        <v>0.85195746334237699</v>
      </c>
      <c r="E176" s="9">
        <v>1.1829907235756401</v>
      </c>
      <c r="F176" s="13">
        <f t="shared" si="11"/>
        <v>0</v>
      </c>
      <c r="G176" s="15">
        <v>1</v>
      </c>
      <c r="H176" s="9">
        <v>0.83763262961959195</v>
      </c>
      <c r="I176" s="9">
        <v>1.1845062252682801</v>
      </c>
      <c r="J176" s="13">
        <f t="shared" si="12"/>
        <v>0</v>
      </c>
      <c r="K176" s="15">
        <v>2</v>
      </c>
      <c r="L176" s="9">
        <v>1.1360850156270199</v>
      </c>
      <c r="M176" s="9">
        <v>1.15278810152514</v>
      </c>
      <c r="N176" s="13">
        <f t="shared" si="13"/>
        <v>0</v>
      </c>
      <c r="O176" s="15">
        <v>8</v>
      </c>
      <c r="P176" s="9">
        <v>1.34615795519619</v>
      </c>
      <c r="Q176" s="9">
        <v>0.76420130894923599</v>
      </c>
      <c r="R176" s="13">
        <f t="shared" si="14"/>
        <v>1</v>
      </c>
    </row>
    <row r="177" spans="1:18" x14ac:dyDescent="0.25">
      <c r="A177" s="10" t="s">
        <v>153</v>
      </c>
      <c r="B177" s="17">
        <v>18</v>
      </c>
      <c r="C177" s="10">
        <v>2</v>
      </c>
      <c r="D177" s="9">
        <v>1.2348833206518299</v>
      </c>
      <c r="E177" s="9">
        <v>0.58464166092629999</v>
      </c>
      <c r="F177" s="13">
        <f t="shared" si="11"/>
        <v>1</v>
      </c>
      <c r="G177" s="15">
        <v>2</v>
      </c>
      <c r="H177" s="9">
        <v>1.5213276497464301</v>
      </c>
      <c r="I177" s="9">
        <v>0.60524414230668599</v>
      </c>
      <c r="J177" s="13">
        <f t="shared" si="12"/>
        <v>1</v>
      </c>
      <c r="K177" s="15">
        <v>2</v>
      </c>
      <c r="L177" s="9">
        <v>1.3065168460185399</v>
      </c>
      <c r="M177" s="9">
        <v>0.73598635170422499</v>
      </c>
      <c r="N177" s="13">
        <f t="shared" si="13"/>
        <v>1</v>
      </c>
      <c r="O177" s="15">
        <v>2</v>
      </c>
      <c r="P177" s="9">
        <v>1.5560797705934799</v>
      </c>
      <c r="Q177" s="9">
        <v>1.29455533887553</v>
      </c>
      <c r="R177" s="13">
        <f t="shared" si="14"/>
        <v>1</v>
      </c>
    </row>
    <row r="178" spans="1:18" x14ac:dyDescent="0.25">
      <c r="A178" s="10" t="s">
        <v>175</v>
      </c>
      <c r="B178" s="17">
        <v>18</v>
      </c>
      <c r="C178" s="10">
        <v>8</v>
      </c>
      <c r="D178" s="9">
        <v>1.02304715195878</v>
      </c>
      <c r="E178" s="9">
        <v>1.19252006657752</v>
      </c>
      <c r="F178" s="13">
        <f t="shared" si="11"/>
        <v>0</v>
      </c>
      <c r="G178" s="15">
        <v>8</v>
      </c>
      <c r="H178" s="9">
        <v>1.07717841129092</v>
      </c>
      <c r="I178" s="9">
        <v>1.3028598086080401</v>
      </c>
      <c r="J178" s="13">
        <f t="shared" si="12"/>
        <v>0</v>
      </c>
      <c r="K178" s="15">
        <v>8</v>
      </c>
      <c r="L178" s="9">
        <v>0.75095816673513405</v>
      </c>
      <c r="M178" s="9">
        <v>1.38813264336677</v>
      </c>
      <c r="N178" s="13">
        <f t="shared" si="13"/>
        <v>0</v>
      </c>
      <c r="O178" s="15">
        <v>2</v>
      </c>
      <c r="P178" s="9">
        <v>0.94693480129503105</v>
      </c>
      <c r="Q178" s="9">
        <v>1.0379320198092501</v>
      </c>
      <c r="R178" s="13">
        <f t="shared" si="14"/>
        <v>0</v>
      </c>
    </row>
    <row r="179" spans="1:18" x14ac:dyDescent="0.25">
      <c r="A179" s="10" t="s">
        <v>176</v>
      </c>
      <c r="B179" s="17">
        <v>18</v>
      </c>
      <c r="C179" s="10">
        <v>8</v>
      </c>
      <c r="D179" s="9">
        <v>1.22708831585459</v>
      </c>
      <c r="E179" s="9">
        <v>0.81729635077587304</v>
      </c>
      <c r="F179" s="13">
        <f t="shared" si="11"/>
        <v>1</v>
      </c>
      <c r="G179" s="15">
        <v>2</v>
      </c>
      <c r="H179" s="9">
        <v>1.20768990897549</v>
      </c>
      <c r="I179" s="9">
        <v>1.1481712995214099</v>
      </c>
      <c r="J179" s="13">
        <f t="shared" si="12"/>
        <v>1</v>
      </c>
      <c r="K179" s="15">
        <v>2</v>
      </c>
      <c r="L179" s="9">
        <v>1.2090812747314199</v>
      </c>
      <c r="M179" s="9">
        <v>1.31822467442567</v>
      </c>
      <c r="N179" s="13">
        <f t="shared" si="13"/>
        <v>0</v>
      </c>
      <c r="O179" s="15">
        <v>8</v>
      </c>
      <c r="P179" s="9">
        <v>1.1999945515957999</v>
      </c>
      <c r="Q179" s="9">
        <v>1.00283594043888</v>
      </c>
      <c r="R179" s="13">
        <f t="shared" si="14"/>
        <v>1</v>
      </c>
    </row>
    <row r="180" spans="1:18" x14ac:dyDescent="0.25">
      <c r="A180" s="10" t="s">
        <v>177</v>
      </c>
      <c r="B180" s="17">
        <v>18</v>
      </c>
      <c r="C180" s="10">
        <v>2</v>
      </c>
      <c r="D180" s="9">
        <v>1.0967074497543901</v>
      </c>
      <c r="E180" s="9">
        <v>1.20894318038357</v>
      </c>
      <c r="F180" s="13">
        <f t="shared" si="11"/>
        <v>0</v>
      </c>
      <c r="G180" s="15">
        <v>2</v>
      </c>
      <c r="H180" s="9">
        <v>0.86970764593609495</v>
      </c>
      <c r="I180" s="9">
        <v>1.1223217286359699</v>
      </c>
      <c r="J180" s="13">
        <f t="shared" si="12"/>
        <v>0</v>
      </c>
      <c r="K180" s="15">
        <v>8</v>
      </c>
      <c r="L180" s="9">
        <v>0.97953943046724101</v>
      </c>
      <c r="M180" s="9">
        <v>1.056477931324</v>
      </c>
      <c r="N180" s="13">
        <f t="shared" si="13"/>
        <v>0</v>
      </c>
      <c r="O180" s="15">
        <v>8</v>
      </c>
      <c r="P180" s="9">
        <v>1.2382799972634599</v>
      </c>
      <c r="Q180" s="9">
        <v>1.4574167250855301</v>
      </c>
      <c r="R180" s="13">
        <f t="shared" si="14"/>
        <v>0</v>
      </c>
    </row>
    <row r="181" spans="1:18" x14ac:dyDescent="0.25">
      <c r="A181" s="10" t="s">
        <v>178</v>
      </c>
      <c r="B181" s="17">
        <v>17</v>
      </c>
      <c r="C181" s="10">
        <v>6</v>
      </c>
      <c r="D181" s="9">
        <v>0.75415605065599101</v>
      </c>
      <c r="E181" s="9">
        <v>0.13713114140671401</v>
      </c>
      <c r="F181" s="13">
        <f t="shared" si="11"/>
        <v>1</v>
      </c>
      <c r="G181" s="15">
        <v>8</v>
      </c>
      <c r="H181" s="9">
        <v>0.76653020111195103</v>
      </c>
      <c r="I181" s="9">
        <v>0.217639836828591</v>
      </c>
      <c r="J181" s="13">
        <f t="shared" si="12"/>
        <v>1</v>
      </c>
      <c r="K181" s="15">
        <v>8</v>
      </c>
      <c r="L181" s="9">
        <v>0.64047931900572197</v>
      </c>
      <c r="M181" s="9">
        <v>0.34565436476383998</v>
      </c>
      <c r="N181" s="13">
        <f t="shared" si="13"/>
        <v>1</v>
      </c>
      <c r="O181" s="15">
        <v>8</v>
      </c>
      <c r="P181" s="9">
        <v>0.94909856786880598</v>
      </c>
      <c r="Q181" s="9">
        <v>0.42446450785461098</v>
      </c>
      <c r="R181" s="13">
        <f t="shared" si="14"/>
        <v>1</v>
      </c>
    </row>
    <row r="182" spans="1:18" x14ac:dyDescent="0.25">
      <c r="A182" s="10" t="s">
        <v>179</v>
      </c>
      <c r="B182" s="17">
        <v>17</v>
      </c>
      <c r="C182" s="10">
        <v>2</v>
      </c>
      <c r="D182" s="9">
        <v>0.81750658281238398</v>
      </c>
      <c r="E182" s="9">
        <v>1.8156428727071801</v>
      </c>
      <c r="F182" s="13">
        <f t="shared" si="11"/>
        <v>0</v>
      </c>
      <c r="G182" s="15">
        <v>8</v>
      </c>
      <c r="H182" s="9">
        <v>1.03674471648462</v>
      </c>
      <c r="I182" s="9">
        <v>1.23376818824117</v>
      </c>
      <c r="J182" s="13">
        <f t="shared" si="12"/>
        <v>0</v>
      </c>
      <c r="K182" s="15">
        <v>8</v>
      </c>
      <c r="L182" s="9">
        <v>0.73819440025660699</v>
      </c>
      <c r="M182" s="9">
        <v>1.4673663044731799</v>
      </c>
      <c r="N182" s="13">
        <f t="shared" si="13"/>
        <v>0</v>
      </c>
      <c r="O182" s="15">
        <v>8</v>
      </c>
      <c r="P182" s="9">
        <v>1.1151646623234901</v>
      </c>
      <c r="Q182" s="9">
        <v>1.2955638805835401</v>
      </c>
      <c r="R182" s="13">
        <f t="shared" si="14"/>
        <v>0</v>
      </c>
    </row>
    <row r="183" spans="1:18" x14ac:dyDescent="0.25">
      <c r="A183" s="10" t="s">
        <v>180</v>
      </c>
      <c r="B183" s="17">
        <v>17</v>
      </c>
      <c r="C183" s="10">
        <v>2</v>
      </c>
      <c r="D183" s="9">
        <v>1.20861278001072</v>
      </c>
      <c r="E183" s="9">
        <v>0.77640125347977396</v>
      </c>
      <c r="F183" s="13">
        <f t="shared" si="11"/>
        <v>1</v>
      </c>
      <c r="G183" s="15">
        <v>2</v>
      </c>
      <c r="H183" s="9">
        <v>1.42992361129748</v>
      </c>
      <c r="I183" s="9">
        <v>0.90296956928914596</v>
      </c>
      <c r="J183" s="13">
        <f t="shared" si="12"/>
        <v>1</v>
      </c>
      <c r="K183" s="15">
        <v>4</v>
      </c>
      <c r="L183" s="9">
        <v>1.4366890431486501</v>
      </c>
      <c r="M183" s="9">
        <v>1.01770812274336</v>
      </c>
      <c r="N183" s="13">
        <f t="shared" si="13"/>
        <v>1</v>
      </c>
      <c r="O183" s="15">
        <v>8</v>
      </c>
      <c r="P183" s="9">
        <v>1.55434212368375</v>
      </c>
      <c r="Q183" s="9">
        <v>0.76328619843216805</v>
      </c>
      <c r="R183" s="13">
        <f t="shared" si="14"/>
        <v>1</v>
      </c>
    </row>
    <row r="184" spans="1:18" x14ac:dyDescent="0.25">
      <c r="A184" s="10" t="s">
        <v>181</v>
      </c>
      <c r="B184" s="17">
        <v>17</v>
      </c>
      <c r="C184" s="10">
        <v>4</v>
      </c>
      <c r="D184" s="9">
        <v>0.72991968212452096</v>
      </c>
      <c r="E184" s="9">
        <v>1.3638169974558401</v>
      </c>
      <c r="F184" s="13">
        <f t="shared" si="11"/>
        <v>0</v>
      </c>
      <c r="G184" s="15">
        <v>2</v>
      </c>
      <c r="H184" s="9">
        <v>0.74141692318709396</v>
      </c>
      <c r="I184" s="9">
        <v>1.23373972978628</v>
      </c>
      <c r="J184" s="13">
        <f t="shared" si="12"/>
        <v>0</v>
      </c>
      <c r="K184" s="15">
        <v>8</v>
      </c>
      <c r="L184" s="9">
        <v>0.99362109433879997</v>
      </c>
      <c r="M184" s="9">
        <v>1.6299864047775301</v>
      </c>
      <c r="N184" s="13">
        <f t="shared" si="13"/>
        <v>0</v>
      </c>
      <c r="O184" s="15">
        <v>8</v>
      </c>
      <c r="P184" s="9">
        <v>0.968359965339888</v>
      </c>
      <c r="Q184" s="9">
        <v>1.17222524573464</v>
      </c>
      <c r="R184" s="13">
        <f t="shared" si="14"/>
        <v>0</v>
      </c>
    </row>
    <row r="185" spans="1:18" x14ac:dyDescent="0.25">
      <c r="A185" s="10" t="s">
        <v>182</v>
      </c>
      <c r="B185" s="17">
        <v>17</v>
      </c>
      <c r="C185" s="10">
        <v>8</v>
      </c>
      <c r="D185" s="9">
        <v>0.78302604161810496</v>
      </c>
      <c r="E185" s="9">
        <v>0.90769998036411803</v>
      </c>
      <c r="F185" s="13">
        <f t="shared" si="11"/>
        <v>0</v>
      </c>
      <c r="G185" s="15">
        <v>8</v>
      </c>
      <c r="H185" s="9">
        <v>0.82288561303014396</v>
      </c>
      <c r="I185" s="9">
        <v>0.86657329796527405</v>
      </c>
      <c r="J185" s="13">
        <f t="shared" si="12"/>
        <v>0</v>
      </c>
      <c r="K185" s="15">
        <v>4</v>
      </c>
      <c r="L185" s="9">
        <v>1.01379432864938</v>
      </c>
      <c r="M185" s="9">
        <v>0.51796701244874499</v>
      </c>
      <c r="N185" s="13">
        <f t="shared" si="13"/>
        <v>1</v>
      </c>
      <c r="O185" s="15">
        <v>8</v>
      </c>
      <c r="P185" s="9">
        <v>0.80205608888472701</v>
      </c>
      <c r="Q185" s="9">
        <v>0.51267066281413698</v>
      </c>
      <c r="R185" s="13">
        <f t="shared" si="14"/>
        <v>1</v>
      </c>
    </row>
    <row r="186" spans="1:18" x14ac:dyDescent="0.25">
      <c r="A186" s="10" t="s">
        <v>183</v>
      </c>
      <c r="B186" s="17">
        <v>17</v>
      </c>
      <c r="C186" s="10">
        <v>2</v>
      </c>
      <c r="D186" s="9">
        <v>2.2372278621674999</v>
      </c>
      <c r="E186" s="9">
        <v>1.2545808006157799</v>
      </c>
      <c r="F186" s="13">
        <f t="shared" si="11"/>
        <v>1</v>
      </c>
      <c r="G186" s="15">
        <v>2</v>
      </c>
      <c r="H186" s="9">
        <v>1.9755088587491001</v>
      </c>
      <c r="I186" s="9">
        <v>1.3245453633716699</v>
      </c>
      <c r="J186" s="13">
        <f t="shared" si="12"/>
        <v>1</v>
      </c>
      <c r="K186" s="15">
        <v>2</v>
      </c>
      <c r="L186" s="9">
        <v>1.79425850189818</v>
      </c>
      <c r="M186" s="9">
        <v>1.1087778217783799</v>
      </c>
      <c r="N186" s="13">
        <f t="shared" si="13"/>
        <v>1</v>
      </c>
      <c r="O186" s="15">
        <v>2</v>
      </c>
      <c r="P186" s="9">
        <v>1.85035252411901</v>
      </c>
      <c r="Q186" s="9">
        <v>0.98231004604098704</v>
      </c>
      <c r="R186" s="13">
        <f t="shared" si="14"/>
        <v>1</v>
      </c>
    </row>
    <row r="187" spans="1:18" x14ac:dyDescent="0.25">
      <c r="A187" s="10" t="s">
        <v>168</v>
      </c>
      <c r="B187" s="17">
        <v>17</v>
      </c>
      <c r="C187" s="10">
        <v>4</v>
      </c>
      <c r="D187" s="9">
        <v>0.58405327794064399</v>
      </c>
      <c r="E187" s="9">
        <v>0.98916349976265705</v>
      </c>
      <c r="F187" s="13">
        <f t="shared" si="11"/>
        <v>0</v>
      </c>
      <c r="G187" s="15">
        <v>8</v>
      </c>
      <c r="H187" s="9">
        <v>1.2153069021096801</v>
      </c>
      <c r="I187" s="9">
        <v>1.31289416718642</v>
      </c>
      <c r="J187" s="13">
        <f t="shared" si="12"/>
        <v>0</v>
      </c>
      <c r="K187" s="15">
        <v>8</v>
      </c>
      <c r="L187" s="9">
        <v>1.2169691643007801</v>
      </c>
      <c r="M187" s="9">
        <v>1.17289510186004</v>
      </c>
      <c r="N187" s="13">
        <f t="shared" si="13"/>
        <v>1</v>
      </c>
      <c r="O187" s="15">
        <v>8</v>
      </c>
      <c r="P187" s="9">
        <v>1.2462547395830701</v>
      </c>
      <c r="Q187" s="9">
        <v>1.37383092935274</v>
      </c>
      <c r="R187" s="13">
        <f t="shared" si="14"/>
        <v>0</v>
      </c>
    </row>
    <row r="188" spans="1:18" x14ac:dyDescent="0.25">
      <c r="A188" s="10" t="s">
        <v>169</v>
      </c>
      <c r="B188" s="17">
        <v>17</v>
      </c>
      <c r="C188" s="10">
        <v>2</v>
      </c>
      <c r="D188" s="9">
        <v>1.2770177620935399</v>
      </c>
      <c r="E188" s="9">
        <v>1.3168081148926301</v>
      </c>
      <c r="F188" s="13">
        <f>IF(E188&gt;=D188,0,1)</f>
        <v>0</v>
      </c>
      <c r="G188" s="15">
        <v>2</v>
      </c>
      <c r="H188" s="9">
        <v>1.48487609983213</v>
      </c>
      <c r="I188" s="9">
        <v>1.07124967442049</v>
      </c>
      <c r="J188" s="13">
        <f t="shared" si="12"/>
        <v>1</v>
      </c>
      <c r="K188" s="15">
        <v>2</v>
      </c>
      <c r="L188" s="9">
        <v>1.59538091948776</v>
      </c>
      <c r="M188" s="9">
        <v>0.86860769464739795</v>
      </c>
      <c r="N188" s="13">
        <f t="shared" si="13"/>
        <v>1</v>
      </c>
      <c r="O188" s="15">
        <v>2</v>
      </c>
      <c r="P188" s="9">
        <v>2.0881284047830899</v>
      </c>
      <c r="Q188" s="9">
        <v>1.2646272067837201</v>
      </c>
      <c r="R188" s="13">
        <f t="shared" si="14"/>
        <v>1</v>
      </c>
    </row>
  </sheetData>
  <mergeCells count="8">
    <mergeCell ref="C1:F1"/>
    <mergeCell ref="G1:J1"/>
    <mergeCell ref="AG2:AH2"/>
    <mergeCell ref="AI2:AJ2"/>
    <mergeCell ref="AK2:AL2"/>
    <mergeCell ref="AM2:AN2"/>
    <mergeCell ref="K1:N1"/>
    <mergeCell ref="O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A67E-C7C1-47D4-9B9A-8F6F03DEAE00}">
  <dimension ref="A1:J187"/>
  <sheetViews>
    <sheetView workbookViewId="0">
      <selection activeCell="Q23" sqref="Q23"/>
    </sheetView>
  </sheetViews>
  <sheetFormatPr defaultRowHeight="15" x14ac:dyDescent="0.25"/>
  <cols>
    <col min="1" max="1" width="9.140625" style="2"/>
    <col min="9" max="9" width="9.140625" style="2"/>
    <col min="10" max="10" width="14.7109375" customWidth="1"/>
  </cols>
  <sheetData>
    <row r="1" spans="1:10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188</v>
      </c>
    </row>
    <row r="2" spans="1:10" x14ac:dyDescent="0.25">
      <c r="A2" s="2" t="s">
        <v>9</v>
      </c>
      <c r="B2">
        <v>582.19170675918997</v>
      </c>
      <c r="C2">
        <v>579.55699249628503</v>
      </c>
      <c r="D2">
        <v>650.32202918527105</v>
      </c>
      <c r="E2">
        <v>580.94690520494396</v>
      </c>
      <c r="F2">
        <v>609.87051591551506</v>
      </c>
      <c r="G2">
        <v>609.20829279654095</v>
      </c>
      <c r="H2">
        <v>684.52427337115705</v>
      </c>
      <c r="I2" s="2">
        <v>601.93220813124196</v>
      </c>
      <c r="J2">
        <f>MATCH(MIN(B2:I2),B2:I2,-1)</f>
        <v>2</v>
      </c>
    </row>
    <row r="3" spans="1:10" x14ac:dyDescent="0.25">
      <c r="A3" s="2" t="s">
        <v>10</v>
      </c>
      <c r="B3">
        <v>688.24853254060599</v>
      </c>
      <c r="C3">
        <v>687.46651870399705</v>
      </c>
      <c r="D3">
        <v>691.47827553829995</v>
      </c>
      <c r="E3">
        <v>693.44585802873303</v>
      </c>
      <c r="F3">
        <v>620.82844196711505</v>
      </c>
      <c r="G3">
        <v>618.35636449960998</v>
      </c>
      <c r="H3">
        <v>613.60023356982197</v>
      </c>
      <c r="I3" s="2">
        <v>615.04497167412103</v>
      </c>
      <c r="J3">
        <f t="shared" ref="J3:J66" si="0">MATCH(MIN(B3:I3),B3:I3,-1)</f>
        <v>7</v>
      </c>
    </row>
    <row r="4" spans="1:10" x14ac:dyDescent="0.25">
      <c r="A4" s="2" t="s">
        <v>11</v>
      </c>
      <c r="B4">
        <v>600.53297329438601</v>
      </c>
      <c r="C4">
        <v>601.95781598243605</v>
      </c>
      <c r="D4">
        <v>655.75281622652403</v>
      </c>
      <c r="E4">
        <v>604.54018825492506</v>
      </c>
      <c r="F4">
        <v>622.672108286656</v>
      </c>
      <c r="G4">
        <v>624.11812036173296</v>
      </c>
      <c r="H4">
        <v>609.55745753209396</v>
      </c>
      <c r="I4" s="2">
        <v>619.21943323717005</v>
      </c>
      <c r="J4">
        <f t="shared" si="0"/>
        <v>1</v>
      </c>
    </row>
    <row r="5" spans="1:10" x14ac:dyDescent="0.25">
      <c r="A5" s="2" t="s">
        <v>12</v>
      </c>
      <c r="B5">
        <v>415.35759884781902</v>
      </c>
      <c r="C5">
        <v>416.335804712639</v>
      </c>
      <c r="D5">
        <v>415.77809686325702</v>
      </c>
      <c r="E5">
        <v>418.60937622596498</v>
      </c>
      <c r="F5">
        <v>432.21030157584403</v>
      </c>
      <c r="G5">
        <v>433.506503156706</v>
      </c>
      <c r="H5">
        <v>421.49415480723502</v>
      </c>
      <c r="I5" s="2">
        <v>429.31576795460001</v>
      </c>
      <c r="J5">
        <f t="shared" si="0"/>
        <v>1</v>
      </c>
    </row>
    <row r="6" spans="1:10" x14ac:dyDescent="0.25">
      <c r="A6" s="2" t="s">
        <v>13</v>
      </c>
      <c r="B6">
        <v>508.14296033995299</v>
      </c>
      <c r="C6">
        <v>506.45701255491599</v>
      </c>
      <c r="D6">
        <v>506.06502573295899</v>
      </c>
      <c r="E6">
        <v>506.79783256038502</v>
      </c>
      <c r="F6">
        <v>521.53938563640395</v>
      </c>
      <c r="G6">
        <v>522.45489077337697</v>
      </c>
      <c r="H6">
        <v>515.873814958362</v>
      </c>
      <c r="I6" s="2">
        <v>520.38079317799998</v>
      </c>
      <c r="J6">
        <f t="shared" si="0"/>
        <v>3</v>
      </c>
    </row>
    <row r="7" spans="1:10" x14ac:dyDescent="0.25">
      <c r="A7" s="2" t="s">
        <v>14</v>
      </c>
      <c r="B7">
        <v>465.00045245698698</v>
      </c>
      <c r="C7">
        <v>466.34158111754101</v>
      </c>
      <c r="D7">
        <v>467.930982021136</v>
      </c>
      <c r="E7">
        <v>468.25244842410399</v>
      </c>
      <c r="F7">
        <v>481.12676829549599</v>
      </c>
      <c r="G7">
        <v>482.68037651299102</v>
      </c>
      <c r="H7">
        <v>475.31030867526698</v>
      </c>
      <c r="I7" s="2">
        <v>479.43589572690001</v>
      </c>
      <c r="J7">
        <f t="shared" si="0"/>
        <v>1</v>
      </c>
    </row>
    <row r="8" spans="1:10" x14ac:dyDescent="0.25">
      <c r="A8" s="2" t="s">
        <v>15</v>
      </c>
      <c r="B8">
        <v>294.98231352479399</v>
      </c>
      <c r="C8">
        <v>294.791586650216</v>
      </c>
      <c r="D8">
        <v>353.49286704310799</v>
      </c>
      <c r="E8">
        <v>298.31710769679</v>
      </c>
      <c r="F8">
        <v>288.860064449687</v>
      </c>
      <c r="G8">
        <v>288.39842209411398</v>
      </c>
      <c r="H8">
        <v>373.773538757079</v>
      </c>
      <c r="I8" s="2">
        <v>314.55719667519497</v>
      </c>
      <c r="J8">
        <f t="shared" si="0"/>
        <v>6</v>
      </c>
    </row>
    <row r="9" spans="1:10" x14ac:dyDescent="0.25">
      <c r="A9" s="2" t="s">
        <v>16</v>
      </c>
      <c r="B9">
        <v>530.68112972389804</v>
      </c>
      <c r="C9">
        <v>531.97077873002195</v>
      </c>
      <c r="D9">
        <v>540.85138286970005</v>
      </c>
      <c r="E9">
        <v>534.957102670871</v>
      </c>
      <c r="F9">
        <v>530.75822608122701</v>
      </c>
      <c r="G9">
        <v>530.84517178754595</v>
      </c>
      <c r="H9">
        <v>533.12081505099002</v>
      </c>
      <c r="I9" s="2">
        <v>530.29768826346196</v>
      </c>
      <c r="J9">
        <f t="shared" si="0"/>
        <v>8</v>
      </c>
    </row>
    <row r="10" spans="1:10" x14ac:dyDescent="0.25">
      <c r="A10" s="2" t="s">
        <v>17</v>
      </c>
      <c r="B10">
        <v>320.37647177283998</v>
      </c>
      <c r="C10">
        <v>321.18116484841602</v>
      </c>
      <c r="D10">
        <v>325.25684535000698</v>
      </c>
      <c r="E10">
        <v>323.835206033943</v>
      </c>
      <c r="F10">
        <v>342.08478365228001</v>
      </c>
      <c r="G10">
        <v>343.39285931498199</v>
      </c>
      <c r="H10">
        <v>333.350530957849</v>
      </c>
      <c r="I10" s="2">
        <v>339.63914623456998</v>
      </c>
      <c r="J10">
        <f t="shared" si="0"/>
        <v>1</v>
      </c>
    </row>
    <row r="11" spans="1:10" x14ac:dyDescent="0.25">
      <c r="A11" s="2" t="s">
        <v>18</v>
      </c>
      <c r="B11">
        <v>347.04021557920998</v>
      </c>
      <c r="C11">
        <v>344.25507067177398</v>
      </c>
      <c r="D11">
        <v>340.03148229535498</v>
      </c>
      <c r="E11">
        <v>344.14076787571003</v>
      </c>
      <c r="F11">
        <v>366.787171252164</v>
      </c>
      <c r="G11">
        <v>365.047899405762</v>
      </c>
      <c r="H11">
        <v>350.01810731678802</v>
      </c>
      <c r="I11" s="2">
        <v>361.43665980937698</v>
      </c>
      <c r="J11">
        <f t="shared" si="0"/>
        <v>3</v>
      </c>
    </row>
    <row r="12" spans="1:10" x14ac:dyDescent="0.25">
      <c r="A12" s="2" t="s">
        <v>19</v>
      </c>
      <c r="B12">
        <v>351.68945893848598</v>
      </c>
      <c r="C12">
        <v>347.62611028145699</v>
      </c>
      <c r="D12">
        <v>378.79158222176898</v>
      </c>
      <c r="E12">
        <v>346.29689320734502</v>
      </c>
      <c r="F12">
        <v>357.69125488940801</v>
      </c>
      <c r="G12">
        <v>355.25300437648701</v>
      </c>
      <c r="H12">
        <v>389.46592287102402</v>
      </c>
      <c r="I12" s="2">
        <v>352.97132393778003</v>
      </c>
      <c r="J12">
        <f t="shared" si="0"/>
        <v>4</v>
      </c>
    </row>
    <row r="13" spans="1:10" x14ac:dyDescent="0.25">
      <c r="A13" s="2" t="s">
        <v>20</v>
      </c>
      <c r="B13">
        <v>338.85158788644299</v>
      </c>
      <c r="C13">
        <v>337.63451363489099</v>
      </c>
      <c r="D13">
        <v>347.09404068721898</v>
      </c>
      <c r="E13">
        <v>339.42195432944402</v>
      </c>
      <c r="F13">
        <v>354.77244319743897</v>
      </c>
      <c r="G13">
        <v>354.84444848096803</v>
      </c>
      <c r="H13">
        <v>353.263789209778</v>
      </c>
      <c r="I13" s="2">
        <v>350.82101886249802</v>
      </c>
      <c r="J13">
        <f t="shared" si="0"/>
        <v>2</v>
      </c>
    </row>
    <row r="14" spans="1:10" x14ac:dyDescent="0.25">
      <c r="A14" s="2" t="s">
        <v>21</v>
      </c>
      <c r="B14">
        <v>232.619255492582</v>
      </c>
      <c r="C14">
        <v>230.32350949659499</v>
      </c>
      <c r="D14">
        <v>245.75445304810799</v>
      </c>
      <c r="E14">
        <v>229.46349901186201</v>
      </c>
      <c r="F14">
        <v>243.41809361030701</v>
      </c>
      <c r="G14">
        <v>241.82662526161201</v>
      </c>
      <c r="H14">
        <v>250.46803585640501</v>
      </c>
      <c r="I14" s="2">
        <v>240.72582144337699</v>
      </c>
      <c r="J14">
        <f t="shared" si="0"/>
        <v>4</v>
      </c>
    </row>
    <row r="15" spans="1:10" x14ac:dyDescent="0.25">
      <c r="A15" s="2" t="s">
        <v>22</v>
      </c>
      <c r="B15">
        <v>200.39040502853899</v>
      </c>
      <c r="C15">
        <v>200.03073780426601</v>
      </c>
      <c r="D15">
        <v>272.66390231092498</v>
      </c>
      <c r="E15">
        <v>203.11665232339601</v>
      </c>
      <c r="F15">
        <v>216.084015652343</v>
      </c>
      <c r="G15">
        <v>215.80078908820599</v>
      </c>
      <c r="H15">
        <v>203.25487659318</v>
      </c>
      <c r="I15" s="2">
        <v>213.41656615314</v>
      </c>
      <c r="J15">
        <f t="shared" si="0"/>
        <v>2</v>
      </c>
    </row>
    <row r="16" spans="1:10" x14ac:dyDescent="0.25">
      <c r="A16" s="2" t="s">
        <v>23</v>
      </c>
      <c r="B16">
        <v>320.576676564477</v>
      </c>
      <c r="C16">
        <v>321.55190768658599</v>
      </c>
      <c r="D16">
        <v>330.268492448041</v>
      </c>
      <c r="E16">
        <v>325.917364003366</v>
      </c>
      <c r="F16">
        <v>276.67365102627002</v>
      </c>
      <c r="G16">
        <v>276.79489691046598</v>
      </c>
      <c r="H16">
        <v>350.83213646150102</v>
      </c>
      <c r="I16" s="2">
        <v>279.04088223185198</v>
      </c>
      <c r="J16">
        <f t="shared" si="0"/>
        <v>5</v>
      </c>
    </row>
    <row r="17" spans="1:10" x14ac:dyDescent="0.25">
      <c r="A17" s="2" t="s">
        <v>24</v>
      </c>
      <c r="B17">
        <v>264.24503641833599</v>
      </c>
      <c r="C17">
        <v>265.697975961189</v>
      </c>
      <c r="D17">
        <v>265.09048678039602</v>
      </c>
      <c r="E17">
        <v>266.17776038425302</v>
      </c>
      <c r="F17">
        <v>286.18659105945898</v>
      </c>
      <c r="G17">
        <v>287.81314129279099</v>
      </c>
      <c r="H17">
        <v>275.07556566552603</v>
      </c>
      <c r="I17" s="2">
        <v>283.59220216295301</v>
      </c>
      <c r="J17">
        <f t="shared" si="0"/>
        <v>1</v>
      </c>
    </row>
    <row r="18" spans="1:10" x14ac:dyDescent="0.25">
      <c r="A18" s="2" t="s">
        <v>25</v>
      </c>
      <c r="B18">
        <v>207.923057843344</v>
      </c>
      <c r="C18">
        <v>210.11099430654599</v>
      </c>
      <c r="D18">
        <v>208.74377139483201</v>
      </c>
      <c r="E18">
        <v>211.14264591150001</v>
      </c>
      <c r="F18">
        <v>217.455636391116</v>
      </c>
      <c r="G18">
        <v>219.58215632767499</v>
      </c>
      <c r="H18">
        <v>212.16855774868699</v>
      </c>
      <c r="I18" s="2">
        <v>217.62737405866</v>
      </c>
      <c r="J18">
        <f t="shared" si="0"/>
        <v>1</v>
      </c>
    </row>
    <row r="19" spans="1:10" x14ac:dyDescent="0.25">
      <c r="A19" s="2" t="s">
        <v>26</v>
      </c>
      <c r="B19">
        <v>208.87442511988399</v>
      </c>
      <c r="C19">
        <v>209.92576967731301</v>
      </c>
      <c r="D19">
        <v>214.21707276229699</v>
      </c>
      <c r="E19">
        <v>211.32950229055999</v>
      </c>
      <c r="F19">
        <v>227.35234152749601</v>
      </c>
      <c r="G19">
        <v>228.77914355594399</v>
      </c>
      <c r="H19">
        <v>222.05118963538399</v>
      </c>
      <c r="I19" s="2">
        <v>224.86936477014001</v>
      </c>
      <c r="J19">
        <f t="shared" si="0"/>
        <v>1</v>
      </c>
    </row>
    <row r="20" spans="1:10" x14ac:dyDescent="0.25">
      <c r="A20" s="2" t="s">
        <v>27</v>
      </c>
      <c r="B20">
        <v>153.38279991765901</v>
      </c>
      <c r="C20">
        <v>152.942197426424</v>
      </c>
      <c r="D20">
        <v>157.573402958038</v>
      </c>
      <c r="E20">
        <v>155.155964955569</v>
      </c>
      <c r="F20">
        <v>161.42893838032401</v>
      </c>
      <c r="G20">
        <v>161.25878012930201</v>
      </c>
      <c r="H20">
        <v>161.117140390202</v>
      </c>
      <c r="I20" s="2">
        <v>159.36611608208099</v>
      </c>
      <c r="J20">
        <f t="shared" si="0"/>
        <v>2</v>
      </c>
    </row>
    <row r="21" spans="1:10" x14ac:dyDescent="0.25">
      <c r="A21" s="2" t="s">
        <v>28</v>
      </c>
      <c r="B21">
        <v>201.88176133631501</v>
      </c>
      <c r="C21">
        <v>203.686160566132</v>
      </c>
      <c r="D21">
        <v>204.12562019797201</v>
      </c>
      <c r="E21">
        <v>205.97274258740401</v>
      </c>
      <c r="F21">
        <v>209.85401674542101</v>
      </c>
      <c r="G21">
        <v>211.685268118702</v>
      </c>
      <c r="H21">
        <v>202.68001934918399</v>
      </c>
      <c r="I21" s="2">
        <v>208.709542369335</v>
      </c>
      <c r="J21">
        <f t="shared" si="0"/>
        <v>1</v>
      </c>
    </row>
    <row r="22" spans="1:10" x14ac:dyDescent="0.25">
      <c r="A22" s="2" t="s">
        <v>29</v>
      </c>
      <c r="B22">
        <v>208.20771382966501</v>
      </c>
      <c r="C22">
        <v>206.51859667726001</v>
      </c>
      <c r="D22">
        <v>204.52645568033799</v>
      </c>
      <c r="E22">
        <v>205.727870485653</v>
      </c>
      <c r="F22">
        <v>214.82286096618299</v>
      </c>
      <c r="G22">
        <v>214.69863821554</v>
      </c>
      <c r="H22">
        <v>209.86452972449999</v>
      </c>
      <c r="I22" s="2">
        <v>213.103993467972</v>
      </c>
      <c r="J22">
        <f t="shared" si="0"/>
        <v>3</v>
      </c>
    </row>
    <row r="23" spans="1:10" x14ac:dyDescent="0.25">
      <c r="A23" s="2" t="s">
        <v>30</v>
      </c>
      <c r="B23">
        <v>253.77495457763399</v>
      </c>
      <c r="C23">
        <v>252.266600577319</v>
      </c>
      <c r="D23">
        <v>256.88131102704199</v>
      </c>
      <c r="E23">
        <v>253.53773994320099</v>
      </c>
      <c r="F23">
        <v>253.86788156255699</v>
      </c>
      <c r="G23">
        <v>252.44900223125799</v>
      </c>
      <c r="H23">
        <v>253.02601461105101</v>
      </c>
      <c r="I23" s="2">
        <v>251.628821182915</v>
      </c>
      <c r="J23">
        <f t="shared" si="0"/>
        <v>8</v>
      </c>
    </row>
    <row r="24" spans="1:10" x14ac:dyDescent="0.25">
      <c r="A24" s="2" t="s">
        <v>31</v>
      </c>
      <c r="B24">
        <v>245.979614819273</v>
      </c>
      <c r="C24">
        <v>246.822814731178</v>
      </c>
      <c r="D24">
        <v>252.47029317328099</v>
      </c>
      <c r="E24">
        <v>249.48524032163601</v>
      </c>
      <c r="F24">
        <v>232.174862272056</v>
      </c>
      <c r="G24">
        <v>232.89403890231699</v>
      </c>
      <c r="H24">
        <v>237.83660244166401</v>
      </c>
      <c r="I24" s="2">
        <v>232.310268359177</v>
      </c>
      <c r="J24">
        <f t="shared" si="0"/>
        <v>5</v>
      </c>
    </row>
    <row r="25" spans="1:10" x14ac:dyDescent="0.25">
      <c r="A25" s="2">
        <v>429</v>
      </c>
      <c r="B25">
        <v>270.96777410533599</v>
      </c>
      <c r="C25">
        <v>271.50362435097497</v>
      </c>
      <c r="D25">
        <v>281.17652483178898</v>
      </c>
      <c r="E25">
        <v>274.50917495526699</v>
      </c>
      <c r="F25">
        <v>269.03099454319499</v>
      </c>
      <c r="G25">
        <v>269.63483771168802</v>
      </c>
      <c r="H25">
        <v>274.09429926802699</v>
      </c>
      <c r="I25" s="2">
        <v>268.86690874965399</v>
      </c>
      <c r="J25">
        <f t="shared" si="0"/>
        <v>8</v>
      </c>
    </row>
    <row r="26" spans="1:10" x14ac:dyDescent="0.25">
      <c r="A26" s="2" t="s">
        <v>32</v>
      </c>
      <c r="B26">
        <v>207.97745110861101</v>
      </c>
      <c r="C26">
        <v>205.367781860029</v>
      </c>
      <c r="D26">
        <v>224.32418981905701</v>
      </c>
      <c r="E26">
        <v>207.31543003606799</v>
      </c>
      <c r="F26">
        <v>219.26227791293701</v>
      </c>
      <c r="G26">
        <v>217.899323739175</v>
      </c>
      <c r="H26">
        <v>236.867505302995</v>
      </c>
      <c r="I26" s="2">
        <v>216.99497514904601</v>
      </c>
      <c r="J26">
        <f t="shared" si="0"/>
        <v>2</v>
      </c>
    </row>
    <row r="27" spans="1:10" x14ac:dyDescent="0.25">
      <c r="A27" s="2" t="s">
        <v>33</v>
      </c>
      <c r="B27">
        <v>185.33673212603401</v>
      </c>
      <c r="C27">
        <v>186.693454655583</v>
      </c>
      <c r="D27">
        <v>186.56964953609099</v>
      </c>
      <c r="E27">
        <v>187.99513158184001</v>
      </c>
      <c r="F27">
        <v>182.52479222673</v>
      </c>
      <c r="G27">
        <v>184.02895443405799</v>
      </c>
      <c r="H27">
        <v>185.479498722362</v>
      </c>
      <c r="I27" s="2">
        <v>184.522313723249</v>
      </c>
      <c r="J27">
        <f t="shared" si="0"/>
        <v>5</v>
      </c>
    </row>
    <row r="28" spans="1:10" x14ac:dyDescent="0.25">
      <c r="A28" s="2" t="s">
        <v>34</v>
      </c>
      <c r="B28">
        <v>164.814752870793</v>
      </c>
      <c r="C28">
        <v>164.65688237602299</v>
      </c>
      <c r="D28">
        <v>163.986238445672</v>
      </c>
      <c r="E28">
        <v>164.370790514194</v>
      </c>
      <c r="F28">
        <v>173.528792025445</v>
      </c>
      <c r="G28">
        <v>174.385936230136</v>
      </c>
      <c r="H28">
        <v>170.20831428327301</v>
      </c>
      <c r="I28" s="2">
        <v>172.80454281155201</v>
      </c>
      <c r="J28">
        <f t="shared" si="0"/>
        <v>3</v>
      </c>
    </row>
    <row r="29" spans="1:10" x14ac:dyDescent="0.25">
      <c r="A29" s="2" t="s">
        <v>35</v>
      </c>
      <c r="B29">
        <v>130.902396166481</v>
      </c>
      <c r="C29">
        <v>132.17882235537701</v>
      </c>
      <c r="D29">
        <v>132.74716071290999</v>
      </c>
      <c r="E29">
        <v>133.84411026404001</v>
      </c>
      <c r="F29">
        <v>145.09670463961001</v>
      </c>
      <c r="G29">
        <v>146.56752758552099</v>
      </c>
      <c r="H29">
        <v>138.66066177632001</v>
      </c>
      <c r="I29" s="2">
        <v>143.98533229623001</v>
      </c>
      <c r="J29">
        <f t="shared" si="0"/>
        <v>1</v>
      </c>
    </row>
    <row r="30" spans="1:10" x14ac:dyDescent="0.25">
      <c r="A30" s="2" t="s">
        <v>36</v>
      </c>
      <c r="B30">
        <v>166.95399356404701</v>
      </c>
      <c r="C30">
        <v>167.230073135282</v>
      </c>
      <c r="D30">
        <v>180.91877328963099</v>
      </c>
      <c r="E30">
        <v>169.74524546335101</v>
      </c>
      <c r="F30">
        <v>163.78458102849299</v>
      </c>
      <c r="G30">
        <v>163.884572875088</v>
      </c>
      <c r="H30">
        <v>179.103390192684</v>
      </c>
      <c r="I30" s="2">
        <v>163.470908232097</v>
      </c>
      <c r="J30">
        <f t="shared" si="0"/>
        <v>8</v>
      </c>
    </row>
    <row r="31" spans="1:10" x14ac:dyDescent="0.25">
      <c r="A31" s="2" t="s">
        <v>37</v>
      </c>
      <c r="B31">
        <v>165.16446618699899</v>
      </c>
      <c r="C31">
        <v>166.06337251260001</v>
      </c>
      <c r="D31">
        <v>2293.8601093577199</v>
      </c>
      <c r="E31">
        <v>187.91077500089699</v>
      </c>
      <c r="F31">
        <v>169.60165190067599</v>
      </c>
      <c r="G31">
        <v>169.98934281527099</v>
      </c>
      <c r="H31">
        <v>182.74483624115001</v>
      </c>
      <c r="I31" s="2">
        <v>169.83982999867999</v>
      </c>
      <c r="J31">
        <f t="shared" si="0"/>
        <v>1</v>
      </c>
    </row>
    <row r="32" spans="1:10" x14ac:dyDescent="0.25">
      <c r="A32" s="2" t="s">
        <v>38</v>
      </c>
      <c r="B32">
        <v>233.50928338982499</v>
      </c>
      <c r="C32">
        <v>231.653531982164</v>
      </c>
      <c r="D32">
        <v>227.15306920505299</v>
      </c>
      <c r="E32">
        <v>232.84233683982899</v>
      </c>
      <c r="F32">
        <v>246.44389680894599</v>
      </c>
      <c r="G32">
        <v>245.65752886068199</v>
      </c>
      <c r="H32">
        <v>233.87461038113</v>
      </c>
      <c r="I32" s="2">
        <v>245.03104777486601</v>
      </c>
      <c r="J32">
        <f t="shared" si="0"/>
        <v>3</v>
      </c>
    </row>
    <row r="33" spans="1:10" x14ac:dyDescent="0.25">
      <c r="A33" s="2" t="s">
        <v>39</v>
      </c>
      <c r="B33">
        <v>117.10811100782099</v>
      </c>
      <c r="C33">
        <v>113.36873655900099</v>
      </c>
      <c r="D33">
        <v>121.20846361073001</v>
      </c>
      <c r="E33">
        <v>114.04468702285</v>
      </c>
      <c r="F33">
        <v>130.77522210635499</v>
      </c>
      <c r="G33">
        <v>128.23008176044101</v>
      </c>
      <c r="H33">
        <v>132.372409242299</v>
      </c>
      <c r="I33" s="2">
        <v>126.484511028478</v>
      </c>
      <c r="J33">
        <f t="shared" si="0"/>
        <v>2</v>
      </c>
    </row>
    <row r="34" spans="1:10" x14ac:dyDescent="0.25">
      <c r="A34" s="2" t="s">
        <v>40</v>
      </c>
      <c r="B34">
        <v>193.20354847355699</v>
      </c>
      <c r="C34">
        <v>188.51246594631201</v>
      </c>
      <c r="D34">
        <v>183.56327267256799</v>
      </c>
      <c r="E34">
        <v>185.87372180030101</v>
      </c>
      <c r="F34">
        <v>197.73022638748299</v>
      </c>
      <c r="G34">
        <v>195.09263019269201</v>
      </c>
      <c r="H34">
        <v>189.83732622112299</v>
      </c>
      <c r="I34" s="2">
        <v>192.169915309711</v>
      </c>
      <c r="J34">
        <f t="shared" si="0"/>
        <v>3</v>
      </c>
    </row>
    <row r="35" spans="1:10" x14ac:dyDescent="0.25">
      <c r="A35" s="2" t="s">
        <v>41</v>
      </c>
      <c r="B35">
        <v>223.496507525384</v>
      </c>
      <c r="C35">
        <v>222.54415798388899</v>
      </c>
      <c r="D35">
        <v>216.50388081036201</v>
      </c>
      <c r="E35">
        <v>221.688237473654</v>
      </c>
      <c r="F35">
        <v>237.13853239418401</v>
      </c>
      <c r="G35">
        <v>237.157540604194</v>
      </c>
      <c r="H35">
        <v>226.21092736190801</v>
      </c>
      <c r="I35" s="2">
        <v>234.82511832409301</v>
      </c>
      <c r="J35">
        <f t="shared" si="0"/>
        <v>3</v>
      </c>
    </row>
    <row r="36" spans="1:10" x14ac:dyDescent="0.25">
      <c r="A36" s="2" t="s">
        <v>42</v>
      </c>
      <c r="B36">
        <v>184.496599735225</v>
      </c>
      <c r="C36">
        <v>188.451949186907</v>
      </c>
      <c r="D36">
        <v>186.882487253345</v>
      </c>
      <c r="E36">
        <v>190.47099165824</v>
      </c>
      <c r="F36">
        <v>202.76956579923601</v>
      </c>
      <c r="G36">
        <v>205.48648169673299</v>
      </c>
      <c r="H36">
        <v>194.07922211772501</v>
      </c>
      <c r="I36" s="2">
        <v>202.89785071412101</v>
      </c>
      <c r="J36">
        <f t="shared" si="0"/>
        <v>1</v>
      </c>
    </row>
    <row r="37" spans="1:10" x14ac:dyDescent="0.25">
      <c r="A37" s="2" t="s">
        <v>43</v>
      </c>
      <c r="B37">
        <v>176.37059786114301</v>
      </c>
      <c r="C37">
        <v>176.712461690206</v>
      </c>
      <c r="D37">
        <v>182.282303562133</v>
      </c>
      <c r="E37">
        <v>177.98654343319501</v>
      </c>
      <c r="F37">
        <v>181.94315640795099</v>
      </c>
      <c r="G37">
        <v>182.93348233748901</v>
      </c>
      <c r="H37">
        <v>184.46891561683</v>
      </c>
      <c r="I37" s="2">
        <v>181.46431811175901</v>
      </c>
      <c r="J37">
        <f t="shared" si="0"/>
        <v>1</v>
      </c>
    </row>
    <row r="38" spans="1:10" x14ac:dyDescent="0.25">
      <c r="A38" s="2" t="s">
        <v>44</v>
      </c>
      <c r="B38">
        <v>142.13604994818701</v>
      </c>
      <c r="C38">
        <v>144.26490975133899</v>
      </c>
      <c r="D38">
        <v>144.420901006229</v>
      </c>
      <c r="E38">
        <v>144.72258493264101</v>
      </c>
      <c r="F38">
        <v>148.094527351246</v>
      </c>
      <c r="G38">
        <v>150.024805824585</v>
      </c>
      <c r="H38">
        <v>145.98074365117401</v>
      </c>
      <c r="I38" s="2">
        <v>148.243836794576</v>
      </c>
      <c r="J38">
        <f t="shared" si="0"/>
        <v>1</v>
      </c>
    </row>
    <row r="39" spans="1:10" x14ac:dyDescent="0.25">
      <c r="A39" s="2" t="s">
        <v>45</v>
      </c>
      <c r="B39">
        <v>172.49735860606299</v>
      </c>
      <c r="C39">
        <v>174.045695943955</v>
      </c>
      <c r="D39">
        <v>172.67192432157199</v>
      </c>
      <c r="E39">
        <v>173.96590269652501</v>
      </c>
      <c r="F39">
        <v>172.866932305207</v>
      </c>
      <c r="G39">
        <v>174.35556793404001</v>
      </c>
      <c r="H39">
        <v>171.14254107559501</v>
      </c>
      <c r="I39" s="2">
        <v>172.64661001761399</v>
      </c>
      <c r="J39">
        <f t="shared" si="0"/>
        <v>7</v>
      </c>
    </row>
    <row r="40" spans="1:10" x14ac:dyDescent="0.25">
      <c r="A40" s="2" t="s">
        <v>46</v>
      </c>
      <c r="B40">
        <v>133.114379454116</v>
      </c>
      <c r="C40">
        <v>134.70961615373599</v>
      </c>
      <c r="D40">
        <v>132.73337945881599</v>
      </c>
      <c r="E40">
        <v>135.57583965793799</v>
      </c>
      <c r="F40">
        <v>144.321829709452</v>
      </c>
      <c r="G40">
        <v>145.98366981495201</v>
      </c>
      <c r="H40">
        <v>137.40556268536301</v>
      </c>
      <c r="I40" s="2">
        <v>143.461795216192</v>
      </c>
      <c r="J40">
        <f t="shared" si="0"/>
        <v>3</v>
      </c>
    </row>
    <row r="41" spans="1:10" x14ac:dyDescent="0.25">
      <c r="A41" s="2" t="s">
        <v>47</v>
      </c>
      <c r="B41">
        <v>178.336823613485</v>
      </c>
      <c r="C41">
        <v>179.92483011360099</v>
      </c>
      <c r="D41">
        <v>177.42954410901399</v>
      </c>
      <c r="E41">
        <v>179.380138294765</v>
      </c>
      <c r="F41">
        <v>194.06948933877501</v>
      </c>
      <c r="G41">
        <v>195.92339426968499</v>
      </c>
      <c r="H41">
        <v>186.78735952891699</v>
      </c>
      <c r="I41" s="2">
        <v>193.370587773701</v>
      </c>
      <c r="J41">
        <f t="shared" si="0"/>
        <v>3</v>
      </c>
    </row>
    <row r="42" spans="1:10" x14ac:dyDescent="0.25">
      <c r="A42" s="2" t="s">
        <v>48</v>
      </c>
      <c r="B42">
        <v>216.80778763585701</v>
      </c>
      <c r="C42">
        <v>217.98315024667801</v>
      </c>
      <c r="D42">
        <v>217.71094582183201</v>
      </c>
      <c r="E42">
        <v>220.75509359556699</v>
      </c>
      <c r="F42">
        <v>212.89037374701499</v>
      </c>
      <c r="G42">
        <v>213.97308566248</v>
      </c>
      <c r="H42">
        <v>210.84931578192999</v>
      </c>
      <c r="I42" s="2">
        <v>213.510433391155</v>
      </c>
      <c r="J42">
        <f t="shared" si="0"/>
        <v>7</v>
      </c>
    </row>
    <row r="43" spans="1:10" x14ac:dyDescent="0.25">
      <c r="A43" s="2" t="s">
        <v>49</v>
      </c>
      <c r="B43">
        <v>140.378427644928</v>
      </c>
      <c r="C43">
        <v>142.693423542977</v>
      </c>
      <c r="D43">
        <v>141.57376627244099</v>
      </c>
      <c r="E43">
        <v>144.84708289834401</v>
      </c>
      <c r="F43">
        <v>155.64981536002799</v>
      </c>
      <c r="G43">
        <v>157.748072175082</v>
      </c>
      <c r="H43">
        <v>147.919664494751</v>
      </c>
      <c r="I43" s="2">
        <v>155.174640146353</v>
      </c>
      <c r="J43">
        <f t="shared" si="0"/>
        <v>1</v>
      </c>
    </row>
    <row r="44" spans="1:10" x14ac:dyDescent="0.25">
      <c r="A44" s="2" t="s">
        <v>50</v>
      </c>
      <c r="B44">
        <v>176.89842810066</v>
      </c>
      <c r="C44">
        <v>174.720695781551</v>
      </c>
      <c r="D44">
        <v>174.448914064501</v>
      </c>
      <c r="E44">
        <v>172.31546594500699</v>
      </c>
      <c r="F44">
        <v>183.961057514977</v>
      </c>
      <c r="G44">
        <v>183.401074680081</v>
      </c>
      <c r="H44">
        <v>180.78832836198899</v>
      </c>
      <c r="I44" s="2">
        <v>181.51713828369401</v>
      </c>
      <c r="J44">
        <f t="shared" si="0"/>
        <v>4</v>
      </c>
    </row>
    <row r="45" spans="1:10" x14ac:dyDescent="0.25">
      <c r="A45" s="2" t="s">
        <v>51</v>
      </c>
      <c r="B45">
        <v>107.179246519247</v>
      </c>
      <c r="C45">
        <v>108.98388433239499</v>
      </c>
      <c r="D45">
        <v>108.766700189294</v>
      </c>
      <c r="E45">
        <v>110.626083440819</v>
      </c>
      <c r="F45">
        <v>120.336779952832</v>
      </c>
      <c r="G45">
        <v>122.21132446550099</v>
      </c>
      <c r="H45">
        <v>116.489558941805</v>
      </c>
      <c r="I45" s="2">
        <v>120.738544870799</v>
      </c>
      <c r="J45">
        <f t="shared" si="0"/>
        <v>1</v>
      </c>
    </row>
    <row r="46" spans="1:10" x14ac:dyDescent="0.25">
      <c r="A46" s="2" t="s">
        <v>52</v>
      </c>
      <c r="B46">
        <v>196.84373452723599</v>
      </c>
      <c r="C46">
        <v>200.46239737801901</v>
      </c>
      <c r="D46">
        <v>196.67085246535501</v>
      </c>
      <c r="E46">
        <v>201.27711701272</v>
      </c>
      <c r="F46">
        <v>209.79634183174301</v>
      </c>
      <c r="G46">
        <v>212.335840999098</v>
      </c>
      <c r="H46">
        <v>202.41762118241701</v>
      </c>
      <c r="I46" s="2">
        <v>210.336117399247</v>
      </c>
      <c r="J46">
        <f t="shared" si="0"/>
        <v>3</v>
      </c>
    </row>
    <row r="47" spans="1:10" x14ac:dyDescent="0.25">
      <c r="A47" s="2" t="s">
        <v>53</v>
      </c>
      <c r="B47">
        <v>244.24010507622299</v>
      </c>
      <c r="C47">
        <v>245.97929964548001</v>
      </c>
      <c r="D47">
        <v>244.69346045963701</v>
      </c>
      <c r="E47">
        <v>247.08517612225299</v>
      </c>
      <c r="F47">
        <v>251.82195994401499</v>
      </c>
      <c r="G47">
        <v>253.60184326613</v>
      </c>
      <c r="H47">
        <v>247.40864108454099</v>
      </c>
      <c r="I47" s="2">
        <v>251.87929912417201</v>
      </c>
      <c r="J47">
        <f t="shared" si="0"/>
        <v>1</v>
      </c>
    </row>
    <row r="48" spans="1:10" x14ac:dyDescent="0.25">
      <c r="A48" s="2" t="s">
        <v>54</v>
      </c>
      <c r="B48">
        <v>172.01169713267001</v>
      </c>
      <c r="C48">
        <v>173.854513164145</v>
      </c>
      <c r="D48">
        <v>173.16546139046801</v>
      </c>
      <c r="E48">
        <v>174.97710684226701</v>
      </c>
      <c r="F48">
        <v>168.98316365933599</v>
      </c>
      <c r="G48">
        <v>170.76493989674501</v>
      </c>
      <c r="H48">
        <v>169.201110528291</v>
      </c>
      <c r="I48" s="2">
        <v>169.80272153448999</v>
      </c>
      <c r="J48">
        <f t="shared" si="0"/>
        <v>5</v>
      </c>
    </row>
    <row r="49" spans="1:10" x14ac:dyDescent="0.25">
      <c r="A49" s="2" t="s">
        <v>55</v>
      </c>
      <c r="B49">
        <v>232.32266452950401</v>
      </c>
      <c r="C49">
        <v>235.655183369166</v>
      </c>
      <c r="D49">
        <v>233.99227649368899</v>
      </c>
      <c r="E49">
        <v>237.348501125534</v>
      </c>
      <c r="F49">
        <v>233.101766035201</v>
      </c>
      <c r="G49">
        <v>236.02768423559201</v>
      </c>
      <c r="H49">
        <v>230.66339672281899</v>
      </c>
      <c r="I49" s="2">
        <v>235.32820764246699</v>
      </c>
      <c r="J49">
        <f t="shared" si="0"/>
        <v>7</v>
      </c>
    </row>
    <row r="50" spans="1:10" x14ac:dyDescent="0.25">
      <c r="A50" s="2" t="s">
        <v>56</v>
      </c>
      <c r="B50">
        <v>133.75926812851199</v>
      </c>
      <c r="C50">
        <v>133.48472406291</v>
      </c>
      <c r="D50">
        <v>139.21273355370801</v>
      </c>
      <c r="E50">
        <v>134.81140480621201</v>
      </c>
      <c r="F50">
        <v>139.93276928554801</v>
      </c>
      <c r="G50">
        <v>139.37567735511499</v>
      </c>
      <c r="H50">
        <v>140.17155454106401</v>
      </c>
      <c r="I50" s="2">
        <v>139.45304189914799</v>
      </c>
      <c r="J50">
        <f t="shared" si="0"/>
        <v>2</v>
      </c>
    </row>
    <row r="51" spans="1:10" x14ac:dyDescent="0.25">
      <c r="A51" s="2" t="s">
        <v>57</v>
      </c>
      <c r="B51">
        <v>126.002561764232</v>
      </c>
      <c r="C51">
        <v>127.01687952784999</v>
      </c>
      <c r="D51">
        <v>124.85256195049701</v>
      </c>
      <c r="E51">
        <v>127.42399539965</v>
      </c>
      <c r="F51">
        <v>131.345217303395</v>
      </c>
      <c r="G51">
        <v>132.73336277245701</v>
      </c>
      <c r="H51">
        <v>127.20929849904201</v>
      </c>
      <c r="I51" s="2">
        <v>131.416498509598</v>
      </c>
      <c r="J51">
        <f t="shared" si="0"/>
        <v>3</v>
      </c>
    </row>
    <row r="52" spans="1:10" x14ac:dyDescent="0.25">
      <c r="A52" s="2" t="s">
        <v>58</v>
      </c>
      <c r="B52">
        <v>173.914790028483</v>
      </c>
      <c r="C52">
        <v>176.33844958326699</v>
      </c>
      <c r="D52">
        <v>174.96477435069099</v>
      </c>
      <c r="E52">
        <v>177.678145896508</v>
      </c>
      <c r="F52">
        <v>179.023319729153</v>
      </c>
      <c r="G52">
        <v>181.207855700002</v>
      </c>
      <c r="H52">
        <v>174.47628683160801</v>
      </c>
      <c r="I52" s="2">
        <v>179.437608350251</v>
      </c>
      <c r="J52">
        <f t="shared" si="0"/>
        <v>1</v>
      </c>
    </row>
    <row r="53" spans="1:10" x14ac:dyDescent="0.25">
      <c r="A53" s="2" t="s">
        <v>59</v>
      </c>
      <c r="B53">
        <v>132.21329884156299</v>
      </c>
      <c r="C53">
        <v>133.18910515072599</v>
      </c>
      <c r="D53">
        <v>3783.9080834278702</v>
      </c>
      <c r="E53">
        <v>233.71405056128299</v>
      </c>
      <c r="F53">
        <v>143.96287430970301</v>
      </c>
      <c r="G53">
        <v>145.404295611447</v>
      </c>
      <c r="H53">
        <v>142.818082001166</v>
      </c>
      <c r="I53" s="2">
        <v>151.56890963611801</v>
      </c>
      <c r="J53">
        <f t="shared" si="0"/>
        <v>1</v>
      </c>
    </row>
    <row r="54" spans="1:10" x14ac:dyDescent="0.25">
      <c r="A54" s="2" t="s">
        <v>60</v>
      </c>
      <c r="B54">
        <v>102.96330251568099</v>
      </c>
      <c r="C54">
        <v>104.787896684757</v>
      </c>
      <c r="D54">
        <v>105.192657409194</v>
      </c>
      <c r="E54">
        <v>106.413894095788</v>
      </c>
      <c r="F54">
        <v>116.554103322472</v>
      </c>
      <c r="G54">
        <v>118.427805236352</v>
      </c>
      <c r="H54">
        <v>110.715944037539</v>
      </c>
      <c r="I54" s="2">
        <v>116.007188577124</v>
      </c>
      <c r="J54">
        <f t="shared" si="0"/>
        <v>1</v>
      </c>
    </row>
    <row r="55" spans="1:10" x14ac:dyDescent="0.25">
      <c r="A55" s="2" t="s">
        <v>61</v>
      </c>
      <c r="B55">
        <v>104.442003806751</v>
      </c>
      <c r="C55">
        <v>107.80340165957</v>
      </c>
      <c r="D55">
        <v>106.16203617723799</v>
      </c>
      <c r="E55">
        <v>109.375412560074</v>
      </c>
      <c r="F55">
        <v>111.583597777718</v>
      </c>
      <c r="G55">
        <v>114.314227686102</v>
      </c>
      <c r="H55">
        <v>109.129277182883</v>
      </c>
      <c r="I55" s="2">
        <v>113.549525154655</v>
      </c>
      <c r="J55">
        <f t="shared" si="0"/>
        <v>1</v>
      </c>
    </row>
    <row r="56" spans="1:10" x14ac:dyDescent="0.25">
      <c r="A56" s="2" t="s">
        <v>62</v>
      </c>
      <c r="B56">
        <v>150.62424965459101</v>
      </c>
      <c r="C56">
        <v>150.76741861766101</v>
      </c>
      <c r="D56">
        <v>209.668400123955</v>
      </c>
      <c r="E56">
        <v>150.76071222802099</v>
      </c>
      <c r="F56">
        <v>155.18999899932601</v>
      </c>
      <c r="G56">
        <v>155.16919268827201</v>
      </c>
      <c r="H56">
        <v>184.78959945602401</v>
      </c>
      <c r="I56" s="2">
        <v>162.03400193410101</v>
      </c>
      <c r="J56">
        <f t="shared" si="0"/>
        <v>1</v>
      </c>
    </row>
    <row r="57" spans="1:10" x14ac:dyDescent="0.25">
      <c r="A57" s="2" t="s">
        <v>63</v>
      </c>
      <c r="B57">
        <v>127.490026954079</v>
      </c>
      <c r="C57">
        <v>128.04923779546201</v>
      </c>
      <c r="D57">
        <v>128.77586380251799</v>
      </c>
      <c r="E57">
        <v>128.60963819166099</v>
      </c>
      <c r="F57">
        <v>133.651503013357</v>
      </c>
      <c r="G57">
        <v>134.71863829337701</v>
      </c>
      <c r="H57">
        <v>132.531201720783</v>
      </c>
      <c r="I57" s="2">
        <v>133.37274696962501</v>
      </c>
      <c r="J57">
        <f t="shared" si="0"/>
        <v>1</v>
      </c>
    </row>
    <row r="58" spans="1:10" x14ac:dyDescent="0.25">
      <c r="A58" s="2" t="s">
        <v>64</v>
      </c>
      <c r="B58">
        <v>132.09981600815101</v>
      </c>
      <c r="C58">
        <v>132.26361087147501</v>
      </c>
      <c r="D58">
        <v>134.889629737647</v>
      </c>
      <c r="E58">
        <v>133.404087614449</v>
      </c>
      <c r="F58">
        <v>131.290224428155</v>
      </c>
      <c r="G58">
        <v>131.472714238522</v>
      </c>
      <c r="H58">
        <v>134.75749735618001</v>
      </c>
      <c r="I58" s="2">
        <v>130.95769457967401</v>
      </c>
      <c r="J58">
        <f t="shared" si="0"/>
        <v>8</v>
      </c>
    </row>
    <row r="59" spans="1:10" x14ac:dyDescent="0.25">
      <c r="A59" s="2" t="s">
        <v>65</v>
      </c>
      <c r="B59">
        <v>124.604570355329</v>
      </c>
      <c r="C59">
        <v>126.20244981146701</v>
      </c>
      <c r="D59">
        <v>125.49112925889</v>
      </c>
      <c r="E59">
        <v>127.666220866053</v>
      </c>
      <c r="F59">
        <v>131.884102237284</v>
      </c>
      <c r="G59">
        <v>133.631754041363</v>
      </c>
      <c r="H59">
        <v>129.00511089695399</v>
      </c>
      <c r="I59" s="2">
        <v>132.774391116874</v>
      </c>
      <c r="J59">
        <f t="shared" si="0"/>
        <v>1</v>
      </c>
    </row>
    <row r="60" spans="1:10" x14ac:dyDescent="0.25">
      <c r="A60" s="2" t="s">
        <v>66</v>
      </c>
      <c r="B60">
        <v>130.53637015861401</v>
      </c>
      <c r="C60">
        <v>131.973463837303</v>
      </c>
      <c r="D60">
        <v>133.86298011422701</v>
      </c>
      <c r="E60">
        <v>133.43445403144401</v>
      </c>
      <c r="F60">
        <v>138.120904676843</v>
      </c>
      <c r="G60">
        <v>139.44224552832699</v>
      </c>
      <c r="H60">
        <v>136.57954187164799</v>
      </c>
      <c r="I60" s="2">
        <v>137.97759769408501</v>
      </c>
      <c r="J60">
        <f t="shared" si="0"/>
        <v>1</v>
      </c>
    </row>
    <row r="61" spans="1:10" x14ac:dyDescent="0.25">
      <c r="A61" s="2" t="s">
        <v>67</v>
      </c>
      <c r="B61">
        <v>103.668244475184</v>
      </c>
      <c r="C61">
        <v>105.930601462044</v>
      </c>
      <c r="D61">
        <v>104.989325536265</v>
      </c>
      <c r="E61">
        <v>107.217760234313</v>
      </c>
      <c r="F61">
        <v>115.89569867461699</v>
      </c>
      <c r="G61">
        <v>117.968103075936</v>
      </c>
      <c r="H61">
        <v>110.705720589669</v>
      </c>
      <c r="I61" s="2">
        <v>116.30591997391799</v>
      </c>
      <c r="J61">
        <f t="shared" si="0"/>
        <v>1</v>
      </c>
    </row>
    <row r="62" spans="1:10" x14ac:dyDescent="0.25">
      <c r="A62" s="2" t="s">
        <v>68</v>
      </c>
      <c r="B62">
        <v>113.120908484176</v>
      </c>
      <c r="C62">
        <v>115.102882379066</v>
      </c>
      <c r="D62">
        <v>114.69869811699699</v>
      </c>
      <c r="E62">
        <v>116.638036705106</v>
      </c>
      <c r="F62">
        <v>124.70334828000701</v>
      </c>
      <c r="G62">
        <v>126.655442650862</v>
      </c>
      <c r="H62">
        <v>120.215858950799</v>
      </c>
      <c r="I62" s="2">
        <v>124.941786183586</v>
      </c>
      <c r="J62">
        <f t="shared" si="0"/>
        <v>1</v>
      </c>
    </row>
    <row r="63" spans="1:10" x14ac:dyDescent="0.25">
      <c r="A63" s="2" t="s">
        <v>69</v>
      </c>
      <c r="B63">
        <v>102.324059838129</v>
      </c>
      <c r="C63">
        <v>103.977708239975</v>
      </c>
      <c r="D63">
        <v>102.71822681974101</v>
      </c>
      <c r="E63">
        <v>104.58239473375301</v>
      </c>
      <c r="F63">
        <v>103.204683228872</v>
      </c>
      <c r="G63">
        <v>104.919938099635</v>
      </c>
      <c r="H63">
        <v>101.416582910022</v>
      </c>
      <c r="I63" s="2">
        <v>103.963764071713</v>
      </c>
      <c r="J63">
        <f t="shared" si="0"/>
        <v>7</v>
      </c>
    </row>
    <row r="64" spans="1:10" x14ac:dyDescent="0.25">
      <c r="A64" s="2" t="s">
        <v>70</v>
      </c>
      <c r="B64">
        <v>179.17600412618799</v>
      </c>
      <c r="C64">
        <v>180.73740432566001</v>
      </c>
      <c r="D64">
        <v>179.987890254337</v>
      </c>
      <c r="E64">
        <v>182.067990624164</v>
      </c>
      <c r="F64">
        <v>182.03103184655501</v>
      </c>
      <c r="G64">
        <v>183.652633099181</v>
      </c>
      <c r="H64">
        <v>179.944252486913</v>
      </c>
      <c r="I64" s="2">
        <v>182.63126965883299</v>
      </c>
      <c r="J64">
        <f t="shared" si="0"/>
        <v>1</v>
      </c>
    </row>
    <row r="65" spans="1:10" x14ac:dyDescent="0.25">
      <c r="A65" s="2" t="s">
        <v>71</v>
      </c>
      <c r="B65">
        <v>162.369673109724</v>
      </c>
      <c r="C65">
        <v>164.163910064622</v>
      </c>
      <c r="D65">
        <v>163.57551819247001</v>
      </c>
      <c r="E65">
        <v>165.91312941258599</v>
      </c>
      <c r="F65">
        <v>165.65187808049799</v>
      </c>
      <c r="G65">
        <v>167.57826302152401</v>
      </c>
      <c r="H65">
        <v>163.80695612138501</v>
      </c>
      <c r="I65" s="2">
        <v>166.943240174843</v>
      </c>
      <c r="J65">
        <f t="shared" si="0"/>
        <v>1</v>
      </c>
    </row>
    <row r="66" spans="1:10" x14ac:dyDescent="0.25">
      <c r="A66" s="2" t="s">
        <v>72</v>
      </c>
      <c r="B66">
        <v>102.96090716107901</v>
      </c>
      <c r="C66">
        <v>105.237536018391</v>
      </c>
      <c r="D66">
        <v>104.739547713617</v>
      </c>
      <c r="E66">
        <v>106.340325890306</v>
      </c>
      <c r="F66">
        <v>103.781088897166</v>
      </c>
      <c r="G66">
        <v>105.75181552625899</v>
      </c>
      <c r="H66">
        <v>105.29323051786901</v>
      </c>
      <c r="I66" s="2">
        <v>105.567199623687</v>
      </c>
      <c r="J66">
        <f t="shared" si="0"/>
        <v>1</v>
      </c>
    </row>
    <row r="67" spans="1:10" x14ac:dyDescent="0.25">
      <c r="A67" s="2" t="s">
        <v>73</v>
      </c>
      <c r="B67">
        <v>58.337734606846396</v>
      </c>
      <c r="C67">
        <v>57.344881203488299</v>
      </c>
      <c r="D67">
        <v>55.326390691481599</v>
      </c>
      <c r="E67">
        <v>59.075049817809898</v>
      </c>
      <c r="F67">
        <v>67.114922489769796</v>
      </c>
      <c r="G67">
        <v>66.888846583063099</v>
      </c>
      <c r="H67">
        <v>61.493259596639902</v>
      </c>
      <c r="I67" s="2">
        <v>66.220828191596198</v>
      </c>
      <c r="J67">
        <f t="shared" ref="J67:J130" si="1">MATCH(MIN(B67:I67),B67:I67,-1)</f>
        <v>3</v>
      </c>
    </row>
    <row r="68" spans="1:10" x14ac:dyDescent="0.25">
      <c r="A68" s="2" t="s">
        <v>74</v>
      </c>
      <c r="B68">
        <v>105.690410078079</v>
      </c>
      <c r="C68">
        <v>107.838307634453</v>
      </c>
      <c r="D68">
        <v>116.698146400892</v>
      </c>
      <c r="E68">
        <v>108.280264037504</v>
      </c>
      <c r="F68">
        <v>107.281956928442</v>
      </c>
      <c r="G68">
        <v>109.07124671488</v>
      </c>
      <c r="H68">
        <v>119.52225672046499</v>
      </c>
      <c r="I68" s="2">
        <v>109.217162740006</v>
      </c>
      <c r="J68">
        <f t="shared" si="1"/>
        <v>1</v>
      </c>
    </row>
    <row r="69" spans="1:10" x14ac:dyDescent="0.25">
      <c r="A69" s="2" t="s">
        <v>75</v>
      </c>
      <c r="B69">
        <v>125.304631433936</v>
      </c>
      <c r="C69">
        <v>127.340065191167</v>
      </c>
      <c r="D69">
        <v>126.68093669199401</v>
      </c>
      <c r="E69">
        <v>128.672547416718</v>
      </c>
      <c r="F69">
        <v>128.409225937114</v>
      </c>
      <c r="G69">
        <v>130.39575937905801</v>
      </c>
      <c r="H69">
        <v>125.830859976645</v>
      </c>
      <c r="I69" s="2">
        <v>128.679766089277</v>
      </c>
      <c r="J69">
        <f t="shared" si="1"/>
        <v>1</v>
      </c>
    </row>
    <row r="70" spans="1:10" x14ac:dyDescent="0.25">
      <c r="A70" s="2" t="s">
        <v>76</v>
      </c>
      <c r="B70">
        <v>67.0238994605958</v>
      </c>
      <c r="C70">
        <v>68.633123826617094</v>
      </c>
      <c r="D70">
        <v>68.206402048742106</v>
      </c>
      <c r="E70">
        <v>69.441586073910003</v>
      </c>
      <c r="F70">
        <v>79.534690741979006</v>
      </c>
      <c r="G70">
        <v>81.275349514677401</v>
      </c>
      <c r="H70">
        <v>76.970284513787306</v>
      </c>
      <c r="I70" s="2">
        <v>79.798546252309706</v>
      </c>
      <c r="J70">
        <f t="shared" si="1"/>
        <v>1</v>
      </c>
    </row>
    <row r="71" spans="1:10" x14ac:dyDescent="0.25">
      <c r="A71" s="2" t="s">
        <v>77</v>
      </c>
      <c r="B71">
        <v>135.32304204178701</v>
      </c>
      <c r="C71">
        <v>136.01570408353601</v>
      </c>
      <c r="D71">
        <v>140.80566581545099</v>
      </c>
      <c r="E71">
        <v>137.68418658070601</v>
      </c>
      <c r="F71">
        <v>130.77315673226801</v>
      </c>
      <c r="G71">
        <v>131.22478718448301</v>
      </c>
      <c r="H71">
        <v>136.006780547083</v>
      </c>
      <c r="I71" s="2">
        <v>131.37893188728299</v>
      </c>
      <c r="J71">
        <f t="shared" si="1"/>
        <v>5</v>
      </c>
    </row>
    <row r="72" spans="1:10" x14ac:dyDescent="0.25">
      <c r="A72" s="2" t="s">
        <v>78</v>
      </c>
      <c r="B72">
        <v>150.199168474266</v>
      </c>
      <c r="C72">
        <v>150.02368887759999</v>
      </c>
      <c r="D72">
        <v>154.48206931916101</v>
      </c>
      <c r="E72">
        <v>151.433228241829</v>
      </c>
      <c r="F72">
        <v>148.637808655817</v>
      </c>
      <c r="G72">
        <v>148.597545352872</v>
      </c>
      <c r="H72">
        <v>153.07139665037701</v>
      </c>
      <c r="I72" s="2">
        <v>148.784760994957</v>
      </c>
      <c r="J72">
        <f t="shared" si="1"/>
        <v>6</v>
      </c>
    </row>
    <row r="73" spans="1:10" x14ac:dyDescent="0.25">
      <c r="A73" s="2" t="s">
        <v>79</v>
      </c>
      <c r="B73">
        <v>120.59580004052199</v>
      </c>
      <c r="C73">
        <v>121.22725052262599</v>
      </c>
      <c r="D73">
        <v>113.501499151941</v>
      </c>
      <c r="E73">
        <v>121.040393302374</v>
      </c>
      <c r="F73">
        <v>129.28011873269801</v>
      </c>
      <c r="G73">
        <v>129.98112522392199</v>
      </c>
      <c r="H73">
        <v>119.788568986119</v>
      </c>
      <c r="I73" s="2">
        <v>130.35468736528199</v>
      </c>
      <c r="J73">
        <f t="shared" si="1"/>
        <v>3</v>
      </c>
    </row>
    <row r="74" spans="1:10" x14ac:dyDescent="0.25">
      <c r="A74" s="2" t="s">
        <v>80</v>
      </c>
      <c r="B74">
        <v>85.063651379384794</v>
      </c>
      <c r="C74">
        <v>87.642330427409604</v>
      </c>
      <c r="D74">
        <v>85.8454321993256</v>
      </c>
      <c r="E74">
        <v>88.313459828389099</v>
      </c>
      <c r="F74">
        <v>93.503087824944799</v>
      </c>
      <c r="G74">
        <v>95.861457091378199</v>
      </c>
      <c r="H74">
        <v>89.731904921943695</v>
      </c>
      <c r="I74" s="2">
        <v>94.560081363654305</v>
      </c>
      <c r="J74">
        <f t="shared" si="1"/>
        <v>1</v>
      </c>
    </row>
    <row r="75" spans="1:10" x14ac:dyDescent="0.25">
      <c r="A75" s="2" t="s">
        <v>81</v>
      </c>
      <c r="B75">
        <v>94.335134387954199</v>
      </c>
      <c r="C75">
        <v>95.8434465195554</v>
      </c>
      <c r="D75">
        <v>136.46365909602901</v>
      </c>
      <c r="E75">
        <v>97.976987824410003</v>
      </c>
      <c r="F75">
        <v>98.000010446704394</v>
      </c>
      <c r="G75">
        <v>99.613629582673298</v>
      </c>
      <c r="H75">
        <v>119.673493048544</v>
      </c>
      <c r="I75" s="2">
        <v>99.348542671482093</v>
      </c>
      <c r="J75">
        <f t="shared" si="1"/>
        <v>1</v>
      </c>
    </row>
    <row r="76" spans="1:10" x14ac:dyDescent="0.25">
      <c r="A76" s="2" t="s">
        <v>82</v>
      </c>
      <c r="B76">
        <v>113.560743949906</v>
      </c>
      <c r="C76">
        <v>114.55841427767901</v>
      </c>
      <c r="D76">
        <v>143.225068370922</v>
      </c>
      <c r="E76">
        <v>115.989550826052</v>
      </c>
      <c r="F76">
        <v>105.96383942467</v>
      </c>
      <c r="G76">
        <v>106.80587881034</v>
      </c>
      <c r="H76">
        <v>141.41769419009501</v>
      </c>
      <c r="I76" s="2">
        <v>109.65609800781399</v>
      </c>
      <c r="J76">
        <f t="shared" si="1"/>
        <v>5</v>
      </c>
    </row>
    <row r="77" spans="1:10" x14ac:dyDescent="0.25">
      <c r="A77" s="2" t="s">
        <v>83</v>
      </c>
      <c r="B77">
        <v>36.5020258156515</v>
      </c>
      <c r="C77">
        <v>37.4889278032501</v>
      </c>
      <c r="D77">
        <v>36.532309879278998</v>
      </c>
      <c r="E77">
        <v>38.805987633976997</v>
      </c>
      <c r="F77">
        <v>50.072442321384301</v>
      </c>
      <c r="G77">
        <v>51.469622250059402</v>
      </c>
      <c r="H77">
        <v>48.814160900878697</v>
      </c>
      <c r="I77" s="2">
        <v>50.7599282648955</v>
      </c>
      <c r="J77">
        <f t="shared" si="1"/>
        <v>1</v>
      </c>
    </row>
    <row r="78" spans="1:10" x14ac:dyDescent="0.25">
      <c r="A78" s="2" t="s">
        <v>84</v>
      </c>
      <c r="B78">
        <v>90.295095922276403</v>
      </c>
      <c r="C78">
        <v>92.245628524004303</v>
      </c>
      <c r="D78">
        <v>91.979111703870103</v>
      </c>
      <c r="E78">
        <v>93.763429521254494</v>
      </c>
      <c r="F78">
        <v>95.144741770343003</v>
      </c>
      <c r="G78">
        <v>97.0881823975526</v>
      </c>
      <c r="H78">
        <v>92.505000369310096</v>
      </c>
      <c r="I78" s="2">
        <v>95.880353782879993</v>
      </c>
      <c r="J78">
        <f t="shared" si="1"/>
        <v>1</v>
      </c>
    </row>
    <row r="79" spans="1:10" x14ac:dyDescent="0.25">
      <c r="A79" s="2" t="s">
        <v>85</v>
      </c>
      <c r="B79">
        <v>103.01937151987801</v>
      </c>
      <c r="C79">
        <v>102.7659526658</v>
      </c>
      <c r="D79">
        <v>116.56556914389</v>
      </c>
      <c r="E79">
        <v>107.157484596468</v>
      </c>
      <c r="F79">
        <v>109.61946409303999</v>
      </c>
      <c r="G79">
        <v>109.793001431166</v>
      </c>
      <c r="H79">
        <v>114.290185733507</v>
      </c>
      <c r="I79" s="2">
        <v>112.00216903672801</v>
      </c>
      <c r="J79">
        <f t="shared" si="1"/>
        <v>2</v>
      </c>
    </row>
    <row r="80" spans="1:10" x14ac:dyDescent="0.25">
      <c r="A80" s="2" t="s">
        <v>86</v>
      </c>
      <c r="B80">
        <v>107.52264275364</v>
      </c>
      <c r="C80">
        <v>107.864848932174</v>
      </c>
      <c r="D80">
        <v>391.41721747243201</v>
      </c>
      <c r="E80">
        <v>114.651300890077</v>
      </c>
      <c r="F80">
        <v>106.811437456755</v>
      </c>
      <c r="G80">
        <v>107.295008049036</v>
      </c>
      <c r="H80">
        <v>111.89276270883001</v>
      </c>
      <c r="I80" s="2">
        <v>107.013792797015</v>
      </c>
      <c r="J80">
        <f t="shared" si="1"/>
        <v>5</v>
      </c>
    </row>
    <row r="81" spans="1:10" x14ac:dyDescent="0.25">
      <c r="A81" s="2" t="s">
        <v>87</v>
      </c>
      <c r="B81">
        <v>134.16883623188301</v>
      </c>
      <c r="C81">
        <v>134.84074170032801</v>
      </c>
      <c r="D81">
        <v>143.77344785647199</v>
      </c>
      <c r="E81">
        <v>136.67125280112799</v>
      </c>
      <c r="F81">
        <v>130.84703764902801</v>
      </c>
      <c r="G81">
        <v>131.45113411358901</v>
      </c>
      <c r="H81">
        <v>144.037135522764</v>
      </c>
      <c r="I81" s="2">
        <v>131.90179368561499</v>
      </c>
      <c r="J81">
        <f t="shared" si="1"/>
        <v>5</v>
      </c>
    </row>
    <row r="82" spans="1:10" x14ac:dyDescent="0.25">
      <c r="A82" s="2" t="s">
        <v>88</v>
      </c>
      <c r="B82">
        <v>99.736682760054507</v>
      </c>
      <c r="C82">
        <v>99.963700154430597</v>
      </c>
      <c r="D82">
        <v>206.334942502535</v>
      </c>
      <c r="E82">
        <v>104.885529256943</v>
      </c>
      <c r="F82">
        <v>102.896728100125</v>
      </c>
      <c r="G82">
        <v>103.16422140509501</v>
      </c>
      <c r="H82">
        <v>111.44385292763</v>
      </c>
      <c r="I82" s="2">
        <v>104.636060695978</v>
      </c>
      <c r="J82">
        <f t="shared" si="1"/>
        <v>1</v>
      </c>
    </row>
    <row r="83" spans="1:10" x14ac:dyDescent="0.25">
      <c r="A83" s="2" t="s">
        <v>89</v>
      </c>
      <c r="B83">
        <v>49.720355860858902</v>
      </c>
      <c r="C83">
        <v>51.4483513840581</v>
      </c>
      <c r="D83">
        <v>50.027948427363199</v>
      </c>
      <c r="E83">
        <v>52.467805370668202</v>
      </c>
      <c r="F83">
        <v>62.576960476018101</v>
      </c>
      <c r="G83">
        <v>64.3855486789124</v>
      </c>
      <c r="H83">
        <v>58.6275864781351</v>
      </c>
      <c r="I83" s="2">
        <v>62.747008219931601</v>
      </c>
      <c r="J83">
        <f t="shared" si="1"/>
        <v>1</v>
      </c>
    </row>
    <row r="84" spans="1:10" x14ac:dyDescent="0.25">
      <c r="A84" s="2" t="s">
        <v>90</v>
      </c>
      <c r="B84">
        <v>35.810336067489402</v>
      </c>
      <c r="C84">
        <v>37.589338213038701</v>
      </c>
      <c r="D84">
        <v>263.19855980531997</v>
      </c>
      <c r="E84">
        <v>50.012656374486397</v>
      </c>
      <c r="F84">
        <v>46.695540635071403</v>
      </c>
      <c r="G84">
        <v>48.498093303098798</v>
      </c>
      <c r="H84">
        <v>46.525241100098803</v>
      </c>
      <c r="I84" s="2">
        <v>48.202234251129298</v>
      </c>
      <c r="J84">
        <f t="shared" si="1"/>
        <v>1</v>
      </c>
    </row>
    <row r="85" spans="1:10" x14ac:dyDescent="0.25">
      <c r="A85" s="2" t="s">
        <v>91</v>
      </c>
      <c r="B85">
        <v>103.413468213147</v>
      </c>
      <c r="C85">
        <v>103.931854461897</v>
      </c>
      <c r="D85">
        <v>113.24423992113201</v>
      </c>
      <c r="E85">
        <v>105.35765892278199</v>
      </c>
      <c r="F85">
        <v>107.713426974116</v>
      </c>
      <c r="G85">
        <v>108.296089719793</v>
      </c>
      <c r="H85">
        <v>114.647069526774</v>
      </c>
      <c r="I85" s="2">
        <v>107.508379147189</v>
      </c>
      <c r="J85">
        <f t="shared" si="1"/>
        <v>1</v>
      </c>
    </row>
    <row r="86" spans="1:10" x14ac:dyDescent="0.25">
      <c r="A86" s="2" t="s">
        <v>92</v>
      </c>
      <c r="B86">
        <v>157.00742853053401</v>
      </c>
      <c r="C86">
        <v>156.78735412518699</v>
      </c>
      <c r="D86">
        <v>158.318602803885</v>
      </c>
      <c r="E86">
        <v>157.37308232732499</v>
      </c>
      <c r="F86">
        <v>159.398855977191</v>
      </c>
      <c r="G86">
        <v>159.56698493558201</v>
      </c>
      <c r="H86">
        <v>160.378775470059</v>
      </c>
      <c r="I86" s="2">
        <v>159.48719512496501</v>
      </c>
      <c r="J86">
        <f t="shared" si="1"/>
        <v>2</v>
      </c>
    </row>
    <row r="87" spans="1:10" x14ac:dyDescent="0.25">
      <c r="A87" s="2" t="s">
        <v>93</v>
      </c>
      <c r="B87">
        <v>97.583605254406706</v>
      </c>
      <c r="C87">
        <v>99.457710588319699</v>
      </c>
      <c r="D87">
        <v>99.060896368161394</v>
      </c>
      <c r="E87">
        <v>100.88064542738999</v>
      </c>
      <c r="F87">
        <v>101.12035727082301</v>
      </c>
      <c r="G87">
        <v>102.99349934019099</v>
      </c>
      <c r="H87">
        <v>102.26065140204901</v>
      </c>
      <c r="I87" s="2">
        <v>103.205830937801</v>
      </c>
      <c r="J87">
        <f t="shared" si="1"/>
        <v>1</v>
      </c>
    </row>
    <row r="88" spans="1:10" x14ac:dyDescent="0.25">
      <c r="A88" s="2" t="s">
        <v>94</v>
      </c>
      <c r="B88">
        <v>109.52117110261401</v>
      </c>
      <c r="C88">
        <v>110.92130757167899</v>
      </c>
      <c r="D88">
        <v>110.078609153375</v>
      </c>
      <c r="E88">
        <v>111.321266396138</v>
      </c>
      <c r="F88">
        <v>117.81763330938701</v>
      </c>
      <c r="G88">
        <v>119.46672355253099</v>
      </c>
      <c r="H88">
        <v>114.800704402061</v>
      </c>
      <c r="I88" s="2">
        <v>118.046181498908</v>
      </c>
      <c r="J88">
        <f t="shared" si="1"/>
        <v>1</v>
      </c>
    </row>
    <row r="89" spans="1:10" x14ac:dyDescent="0.25">
      <c r="A89" s="2" t="s">
        <v>95</v>
      </c>
      <c r="B89">
        <v>102.08052495278299</v>
      </c>
      <c r="C89">
        <v>103.710753923456</v>
      </c>
      <c r="D89">
        <v>103.198295230531</v>
      </c>
      <c r="E89">
        <v>104.60009161724599</v>
      </c>
      <c r="F89">
        <v>108.828222068038</v>
      </c>
      <c r="G89">
        <v>110.541891259189</v>
      </c>
      <c r="H89">
        <v>107.941184619488</v>
      </c>
      <c r="I89" s="2">
        <v>110.091612420217</v>
      </c>
      <c r="J89">
        <f t="shared" si="1"/>
        <v>1</v>
      </c>
    </row>
    <row r="90" spans="1:10" x14ac:dyDescent="0.25">
      <c r="A90" s="2" t="s">
        <v>96</v>
      </c>
      <c r="B90">
        <v>102.072401371327</v>
      </c>
      <c r="C90">
        <v>103.255391937342</v>
      </c>
      <c r="D90">
        <v>102.336641299736</v>
      </c>
      <c r="E90">
        <v>103.821676890527</v>
      </c>
      <c r="F90">
        <v>107.862516975402</v>
      </c>
      <c r="G90">
        <v>109.206577935444</v>
      </c>
      <c r="H90">
        <v>106.821692624289</v>
      </c>
      <c r="I90" s="2">
        <v>108.931434536794</v>
      </c>
      <c r="J90">
        <f t="shared" si="1"/>
        <v>1</v>
      </c>
    </row>
    <row r="91" spans="1:10" x14ac:dyDescent="0.25">
      <c r="A91" s="2" t="s">
        <v>97</v>
      </c>
      <c r="B91">
        <v>122.41568842388099</v>
      </c>
      <c r="C91">
        <v>123.27264440435</v>
      </c>
      <c r="D91">
        <v>121.10534549893499</v>
      </c>
      <c r="E91">
        <v>124.404424720161</v>
      </c>
      <c r="F91">
        <v>121.962861051798</v>
      </c>
      <c r="G91">
        <v>122.894033161102</v>
      </c>
      <c r="H91">
        <v>120.671164873658</v>
      </c>
      <c r="I91" s="2">
        <v>123.652682731158</v>
      </c>
      <c r="J91">
        <f t="shared" si="1"/>
        <v>7</v>
      </c>
    </row>
    <row r="92" spans="1:10" x14ac:dyDescent="0.25">
      <c r="A92" s="2" t="s">
        <v>98</v>
      </c>
      <c r="B92">
        <v>100.006053419064</v>
      </c>
      <c r="C92">
        <v>101.99787418635999</v>
      </c>
      <c r="D92">
        <v>101.897906711565</v>
      </c>
      <c r="E92">
        <v>103.83987538551</v>
      </c>
      <c r="F92">
        <v>103.860987673346</v>
      </c>
      <c r="G92">
        <v>105.848749157426</v>
      </c>
      <c r="H92">
        <v>102.46377359298801</v>
      </c>
      <c r="I92" s="2">
        <v>104.698881075572</v>
      </c>
      <c r="J92">
        <f t="shared" si="1"/>
        <v>1</v>
      </c>
    </row>
    <row r="93" spans="1:10" x14ac:dyDescent="0.25">
      <c r="A93" s="2" t="s">
        <v>99</v>
      </c>
      <c r="B93">
        <v>71.002318855624395</v>
      </c>
      <c r="C93">
        <v>72.278313322586399</v>
      </c>
      <c r="D93">
        <v>70.541603912059003</v>
      </c>
      <c r="E93">
        <v>72.710422219146395</v>
      </c>
      <c r="F93">
        <v>80.996354611335406</v>
      </c>
      <c r="G93">
        <v>82.622916638057106</v>
      </c>
      <c r="H93">
        <v>77.309245895700798</v>
      </c>
      <c r="I93" s="2">
        <v>81.437966949748301</v>
      </c>
      <c r="J93">
        <f t="shared" si="1"/>
        <v>3</v>
      </c>
    </row>
    <row r="94" spans="1:10" x14ac:dyDescent="0.25">
      <c r="A94" s="2" t="s">
        <v>100</v>
      </c>
      <c r="B94">
        <v>114.423244753228</v>
      </c>
      <c r="C94">
        <v>114.172925633649</v>
      </c>
      <c r="D94">
        <v>119.35244134184001</v>
      </c>
      <c r="E94">
        <v>115.32189578898</v>
      </c>
      <c r="F94">
        <v>119.65631696052</v>
      </c>
      <c r="G94">
        <v>119.72113011797499</v>
      </c>
      <c r="H94">
        <v>123.465048661563</v>
      </c>
      <c r="I94" s="2">
        <v>119.83782333534501</v>
      </c>
      <c r="J94">
        <f t="shared" si="1"/>
        <v>2</v>
      </c>
    </row>
    <row r="95" spans="1:10" x14ac:dyDescent="0.25">
      <c r="A95" s="2" t="s">
        <v>101</v>
      </c>
      <c r="B95">
        <v>135.17946517636901</v>
      </c>
      <c r="C95">
        <v>137.14347215144201</v>
      </c>
      <c r="D95">
        <v>136.75248058489501</v>
      </c>
      <c r="E95">
        <v>138.655485331509</v>
      </c>
      <c r="F95">
        <v>131.78338157067699</v>
      </c>
      <c r="G95">
        <v>133.74823209629099</v>
      </c>
      <c r="H95">
        <v>134.730490539199</v>
      </c>
      <c r="I95" s="2">
        <v>134.150529629381</v>
      </c>
      <c r="J95">
        <f t="shared" si="1"/>
        <v>5</v>
      </c>
    </row>
    <row r="96" spans="1:10" x14ac:dyDescent="0.25">
      <c r="A96" s="2" t="s">
        <v>102</v>
      </c>
      <c r="B96">
        <v>136.971416624395</v>
      </c>
      <c r="C96">
        <v>139.02226197097201</v>
      </c>
      <c r="D96">
        <v>138.921029508712</v>
      </c>
      <c r="E96">
        <v>140.55068394483101</v>
      </c>
      <c r="F96">
        <v>135.77133054327899</v>
      </c>
      <c r="G96">
        <v>137.721587693651</v>
      </c>
      <c r="H96">
        <v>138.169284021522</v>
      </c>
      <c r="I96" s="2">
        <v>137.89877368571999</v>
      </c>
      <c r="J96">
        <f t="shared" si="1"/>
        <v>5</v>
      </c>
    </row>
    <row r="97" spans="1:10" x14ac:dyDescent="0.25">
      <c r="A97" s="2" t="s">
        <v>100</v>
      </c>
      <c r="B97">
        <v>106.92468687169099</v>
      </c>
      <c r="C97">
        <v>106.788706612974</v>
      </c>
      <c r="D97">
        <v>111.727015624782</v>
      </c>
      <c r="E97">
        <v>107.862831400659</v>
      </c>
      <c r="F97">
        <v>111.62513529841</v>
      </c>
      <c r="G97">
        <v>111.70875931038699</v>
      </c>
      <c r="H97">
        <v>115.399462060969</v>
      </c>
      <c r="I97" s="2">
        <v>111.940127173503</v>
      </c>
      <c r="J97">
        <f t="shared" si="1"/>
        <v>2</v>
      </c>
    </row>
    <row r="98" spans="1:10" x14ac:dyDescent="0.25">
      <c r="A98" s="2" t="s">
        <v>103</v>
      </c>
      <c r="B98">
        <v>61.258802558592599</v>
      </c>
      <c r="C98">
        <v>63.7252300183846</v>
      </c>
      <c r="D98">
        <v>61.667747780562998</v>
      </c>
      <c r="E98">
        <v>64.133404400915495</v>
      </c>
      <c r="F98">
        <v>71.357808021927298</v>
      </c>
      <c r="G98">
        <v>73.460040145785001</v>
      </c>
      <c r="H98">
        <v>66.8614292296988</v>
      </c>
      <c r="I98" s="2">
        <v>71.818883367528102</v>
      </c>
      <c r="J98">
        <f t="shared" si="1"/>
        <v>1</v>
      </c>
    </row>
    <row r="99" spans="1:10" x14ac:dyDescent="0.25">
      <c r="A99" s="2" t="s">
        <v>104</v>
      </c>
      <c r="B99">
        <v>92.858849080432606</v>
      </c>
      <c r="C99">
        <v>93.694901916280003</v>
      </c>
      <c r="D99">
        <v>94.216908204430098</v>
      </c>
      <c r="E99">
        <v>95.658003866376106</v>
      </c>
      <c r="F99" t="s">
        <v>105</v>
      </c>
      <c r="G99" t="s">
        <v>105</v>
      </c>
      <c r="H99" t="s">
        <v>105</v>
      </c>
      <c r="I99" s="2" t="s">
        <v>105</v>
      </c>
      <c r="J99">
        <f t="shared" si="1"/>
        <v>1</v>
      </c>
    </row>
    <row r="100" spans="1:10" x14ac:dyDescent="0.25">
      <c r="A100" s="2" t="s">
        <v>106</v>
      </c>
      <c r="B100">
        <v>77.350995656878993</v>
      </c>
      <c r="C100">
        <v>79.677822465834495</v>
      </c>
      <c r="D100">
        <v>79.127361946111407</v>
      </c>
      <c r="E100">
        <v>81.301482187286695</v>
      </c>
      <c r="F100">
        <v>85.602391129552799</v>
      </c>
      <c r="G100">
        <v>87.7307203969211</v>
      </c>
      <c r="H100">
        <v>82.748712798753502</v>
      </c>
      <c r="I100" s="2">
        <v>86.878203080775904</v>
      </c>
      <c r="J100">
        <f t="shared" si="1"/>
        <v>1</v>
      </c>
    </row>
    <row r="101" spans="1:10" x14ac:dyDescent="0.25">
      <c r="A101" s="2" t="s">
        <v>107</v>
      </c>
      <c r="B101">
        <v>77.962818651534306</v>
      </c>
      <c r="C101">
        <v>78.902772814375098</v>
      </c>
      <c r="D101">
        <v>103.414925434507</v>
      </c>
      <c r="E101">
        <v>79.101673107839602</v>
      </c>
      <c r="F101">
        <v>85.521889774098696</v>
      </c>
      <c r="G101">
        <v>86.116955856654101</v>
      </c>
      <c r="H101">
        <v>101.80849224646499</v>
      </c>
      <c r="I101" s="2">
        <v>86.290444876456903</v>
      </c>
      <c r="J101">
        <f t="shared" si="1"/>
        <v>1</v>
      </c>
    </row>
    <row r="102" spans="1:10" x14ac:dyDescent="0.25">
      <c r="A102" s="2" t="s">
        <v>108</v>
      </c>
      <c r="B102">
        <v>84.263253410843006</v>
      </c>
      <c r="C102">
        <v>85.800491819657793</v>
      </c>
      <c r="D102">
        <v>81.897740782163496</v>
      </c>
      <c r="E102">
        <v>87.068135953338199</v>
      </c>
      <c r="F102">
        <v>90.026020343180804</v>
      </c>
      <c r="G102">
        <v>91.475716297789006</v>
      </c>
      <c r="H102">
        <v>86.4725633005921</v>
      </c>
      <c r="I102" s="2">
        <v>92.702764487923702</v>
      </c>
      <c r="J102">
        <f t="shared" si="1"/>
        <v>3</v>
      </c>
    </row>
    <row r="103" spans="1:10" x14ac:dyDescent="0.25">
      <c r="A103" s="2" t="s">
        <v>109</v>
      </c>
      <c r="B103">
        <v>85.808626084366693</v>
      </c>
      <c r="C103">
        <v>87.564929886496898</v>
      </c>
      <c r="D103">
        <v>82.453179104467395</v>
      </c>
      <c r="E103">
        <v>89.4164655410504</v>
      </c>
      <c r="F103">
        <v>89.046417715758594</v>
      </c>
      <c r="G103">
        <v>90.791700309090302</v>
      </c>
      <c r="H103">
        <v>85.225857765072504</v>
      </c>
      <c r="I103" s="2">
        <v>93.566769416076397</v>
      </c>
      <c r="J103">
        <f t="shared" si="1"/>
        <v>3</v>
      </c>
    </row>
    <row r="104" spans="1:10" x14ac:dyDescent="0.25">
      <c r="A104" s="2" t="s">
        <v>110</v>
      </c>
      <c r="B104">
        <v>97.623695814558204</v>
      </c>
      <c r="C104">
        <v>99.924159067198104</v>
      </c>
      <c r="D104">
        <v>101.438006097569</v>
      </c>
      <c r="E104">
        <v>99.179609117542995</v>
      </c>
      <c r="F104">
        <v>104.31306948823701</v>
      </c>
      <c r="G104">
        <v>106.50382025715901</v>
      </c>
      <c r="H104">
        <v>106.525551232238</v>
      </c>
      <c r="I104" s="2">
        <v>105.87735900964</v>
      </c>
      <c r="J104">
        <f t="shared" si="1"/>
        <v>1</v>
      </c>
    </row>
    <row r="105" spans="1:10" x14ac:dyDescent="0.25">
      <c r="A105" s="2" t="s">
        <v>111</v>
      </c>
      <c r="B105">
        <v>78.179572867054702</v>
      </c>
      <c r="C105">
        <v>79.669275615348397</v>
      </c>
      <c r="D105">
        <v>77.984026111557696</v>
      </c>
      <c r="E105">
        <v>80.2607705402108</v>
      </c>
      <c r="F105">
        <v>84.883433282318293</v>
      </c>
      <c r="G105">
        <v>86.592715437101802</v>
      </c>
      <c r="H105">
        <v>82.487804021997206</v>
      </c>
      <c r="I105" s="2">
        <v>85.762051551552403</v>
      </c>
      <c r="J105">
        <f t="shared" si="1"/>
        <v>3</v>
      </c>
    </row>
    <row r="106" spans="1:10" x14ac:dyDescent="0.25">
      <c r="A106" s="2" t="s">
        <v>112</v>
      </c>
      <c r="B106">
        <v>25.980952705663899</v>
      </c>
      <c r="C106">
        <v>27.8079548787771</v>
      </c>
      <c r="D106">
        <v>32.1571958939913</v>
      </c>
      <c r="E106">
        <v>28.495757046683899</v>
      </c>
      <c r="F106">
        <v>34.859071316648397</v>
      </c>
      <c r="G106">
        <v>36.705886684023703</v>
      </c>
      <c r="H106">
        <v>34.844979920203997</v>
      </c>
      <c r="I106" s="2">
        <v>36.240945391774098</v>
      </c>
      <c r="J106">
        <f t="shared" si="1"/>
        <v>1</v>
      </c>
    </row>
    <row r="107" spans="1:10" x14ac:dyDescent="0.25">
      <c r="A107" s="2" t="s">
        <v>113</v>
      </c>
      <c r="B107">
        <v>58.783984051928897</v>
      </c>
      <c r="C107">
        <v>60.212263406286198</v>
      </c>
      <c r="D107">
        <v>58.021101434797401</v>
      </c>
      <c r="E107">
        <v>60.565129143848701</v>
      </c>
      <c r="F107">
        <v>67.855487922482993</v>
      </c>
      <c r="G107">
        <v>69.393497290404596</v>
      </c>
      <c r="H107">
        <v>62.636847709676303</v>
      </c>
      <c r="I107" s="2">
        <v>67.662524085194207</v>
      </c>
      <c r="J107">
        <f t="shared" si="1"/>
        <v>3</v>
      </c>
    </row>
    <row r="108" spans="1:10" x14ac:dyDescent="0.25">
      <c r="A108" s="2" t="s">
        <v>114</v>
      </c>
      <c r="B108">
        <v>79.709767983099894</v>
      </c>
      <c r="C108">
        <v>80.832621965542103</v>
      </c>
      <c r="D108">
        <v>94.154996976926199</v>
      </c>
      <c r="E108">
        <v>81.702740624805102</v>
      </c>
      <c r="F108">
        <v>86.197311905981394</v>
      </c>
      <c r="G108">
        <v>87.668266161388203</v>
      </c>
      <c r="H108">
        <v>100.31539200277901</v>
      </c>
      <c r="I108" s="2">
        <v>87.285310977277305</v>
      </c>
      <c r="J108">
        <f t="shared" si="1"/>
        <v>1</v>
      </c>
    </row>
    <row r="109" spans="1:10" x14ac:dyDescent="0.25">
      <c r="A109" s="2" t="s">
        <v>115</v>
      </c>
      <c r="B109">
        <v>116.20074207627</v>
      </c>
      <c r="C109">
        <v>116.865110111734</v>
      </c>
      <c r="D109">
        <v>122.055074744923</v>
      </c>
      <c r="E109">
        <v>118.702152302488</v>
      </c>
      <c r="F109">
        <v>119.30169596504101</v>
      </c>
      <c r="G109">
        <v>119.62603715127101</v>
      </c>
      <c r="H109">
        <v>123.489833614094</v>
      </c>
      <c r="I109" s="2">
        <v>120.73125109663999</v>
      </c>
      <c r="J109">
        <f t="shared" si="1"/>
        <v>1</v>
      </c>
    </row>
    <row r="110" spans="1:10" x14ac:dyDescent="0.25">
      <c r="A110" s="2" t="s">
        <v>116</v>
      </c>
      <c r="B110">
        <v>94.068310443526201</v>
      </c>
      <c r="C110">
        <v>95.279238945111501</v>
      </c>
      <c r="D110">
        <v>113.965982401011</v>
      </c>
      <c r="E110">
        <v>97.159922798465104</v>
      </c>
      <c r="F110">
        <v>93.066855352523703</v>
      </c>
      <c r="G110">
        <v>94.243059999839801</v>
      </c>
      <c r="H110">
        <v>119.552768145744</v>
      </c>
      <c r="I110" s="2">
        <v>94.867769919409298</v>
      </c>
      <c r="J110">
        <f t="shared" si="1"/>
        <v>5</v>
      </c>
    </row>
    <row r="111" spans="1:10" x14ac:dyDescent="0.25">
      <c r="A111" s="2" t="s">
        <v>117</v>
      </c>
      <c r="B111">
        <v>57.767849925104898</v>
      </c>
      <c r="C111">
        <v>60.117806875313299</v>
      </c>
      <c r="D111">
        <v>58.848041257790698</v>
      </c>
      <c r="E111">
        <v>60.540218241108498</v>
      </c>
      <c r="F111">
        <v>66.124202495067607</v>
      </c>
      <c r="G111">
        <v>68.210044839136103</v>
      </c>
      <c r="H111">
        <v>64.500792557666699</v>
      </c>
      <c r="I111" s="2">
        <v>67.3415494867549</v>
      </c>
      <c r="J111">
        <f t="shared" si="1"/>
        <v>1</v>
      </c>
    </row>
    <row r="112" spans="1:10" x14ac:dyDescent="0.25">
      <c r="A112" s="2" t="s">
        <v>118</v>
      </c>
      <c r="B112">
        <v>49.598307643347397</v>
      </c>
      <c r="C112">
        <v>51.579449533690699</v>
      </c>
      <c r="D112">
        <v>51.020477448519898</v>
      </c>
      <c r="E112">
        <v>52.840682901016898</v>
      </c>
      <c r="F112">
        <v>54.493210879247698</v>
      </c>
      <c r="G112">
        <v>56.479663147856499</v>
      </c>
      <c r="H112">
        <v>55.646453735134799</v>
      </c>
      <c r="I112" s="2">
        <v>56.565738712479401</v>
      </c>
      <c r="J112">
        <f t="shared" si="1"/>
        <v>1</v>
      </c>
    </row>
    <row r="113" spans="1:10" x14ac:dyDescent="0.25">
      <c r="A113" s="2" t="s">
        <v>119</v>
      </c>
      <c r="B113">
        <v>68.785496047697293</v>
      </c>
      <c r="C113">
        <v>70.573335621102601</v>
      </c>
      <c r="D113">
        <v>67.526464546006395</v>
      </c>
      <c r="E113">
        <v>71.255858161783706</v>
      </c>
      <c r="F113">
        <v>78.561071091705401</v>
      </c>
      <c r="G113">
        <v>80.430046750280596</v>
      </c>
      <c r="H113">
        <v>73.466071480752902</v>
      </c>
      <c r="I113" s="2">
        <v>79.755907290135497</v>
      </c>
      <c r="J113">
        <f t="shared" si="1"/>
        <v>3</v>
      </c>
    </row>
    <row r="114" spans="1:10" x14ac:dyDescent="0.25">
      <c r="A114" s="2" t="s">
        <v>120</v>
      </c>
      <c r="B114">
        <v>67.249818480044596</v>
      </c>
      <c r="C114">
        <v>73.274717543671201</v>
      </c>
      <c r="D114">
        <v>85.024384992663698</v>
      </c>
      <c r="E114">
        <v>73.891575721920503</v>
      </c>
      <c r="F114">
        <v>69.201732461843207</v>
      </c>
      <c r="G114">
        <v>74.758782468115498</v>
      </c>
      <c r="H114">
        <v>105.176479774271</v>
      </c>
      <c r="I114" s="2">
        <v>76.870583045671296</v>
      </c>
      <c r="J114">
        <f t="shared" si="1"/>
        <v>1</v>
      </c>
    </row>
    <row r="115" spans="1:10" x14ac:dyDescent="0.25">
      <c r="A115" s="2" t="s">
        <v>121</v>
      </c>
      <c r="B115">
        <v>61.3710574596547</v>
      </c>
      <c r="C115">
        <v>63.245561202253903</v>
      </c>
      <c r="D115">
        <v>61.568054436625602</v>
      </c>
      <c r="E115">
        <v>63.061527246910401</v>
      </c>
      <c r="F115">
        <v>67.423306670131396</v>
      </c>
      <c r="G115">
        <v>69.175025695594698</v>
      </c>
      <c r="H115">
        <v>66.338564570977695</v>
      </c>
      <c r="I115" s="2">
        <v>68.091802306697303</v>
      </c>
      <c r="J115">
        <f t="shared" si="1"/>
        <v>1</v>
      </c>
    </row>
    <row r="116" spans="1:10" x14ac:dyDescent="0.25">
      <c r="A116" s="2" t="s">
        <v>122</v>
      </c>
      <c r="B116">
        <v>79.065605566434698</v>
      </c>
      <c r="C116">
        <v>80.802583339654404</v>
      </c>
      <c r="D116">
        <v>79.613492561772105</v>
      </c>
      <c r="E116">
        <v>81.286588306826005</v>
      </c>
      <c r="F116">
        <v>80.348398540721803</v>
      </c>
      <c r="G116">
        <v>82.019053210148101</v>
      </c>
      <c r="H116">
        <v>82.077608066190095</v>
      </c>
      <c r="I116" s="2">
        <v>82.203759153741899</v>
      </c>
      <c r="J116">
        <f t="shared" si="1"/>
        <v>1</v>
      </c>
    </row>
    <row r="117" spans="1:10" x14ac:dyDescent="0.25">
      <c r="A117" s="2" t="s">
        <v>123</v>
      </c>
      <c r="B117">
        <v>69.300146003325693</v>
      </c>
      <c r="C117">
        <v>70.781958545703702</v>
      </c>
      <c r="D117">
        <v>68.605641452257203</v>
      </c>
      <c r="E117">
        <v>71.790648867517504</v>
      </c>
      <c r="F117">
        <v>76.027124693311094</v>
      </c>
      <c r="G117">
        <v>77.643674011827599</v>
      </c>
      <c r="H117">
        <v>72.8553601017652</v>
      </c>
      <c r="I117" s="2">
        <v>77.450943513434694</v>
      </c>
      <c r="J117">
        <f t="shared" si="1"/>
        <v>3</v>
      </c>
    </row>
    <row r="118" spans="1:10" x14ac:dyDescent="0.25">
      <c r="A118" s="2" t="s">
        <v>124</v>
      </c>
      <c r="B118">
        <v>93.224576722848795</v>
      </c>
      <c r="C118">
        <v>94.588921666444307</v>
      </c>
      <c r="D118">
        <v>94.705102442069006</v>
      </c>
      <c r="E118">
        <v>95.652804824397904</v>
      </c>
      <c r="F118">
        <v>97.188273573863398</v>
      </c>
      <c r="G118">
        <v>98.688337701025802</v>
      </c>
      <c r="H118">
        <v>97.395360322499201</v>
      </c>
      <c r="I118" s="2">
        <v>98.241987335598097</v>
      </c>
      <c r="J118">
        <f t="shared" si="1"/>
        <v>1</v>
      </c>
    </row>
    <row r="119" spans="1:10" x14ac:dyDescent="0.25">
      <c r="A119" s="2" t="s">
        <v>125</v>
      </c>
      <c r="B119">
        <v>56.358100260595101</v>
      </c>
      <c r="C119">
        <v>58.145335623356303</v>
      </c>
      <c r="D119">
        <v>56.431944746005598</v>
      </c>
      <c r="E119">
        <v>58.763113851801002</v>
      </c>
      <c r="F119">
        <v>63.225490085151598</v>
      </c>
      <c r="G119">
        <v>64.991882281435693</v>
      </c>
      <c r="H119">
        <v>60.633175085457196</v>
      </c>
      <c r="I119" s="2">
        <v>64.050608135187204</v>
      </c>
      <c r="J119">
        <f t="shared" si="1"/>
        <v>1</v>
      </c>
    </row>
    <row r="120" spans="1:10" x14ac:dyDescent="0.25">
      <c r="A120" s="2" t="s">
        <v>126</v>
      </c>
      <c r="B120">
        <v>72.602739003340901</v>
      </c>
      <c r="C120">
        <v>74.526628931349805</v>
      </c>
      <c r="D120">
        <v>74.242690940175194</v>
      </c>
      <c r="E120">
        <v>75.681424103728503</v>
      </c>
      <c r="F120">
        <v>68.968087668490099</v>
      </c>
      <c r="G120">
        <v>70.830464579743406</v>
      </c>
      <c r="H120">
        <v>73.747256985964</v>
      </c>
      <c r="I120" s="2">
        <v>72.067390886870896</v>
      </c>
      <c r="J120">
        <f t="shared" si="1"/>
        <v>5</v>
      </c>
    </row>
    <row r="121" spans="1:10" x14ac:dyDescent="0.25">
      <c r="A121" s="2">
        <v>505</v>
      </c>
      <c r="B121">
        <v>97.159650037982303</v>
      </c>
      <c r="C121">
        <v>97.699141092884005</v>
      </c>
      <c r="D121">
        <v>114.281300275417</v>
      </c>
      <c r="E121">
        <v>97.997594362196295</v>
      </c>
      <c r="F121">
        <v>104.376936623765</v>
      </c>
      <c r="G121">
        <v>104.910171646763</v>
      </c>
      <c r="H121">
        <v>120.222074706047</v>
      </c>
      <c r="I121" s="2">
        <v>105.170577786412</v>
      </c>
      <c r="J121">
        <f t="shared" si="1"/>
        <v>1</v>
      </c>
    </row>
    <row r="122" spans="1:10" x14ac:dyDescent="0.25">
      <c r="A122" s="2" t="s">
        <v>127</v>
      </c>
      <c r="B122">
        <v>46.125838317018797</v>
      </c>
      <c r="C122">
        <v>47.897570985826</v>
      </c>
      <c r="D122">
        <v>46.690560362576903</v>
      </c>
      <c r="E122">
        <v>48.8063745195618</v>
      </c>
      <c r="F122">
        <v>51.331325307942897</v>
      </c>
      <c r="G122">
        <v>53.159139241035199</v>
      </c>
      <c r="H122">
        <v>49.931403780784699</v>
      </c>
      <c r="I122" s="2">
        <v>52.5778350784773</v>
      </c>
      <c r="J122">
        <f t="shared" si="1"/>
        <v>1</v>
      </c>
    </row>
    <row r="123" spans="1:10" x14ac:dyDescent="0.25">
      <c r="A123" s="2" t="s">
        <v>128</v>
      </c>
      <c r="B123">
        <v>51.730022602235501</v>
      </c>
      <c r="C123">
        <v>53.704146486890401</v>
      </c>
      <c r="D123">
        <v>52.882163984418199</v>
      </c>
      <c r="E123">
        <v>54.725877079963297</v>
      </c>
      <c r="F123">
        <v>52.702653190389597</v>
      </c>
      <c r="G123">
        <v>54.6555814107383</v>
      </c>
      <c r="H123">
        <v>55.101569869611303</v>
      </c>
      <c r="I123" s="2">
        <v>55.2478095016046</v>
      </c>
      <c r="J123">
        <f t="shared" si="1"/>
        <v>1</v>
      </c>
    </row>
    <row r="124" spans="1:10" x14ac:dyDescent="0.25">
      <c r="A124" s="2" t="s">
        <v>129</v>
      </c>
      <c r="B124">
        <v>74.645028135732005</v>
      </c>
      <c r="C124">
        <v>76.874832851315603</v>
      </c>
      <c r="D124">
        <v>75.454087037252094</v>
      </c>
      <c r="E124">
        <v>77.773122352452901</v>
      </c>
      <c r="F124">
        <v>73.651870465879398</v>
      </c>
      <c r="G124">
        <v>75.971122124777494</v>
      </c>
      <c r="H124">
        <v>76.830562122855596</v>
      </c>
      <c r="I124" s="2">
        <v>77.0098056574151</v>
      </c>
      <c r="J124">
        <f t="shared" si="1"/>
        <v>5</v>
      </c>
    </row>
    <row r="125" spans="1:10" x14ac:dyDescent="0.25">
      <c r="A125" s="2" t="s">
        <v>130</v>
      </c>
      <c r="B125">
        <v>92.237026639384496</v>
      </c>
      <c r="C125">
        <v>94.311727811549602</v>
      </c>
      <c r="D125">
        <v>92.008926947483104</v>
      </c>
      <c r="E125">
        <v>94.749525115007899</v>
      </c>
      <c r="F125">
        <v>98.018247172847495</v>
      </c>
      <c r="G125">
        <v>100.044725110115</v>
      </c>
      <c r="H125">
        <v>95.859912584875104</v>
      </c>
      <c r="I125" s="2">
        <v>99.638588471649896</v>
      </c>
      <c r="J125">
        <f t="shared" si="1"/>
        <v>3</v>
      </c>
    </row>
    <row r="126" spans="1:10" x14ac:dyDescent="0.25">
      <c r="A126" s="2" t="s">
        <v>131</v>
      </c>
      <c r="B126">
        <v>60.113760350814701</v>
      </c>
      <c r="C126">
        <v>62.117687692522502</v>
      </c>
      <c r="D126">
        <v>60.858575157301601</v>
      </c>
      <c r="E126">
        <v>62.929526310554699</v>
      </c>
      <c r="F126">
        <v>62.501514215703097</v>
      </c>
      <c r="G126">
        <v>64.478661627606897</v>
      </c>
      <c r="H126">
        <v>62.189013632788701</v>
      </c>
      <c r="I126" s="2">
        <v>63.984441852403798</v>
      </c>
      <c r="J126">
        <f t="shared" si="1"/>
        <v>1</v>
      </c>
    </row>
    <row r="127" spans="1:10" x14ac:dyDescent="0.25">
      <c r="A127" s="2" t="s">
        <v>132</v>
      </c>
      <c r="B127">
        <v>69.462942809747304</v>
      </c>
      <c r="C127">
        <v>71.409248605902505</v>
      </c>
      <c r="D127">
        <v>75.063982422510094</v>
      </c>
      <c r="E127">
        <v>72.455146063888705</v>
      </c>
      <c r="F127">
        <v>75.844740113407894</v>
      </c>
      <c r="G127">
        <v>77.4684103035855</v>
      </c>
      <c r="H127">
        <v>79.143734254421602</v>
      </c>
      <c r="I127" s="2">
        <v>78.186238857274603</v>
      </c>
      <c r="J127">
        <f t="shared" si="1"/>
        <v>1</v>
      </c>
    </row>
    <row r="128" spans="1:10" x14ac:dyDescent="0.25">
      <c r="A128" s="2" t="s">
        <v>133</v>
      </c>
      <c r="B128">
        <v>66.310094321552</v>
      </c>
      <c r="C128">
        <v>68.543768321561501</v>
      </c>
      <c r="D128">
        <v>66.898403091338196</v>
      </c>
      <c r="E128">
        <v>69.260563941156605</v>
      </c>
      <c r="F128">
        <v>73.383904526387497</v>
      </c>
      <c r="G128">
        <v>75.603870351043994</v>
      </c>
      <c r="H128">
        <v>72.1001532782754</v>
      </c>
      <c r="I128" s="2">
        <v>75.256665503323106</v>
      </c>
      <c r="J128">
        <f t="shared" si="1"/>
        <v>1</v>
      </c>
    </row>
    <row r="129" spans="1:10" x14ac:dyDescent="0.25">
      <c r="A129" s="2" t="s">
        <v>134</v>
      </c>
      <c r="B129">
        <v>83.022819081243597</v>
      </c>
      <c r="C129">
        <v>84.961948443396693</v>
      </c>
      <c r="D129">
        <v>84.449612170545095</v>
      </c>
      <c r="E129">
        <v>85.901421917531096</v>
      </c>
      <c r="F129">
        <v>85.491375247577494</v>
      </c>
      <c r="G129">
        <v>87.411830274308898</v>
      </c>
      <c r="H129">
        <v>86.374343952215398</v>
      </c>
      <c r="I129" s="2">
        <v>87.255018602516898</v>
      </c>
      <c r="J129">
        <f t="shared" si="1"/>
        <v>1</v>
      </c>
    </row>
    <row r="130" spans="1:10" x14ac:dyDescent="0.25">
      <c r="A130" s="2" t="s">
        <v>135</v>
      </c>
      <c r="B130">
        <v>70.3469986308979</v>
      </c>
      <c r="C130">
        <v>72.406472098029397</v>
      </c>
      <c r="D130">
        <v>70.724851066000596</v>
      </c>
      <c r="E130">
        <v>72.806666194814596</v>
      </c>
      <c r="F130">
        <v>73.596802537273504</v>
      </c>
      <c r="G130">
        <v>75.636608414523707</v>
      </c>
      <c r="H130">
        <v>74.6927860576304</v>
      </c>
      <c r="I130" s="2">
        <v>75.911434027935798</v>
      </c>
      <c r="J130">
        <f t="shared" si="1"/>
        <v>1</v>
      </c>
    </row>
    <row r="131" spans="1:10" x14ac:dyDescent="0.25">
      <c r="A131" s="2" t="s">
        <v>136</v>
      </c>
      <c r="B131">
        <v>64.790136437135601</v>
      </c>
      <c r="C131">
        <v>66.867198344034804</v>
      </c>
      <c r="D131">
        <v>65.448427929537701</v>
      </c>
      <c r="E131">
        <v>67.522817721758699</v>
      </c>
      <c r="F131">
        <v>70.597246987944999</v>
      </c>
      <c r="G131">
        <v>72.635552148900999</v>
      </c>
      <c r="H131">
        <v>70.176554318622394</v>
      </c>
      <c r="I131" s="2">
        <v>72.307424300407007</v>
      </c>
      <c r="J131">
        <f t="shared" ref="J131:J187" si="2">MATCH(MIN(B131:I131),B131:I131,-1)</f>
        <v>1</v>
      </c>
    </row>
    <row r="132" spans="1:10" x14ac:dyDescent="0.25">
      <c r="A132" s="2" t="s">
        <v>137</v>
      </c>
      <c r="B132">
        <v>59.006320011595001</v>
      </c>
      <c r="C132">
        <v>61.765588950942501</v>
      </c>
      <c r="D132">
        <v>217.29413009170401</v>
      </c>
      <c r="E132">
        <v>69.838828366922797</v>
      </c>
      <c r="F132">
        <v>64.482641912162606</v>
      </c>
      <c r="G132">
        <v>67.2229092619597</v>
      </c>
      <c r="H132">
        <v>73.084795744828696</v>
      </c>
      <c r="I132" s="2">
        <v>70.408127942159098</v>
      </c>
      <c r="J132">
        <f t="shared" si="2"/>
        <v>1</v>
      </c>
    </row>
    <row r="133" spans="1:10" x14ac:dyDescent="0.25">
      <c r="A133" s="2" t="s">
        <v>138</v>
      </c>
      <c r="B133">
        <v>58.886629411675898</v>
      </c>
      <c r="C133">
        <v>62.163158968376699</v>
      </c>
      <c r="D133">
        <v>58.740373514646699</v>
      </c>
      <c r="E133">
        <v>63.1732326939958</v>
      </c>
      <c r="F133">
        <v>65.987864872431899</v>
      </c>
      <c r="G133">
        <v>68.4367061266192</v>
      </c>
      <c r="H133">
        <v>63.366190310175703</v>
      </c>
      <c r="I133" s="2">
        <v>69.124336945421703</v>
      </c>
      <c r="J133">
        <f t="shared" si="2"/>
        <v>3</v>
      </c>
    </row>
    <row r="134" spans="1:10" x14ac:dyDescent="0.25">
      <c r="A134" s="2" t="s">
        <v>139</v>
      </c>
      <c r="B134">
        <v>36.967741957324002</v>
      </c>
      <c r="C134">
        <v>39.029420789628603</v>
      </c>
      <c r="D134">
        <v>36.019576104519999</v>
      </c>
      <c r="E134">
        <v>39.852171324924399</v>
      </c>
      <c r="F134">
        <v>45.1644404722811</v>
      </c>
      <c r="G134">
        <v>47.0224877889355</v>
      </c>
      <c r="H134">
        <v>42.1242490024094</v>
      </c>
      <c r="I134" s="2">
        <v>46.918726107274701</v>
      </c>
      <c r="J134">
        <f t="shared" si="2"/>
        <v>3</v>
      </c>
    </row>
    <row r="135" spans="1:10" x14ac:dyDescent="0.25">
      <c r="A135" s="2" t="s">
        <v>140</v>
      </c>
      <c r="B135">
        <v>36.5759565847695</v>
      </c>
      <c r="C135">
        <v>38.847369276093303</v>
      </c>
      <c r="D135">
        <v>42.204564428357699</v>
      </c>
      <c r="E135">
        <v>39.998740114389797</v>
      </c>
      <c r="F135">
        <v>43.502451969173599</v>
      </c>
      <c r="G135">
        <v>45.601519074107898</v>
      </c>
      <c r="H135">
        <v>46.521510297487303</v>
      </c>
      <c r="I135" s="2">
        <v>45.017365754219298</v>
      </c>
      <c r="J135">
        <f t="shared" si="2"/>
        <v>1</v>
      </c>
    </row>
    <row r="136" spans="1:10" x14ac:dyDescent="0.25">
      <c r="A136" s="2" t="s">
        <v>141</v>
      </c>
      <c r="B136">
        <v>63.281405493832303</v>
      </c>
      <c r="C136">
        <v>67.520376197352505</v>
      </c>
      <c r="D136">
        <v>90.490974963269394</v>
      </c>
      <c r="E136">
        <v>79.967108841986501</v>
      </c>
      <c r="F136">
        <v>67.740447494439195</v>
      </c>
      <c r="G136">
        <v>71.6410975640988</v>
      </c>
      <c r="H136">
        <v>89.413463837727605</v>
      </c>
      <c r="I136" s="2">
        <v>83.215682826193103</v>
      </c>
      <c r="J136">
        <f t="shared" si="2"/>
        <v>1</v>
      </c>
    </row>
    <row r="137" spans="1:10" x14ac:dyDescent="0.25">
      <c r="A137" s="2" t="s">
        <v>142</v>
      </c>
      <c r="B137">
        <v>82.962102312204607</v>
      </c>
      <c r="C137">
        <v>85.450303801087998</v>
      </c>
      <c r="D137">
        <v>83.105856760931601</v>
      </c>
      <c r="E137">
        <v>85.987187651682106</v>
      </c>
      <c r="F137">
        <v>90.701805980374601</v>
      </c>
      <c r="G137">
        <v>92.987181070660696</v>
      </c>
      <c r="H137">
        <v>87.931591951247299</v>
      </c>
      <c r="I137" s="2">
        <v>92.473930971500593</v>
      </c>
      <c r="J137">
        <f t="shared" si="2"/>
        <v>1</v>
      </c>
    </row>
    <row r="138" spans="1:10" x14ac:dyDescent="0.25">
      <c r="A138" s="2" t="s">
        <v>143</v>
      </c>
      <c r="B138">
        <v>40.730621226443503</v>
      </c>
      <c r="C138">
        <v>43.018593612272603</v>
      </c>
      <c r="D138">
        <v>41.015269515515598</v>
      </c>
      <c r="E138">
        <v>43.537388326636602</v>
      </c>
      <c r="F138">
        <v>47.303060248419001</v>
      </c>
      <c r="G138">
        <v>49.437678451226603</v>
      </c>
      <c r="H138">
        <v>46.271007795561403</v>
      </c>
      <c r="I138" s="2">
        <v>49.136739312334498</v>
      </c>
      <c r="J138">
        <f t="shared" si="2"/>
        <v>1</v>
      </c>
    </row>
    <row r="139" spans="1:10" x14ac:dyDescent="0.25">
      <c r="A139" s="2" t="s">
        <v>144</v>
      </c>
      <c r="B139">
        <v>58.677942138486898</v>
      </c>
      <c r="C139">
        <v>60.680434383886499</v>
      </c>
      <c r="D139">
        <v>59.601508273711303</v>
      </c>
      <c r="E139">
        <v>61.554653992532501</v>
      </c>
      <c r="F139">
        <v>60.920564925976699</v>
      </c>
      <c r="G139">
        <v>62.893975597660997</v>
      </c>
      <c r="H139">
        <v>62.321123626999402</v>
      </c>
      <c r="I139" s="2">
        <v>63.223951739443997</v>
      </c>
      <c r="J139">
        <f t="shared" si="2"/>
        <v>1</v>
      </c>
    </row>
    <row r="140" spans="1:10" x14ac:dyDescent="0.25">
      <c r="A140" s="2" t="s">
        <v>145</v>
      </c>
      <c r="B140">
        <v>75.298659728743104</v>
      </c>
      <c r="C140">
        <v>76.853314812444594</v>
      </c>
      <c r="D140">
        <v>78.426301801161202</v>
      </c>
      <c r="E140">
        <v>77.903661385034695</v>
      </c>
      <c r="F140">
        <v>80.429617690526399</v>
      </c>
      <c r="G140">
        <v>82.088612255516594</v>
      </c>
      <c r="H140">
        <v>82.184083069308102</v>
      </c>
      <c r="I140" s="2">
        <v>81.824317147337098</v>
      </c>
      <c r="J140">
        <f t="shared" si="2"/>
        <v>1</v>
      </c>
    </row>
    <row r="141" spans="1:10" x14ac:dyDescent="0.25">
      <c r="A141" s="2" t="s">
        <v>146</v>
      </c>
      <c r="B141">
        <v>81.703153869741598</v>
      </c>
      <c r="C141">
        <v>83.389655400336494</v>
      </c>
      <c r="D141">
        <v>86.426035522454498</v>
      </c>
      <c r="E141">
        <v>84.233037393252502</v>
      </c>
      <c r="F141">
        <v>88.910637359740704</v>
      </c>
      <c r="G141">
        <v>90.669237842715106</v>
      </c>
      <c r="H141">
        <v>91.493790712441097</v>
      </c>
      <c r="I141" s="2">
        <v>90.354310901019403</v>
      </c>
      <c r="J141">
        <f t="shared" si="2"/>
        <v>1</v>
      </c>
    </row>
    <row r="142" spans="1:10" x14ac:dyDescent="0.25">
      <c r="A142" s="2">
        <v>407</v>
      </c>
      <c r="B142">
        <v>64.051899394954901</v>
      </c>
      <c r="C142">
        <v>66.282772482271099</v>
      </c>
      <c r="D142">
        <v>70.603495247883401</v>
      </c>
      <c r="E142">
        <v>67.604934530801103</v>
      </c>
      <c r="F142">
        <v>68.662752589755002</v>
      </c>
      <c r="G142">
        <v>70.575379320184695</v>
      </c>
      <c r="H142">
        <v>74.807044187814299</v>
      </c>
      <c r="I142" s="2">
        <v>71.9524897250012</v>
      </c>
      <c r="J142">
        <f t="shared" si="2"/>
        <v>1</v>
      </c>
    </row>
    <row r="143" spans="1:10" x14ac:dyDescent="0.25">
      <c r="A143" s="2" t="s">
        <v>147</v>
      </c>
      <c r="B143">
        <v>52.720535827289403</v>
      </c>
      <c r="C143">
        <v>54.9607890633918</v>
      </c>
      <c r="D143">
        <v>54.366190957115698</v>
      </c>
      <c r="E143">
        <v>55.439155029039298</v>
      </c>
      <c r="F143">
        <v>56.453172997427401</v>
      </c>
      <c r="G143">
        <v>58.481895034507502</v>
      </c>
      <c r="H143">
        <v>58.662088507473896</v>
      </c>
      <c r="I143" s="2">
        <v>58.808102190811702</v>
      </c>
      <c r="J143">
        <f t="shared" si="2"/>
        <v>1</v>
      </c>
    </row>
    <row r="144" spans="1:10" x14ac:dyDescent="0.25">
      <c r="A144" s="2" t="s">
        <v>148</v>
      </c>
      <c r="B144">
        <v>17.787252979771701</v>
      </c>
      <c r="C144">
        <v>19.9416421021972</v>
      </c>
      <c r="D144">
        <v>17.493052988946101</v>
      </c>
      <c r="E144">
        <v>21.600840553002602</v>
      </c>
      <c r="F144">
        <v>27.502510392704799</v>
      </c>
      <c r="G144">
        <v>29.293406292949701</v>
      </c>
      <c r="H144">
        <v>25.636126164519698</v>
      </c>
      <c r="I144" s="2">
        <v>29.841715767685599</v>
      </c>
      <c r="J144">
        <f t="shared" si="2"/>
        <v>3</v>
      </c>
    </row>
    <row r="145" spans="1:10" x14ac:dyDescent="0.25">
      <c r="A145" s="2" t="s">
        <v>129</v>
      </c>
      <c r="B145">
        <v>57.680881318064003</v>
      </c>
      <c r="C145">
        <v>60.095005840258402</v>
      </c>
      <c r="D145">
        <v>57.965841793773997</v>
      </c>
      <c r="E145">
        <v>60.612445177685601</v>
      </c>
      <c r="F145">
        <v>61.7158464760859</v>
      </c>
      <c r="G145">
        <v>64.222758801037301</v>
      </c>
      <c r="H145">
        <v>62.314067675025399</v>
      </c>
      <c r="I145" s="2">
        <v>64.657279168817794</v>
      </c>
      <c r="J145">
        <f t="shared" si="2"/>
        <v>1</v>
      </c>
    </row>
    <row r="146" spans="1:10" x14ac:dyDescent="0.25">
      <c r="A146" s="2" t="s">
        <v>149</v>
      </c>
      <c r="B146">
        <v>47.1027920333458</v>
      </c>
      <c r="C146">
        <v>49.813125676369502</v>
      </c>
      <c r="D146">
        <v>66.376866830935796</v>
      </c>
      <c r="E146">
        <v>52.313653665985498</v>
      </c>
      <c r="F146">
        <v>49.979274865795098</v>
      </c>
      <c r="G146">
        <v>52.307018340470798</v>
      </c>
      <c r="H146">
        <v>67.7705420510555</v>
      </c>
      <c r="I146" s="2">
        <v>52.875251666734897</v>
      </c>
      <c r="J146">
        <f t="shared" si="2"/>
        <v>1</v>
      </c>
    </row>
    <row r="147" spans="1:10" x14ac:dyDescent="0.25">
      <c r="A147" s="2" t="s">
        <v>134</v>
      </c>
      <c r="B147">
        <v>64.3995784580828</v>
      </c>
      <c r="C147">
        <v>66.3791933948809</v>
      </c>
      <c r="D147">
        <v>63.217131675941999</v>
      </c>
      <c r="E147">
        <v>65.844098081500604</v>
      </c>
      <c r="F147">
        <v>71.329499447009297</v>
      </c>
      <c r="G147">
        <v>73.286753955548605</v>
      </c>
      <c r="H147">
        <v>68.5117910473232</v>
      </c>
      <c r="I147" s="2">
        <v>71.907950374724393</v>
      </c>
      <c r="J147">
        <f t="shared" si="2"/>
        <v>3</v>
      </c>
    </row>
    <row r="148" spans="1:10" x14ac:dyDescent="0.25">
      <c r="A148" s="2" t="s">
        <v>135</v>
      </c>
      <c r="B148">
        <v>65.322035836005597</v>
      </c>
      <c r="C148">
        <v>67.545213529531793</v>
      </c>
      <c r="D148">
        <v>68.577227962420395</v>
      </c>
      <c r="E148">
        <v>67.210008721929</v>
      </c>
      <c r="F148">
        <v>71.893691187686699</v>
      </c>
      <c r="G148">
        <v>74.046613583068194</v>
      </c>
      <c r="H148">
        <v>72.1565874737706</v>
      </c>
      <c r="I148" s="2">
        <v>72.952685352772093</v>
      </c>
      <c r="J148">
        <f t="shared" si="2"/>
        <v>1</v>
      </c>
    </row>
    <row r="149" spans="1:10" x14ac:dyDescent="0.25">
      <c r="A149" s="2" t="s">
        <v>136</v>
      </c>
      <c r="B149">
        <v>58.254072589727301</v>
      </c>
      <c r="C149">
        <v>60.478679079051602</v>
      </c>
      <c r="D149">
        <v>65.629590971732</v>
      </c>
      <c r="E149">
        <v>60.411892083202801</v>
      </c>
      <c r="F149">
        <v>65.355272598532196</v>
      </c>
      <c r="G149">
        <v>67.543490539692698</v>
      </c>
      <c r="H149">
        <v>69.164447939604102</v>
      </c>
      <c r="I149" s="2">
        <v>66.740007436371499</v>
      </c>
      <c r="J149">
        <f t="shared" si="2"/>
        <v>1</v>
      </c>
    </row>
    <row r="150" spans="1:10" x14ac:dyDescent="0.25">
      <c r="A150" s="2" t="s">
        <v>150</v>
      </c>
      <c r="B150">
        <v>41.105007462823203</v>
      </c>
      <c r="C150">
        <v>42.998007435415602</v>
      </c>
      <c r="D150">
        <v>42.400401562275498</v>
      </c>
      <c r="E150">
        <v>43.783743731663598</v>
      </c>
      <c r="F150">
        <v>46.699424407843701</v>
      </c>
      <c r="G150">
        <v>48.552082391396901</v>
      </c>
      <c r="H150">
        <v>47.1931898165113</v>
      </c>
      <c r="I150" s="2">
        <v>48.469008022224997</v>
      </c>
      <c r="J150">
        <f t="shared" si="2"/>
        <v>1</v>
      </c>
    </row>
    <row r="151" spans="1:10" x14ac:dyDescent="0.25">
      <c r="A151" s="2" t="s">
        <v>151</v>
      </c>
      <c r="B151">
        <v>33.219830719743499</v>
      </c>
      <c r="C151">
        <v>35.218852719885298</v>
      </c>
      <c r="D151">
        <v>34.000387304730801</v>
      </c>
      <c r="E151">
        <v>36.037965631569399</v>
      </c>
      <c r="F151">
        <v>41.1016484355643</v>
      </c>
      <c r="G151">
        <v>43.081575284822598</v>
      </c>
      <c r="H151">
        <v>39.406011274722601</v>
      </c>
      <c r="I151" s="2">
        <v>42.445444374363198</v>
      </c>
      <c r="J151">
        <f t="shared" si="2"/>
        <v>1</v>
      </c>
    </row>
    <row r="152" spans="1:10" x14ac:dyDescent="0.25">
      <c r="A152" s="2" t="s">
        <v>152</v>
      </c>
      <c r="B152">
        <v>54.907298735994203</v>
      </c>
      <c r="C152">
        <v>56.924451106131798</v>
      </c>
      <c r="D152">
        <v>57.437792405856896</v>
      </c>
      <c r="E152">
        <v>57.990996535284602</v>
      </c>
      <c r="F152">
        <v>59.4454085496087</v>
      </c>
      <c r="G152">
        <v>61.420973138854798</v>
      </c>
      <c r="H152">
        <v>60.783149795414303</v>
      </c>
      <c r="I152" s="2">
        <v>61.337727126683802</v>
      </c>
      <c r="J152">
        <f t="shared" si="2"/>
        <v>1</v>
      </c>
    </row>
    <row r="153" spans="1:10" x14ac:dyDescent="0.25">
      <c r="A153" s="2" t="s">
        <v>153</v>
      </c>
      <c r="B153">
        <v>57.4939533547401</v>
      </c>
      <c r="C153">
        <v>59.662049087641499</v>
      </c>
      <c r="D153">
        <v>58.100142748087499</v>
      </c>
      <c r="E153">
        <v>60.3134464546185</v>
      </c>
      <c r="F153">
        <v>62.319628427175203</v>
      </c>
      <c r="G153">
        <v>64.436045193258096</v>
      </c>
      <c r="H153">
        <v>61.905751562851897</v>
      </c>
      <c r="I153" s="2">
        <v>64.209343012749798</v>
      </c>
      <c r="J153">
        <f t="shared" si="2"/>
        <v>1</v>
      </c>
    </row>
    <row r="154" spans="1:10" x14ac:dyDescent="0.25">
      <c r="A154" s="2" t="s">
        <v>154</v>
      </c>
      <c r="B154">
        <v>49.001455691285699</v>
      </c>
      <c r="C154">
        <v>50.976973566319302</v>
      </c>
      <c r="D154">
        <v>49.241359081967502</v>
      </c>
      <c r="E154">
        <v>51.283030455225997</v>
      </c>
      <c r="F154">
        <v>55.360712015542099</v>
      </c>
      <c r="G154">
        <v>57.332748316130797</v>
      </c>
      <c r="H154">
        <v>53.903972484588202</v>
      </c>
      <c r="I154" s="2">
        <v>56.777932665903798</v>
      </c>
      <c r="J154">
        <f t="shared" si="2"/>
        <v>1</v>
      </c>
    </row>
    <row r="155" spans="1:10" x14ac:dyDescent="0.25">
      <c r="A155" s="2" t="s">
        <v>155</v>
      </c>
      <c r="B155">
        <v>39.462174270542498</v>
      </c>
      <c r="C155">
        <v>41.116174498600898</v>
      </c>
      <c r="D155">
        <v>39.673911524451803</v>
      </c>
      <c r="E155">
        <v>41.286032175002497</v>
      </c>
      <c r="F155">
        <v>43.831353378052697</v>
      </c>
      <c r="G155">
        <v>45.729895368236299</v>
      </c>
      <c r="H155">
        <v>44.462545998356603</v>
      </c>
      <c r="I155" s="2">
        <v>46.047353453275399</v>
      </c>
      <c r="J155">
        <f t="shared" si="2"/>
        <v>1</v>
      </c>
    </row>
    <row r="156" spans="1:10" x14ac:dyDescent="0.25">
      <c r="A156" s="2" t="s">
        <v>156</v>
      </c>
      <c r="B156">
        <v>33.3415763437037</v>
      </c>
      <c r="C156">
        <v>35.556096333238997</v>
      </c>
      <c r="D156">
        <v>33.611984446429098</v>
      </c>
      <c r="E156">
        <v>35.932528085639298</v>
      </c>
      <c r="F156">
        <v>36.778380953779497</v>
      </c>
      <c r="G156">
        <v>39.097351187412897</v>
      </c>
      <c r="H156">
        <v>36.9473088123476</v>
      </c>
      <c r="I156" s="2">
        <v>39.632190650974501</v>
      </c>
      <c r="J156">
        <f t="shared" si="2"/>
        <v>1</v>
      </c>
    </row>
    <row r="157" spans="1:10" x14ac:dyDescent="0.25">
      <c r="A157" s="2" t="s">
        <v>157</v>
      </c>
      <c r="B157">
        <v>52.255220101227003</v>
      </c>
      <c r="C157">
        <v>56.146941934949602</v>
      </c>
      <c r="D157">
        <v>52.842095947944102</v>
      </c>
      <c r="E157">
        <v>57.276964759510903</v>
      </c>
      <c r="F157">
        <v>56.368137252161397</v>
      </c>
      <c r="G157">
        <v>60.207037018543801</v>
      </c>
      <c r="H157">
        <v>56.427074760980503</v>
      </c>
      <c r="I157" s="2">
        <v>61.578610765866898</v>
      </c>
      <c r="J157">
        <f t="shared" si="2"/>
        <v>1</v>
      </c>
    </row>
    <row r="158" spans="1:10" x14ac:dyDescent="0.25">
      <c r="A158" s="2" t="s">
        <v>158</v>
      </c>
      <c r="B158">
        <v>48.948985199539301</v>
      </c>
      <c r="C158">
        <v>50.922406761994502</v>
      </c>
      <c r="D158">
        <v>49.698957357415701</v>
      </c>
      <c r="E158">
        <v>51.634091500849699</v>
      </c>
      <c r="F158">
        <v>54.469499471304999</v>
      </c>
      <c r="G158">
        <v>56.444316603592803</v>
      </c>
      <c r="H158">
        <v>54.306452711846603</v>
      </c>
      <c r="I158" s="2">
        <v>56.281230394392402</v>
      </c>
      <c r="J158">
        <f t="shared" si="2"/>
        <v>1</v>
      </c>
    </row>
    <row r="159" spans="1:10" x14ac:dyDescent="0.25">
      <c r="A159" s="2" t="s">
        <v>159</v>
      </c>
      <c r="B159">
        <v>38.2131973931806</v>
      </c>
      <c r="C159">
        <v>40.344619027640803</v>
      </c>
      <c r="D159">
        <v>39.443992528145202</v>
      </c>
      <c r="E159">
        <v>41.247482783939802</v>
      </c>
      <c r="F159">
        <v>44.102714740694999</v>
      </c>
      <c r="G159">
        <v>46.211782150712601</v>
      </c>
      <c r="H159">
        <v>44.253384463546297</v>
      </c>
      <c r="I159" s="2">
        <v>46.495607225790799</v>
      </c>
      <c r="J159">
        <f t="shared" si="2"/>
        <v>1</v>
      </c>
    </row>
    <row r="160" spans="1:10" x14ac:dyDescent="0.25">
      <c r="A160" s="2" t="s">
        <v>160</v>
      </c>
      <c r="B160">
        <v>57.386747866863601</v>
      </c>
      <c r="C160">
        <v>59.551433126516898</v>
      </c>
      <c r="D160">
        <v>57.891989715519699</v>
      </c>
      <c r="E160">
        <v>60.180796397593397</v>
      </c>
      <c r="F160">
        <v>59.779794073398897</v>
      </c>
      <c r="G160">
        <v>62.005117699605499</v>
      </c>
      <c r="H160">
        <v>60.270032687914501</v>
      </c>
      <c r="I160" s="2">
        <v>62.113951542671799</v>
      </c>
      <c r="J160">
        <f t="shared" si="2"/>
        <v>1</v>
      </c>
    </row>
    <row r="161" spans="1:10" x14ac:dyDescent="0.25">
      <c r="A161" s="2" t="s">
        <v>161</v>
      </c>
      <c r="B161">
        <v>33.231392623585002</v>
      </c>
      <c r="C161">
        <v>35.106039522506997</v>
      </c>
      <c r="D161">
        <v>33.601046944462801</v>
      </c>
      <c r="E161">
        <v>35.523348498087501</v>
      </c>
      <c r="F161">
        <v>38.774880320117703</v>
      </c>
      <c r="G161">
        <v>40.694964453899303</v>
      </c>
      <c r="H161">
        <v>38.496863686897299</v>
      </c>
      <c r="I161" s="2">
        <v>40.5375765319396</v>
      </c>
      <c r="J161">
        <f t="shared" si="2"/>
        <v>1</v>
      </c>
    </row>
    <row r="162" spans="1:10" x14ac:dyDescent="0.25">
      <c r="A162" s="2" t="s">
        <v>162</v>
      </c>
      <c r="B162">
        <v>44.846168212293399</v>
      </c>
      <c r="C162">
        <v>47.6142789925877</v>
      </c>
      <c r="D162">
        <v>48.972217684892797</v>
      </c>
      <c r="E162">
        <v>48.273814425151599</v>
      </c>
      <c r="F162">
        <v>49.520069464294501</v>
      </c>
      <c r="G162">
        <v>51.932594263825898</v>
      </c>
      <c r="H162">
        <v>52.502607727259402</v>
      </c>
      <c r="I162" s="2">
        <v>52.471050154611703</v>
      </c>
      <c r="J162">
        <f t="shared" si="2"/>
        <v>1</v>
      </c>
    </row>
    <row r="163" spans="1:10" x14ac:dyDescent="0.25">
      <c r="A163" s="2" t="s">
        <v>163</v>
      </c>
      <c r="B163">
        <v>22.973475483139399</v>
      </c>
      <c r="C163">
        <v>24.982300730274201</v>
      </c>
      <c r="D163">
        <v>23.457787412647399</v>
      </c>
      <c r="E163">
        <v>25.711734135650602</v>
      </c>
      <c r="F163">
        <v>29.209542087591199</v>
      </c>
      <c r="G163">
        <v>31.202265435557099</v>
      </c>
      <c r="H163">
        <v>28.489171996725702</v>
      </c>
      <c r="I163" s="2">
        <v>30.9817506351677</v>
      </c>
      <c r="J163">
        <f t="shared" si="2"/>
        <v>1</v>
      </c>
    </row>
    <row r="164" spans="1:10" x14ac:dyDescent="0.25">
      <c r="A164" s="2" t="s">
        <v>164</v>
      </c>
      <c r="B164">
        <v>31.678244854076102</v>
      </c>
      <c r="C164">
        <v>33.779235748233397</v>
      </c>
      <c r="D164">
        <v>31.904021249699099</v>
      </c>
      <c r="E164">
        <v>34.3720003757252</v>
      </c>
      <c r="F164">
        <v>35.553586516734804</v>
      </c>
      <c r="G164">
        <v>37.623959212815699</v>
      </c>
      <c r="H164">
        <v>35.1001112502043</v>
      </c>
      <c r="I164" s="2">
        <v>37.730844762598103</v>
      </c>
      <c r="J164">
        <f t="shared" si="2"/>
        <v>1</v>
      </c>
    </row>
    <row r="165" spans="1:10" x14ac:dyDescent="0.25">
      <c r="A165" s="2" t="s">
        <v>165</v>
      </c>
      <c r="B165">
        <v>37.186537036337199</v>
      </c>
      <c r="C165">
        <v>39.1361869848756</v>
      </c>
      <c r="D165">
        <v>37.598003209106203</v>
      </c>
      <c r="E165">
        <v>39.663571497430802</v>
      </c>
      <c r="F165">
        <v>42.678974264032398</v>
      </c>
      <c r="G165">
        <v>44.6092923593188</v>
      </c>
      <c r="H165">
        <v>41.467742462694197</v>
      </c>
      <c r="I165" s="2">
        <v>44.1497698723607</v>
      </c>
      <c r="J165">
        <f t="shared" si="2"/>
        <v>1</v>
      </c>
    </row>
    <row r="166" spans="1:10" x14ac:dyDescent="0.25">
      <c r="A166" s="2" t="s">
        <v>166</v>
      </c>
      <c r="B166">
        <v>32.697904401862402</v>
      </c>
      <c r="C166">
        <v>35.299157205097302</v>
      </c>
      <c r="D166">
        <v>44.670301503863399</v>
      </c>
      <c r="E166">
        <v>35.506506706889297</v>
      </c>
      <c r="F166">
        <v>39.2520884464533</v>
      </c>
      <c r="G166">
        <v>41.652578677263499</v>
      </c>
      <c r="H166">
        <v>53.562513539045703</v>
      </c>
      <c r="I166" s="2">
        <v>42.3835442479308</v>
      </c>
      <c r="J166">
        <f t="shared" si="2"/>
        <v>1</v>
      </c>
    </row>
    <row r="167" spans="1:10" x14ac:dyDescent="0.25">
      <c r="A167" s="2" t="s">
        <v>167</v>
      </c>
      <c r="B167">
        <v>45.154196080886202</v>
      </c>
      <c r="C167">
        <v>47.422360701962702</v>
      </c>
      <c r="D167">
        <v>46.053691025487197</v>
      </c>
      <c r="E167">
        <v>47.8535222923784</v>
      </c>
      <c r="F167">
        <v>49.270773673787701</v>
      </c>
      <c r="G167">
        <v>51.447472420167898</v>
      </c>
      <c r="H167">
        <v>50.0182979124897</v>
      </c>
      <c r="I167" s="2">
        <v>52.141190444029498</v>
      </c>
      <c r="J167">
        <f t="shared" si="2"/>
        <v>1</v>
      </c>
    </row>
    <row r="168" spans="1:10" x14ac:dyDescent="0.25">
      <c r="A168" s="2" t="s">
        <v>168</v>
      </c>
      <c r="B168">
        <v>50.361776801504497</v>
      </c>
      <c r="C168">
        <v>52.348815735178803</v>
      </c>
      <c r="D168">
        <v>51.343089510565001</v>
      </c>
      <c r="E168">
        <v>52.884222848366299</v>
      </c>
      <c r="F168">
        <v>54.597141841899997</v>
      </c>
      <c r="G168">
        <v>56.528762436176699</v>
      </c>
      <c r="H168">
        <v>55.293632677155202</v>
      </c>
      <c r="I168" s="2">
        <v>56.558635086208596</v>
      </c>
      <c r="J168">
        <f t="shared" si="2"/>
        <v>1</v>
      </c>
    </row>
    <row r="169" spans="1:10" x14ac:dyDescent="0.25">
      <c r="A169" s="2" t="s">
        <v>169</v>
      </c>
      <c r="B169">
        <v>46.137012782782499</v>
      </c>
      <c r="C169">
        <v>48.105577100253903</v>
      </c>
      <c r="D169">
        <v>47.101081984867498</v>
      </c>
      <c r="E169">
        <v>48.636103832633196</v>
      </c>
      <c r="F169">
        <v>49.972351813165503</v>
      </c>
      <c r="G169">
        <v>52.010732215495402</v>
      </c>
      <c r="H169">
        <v>50.9499451182364</v>
      </c>
      <c r="I169" s="2">
        <v>52.350981753991697</v>
      </c>
      <c r="J169">
        <f t="shared" si="2"/>
        <v>1</v>
      </c>
    </row>
    <row r="170" spans="1:10" x14ac:dyDescent="0.25">
      <c r="A170" s="2" t="s">
        <v>170</v>
      </c>
      <c r="B170">
        <v>42.857070769279098</v>
      </c>
      <c r="C170">
        <v>45.833586266486897</v>
      </c>
      <c r="D170">
        <v>50.034730923810699</v>
      </c>
      <c r="E170">
        <v>46.505123025188702</v>
      </c>
      <c r="F170">
        <v>44.761432407941101</v>
      </c>
      <c r="G170">
        <v>47.739566951627999</v>
      </c>
      <c r="H170">
        <v>52.9255835230244</v>
      </c>
      <c r="I170" s="2">
        <v>49.454410899102101</v>
      </c>
      <c r="J170">
        <f t="shared" si="2"/>
        <v>1</v>
      </c>
    </row>
    <row r="171" spans="1:10" x14ac:dyDescent="0.25">
      <c r="A171" s="2">
        <v>412</v>
      </c>
      <c r="B171">
        <v>38.0931182870508</v>
      </c>
      <c r="C171">
        <v>40.398715119848397</v>
      </c>
      <c r="D171">
        <v>39.889257429429698</v>
      </c>
      <c r="E171">
        <v>40.573111704245797</v>
      </c>
      <c r="F171">
        <v>43.234052312231803</v>
      </c>
      <c r="G171">
        <v>45.376191093305302</v>
      </c>
      <c r="H171">
        <v>43.867824765718197</v>
      </c>
      <c r="I171" s="2">
        <v>45.501221243394298</v>
      </c>
      <c r="J171">
        <f t="shared" si="2"/>
        <v>1</v>
      </c>
    </row>
    <row r="172" spans="1:10" x14ac:dyDescent="0.25">
      <c r="A172" s="2" t="s">
        <v>171</v>
      </c>
      <c r="B172">
        <v>44.983690634239203</v>
      </c>
      <c r="C172">
        <v>47.258958914085497</v>
      </c>
      <c r="D172">
        <v>45.469976798350402</v>
      </c>
      <c r="E172">
        <v>48.005632800075702</v>
      </c>
      <c r="F172">
        <v>49.448592132911401</v>
      </c>
      <c r="G172">
        <v>51.589010566674297</v>
      </c>
      <c r="H172">
        <v>49.223244483756801</v>
      </c>
      <c r="I172" s="2">
        <v>51.730094517961398</v>
      </c>
      <c r="J172">
        <f t="shared" si="2"/>
        <v>1</v>
      </c>
    </row>
    <row r="173" spans="1:10" x14ac:dyDescent="0.25">
      <c r="A173" s="2" t="s">
        <v>172</v>
      </c>
      <c r="B173">
        <v>34.687271375896003</v>
      </c>
      <c r="C173">
        <v>36.679401218826598</v>
      </c>
      <c r="D173">
        <v>35.542385929648297</v>
      </c>
      <c r="E173">
        <v>37.504868727511401</v>
      </c>
      <c r="F173">
        <v>39.257138606443299</v>
      </c>
      <c r="G173">
        <v>41.244448643119298</v>
      </c>
      <c r="H173">
        <v>40.3485792011789</v>
      </c>
      <c r="I173" s="2">
        <v>41.506684592807098</v>
      </c>
      <c r="J173">
        <f t="shared" si="2"/>
        <v>1</v>
      </c>
    </row>
    <row r="174" spans="1:10" x14ac:dyDescent="0.25">
      <c r="A174" s="2" t="s">
        <v>173</v>
      </c>
      <c r="B174">
        <v>19.421710719819401</v>
      </c>
      <c r="C174">
        <v>21.448659294007101</v>
      </c>
      <c r="D174">
        <v>19.918936582404498</v>
      </c>
      <c r="E174">
        <v>21.9929829240657</v>
      </c>
      <c r="F174">
        <v>27.199545262220301</v>
      </c>
      <c r="G174">
        <v>29.2114909424347</v>
      </c>
      <c r="H174">
        <v>27.578808994100399</v>
      </c>
      <c r="I174" s="2">
        <v>29.288391904018599</v>
      </c>
      <c r="J174">
        <f t="shared" si="2"/>
        <v>1</v>
      </c>
    </row>
    <row r="175" spans="1:10" x14ac:dyDescent="0.25">
      <c r="A175" s="2" t="s">
        <v>174</v>
      </c>
      <c r="B175">
        <v>11.754148557703401</v>
      </c>
      <c r="C175">
        <v>13.734501709779501</v>
      </c>
      <c r="D175">
        <v>12.4079585327293</v>
      </c>
      <c r="E175">
        <v>14.295427702554999</v>
      </c>
      <c r="F175">
        <v>18.823232871288798</v>
      </c>
      <c r="G175">
        <v>20.780828970342199</v>
      </c>
      <c r="H175">
        <v>19.800507301862901</v>
      </c>
      <c r="I175" s="2">
        <v>21.039428843655699</v>
      </c>
      <c r="J175">
        <f t="shared" si="2"/>
        <v>1</v>
      </c>
    </row>
    <row r="176" spans="1:10" x14ac:dyDescent="0.25">
      <c r="A176" s="2" t="s">
        <v>153</v>
      </c>
      <c r="B176">
        <v>41.0173233398165</v>
      </c>
      <c r="C176">
        <v>42.909172477056799</v>
      </c>
      <c r="D176">
        <v>40.808941265538301</v>
      </c>
      <c r="E176">
        <v>42.762958731496703</v>
      </c>
      <c r="F176">
        <v>46.0612132248786</v>
      </c>
      <c r="G176">
        <v>47.963517848319903</v>
      </c>
      <c r="H176">
        <v>44.556975943397603</v>
      </c>
      <c r="I176" s="2">
        <v>47.430447676766001</v>
      </c>
      <c r="J176">
        <f t="shared" si="2"/>
        <v>3</v>
      </c>
    </row>
    <row r="177" spans="1:10" x14ac:dyDescent="0.25">
      <c r="A177" s="2" t="s">
        <v>175</v>
      </c>
      <c r="B177">
        <v>34.390624502144199</v>
      </c>
      <c r="C177">
        <v>36.375878081021398</v>
      </c>
      <c r="D177">
        <v>35.040856186578701</v>
      </c>
      <c r="E177">
        <v>37.054983074916898</v>
      </c>
      <c r="F177">
        <v>39.182645198889603</v>
      </c>
      <c r="G177">
        <v>41.146399030825698</v>
      </c>
      <c r="H177">
        <v>38.960422334891298</v>
      </c>
      <c r="I177" s="2">
        <v>40.933774771523701</v>
      </c>
      <c r="J177">
        <f t="shared" si="2"/>
        <v>1</v>
      </c>
    </row>
    <row r="178" spans="1:10" x14ac:dyDescent="0.25">
      <c r="A178" s="2" t="s">
        <v>176</v>
      </c>
      <c r="B178">
        <v>23.320907975222202</v>
      </c>
      <c r="C178">
        <v>25.8153383429425</v>
      </c>
      <c r="D178">
        <v>30.368391759043</v>
      </c>
      <c r="E178">
        <v>26.518485904145098</v>
      </c>
      <c r="F178">
        <v>26.684015773736999</v>
      </c>
      <c r="G178">
        <v>29.245802148480699</v>
      </c>
      <c r="H178">
        <v>32.6930114378114</v>
      </c>
      <c r="I178" s="2">
        <v>30.195605336441101</v>
      </c>
      <c r="J178">
        <f t="shared" si="2"/>
        <v>1</v>
      </c>
    </row>
    <row r="179" spans="1:10" x14ac:dyDescent="0.25">
      <c r="A179" s="2" t="s">
        <v>177</v>
      </c>
      <c r="B179">
        <v>29.2180922815439</v>
      </c>
      <c r="C179">
        <v>31.176890085960899</v>
      </c>
      <c r="D179">
        <v>29.854845240669199</v>
      </c>
      <c r="E179">
        <v>31.4922376427016</v>
      </c>
      <c r="F179">
        <v>36.282897198671101</v>
      </c>
      <c r="G179">
        <v>38.251097873992798</v>
      </c>
      <c r="H179">
        <v>36.106605548655502</v>
      </c>
      <c r="I179" s="2">
        <v>38.090805053694403</v>
      </c>
      <c r="J179">
        <f t="shared" si="2"/>
        <v>1</v>
      </c>
    </row>
    <row r="180" spans="1:10" x14ac:dyDescent="0.25">
      <c r="A180" s="2" t="s">
        <v>178</v>
      </c>
      <c r="B180">
        <v>22.0942947651677</v>
      </c>
      <c r="C180">
        <v>24.088412192258598</v>
      </c>
      <c r="D180">
        <v>22.707800070843799</v>
      </c>
      <c r="E180">
        <v>24.6263606301324</v>
      </c>
      <c r="F180">
        <v>26.671989320474999</v>
      </c>
      <c r="G180">
        <v>28.6629651233686</v>
      </c>
      <c r="H180">
        <v>27.229501270196</v>
      </c>
      <c r="I180" s="2">
        <v>28.820441581146</v>
      </c>
      <c r="J180">
        <f t="shared" si="2"/>
        <v>1</v>
      </c>
    </row>
    <row r="181" spans="1:10" x14ac:dyDescent="0.25">
      <c r="A181" s="2" t="s">
        <v>179</v>
      </c>
      <c r="B181">
        <v>23.758050540754098</v>
      </c>
      <c r="C181">
        <v>25.764037672705399</v>
      </c>
      <c r="D181">
        <v>24.183624179075402</v>
      </c>
      <c r="E181">
        <v>26.198865686790299</v>
      </c>
      <c r="F181">
        <v>29.278699166264701</v>
      </c>
      <c r="G181">
        <v>31.285822861081101</v>
      </c>
      <c r="H181">
        <v>29.379707469195299</v>
      </c>
      <c r="I181" s="2">
        <v>31.243931205759399</v>
      </c>
      <c r="J181">
        <f t="shared" si="2"/>
        <v>1</v>
      </c>
    </row>
    <row r="182" spans="1:10" x14ac:dyDescent="0.25">
      <c r="A182" s="2" t="s">
        <v>180</v>
      </c>
      <c r="B182">
        <v>27.617323268260201</v>
      </c>
      <c r="C182">
        <v>29.979978811938999</v>
      </c>
      <c r="D182">
        <v>27.584426786728699</v>
      </c>
      <c r="E182">
        <v>30.3423769587822</v>
      </c>
      <c r="F182">
        <v>33.707753252883599</v>
      </c>
      <c r="G182">
        <v>35.944767525460499</v>
      </c>
      <c r="H182">
        <v>32.372668102383798</v>
      </c>
      <c r="I182" s="2">
        <v>35.9395595025997</v>
      </c>
      <c r="J182">
        <f t="shared" si="2"/>
        <v>3</v>
      </c>
    </row>
    <row r="183" spans="1:10" x14ac:dyDescent="0.25">
      <c r="A183" s="2" t="s">
        <v>181</v>
      </c>
      <c r="B183">
        <v>16.407329056634602</v>
      </c>
      <c r="C183">
        <v>18.761982841400599</v>
      </c>
      <c r="D183">
        <v>16.4264127504626</v>
      </c>
      <c r="E183">
        <v>18.9084021046503</v>
      </c>
      <c r="F183">
        <v>19.714697696647601</v>
      </c>
      <c r="G183">
        <v>21.8282288831</v>
      </c>
      <c r="H183">
        <v>18.752249017258499</v>
      </c>
      <c r="I183" s="2">
        <v>21.581693892879301</v>
      </c>
      <c r="J183">
        <f t="shared" si="2"/>
        <v>1</v>
      </c>
    </row>
    <row r="184" spans="1:10" x14ac:dyDescent="0.25">
      <c r="A184" s="2" t="s">
        <v>182</v>
      </c>
      <c r="B184">
        <v>20.5457970651957</v>
      </c>
      <c r="C184">
        <v>23.292721341354302</v>
      </c>
      <c r="D184">
        <v>20.897262287970399</v>
      </c>
      <c r="E184">
        <v>23.920021618340002</v>
      </c>
      <c r="F184">
        <v>26.434456788470602</v>
      </c>
      <c r="G184">
        <v>28.8748119446464</v>
      </c>
      <c r="H184">
        <v>25.856815180002599</v>
      </c>
      <c r="I184" s="2">
        <v>29.238878732064499</v>
      </c>
      <c r="J184">
        <f t="shared" si="2"/>
        <v>1</v>
      </c>
    </row>
    <row r="185" spans="1:10" x14ac:dyDescent="0.25">
      <c r="A185" s="2" t="s">
        <v>183</v>
      </c>
      <c r="B185">
        <v>32.506409879307697</v>
      </c>
      <c r="C185">
        <v>34.580146653749701</v>
      </c>
      <c r="D185">
        <v>33.586451414069103</v>
      </c>
      <c r="E185">
        <v>34.702927572862201</v>
      </c>
      <c r="F185">
        <v>37.724609539463003</v>
      </c>
      <c r="G185">
        <v>39.801824814516102</v>
      </c>
      <c r="H185">
        <v>37.807906153060301</v>
      </c>
      <c r="I185" s="2">
        <v>39.560821979418002</v>
      </c>
      <c r="J185">
        <f t="shared" si="2"/>
        <v>1</v>
      </c>
    </row>
    <row r="186" spans="1:10" x14ac:dyDescent="0.25">
      <c r="A186" s="2" t="s">
        <v>168</v>
      </c>
      <c r="B186">
        <v>31.608254898084901</v>
      </c>
      <c r="C186">
        <v>33.638727550045999</v>
      </c>
      <c r="D186">
        <v>31.207090257289501</v>
      </c>
      <c r="E186">
        <v>33.248640169231798</v>
      </c>
      <c r="F186">
        <v>36.888686893501998</v>
      </c>
      <c r="G186">
        <v>38.891907649427303</v>
      </c>
      <c r="H186">
        <v>36.2219883399992</v>
      </c>
      <c r="I186" s="2">
        <v>38.670217708272297</v>
      </c>
      <c r="J186">
        <f t="shared" si="2"/>
        <v>3</v>
      </c>
    </row>
    <row r="187" spans="1:10" x14ac:dyDescent="0.25">
      <c r="A187" s="2" t="s">
        <v>169</v>
      </c>
      <c r="B187">
        <v>38.0196254189811</v>
      </c>
      <c r="C187">
        <v>40.3372491989144</v>
      </c>
      <c r="D187">
        <v>38.555356771686299</v>
      </c>
      <c r="E187">
        <v>39.9263215782548</v>
      </c>
      <c r="F187">
        <v>42.645076326562602</v>
      </c>
      <c r="G187">
        <v>44.911726081570997</v>
      </c>
      <c r="H187">
        <v>42.173709682321501</v>
      </c>
      <c r="I187" s="2">
        <v>44.308801575331302</v>
      </c>
      <c r="J187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6A02-12C0-4CAD-B931-0369D646AA10}">
  <dimension ref="A1:K187"/>
  <sheetViews>
    <sheetView workbookViewId="0">
      <selection activeCell="K29" sqref="K29"/>
    </sheetView>
  </sheetViews>
  <sheetFormatPr defaultRowHeight="15" x14ac:dyDescent="0.25"/>
  <cols>
    <col min="1" max="1" width="9.140625" style="2"/>
    <col min="9" max="9" width="9.140625" style="2"/>
    <col min="10" max="10" width="19.140625" customWidth="1"/>
    <col min="11" max="11" width="16.42578125" customWidth="1"/>
  </cols>
  <sheetData>
    <row r="1" spans="1:11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189</v>
      </c>
      <c r="K1" s="4" t="s">
        <v>190</v>
      </c>
    </row>
    <row r="2" spans="1:11" x14ac:dyDescent="0.25">
      <c r="A2" s="2" t="s">
        <v>9</v>
      </c>
      <c r="B2">
        <v>1.02700495872312</v>
      </c>
      <c r="C2">
        <v>0.93053465482607101</v>
      </c>
      <c r="D2">
        <v>1.10466003526111</v>
      </c>
      <c r="E2">
        <v>0.92648813250164896</v>
      </c>
      <c r="F2">
        <v>1.2064354874245899</v>
      </c>
      <c r="G2">
        <v>1.06156138580211</v>
      </c>
      <c r="H2">
        <v>0.86399126477744204</v>
      </c>
      <c r="I2" s="2">
        <v>0.864479655473125</v>
      </c>
      <c r="J2">
        <f>MATCH(MIN(B2:I2),B2:I2,-1)</f>
        <v>7</v>
      </c>
      <c r="K2" s="5">
        <f>MIN(B2:I2)</f>
        <v>0.86399126477744204</v>
      </c>
    </row>
    <row r="3" spans="1:11" x14ac:dyDescent="0.25">
      <c r="A3" s="2" t="s">
        <v>10</v>
      </c>
      <c r="B3">
        <v>0.93508095924165702</v>
      </c>
      <c r="C3">
        <v>0.89599703376102802</v>
      </c>
      <c r="D3">
        <v>1.08329691660936</v>
      </c>
      <c r="E3">
        <v>0.95454977241772199</v>
      </c>
      <c r="F3">
        <v>0.19647377409983999</v>
      </c>
      <c r="G3">
        <v>0.19683051757547401</v>
      </c>
      <c r="H3">
        <v>0.23899183413297401</v>
      </c>
      <c r="I3" s="2">
        <v>0.20944196906513199</v>
      </c>
      <c r="J3">
        <f>MATCH(MIN(B3:I3),B3:I3,-1)</f>
        <v>5</v>
      </c>
      <c r="K3" s="5">
        <f t="shared" ref="K3:K66" si="0">MIN(B3:I3)</f>
        <v>0.19647377409983999</v>
      </c>
    </row>
    <row r="4" spans="1:11" x14ac:dyDescent="0.25">
      <c r="A4" s="2" t="s">
        <v>11</v>
      </c>
      <c r="B4">
        <v>1.3005996986933499</v>
      </c>
      <c r="C4">
        <v>1.2152964600976199</v>
      </c>
      <c r="D4">
        <v>1.65144529448889</v>
      </c>
      <c r="E4">
        <v>1.24108649064072</v>
      </c>
      <c r="F4">
        <v>0.78921996636115799</v>
      </c>
      <c r="G4">
        <v>0.65695896136707599</v>
      </c>
      <c r="H4">
        <v>0.648858087974022</v>
      </c>
      <c r="I4" s="2">
        <v>0.58902416776609301</v>
      </c>
      <c r="J4">
        <f t="shared" ref="J4:J67" si="1">MATCH(MIN(B4:I4),B4:I4,-1)</f>
        <v>8</v>
      </c>
      <c r="K4" s="5">
        <f t="shared" si="0"/>
        <v>0.58902416776609301</v>
      </c>
    </row>
    <row r="5" spans="1:11" x14ac:dyDescent="0.25">
      <c r="A5" s="2" t="s">
        <v>12</v>
      </c>
      <c r="B5">
        <v>1.35659979452991</v>
      </c>
      <c r="C5">
        <v>1.27551934533526</v>
      </c>
      <c r="D5">
        <v>2.0665450256025801</v>
      </c>
      <c r="E5">
        <v>1.44940940331829</v>
      </c>
      <c r="F5">
        <v>1.2353412496329299</v>
      </c>
      <c r="G5">
        <v>1.21369154897467</v>
      </c>
      <c r="H5">
        <v>0.99838019129536604</v>
      </c>
      <c r="I5" s="2">
        <v>1.1143497239409901</v>
      </c>
      <c r="J5">
        <f t="shared" si="1"/>
        <v>7</v>
      </c>
      <c r="K5" s="5">
        <f t="shared" si="0"/>
        <v>0.99838019129536604</v>
      </c>
    </row>
    <row r="6" spans="1:11" x14ac:dyDescent="0.25">
      <c r="A6" s="2" t="s">
        <v>13</v>
      </c>
      <c r="B6">
        <v>1.6555838275863399</v>
      </c>
      <c r="C6">
        <v>1.67322371863699</v>
      </c>
      <c r="D6">
        <v>2.10801607450504</v>
      </c>
      <c r="E6">
        <v>1.77137576539437</v>
      </c>
      <c r="F6">
        <v>1.1891204189993001</v>
      </c>
      <c r="G6">
        <v>1.1716912800591699</v>
      </c>
      <c r="H6">
        <v>1.5096874168480301</v>
      </c>
      <c r="I6" s="2">
        <v>1.2666501709889699</v>
      </c>
      <c r="J6">
        <f t="shared" si="1"/>
        <v>6</v>
      </c>
      <c r="K6" s="5">
        <f t="shared" si="0"/>
        <v>1.1716912800591699</v>
      </c>
    </row>
    <row r="7" spans="1:11" x14ac:dyDescent="0.25">
      <c r="A7" s="2" t="s">
        <v>14</v>
      </c>
      <c r="B7">
        <v>0.55731169369869005</v>
      </c>
      <c r="C7">
        <v>0.555985989833224</v>
      </c>
      <c r="D7">
        <v>1.58174269307141</v>
      </c>
      <c r="E7">
        <v>0.77707257299374799</v>
      </c>
      <c r="F7">
        <v>0.86458497415538405</v>
      </c>
      <c r="G7">
        <v>0.877704516908695</v>
      </c>
      <c r="H7">
        <v>1.04922645412975</v>
      </c>
      <c r="I7" s="2">
        <v>0.77972670618005602</v>
      </c>
      <c r="J7">
        <f t="shared" si="1"/>
        <v>2</v>
      </c>
      <c r="K7" s="5">
        <f t="shared" si="0"/>
        <v>0.555985989833224</v>
      </c>
    </row>
    <row r="8" spans="1:11" x14ac:dyDescent="0.25">
      <c r="A8" s="2" t="s">
        <v>15</v>
      </c>
      <c r="B8">
        <v>0.92810661998065802</v>
      </c>
      <c r="C8">
        <v>0.907803367889915</v>
      </c>
      <c r="D8">
        <v>0.965356745825102</v>
      </c>
      <c r="E8">
        <v>0.91147149409771</v>
      </c>
      <c r="F8">
        <v>1.3933432389045399</v>
      </c>
      <c r="G8">
        <v>1.3481903924726699</v>
      </c>
      <c r="H8">
        <v>18160.6798651309</v>
      </c>
      <c r="I8" s="2">
        <v>1.4505919695442699</v>
      </c>
      <c r="J8">
        <f t="shared" si="1"/>
        <v>2</v>
      </c>
      <c r="K8" s="5">
        <f t="shared" si="0"/>
        <v>0.907803367889915</v>
      </c>
    </row>
    <row r="9" spans="1:11" x14ac:dyDescent="0.25">
      <c r="A9" s="2" t="s">
        <v>16</v>
      </c>
      <c r="B9">
        <v>0.39492162724806401</v>
      </c>
      <c r="C9">
        <v>0.370727926948696</v>
      </c>
      <c r="D9">
        <v>0.44049797876473201</v>
      </c>
      <c r="E9">
        <v>0.396364616058829</v>
      </c>
      <c r="F9">
        <v>0.39907302908379</v>
      </c>
      <c r="G9">
        <v>0.423851764272828</v>
      </c>
      <c r="H9">
        <v>0.39603687449938502</v>
      </c>
      <c r="I9" s="2">
        <v>0.386112943708671</v>
      </c>
      <c r="J9">
        <f t="shared" si="1"/>
        <v>2</v>
      </c>
      <c r="K9" s="5">
        <f t="shared" si="0"/>
        <v>0.370727926948696</v>
      </c>
    </row>
    <row r="10" spans="1:11" x14ac:dyDescent="0.25">
      <c r="A10" s="2" t="s">
        <v>17</v>
      </c>
      <c r="B10">
        <v>1.5240333704564</v>
      </c>
      <c r="C10">
        <v>1.32339013939894</v>
      </c>
      <c r="D10">
        <v>2.0911385962970499</v>
      </c>
      <c r="E10">
        <v>1.33832838823623</v>
      </c>
      <c r="F10">
        <v>2.7014797895462301</v>
      </c>
      <c r="G10">
        <v>2.3167609678083498</v>
      </c>
      <c r="H10">
        <v>2.0243343953534798</v>
      </c>
      <c r="I10" s="2">
        <v>1.70586252487655</v>
      </c>
      <c r="J10">
        <f t="shared" si="1"/>
        <v>2</v>
      </c>
      <c r="K10" s="5">
        <f t="shared" si="0"/>
        <v>1.32339013939894</v>
      </c>
    </row>
    <row r="11" spans="1:11" x14ac:dyDescent="0.25">
      <c r="A11" s="2" t="s">
        <v>18</v>
      </c>
      <c r="B11">
        <v>0.76667984151050095</v>
      </c>
      <c r="C11">
        <v>0.61708384534691696</v>
      </c>
      <c r="D11">
        <v>1.01741458251121</v>
      </c>
      <c r="E11">
        <v>0.53088724205780902</v>
      </c>
      <c r="F11">
        <v>0.90470259142286102</v>
      </c>
      <c r="G11">
        <v>0.78664158174076604</v>
      </c>
      <c r="H11">
        <v>0.85586971911730403</v>
      </c>
      <c r="I11" s="2">
        <v>0.604519785344515</v>
      </c>
      <c r="J11">
        <f t="shared" si="1"/>
        <v>4</v>
      </c>
      <c r="K11" s="5">
        <f t="shared" si="0"/>
        <v>0.53088724205780902</v>
      </c>
    </row>
    <row r="12" spans="1:11" x14ac:dyDescent="0.25">
      <c r="A12" s="2" t="s">
        <v>19</v>
      </c>
      <c r="B12">
        <v>0.76489913871083604</v>
      </c>
      <c r="C12">
        <v>0.63132905908801396</v>
      </c>
      <c r="D12">
        <v>0.78178998266264599</v>
      </c>
      <c r="E12">
        <v>0.62201872395148305</v>
      </c>
      <c r="F12">
        <v>0.47259685290209003</v>
      </c>
      <c r="G12">
        <v>0.44806815554558499</v>
      </c>
      <c r="H12">
        <v>0.57386626631952797</v>
      </c>
      <c r="I12" s="2">
        <v>0.48477541642468602</v>
      </c>
      <c r="J12">
        <f t="shared" si="1"/>
        <v>6</v>
      </c>
      <c r="K12" s="5">
        <f t="shared" si="0"/>
        <v>0.44806815554558499</v>
      </c>
    </row>
    <row r="13" spans="1:11" x14ac:dyDescent="0.25">
      <c r="A13" s="2" t="s">
        <v>20</v>
      </c>
      <c r="B13">
        <v>1.5667506575394099</v>
      </c>
      <c r="C13">
        <v>1.4857447421043399</v>
      </c>
      <c r="D13">
        <v>1.97541365286071</v>
      </c>
      <c r="E13">
        <v>1.5877676376424299</v>
      </c>
      <c r="F13">
        <v>2.1673533533802098</v>
      </c>
      <c r="G13">
        <v>2.06520695416754</v>
      </c>
      <c r="H13">
        <v>1.39341808660209</v>
      </c>
      <c r="I13" s="2">
        <v>1.78668998072149</v>
      </c>
      <c r="J13">
        <f t="shared" si="1"/>
        <v>7</v>
      </c>
      <c r="K13" s="5">
        <f t="shared" si="0"/>
        <v>1.39341808660209</v>
      </c>
    </row>
    <row r="14" spans="1:11" x14ac:dyDescent="0.25">
      <c r="A14" s="2" t="s">
        <v>21</v>
      </c>
      <c r="B14">
        <v>0.63034178665205098</v>
      </c>
      <c r="C14">
        <v>0.51857596904884395</v>
      </c>
      <c r="D14">
        <v>605.40075433734103</v>
      </c>
      <c r="E14">
        <v>0.70965650771009703</v>
      </c>
      <c r="F14">
        <v>1.0174776112216199</v>
      </c>
      <c r="G14">
        <v>0.785646465480347</v>
      </c>
      <c r="H14">
        <v>0.73518191784433895</v>
      </c>
      <c r="I14" s="2">
        <v>0.58885343678330904</v>
      </c>
      <c r="J14">
        <f t="shared" si="1"/>
        <v>2</v>
      </c>
      <c r="K14" s="5">
        <f t="shared" si="0"/>
        <v>0.51857596904884395</v>
      </c>
    </row>
    <row r="15" spans="1:11" x14ac:dyDescent="0.25">
      <c r="A15" s="2" t="s">
        <v>22</v>
      </c>
      <c r="B15">
        <v>0.40600865527802499</v>
      </c>
      <c r="C15">
        <v>0.37976547629445401</v>
      </c>
      <c r="D15" s="1">
        <v>2.2638995790289001E+27</v>
      </c>
      <c r="E15">
        <v>0.36555525791439902</v>
      </c>
      <c r="F15">
        <v>1.0673446410226</v>
      </c>
      <c r="G15">
        <v>0.886880150348758</v>
      </c>
      <c r="H15">
        <v>1.03669746895821</v>
      </c>
      <c r="I15" s="2">
        <v>0.72918621474909495</v>
      </c>
      <c r="J15">
        <f t="shared" si="1"/>
        <v>4</v>
      </c>
      <c r="K15" s="5">
        <f t="shared" si="0"/>
        <v>0.36555525791439902</v>
      </c>
    </row>
    <row r="16" spans="1:11" x14ac:dyDescent="0.25">
      <c r="A16" s="2" t="s">
        <v>23</v>
      </c>
      <c r="B16">
        <v>0.81625985700935699</v>
      </c>
      <c r="C16">
        <v>0.81055958642663495</v>
      </c>
      <c r="D16">
        <v>0.90828329337387304</v>
      </c>
      <c r="E16">
        <v>0.83511661652800395</v>
      </c>
      <c r="F16">
        <v>0.49194579919571801</v>
      </c>
      <c r="G16">
        <v>0.464182615014888</v>
      </c>
      <c r="H16">
        <v>6.6252572182639797</v>
      </c>
      <c r="I16" s="2">
        <v>0.68563696930825402</v>
      </c>
      <c r="J16">
        <f t="shared" si="1"/>
        <v>6</v>
      </c>
      <c r="K16" s="5">
        <f t="shared" si="0"/>
        <v>0.464182615014888</v>
      </c>
    </row>
    <row r="17" spans="1:11" x14ac:dyDescent="0.25">
      <c r="A17" s="2" t="s">
        <v>24</v>
      </c>
      <c r="B17">
        <v>0.245154793028733</v>
      </c>
      <c r="C17">
        <v>0.246727148592743</v>
      </c>
      <c r="D17">
        <v>0.31379739332829498</v>
      </c>
      <c r="E17">
        <v>0.27425795194547498</v>
      </c>
      <c r="F17">
        <v>0.56490024057688504</v>
      </c>
      <c r="G17">
        <v>0.51618353184457599</v>
      </c>
      <c r="H17">
        <v>0.41775767389824903</v>
      </c>
      <c r="I17" s="2">
        <v>0.38845424196204198</v>
      </c>
      <c r="J17">
        <f t="shared" si="1"/>
        <v>1</v>
      </c>
      <c r="K17" s="5">
        <f t="shared" si="0"/>
        <v>0.245154793028733</v>
      </c>
    </row>
    <row r="18" spans="1:11" x14ac:dyDescent="0.25">
      <c r="A18" s="2" t="s">
        <v>25</v>
      </c>
      <c r="B18">
        <v>0.75297386222408902</v>
      </c>
      <c r="C18">
        <v>0.76344733967707901</v>
      </c>
      <c r="D18">
        <v>1.3316577617399801</v>
      </c>
      <c r="E18">
        <v>0.97311115321942698</v>
      </c>
      <c r="F18">
        <v>1.3152029214462</v>
      </c>
      <c r="G18">
        <v>1.20444439321523</v>
      </c>
      <c r="H18">
        <v>1.0013640598065201</v>
      </c>
      <c r="I18" s="2">
        <v>0.90171927622932502</v>
      </c>
      <c r="J18">
        <f t="shared" si="1"/>
        <v>1</v>
      </c>
      <c r="K18" s="5">
        <f t="shared" si="0"/>
        <v>0.75297386222408902</v>
      </c>
    </row>
    <row r="19" spans="1:11" x14ac:dyDescent="0.25">
      <c r="A19" s="2" t="s">
        <v>26</v>
      </c>
      <c r="B19">
        <v>0.69210124797991202</v>
      </c>
      <c r="C19">
        <v>0.58157151744546898</v>
      </c>
      <c r="D19">
        <v>0.72859126126644802</v>
      </c>
      <c r="E19">
        <v>0.56288416054871304</v>
      </c>
      <c r="F19">
        <v>1.6873863006685199</v>
      </c>
      <c r="G19">
        <v>1.17799912902726</v>
      </c>
      <c r="H19">
        <v>0.73402359943085704</v>
      </c>
      <c r="I19" s="2">
        <v>0.52838451089605698</v>
      </c>
      <c r="J19">
        <f t="shared" si="1"/>
        <v>8</v>
      </c>
      <c r="K19" s="5">
        <f t="shared" si="0"/>
        <v>0.52838451089605698</v>
      </c>
    </row>
    <row r="20" spans="1:11" x14ac:dyDescent="0.25">
      <c r="A20" s="2" t="s">
        <v>27</v>
      </c>
      <c r="B20">
        <v>1.50065546851495</v>
      </c>
      <c r="C20">
        <v>1.38770517711218</v>
      </c>
      <c r="D20">
        <v>1.8199760194989201</v>
      </c>
      <c r="E20">
        <v>1.5291838919330401</v>
      </c>
      <c r="F20">
        <v>1.1029440357887199</v>
      </c>
      <c r="G20">
        <v>1.01170211370769</v>
      </c>
      <c r="H20">
        <v>1.76996748867932</v>
      </c>
      <c r="I20" s="2">
        <v>1.1055559870348399</v>
      </c>
      <c r="J20">
        <f t="shared" si="1"/>
        <v>6</v>
      </c>
      <c r="K20" s="5">
        <f t="shared" si="0"/>
        <v>1.01170211370769</v>
      </c>
    </row>
    <row r="21" spans="1:11" x14ac:dyDescent="0.25">
      <c r="A21" s="2" t="s">
        <v>28</v>
      </c>
      <c r="B21">
        <v>1.02654293106724</v>
      </c>
      <c r="C21">
        <v>0.9702720201624</v>
      </c>
      <c r="D21">
        <v>1.2611671841471499</v>
      </c>
      <c r="E21">
        <v>1.03266688040259</v>
      </c>
      <c r="F21">
        <v>0.69866319582659997</v>
      </c>
      <c r="G21">
        <v>0.70942231755808005</v>
      </c>
      <c r="H21">
        <v>0.93421537692832402</v>
      </c>
      <c r="I21" s="2">
        <v>0.70901208434393304</v>
      </c>
      <c r="J21">
        <f t="shared" si="1"/>
        <v>5</v>
      </c>
      <c r="K21" s="5">
        <f t="shared" si="0"/>
        <v>0.69866319582659997</v>
      </c>
    </row>
    <row r="22" spans="1:11" x14ac:dyDescent="0.25">
      <c r="A22" s="2" t="s">
        <v>29</v>
      </c>
      <c r="B22">
        <v>0.75549059736450896</v>
      </c>
      <c r="C22">
        <v>0.69453993442255602</v>
      </c>
      <c r="D22">
        <v>0.72825103052378704</v>
      </c>
      <c r="E22">
        <v>0.70698117202926403</v>
      </c>
      <c r="F22">
        <v>0.838011847273471</v>
      </c>
      <c r="G22">
        <v>0.75528102173122702</v>
      </c>
      <c r="H22">
        <v>1.17608642414803</v>
      </c>
      <c r="I22" s="2">
        <v>0.68238481388953998</v>
      </c>
      <c r="J22">
        <f t="shared" si="1"/>
        <v>8</v>
      </c>
      <c r="K22" s="5">
        <f t="shared" si="0"/>
        <v>0.68238481388953998</v>
      </c>
    </row>
    <row r="23" spans="1:11" x14ac:dyDescent="0.25">
      <c r="A23" s="2" t="s">
        <v>30</v>
      </c>
      <c r="B23">
        <v>1.2221386875092</v>
      </c>
      <c r="C23">
        <v>1.1621566249831501</v>
      </c>
      <c r="D23">
        <v>1.3738414956395699</v>
      </c>
      <c r="E23">
        <v>1.1917064454566499</v>
      </c>
      <c r="F23">
        <v>0.76248573580308199</v>
      </c>
      <c r="G23">
        <v>0.64493914307047395</v>
      </c>
      <c r="H23">
        <v>0.41293611461245699</v>
      </c>
      <c r="I23" s="2">
        <v>0.410286969681387</v>
      </c>
      <c r="J23">
        <f t="shared" si="1"/>
        <v>8</v>
      </c>
      <c r="K23" s="5">
        <f t="shared" si="0"/>
        <v>0.410286969681387</v>
      </c>
    </row>
    <row r="24" spans="1:11" x14ac:dyDescent="0.25">
      <c r="A24" s="2" t="s">
        <v>31</v>
      </c>
      <c r="B24">
        <v>1.0521902780427601</v>
      </c>
      <c r="C24">
        <v>0.98185468898144301</v>
      </c>
      <c r="D24">
        <v>1.4392162313199</v>
      </c>
      <c r="E24">
        <v>1.1228475732812599</v>
      </c>
      <c r="F24">
        <v>1.0309906681999901</v>
      </c>
      <c r="G24">
        <v>0.93733853867348105</v>
      </c>
      <c r="H24">
        <v>0.99866847549377302</v>
      </c>
      <c r="I24" s="2">
        <v>0.80536656343595203</v>
      </c>
      <c r="J24">
        <f t="shared" si="1"/>
        <v>8</v>
      </c>
      <c r="K24" s="5">
        <f t="shared" si="0"/>
        <v>0.80536656343595203</v>
      </c>
    </row>
    <row r="25" spans="1:11" x14ac:dyDescent="0.25">
      <c r="A25" s="2">
        <v>429</v>
      </c>
      <c r="B25">
        <v>0.83403863955705804</v>
      </c>
      <c r="C25">
        <v>0.76360783637140095</v>
      </c>
      <c r="D25">
        <v>1.0284075986354499</v>
      </c>
      <c r="E25">
        <v>0.79807596429646099</v>
      </c>
      <c r="F25">
        <v>0.78343933476990901</v>
      </c>
      <c r="G25">
        <v>0.78760096068257401</v>
      </c>
      <c r="H25">
        <v>0.60699991556089194</v>
      </c>
      <c r="I25" s="2">
        <v>0.61795068152347199</v>
      </c>
      <c r="J25">
        <f t="shared" si="1"/>
        <v>7</v>
      </c>
      <c r="K25" s="5">
        <f t="shared" si="0"/>
        <v>0.60699991556089194</v>
      </c>
    </row>
    <row r="26" spans="1:11" x14ac:dyDescent="0.25">
      <c r="A26" s="2" t="s">
        <v>32</v>
      </c>
      <c r="B26">
        <v>1.14258772899522</v>
      </c>
      <c r="C26">
        <v>1.0342272597357001</v>
      </c>
      <c r="D26">
        <v>1.0809615690298999</v>
      </c>
      <c r="E26">
        <v>0.963069370850409</v>
      </c>
      <c r="F26">
        <v>1.61157961602189</v>
      </c>
      <c r="G26">
        <v>1.5216228757061501</v>
      </c>
      <c r="H26">
        <v>1.02373836461332</v>
      </c>
      <c r="I26" s="2">
        <v>1.2534778784828799</v>
      </c>
      <c r="J26">
        <f t="shared" si="1"/>
        <v>4</v>
      </c>
      <c r="K26" s="5">
        <f t="shared" si="0"/>
        <v>0.963069370850409</v>
      </c>
    </row>
    <row r="27" spans="1:11" x14ac:dyDescent="0.25">
      <c r="A27" s="2" t="s">
        <v>33</v>
      </c>
      <c r="B27">
        <v>0.751821349432377</v>
      </c>
      <c r="C27">
        <v>0.721755300190286</v>
      </c>
      <c r="D27">
        <v>0.88090179512604405</v>
      </c>
      <c r="E27">
        <v>0.72979205079452802</v>
      </c>
      <c r="F27">
        <v>1.0965414733245</v>
      </c>
      <c r="G27">
        <v>1.0809644905601199</v>
      </c>
      <c r="H27">
        <v>1.15745775204672</v>
      </c>
      <c r="I27" s="2">
        <v>1.0831987413833699</v>
      </c>
      <c r="J27">
        <f t="shared" si="1"/>
        <v>2</v>
      </c>
      <c r="K27" s="5">
        <f t="shared" si="0"/>
        <v>0.721755300190286</v>
      </c>
    </row>
    <row r="28" spans="1:11" x14ac:dyDescent="0.25">
      <c r="A28" s="2" t="s">
        <v>34</v>
      </c>
      <c r="B28">
        <v>1.019724850367</v>
      </c>
      <c r="C28">
        <v>0.99194297210278404</v>
      </c>
      <c r="D28">
        <v>1.3458847128289699</v>
      </c>
      <c r="E28">
        <v>1.1549376422539599</v>
      </c>
      <c r="F28">
        <v>1.49014043573257</v>
      </c>
      <c r="G28">
        <v>1.37234696182514</v>
      </c>
      <c r="H28">
        <v>0.920327804978195</v>
      </c>
      <c r="I28" s="2">
        <v>1.1606051994084301</v>
      </c>
      <c r="J28">
        <f t="shared" si="1"/>
        <v>7</v>
      </c>
      <c r="K28" s="5">
        <f t="shared" si="0"/>
        <v>0.920327804978195</v>
      </c>
    </row>
    <row r="29" spans="1:11" x14ac:dyDescent="0.25">
      <c r="A29" s="2" t="s">
        <v>35</v>
      </c>
      <c r="B29">
        <v>1.7647329569792201</v>
      </c>
      <c r="C29">
        <v>1.6164518517436799</v>
      </c>
      <c r="D29">
        <v>2.0590742373390101</v>
      </c>
      <c r="E29">
        <v>1.72863825255634</v>
      </c>
      <c r="F29">
        <v>1.6801265965401799</v>
      </c>
      <c r="G29">
        <v>1.5593823758445</v>
      </c>
      <c r="H29">
        <v>1.7399473034255299</v>
      </c>
      <c r="I29" s="2">
        <v>1.3150654430928499</v>
      </c>
      <c r="J29">
        <f t="shared" si="1"/>
        <v>8</v>
      </c>
      <c r="K29" s="5">
        <f t="shared" si="0"/>
        <v>1.3150654430928499</v>
      </c>
    </row>
    <row r="30" spans="1:11" x14ac:dyDescent="0.25">
      <c r="A30" s="2" t="s">
        <v>36</v>
      </c>
      <c r="B30">
        <v>0.69114631302462803</v>
      </c>
      <c r="C30">
        <v>0.630571944150491</v>
      </c>
      <c r="D30">
        <v>1.44034807189716</v>
      </c>
      <c r="E30">
        <v>0.66302047915067697</v>
      </c>
      <c r="F30">
        <v>1.28196731400979</v>
      </c>
      <c r="G30">
        <v>1.16486181083409</v>
      </c>
      <c r="H30">
        <v>1.3546388529128699</v>
      </c>
      <c r="I30" s="2">
        <v>1.0171518674866999</v>
      </c>
      <c r="J30">
        <f t="shared" si="1"/>
        <v>2</v>
      </c>
      <c r="K30" s="5">
        <f t="shared" si="0"/>
        <v>0.630571944150491</v>
      </c>
    </row>
    <row r="31" spans="1:11" x14ac:dyDescent="0.25">
      <c r="A31" s="2" t="s">
        <v>37</v>
      </c>
      <c r="B31">
        <v>0.97033040161245998</v>
      </c>
      <c r="C31">
        <v>0.891173590731692</v>
      </c>
      <c r="D31">
        <v>12.288197750795099</v>
      </c>
      <c r="E31">
        <v>0.92607540599964</v>
      </c>
      <c r="F31">
        <v>1.3080398587880999</v>
      </c>
      <c r="G31">
        <v>1.2186499451450099</v>
      </c>
      <c r="H31">
        <v>151.397734000583</v>
      </c>
      <c r="I31" s="2">
        <v>0.99402510050983806</v>
      </c>
      <c r="J31">
        <f t="shared" si="1"/>
        <v>2</v>
      </c>
      <c r="K31" s="5">
        <f t="shared" si="0"/>
        <v>0.891173590731692</v>
      </c>
    </row>
    <row r="32" spans="1:11" x14ac:dyDescent="0.25">
      <c r="A32" s="2" t="s">
        <v>38</v>
      </c>
      <c r="B32">
        <v>0.685765651890621</v>
      </c>
      <c r="C32">
        <v>0.65388315496951799</v>
      </c>
      <c r="D32">
        <v>0.73402393805496302</v>
      </c>
      <c r="E32">
        <v>0.68769426179956705</v>
      </c>
      <c r="F32">
        <v>1.0395778592937199</v>
      </c>
      <c r="G32">
        <v>0.867420145423485</v>
      </c>
      <c r="H32">
        <v>0.62951946781148704</v>
      </c>
      <c r="I32" s="2">
        <v>0.71905667416338603</v>
      </c>
      <c r="J32">
        <f t="shared" si="1"/>
        <v>7</v>
      </c>
      <c r="K32" s="5">
        <f t="shared" si="0"/>
        <v>0.62951946781148704</v>
      </c>
    </row>
    <row r="33" spans="1:11" x14ac:dyDescent="0.25">
      <c r="A33" s="2" t="s">
        <v>39</v>
      </c>
      <c r="B33">
        <v>1.09271398744396</v>
      </c>
      <c r="C33">
        <v>0.99039875444958403</v>
      </c>
      <c r="D33">
        <v>1.17753655443229</v>
      </c>
      <c r="E33">
        <v>0.98053134426432798</v>
      </c>
      <c r="F33">
        <v>1.29570941578587</v>
      </c>
      <c r="G33">
        <v>1.2029775998026599</v>
      </c>
      <c r="H33">
        <v>1.3903852568194299</v>
      </c>
      <c r="I33" s="2">
        <v>0.98445506117722203</v>
      </c>
      <c r="J33">
        <f t="shared" si="1"/>
        <v>4</v>
      </c>
      <c r="K33" s="5">
        <f t="shared" si="0"/>
        <v>0.98053134426432798</v>
      </c>
    </row>
    <row r="34" spans="1:11" x14ac:dyDescent="0.25">
      <c r="A34" s="2" t="s">
        <v>40</v>
      </c>
      <c r="B34">
        <v>1.1934628000843801</v>
      </c>
      <c r="C34">
        <v>1.00558074704384</v>
      </c>
      <c r="D34">
        <v>1.19576097561896</v>
      </c>
      <c r="E34">
        <v>1.0459074081592701</v>
      </c>
      <c r="F34">
        <v>1.37914603516472</v>
      </c>
      <c r="G34">
        <v>1.09505147340507</v>
      </c>
      <c r="H34">
        <v>1.0329462962496101</v>
      </c>
      <c r="I34" s="2">
        <v>0.95632289201063903</v>
      </c>
      <c r="J34">
        <f t="shared" si="1"/>
        <v>8</v>
      </c>
      <c r="K34" s="5">
        <f t="shared" si="0"/>
        <v>0.95632289201063903</v>
      </c>
    </row>
    <row r="35" spans="1:11" x14ac:dyDescent="0.25">
      <c r="A35" s="2" t="s">
        <v>41</v>
      </c>
      <c r="B35">
        <v>1.2069266581450599</v>
      </c>
      <c r="C35">
        <v>1.0450862249603801</v>
      </c>
      <c r="D35">
        <v>1.17067349550521</v>
      </c>
      <c r="E35">
        <v>1.0389182247290101</v>
      </c>
      <c r="F35">
        <v>1.4240635495734</v>
      </c>
      <c r="G35">
        <v>1.2518357415066701</v>
      </c>
      <c r="H35">
        <v>0.94411058529022995</v>
      </c>
      <c r="I35" s="2">
        <v>1.1622346641813801</v>
      </c>
      <c r="J35">
        <f t="shared" si="1"/>
        <v>7</v>
      </c>
      <c r="K35" s="5">
        <f t="shared" si="0"/>
        <v>0.94411058529022995</v>
      </c>
    </row>
    <row r="36" spans="1:11" x14ac:dyDescent="0.25">
      <c r="A36" s="2" t="s">
        <v>42</v>
      </c>
      <c r="B36">
        <v>0.85161530755911596</v>
      </c>
      <c r="C36">
        <v>0.82717910323090305</v>
      </c>
      <c r="D36">
        <v>0.99039410285611296</v>
      </c>
      <c r="E36">
        <v>0.87858023448375799</v>
      </c>
      <c r="F36">
        <v>1.2595817666434601</v>
      </c>
      <c r="G36">
        <v>1.26609645682072</v>
      </c>
      <c r="H36">
        <v>0.85900861953603802</v>
      </c>
      <c r="I36" s="2">
        <v>1.1233741316201</v>
      </c>
      <c r="J36">
        <f t="shared" si="1"/>
        <v>2</v>
      </c>
      <c r="K36" s="5">
        <f t="shared" si="0"/>
        <v>0.82717910323090305</v>
      </c>
    </row>
    <row r="37" spans="1:11" x14ac:dyDescent="0.25">
      <c r="A37" s="2" t="s">
        <v>43</v>
      </c>
      <c r="B37">
        <v>1.4461543212350301</v>
      </c>
      <c r="C37">
        <v>1.33039533176911</v>
      </c>
      <c r="D37">
        <v>1.5458092411770299</v>
      </c>
      <c r="E37">
        <v>1.3136656996932901</v>
      </c>
      <c r="F37">
        <v>2.0122254329551099</v>
      </c>
      <c r="G37">
        <v>1.7644285045761301</v>
      </c>
      <c r="H37">
        <v>1.8207412788778701</v>
      </c>
      <c r="I37" s="2">
        <v>1.4963657941141</v>
      </c>
      <c r="J37">
        <f t="shared" si="1"/>
        <v>4</v>
      </c>
      <c r="K37" s="5">
        <f t="shared" si="0"/>
        <v>1.3136656996932901</v>
      </c>
    </row>
    <row r="38" spans="1:11" x14ac:dyDescent="0.25">
      <c r="A38" s="2" t="s">
        <v>44</v>
      </c>
      <c r="B38">
        <v>0.87061228911726696</v>
      </c>
      <c r="C38">
        <v>0.83564749347129696</v>
      </c>
      <c r="D38">
        <v>0.88335340597840695</v>
      </c>
      <c r="E38">
        <v>0.85429158682919004</v>
      </c>
      <c r="F38">
        <v>1.50663003854246</v>
      </c>
      <c r="G38">
        <v>1.07417676098601</v>
      </c>
      <c r="H38">
        <v>0.97114767496097198</v>
      </c>
      <c r="I38" s="2">
        <v>0.89898533646050904</v>
      </c>
      <c r="J38">
        <f t="shared" si="1"/>
        <v>2</v>
      </c>
      <c r="K38" s="5">
        <f t="shared" si="0"/>
        <v>0.83564749347129696</v>
      </c>
    </row>
    <row r="39" spans="1:11" x14ac:dyDescent="0.25">
      <c r="A39" s="2" t="s">
        <v>45</v>
      </c>
      <c r="B39">
        <v>0.86806097612077704</v>
      </c>
      <c r="C39">
        <v>0.88612254772355403</v>
      </c>
      <c r="D39">
        <v>0.91709834519635702</v>
      </c>
      <c r="E39">
        <v>0.91180019944440505</v>
      </c>
      <c r="F39">
        <v>1.18011669086011</v>
      </c>
      <c r="G39">
        <v>1.0345374175406401</v>
      </c>
      <c r="H39">
        <v>0.78216281728387904</v>
      </c>
      <c r="I39" s="2">
        <v>0.75275568218380395</v>
      </c>
      <c r="J39">
        <f t="shared" si="1"/>
        <v>8</v>
      </c>
      <c r="K39" s="5">
        <f t="shared" si="0"/>
        <v>0.75275568218380395</v>
      </c>
    </row>
    <row r="40" spans="1:11" x14ac:dyDescent="0.25">
      <c r="A40" s="2" t="s">
        <v>46</v>
      </c>
      <c r="B40">
        <v>1.0720217017511</v>
      </c>
      <c r="C40">
        <v>1.0217854685038199</v>
      </c>
      <c r="D40">
        <v>1.41556603523216</v>
      </c>
      <c r="E40">
        <v>1.1957212455078801</v>
      </c>
      <c r="F40">
        <v>1.8651607243408801</v>
      </c>
      <c r="G40">
        <v>1.5933295644307</v>
      </c>
      <c r="H40">
        <v>1.48242265051418</v>
      </c>
      <c r="I40" s="2">
        <v>1.2616210616749299</v>
      </c>
      <c r="J40">
        <f t="shared" si="1"/>
        <v>2</v>
      </c>
      <c r="K40" s="5">
        <f t="shared" si="0"/>
        <v>1.0217854685038199</v>
      </c>
    </row>
    <row r="41" spans="1:11" x14ac:dyDescent="0.25">
      <c r="A41" s="2" t="s">
        <v>47</v>
      </c>
      <c r="B41">
        <v>1.0622232490161101</v>
      </c>
      <c r="C41">
        <v>0.78171961841882798</v>
      </c>
      <c r="D41">
        <v>1.1017704695721999</v>
      </c>
      <c r="E41">
        <v>0.69543145661697103</v>
      </c>
      <c r="F41">
        <v>2.73508692086908</v>
      </c>
      <c r="G41">
        <v>2.0684888669191301</v>
      </c>
      <c r="H41">
        <v>0.90556949123747699</v>
      </c>
      <c r="I41" s="2">
        <v>1.03697145430958</v>
      </c>
      <c r="J41">
        <f t="shared" si="1"/>
        <v>4</v>
      </c>
      <c r="K41" s="5">
        <f t="shared" si="0"/>
        <v>0.69543145661697103</v>
      </c>
    </row>
    <row r="42" spans="1:11" x14ac:dyDescent="0.25">
      <c r="A42" s="2" t="s">
        <v>48</v>
      </c>
      <c r="B42">
        <v>1.1686065930696601</v>
      </c>
      <c r="C42">
        <v>1.11303686370567</v>
      </c>
      <c r="D42">
        <v>1.40534843425756</v>
      </c>
      <c r="E42">
        <v>1.21428661031594</v>
      </c>
      <c r="F42">
        <v>0.64019911869389201</v>
      </c>
      <c r="G42">
        <v>0.58993961018368002</v>
      </c>
      <c r="H42">
        <v>0.78579874315561504</v>
      </c>
      <c r="I42" s="2">
        <v>0.56570341711755101</v>
      </c>
      <c r="J42">
        <f t="shared" si="1"/>
        <v>8</v>
      </c>
      <c r="K42" s="5">
        <f t="shared" si="0"/>
        <v>0.56570341711755101</v>
      </c>
    </row>
    <row r="43" spans="1:11" x14ac:dyDescent="0.25">
      <c r="A43" s="2" t="s">
        <v>49</v>
      </c>
      <c r="B43">
        <v>0.487029922564087</v>
      </c>
      <c r="C43">
        <v>0.48061361392952801</v>
      </c>
      <c r="D43">
        <v>0.633685655575845</v>
      </c>
      <c r="E43">
        <v>0.56721045741019205</v>
      </c>
      <c r="F43">
        <v>1.06430411905162</v>
      </c>
      <c r="G43">
        <v>0.772262544774729</v>
      </c>
      <c r="H43">
        <v>0.71886487488194695</v>
      </c>
      <c r="I43" s="2">
        <v>0.55558662562731098</v>
      </c>
      <c r="J43">
        <f t="shared" si="1"/>
        <v>2</v>
      </c>
      <c r="K43" s="5">
        <f t="shared" si="0"/>
        <v>0.48061361392952801</v>
      </c>
    </row>
    <row r="44" spans="1:11" x14ac:dyDescent="0.25">
      <c r="A44" s="2" t="s">
        <v>50</v>
      </c>
      <c r="B44">
        <v>1.3452372947454301</v>
      </c>
      <c r="C44">
        <v>1.1715332616734699</v>
      </c>
      <c r="D44">
        <v>2.2889833136918001</v>
      </c>
      <c r="E44">
        <v>1.28392723114902</v>
      </c>
      <c r="F44">
        <v>2.3505715839704902</v>
      </c>
      <c r="G44">
        <v>1.9666827746125</v>
      </c>
      <c r="H44">
        <v>1.37552355699102</v>
      </c>
      <c r="I44" s="2">
        <v>1.3906197920572101</v>
      </c>
      <c r="J44">
        <f t="shared" si="1"/>
        <v>2</v>
      </c>
      <c r="K44" s="5">
        <f t="shared" si="0"/>
        <v>1.1715332616734699</v>
      </c>
    </row>
    <row r="45" spans="1:11" x14ac:dyDescent="0.25">
      <c r="A45" s="2" t="s">
        <v>51</v>
      </c>
      <c r="B45">
        <v>0.99161231616891898</v>
      </c>
      <c r="C45">
        <v>0.93784286230737401</v>
      </c>
      <c r="D45">
        <v>2.0280760798195798</v>
      </c>
      <c r="E45">
        <v>1.2156038699296901</v>
      </c>
      <c r="F45">
        <v>1.70942705527877</v>
      </c>
      <c r="G45">
        <v>1.55292484066533</v>
      </c>
      <c r="H45">
        <v>1.73905766965887</v>
      </c>
      <c r="I45" s="2">
        <v>1.4192630043052299</v>
      </c>
      <c r="J45">
        <f t="shared" si="1"/>
        <v>2</v>
      </c>
      <c r="K45" s="5">
        <f t="shared" si="0"/>
        <v>0.93784286230737401</v>
      </c>
    </row>
    <row r="46" spans="1:11" x14ac:dyDescent="0.25">
      <c r="A46" s="2" t="s">
        <v>52</v>
      </c>
      <c r="B46">
        <v>0.83978331292788599</v>
      </c>
      <c r="C46">
        <v>0.84637801746004204</v>
      </c>
      <c r="D46">
        <v>0.81665933328168205</v>
      </c>
      <c r="E46">
        <v>0.84618347396832305</v>
      </c>
      <c r="F46">
        <v>1.15614313270725</v>
      </c>
      <c r="G46">
        <v>0.99089797526975298</v>
      </c>
      <c r="H46">
        <v>0.83074922811228402</v>
      </c>
      <c r="I46" s="2">
        <v>0.90913190843111402</v>
      </c>
      <c r="J46">
        <f t="shared" si="1"/>
        <v>3</v>
      </c>
      <c r="K46" s="5">
        <f t="shared" si="0"/>
        <v>0.81665933328168205</v>
      </c>
    </row>
    <row r="47" spans="1:11" x14ac:dyDescent="0.25">
      <c r="A47" s="2" t="s">
        <v>53</v>
      </c>
      <c r="B47">
        <v>1.3060883038954001</v>
      </c>
      <c r="C47">
        <v>1.22058677997045</v>
      </c>
      <c r="D47">
        <v>1.81410918019311</v>
      </c>
      <c r="E47">
        <v>1.2915489181986699</v>
      </c>
      <c r="F47">
        <v>1.1402861734737599</v>
      </c>
      <c r="G47">
        <v>1.02673834990915</v>
      </c>
      <c r="H47">
        <v>1.0690584342235001</v>
      </c>
      <c r="I47" s="2">
        <v>0.87071917060296899</v>
      </c>
      <c r="J47">
        <f t="shared" si="1"/>
        <v>8</v>
      </c>
      <c r="K47" s="5">
        <f t="shared" si="0"/>
        <v>0.87071917060296899</v>
      </c>
    </row>
    <row r="48" spans="1:11" x14ac:dyDescent="0.25">
      <c r="A48" s="2" t="s">
        <v>54</v>
      </c>
      <c r="B48">
        <v>1.23234263236912</v>
      </c>
      <c r="C48">
        <v>0.96520440216227898</v>
      </c>
      <c r="D48">
        <v>1.4717671809789701</v>
      </c>
      <c r="E48">
        <v>0.85678229319789101</v>
      </c>
      <c r="F48">
        <v>0.87530609739800203</v>
      </c>
      <c r="G48">
        <v>0.80503352429178199</v>
      </c>
      <c r="H48">
        <v>1.0942658373684799</v>
      </c>
      <c r="I48" s="2">
        <v>0.74541329934880896</v>
      </c>
      <c r="J48">
        <f t="shared" si="1"/>
        <v>8</v>
      </c>
      <c r="K48" s="5">
        <f t="shared" si="0"/>
        <v>0.74541329934880896</v>
      </c>
    </row>
    <row r="49" spans="1:11" x14ac:dyDescent="0.25">
      <c r="A49" s="2" t="s">
        <v>55</v>
      </c>
      <c r="B49">
        <v>0.751532585961873</v>
      </c>
      <c r="C49">
        <v>0.70700639741848803</v>
      </c>
      <c r="D49">
        <v>0.75190264304130805</v>
      </c>
      <c r="E49">
        <v>0.69819770080989596</v>
      </c>
      <c r="F49">
        <v>0.84615039209642495</v>
      </c>
      <c r="G49">
        <v>0.64846426600291096</v>
      </c>
      <c r="H49">
        <v>0.29698123842164997</v>
      </c>
      <c r="I49" s="2">
        <v>0.37484676022874802</v>
      </c>
      <c r="J49">
        <f t="shared" si="1"/>
        <v>7</v>
      </c>
      <c r="K49" s="5">
        <f t="shared" si="0"/>
        <v>0.29698123842164997</v>
      </c>
    </row>
    <row r="50" spans="1:11" x14ac:dyDescent="0.25">
      <c r="A50" s="2" t="s">
        <v>56</v>
      </c>
      <c r="B50">
        <v>0.82430683275745997</v>
      </c>
      <c r="C50">
        <v>0.79194501420228902</v>
      </c>
      <c r="D50">
        <v>0.880307376985066</v>
      </c>
      <c r="E50">
        <v>0.817959444575726</v>
      </c>
      <c r="F50">
        <v>1.0720634512196701</v>
      </c>
      <c r="G50">
        <v>1.03592651263538</v>
      </c>
      <c r="H50">
        <v>0.777128642046375</v>
      </c>
      <c r="I50" s="2">
        <v>0.82077703652617595</v>
      </c>
      <c r="J50">
        <f t="shared" si="1"/>
        <v>7</v>
      </c>
      <c r="K50" s="5">
        <f t="shared" si="0"/>
        <v>0.777128642046375</v>
      </c>
    </row>
    <row r="51" spans="1:11" x14ac:dyDescent="0.25">
      <c r="A51" s="2" t="s">
        <v>57</v>
      </c>
      <c r="B51">
        <v>1.283220362275</v>
      </c>
      <c r="C51">
        <v>0.96006091894246204</v>
      </c>
      <c r="D51">
        <v>1.0604381246657999</v>
      </c>
      <c r="E51">
        <v>0.81747816610004498</v>
      </c>
      <c r="F51">
        <v>1.12147162188955</v>
      </c>
      <c r="G51">
        <v>0.95367153835852903</v>
      </c>
      <c r="H51">
        <v>1.0755578405851001</v>
      </c>
      <c r="I51" s="2">
        <v>0.85710780986961299</v>
      </c>
      <c r="J51">
        <f t="shared" si="1"/>
        <v>4</v>
      </c>
      <c r="K51" s="5">
        <f t="shared" si="0"/>
        <v>0.81747816610004498</v>
      </c>
    </row>
    <row r="52" spans="1:11" x14ac:dyDescent="0.25">
      <c r="A52" s="2" t="s">
        <v>58</v>
      </c>
      <c r="B52">
        <v>0.70446624457976903</v>
      </c>
      <c r="C52">
        <v>0.650234289380063</v>
      </c>
      <c r="D52">
        <v>1.93375584554964</v>
      </c>
      <c r="E52">
        <v>0.96949684763150801</v>
      </c>
      <c r="F52">
        <v>0.94075379179156804</v>
      </c>
      <c r="G52">
        <v>0.70477149651113802</v>
      </c>
      <c r="H52">
        <v>0.74039514968743803</v>
      </c>
      <c r="I52" s="2">
        <v>0.53997765937047604</v>
      </c>
      <c r="J52">
        <f t="shared" si="1"/>
        <v>8</v>
      </c>
      <c r="K52" s="5">
        <f t="shared" si="0"/>
        <v>0.53997765937047604</v>
      </c>
    </row>
    <row r="53" spans="1:11" x14ac:dyDescent="0.25">
      <c r="A53" s="2" t="s">
        <v>59</v>
      </c>
      <c r="B53">
        <v>1.73134544989593</v>
      </c>
      <c r="C53">
        <v>1.27280639894453</v>
      </c>
      <c r="D53" s="1">
        <v>2.3553495758802901E+112</v>
      </c>
      <c r="E53">
        <v>14.808421815555199</v>
      </c>
      <c r="F53">
        <v>1.9415530714959099</v>
      </c>
      <c r="G53">
        <v>1.3936534920861301</v>
      </c>
      <c r="H53">
        <v>3417.1748972288601</v>
      </c>
      <c r="I53" s="2">
        <v>1.1437016055073701</v>
      </c>
      <c r="J53">
        <f t="shared" si="1"/>
        <v>8</v>
      </c>
      <c r="K53" s="5">
        <f t="shared" si="0"/>
        <v>1.1437016055073701</v>
      </c>
    </row>
    <row r="54" spans="1:11" x14ac:dyDescent="0.25">
      <c r="A54" s="2" t="s">
        <v>60</v>
      </c>
      <c r="B54">
        <v>0.69980547535908399</v>
      </c>
      <c r="C54">
        <v>0.66426704394494496</v>
      </c>
      <c r="D54">
        <v>1.6922116828962599</v>
      </c>
      <c r="E54">
        <v>0.88137585506517702</v>
      </c>
      <c r="F54">
        <v>1.7136054241118499</v>
      </c>
      <c r="G54">
        <v>1.5223611192416699</v>
      </c>
      <c r="H54">
        <v>1.1554203188907399</v>
      </c>
      <c r="I54" s="2">
        <v>1.10988424306692</v>
      </c>
      <c r="J54">
        <f t="shared" si="1"/>
        <v>2</v>
      </c>
      <c r="K54" s="5">
        <f t="shared" si="0"/>
        <v>0.66426704394494496</v>
      </c>
    </row>
    <row r="55" spans="1:11" x14ac:dyDescent="0.25">
      <c r="A55" s="2" t="s">
        <v>61</v>
      </c>
      <c r="B55">
        <v>1.3204546275326301</v>
      </c>
      <c r="C55">
        <v>1.16565890293138</v>
      </c>
      <c r="D55">
        <v>1.65295207633088</v>
      </c>
      <c r="E55">
        <v>1.17521352662131</v>
      </c>
      <c r="F55">
        <v>0.99384842410847696</v>
      </c>
      <c r="G55">
        <v>0.74059203905405002</v>
      </c>
      <c r="H55">
        <v>1.10510947072965</v>
      </c>
      <c r="I55" s="2">
        <v>0.62633547832989001</v>
      </c>
      <c r="J55">
        <f t="shared" si="1"/>
        <v>8</v>
      </c>
      <c r="K55" s="5">
        <f t="shared" si="0"/>
        <v>0.62633547832989001</v>
      </c>
    </row>
    <row r="56" spans="1:11" x14ac:dyDescent="0.25">
      <c r="A56" s="2" t="s">
        <v>62</v>
      </c>
      <c r="B56">
        <v>0.81394329215667505</v>
      </c>
      <c r="C56">
        <v>0.88585122443624797</v>
      </c>
      <c r="D56">
        <v>1.1946628108504</v>
      </c>
      <c r="E56">
        <v>1.0499154314710699</v>
      </c>
      <c r="F56">
        <v>0.90434953398107798</v>
      </c>
      <c r="G56">
        <v>0.86700337774021397</v>
      </c>
      <c r="H56">
        <v>7.7555293062929902</v>
      </c>
      <c r="I56" s="2">
        <v>1.79555757381971</v>
      </c>
      <c r="J56">
        <f t="shared" si="1"/>
        <v>1</v>
      </c>
      <c r="K56" s="5">
        <f t="shared" si="0"/>
        <v>0.81394329215667505</v>
      </c>
    </row>
    <row r="57" spans="1:11" x14ac:dyDescent="0.25">
      <c r="A57" s="2" t="s">
        <v>63</v>
      </c>
      <c r="B57">
        <v>1.37289526347558</v>
      </c>
      <c r="C57">
        <v>1.1657994435335799</v>
      </c>
      <c r="D57">
        <v>1.39806288242851</v>
      </c>
      <c r="E57">
        <v>1.1628988859204299</v>
      </c>
      <c r="F57">
        <v>1.56150218316274</v>
      </c>
      <c r="G57">
        <v>1.3933559302896099</v>
      </c>
      <c r="H57">
        <v>0.98762272697886699</v>
      </c>
      <c r="I57" s="2">
        <v>1.1674551178208401</v>
      </c>
      <c r="J57">
        <f t="shared" si="1"/>
        <v>7</v>
      </c>
      <c r="K57" s="5">
        <f t="shared" si="0"/>
        <v>0.98762272697886699</v>
      </c>
    </row>
    <row r="58" spans="1:11" x14ac:dyDescent="0.25">
      <c r="A58" s="2" t="s">
        <v>64</v>
      </c>
      <c r="B58">
        <v>1.06052392761193</v>
      </c>
      <c r="C58">
        <v>0.98943272919078096</v>
      </c>
      <c r="D58">
        <v>1.1304618084251701</v>
      </c>
      <c r="E58">
        <v>1.03122526410827</v>
      </c>
      <c r="F58">
        <v>0.84945373681331604</v>
      </c>
      <c r="G58">
        <v>0.65617507279507903</v>
      </c>
      <c r="H58">
        <v>0.534009308939282</v>
      </c>
      <c r="I58" s="2">
        <v>0.43728857522499298</v>
      </c>
      <c r="J58">
        <f t="shared" si="1"/>
        <v>8</v>
      </c>
      <c r="K58" s="5">
        <f t="shared" si="0"/>
        <v>0.43728857522499298</v>
      </c>
    </row>
    <row r="59" spans="1:11" x14ac:dyDescent="0.25">
      <c r="A59" s="2" t="s">
        <v>65</v>
      </c>
      <c r="B59">
        <v>0.58627557788935702</v>
      </c>
      <c r="C59">
        <v>0.53547442827950997</v>
      </c>
      <c r="D59">
        <v>0.69927351695305195</v>
      </c>
      <c r="E59">
        <v>0.59232050142238801</v>
      </c>
      <c r="F59">
        <v>0.69397567944949401</v>
      </c>
      <c r="G59">
        <v>0.50143776911411897</v>
      </c>
      <c r="H59">
        <v>0.94688138269573696</v>
      </c>
      <c r="I59" s="2">
        <v>0.60530867375735498</v>
      </c>
      <c r="J59">
        <f t="shared" si="1"/>
        <v>6</v>
      </c>
      <c r="K59" s="5">
        <f t="shared" si="0"/>
        <v>0.50143776911411897</v>
      </c>
    </row>
    <row r="60" spans="1:11" x14ac:dyDescent="0.25">
      <c r="A60" s="2" t="s">
        <v>66</v>
      </c>
      <c r="B60">
        <v>0.72686789742816205</v>
      </c>
      <c r="C60">
        <v>0.74480801569859401</v>
      </c>
      <c r="D60">
        <v>0.78765089264487198</v>
      </c>
      <c r="E60">
        <v>0.78306004889411795</v>
      </c>
      <c r="F60">
        <v>0.42489765926608603</v>
      </c>
      <c r="G60">
        <v>0.39092564939824898</v>
      </c>
      <c r="H60">
        <v>0.71587713734839498</v>
      </c>
      <c r="I60" s="2">
        <v>0.45916996924730402</v>
      </c>
      <c r="J60">
        <f t="shared" si="1"/>
        <v>6</v>
      </c>
      <c r="K60" s="5">
        <f t="shared" si="0"/>
        <v>0.39092564939824898</v>
      </c>
    </row>
    <row r="61" spans="1:11" x14ac:dyDescent="0.25">
      <c r="A61" s="2" t="s">
        <v>67</v>
      </c>
      <c r="B61">
        <v>1.1832785116150899</v>
      </c>
      <c r="C61">
        <v>1.08633776693566</v>
      </c>
      <c r="D61">
        <v>1.2733175992946799</v>
      </c>
      <c r="E61">
        <v>1.03795359257369</v>
      </c>
      <c r="F61">
        <v>2.29306714127013</v>
      </c>
      <c r="G61">
        <v>1.8751428850383201</v>
      </c>
      <c r="H61">
        <v>1.02132897362113</v>
      </c>
      <c r="I61" s="2">
        <v>1.1308423488278001</v>
      </c>
      <c r="J61">
        <f t="shared" si="1"/>
        <v>7</v>
      </c>
      <c r="K61" s="5">
        <f t="shared" si="0"/>
        <v>1.02132897362113</v>
      </c>
    </row>
    <row r="62" spans="1:11" x14ac:dyDescent="0.25">
      <c r="A62" s="2" t="s">
        <v>68</v>
      </c>
      <c r="B62">
        <v>0.59475985775596296</v>
      </c>
      <c r="C62">
        <v>0.65460201893931103</v>
      </c>
      <c r="D62">
        <v>0.80373516948621204</v>
      </c>
      <c r="E62">
        <v>0.73978363277082604</v>
      </c>
      <c r="F62">
        <v>1.5227995341056499</v>
      </c>
      <c r="G62">
        <v>1.3536668013467099</v>
      </c>
      <c r="H62">
        <v>0.95578168363952998</v>
      </c>
      <c r="I62" s="2">
        <v>0.96104653879903001</v>
      </c>
      <c r="J62">
        <f t="shared" si="1"/>
        <v>1</v>
      </c>
      <c r="K62" s="5">
        <f t="shared" si="0"/>
        <v>0.59475985775596296</v>
      </c>
    </row>
    <row r="63" spans="1:11" x14ac:dyDescent="0.25">
      <c r="A63" s="2" t="s">
        <v>69</v>
      </c>
      <c r="B63">
        <v>1.3774334572071201</v>
      </c>
      <c r="C63">
        <v>1.1408450188542401</v>
      </c>
      <c r="D63">
        <v>1.24557223316841</v>
      </c>
      <c r="E63">
        <v>0.98783851625071795</v>
      </c>
      <c r="F63">
        <v>2.0261531082426001</v>
      </c>
      <c r="G63">
        <v>1.6942626742867799</v>
      </c>
      <c r="H63">
        <v>1.4030338258231301</v>
      </c>
      <c r="I63" s="2">
        <v>1.27904808418284</v>
      </c>
      <c r="J63">
        <f t="shared" si="1"/>
        <v>4</v>
      </c>
      <c r="K63" s="5">
        <f t="shared" si="0"/>
        <v>0.98783851625071795</v>
      </c>
    </row>
    <row r="64" spans="1:11" x14ac:dyDescent="0.25">
      <c r="A64" s="2" t="s">
        <v>70</v>
      </c>
      <c r="B64">
        <v>1.3222528637239499</v>
      </c>
      <c r="C64">
        <v>1.2333272390894701</v>
      </c>
      <c r="D64">
        <v>1.46412524239133</v>
      </c>
      <c r="E64">
        <v>1.20998879316168</v>
      </c>
      <c r="F64">
        <v>1.49528945095852</v>
      </c>
      <c r="G64">
        <v>1.4201301241739599</v>
      </c>
      <c r="H64">
        <v>1.4756421713154499</v>
      </c>
      <c r="I64" s="2">
        <v>1.3282332318158401</v>
      </c>
      <c r="J64">
        <f t="shared" si="1"/>
        <v>4</v>
      </c>
      <c r="K64" s="5">
        <f t="shared" si="0"/>
        <v>1.20998879316168</v>
      </c>
    </row>
    <row r="65" spans="1:11" x14ac:dyDescent="0.25">
      <c r="A65" s="2" t="s">
        <v>71</v>
      </c>
      <c r="B65">
        <v>1.20544972321295</v>
      </c>
      <c r="C65">
        <v>1.1428517212864899</v>
      </c>
      <c r="D65">
        <v>1.51022337105904</v>
      </c>
      <c r="E65">
        <v>1.2546714458121899</v>
      </c>
      <c r="F65">
        <v>0.70190633746031295</v>
      </c>
      <c r="G65">
        <v>0.65357639299938897</v>
      </c>
      <c r="H65">
        <v>0.86868515410702396</v>
      </c>
      <c r="I65" s="2">
        <v>0.76463870411282497</v>
      </c>
      <c r="J65">
        <f t="shared" si="1"/>
        <v>6</v>
      </c>
      <c r="K65" s="5">
        <f t="shared" si="0"/>
        <v>0.65357639299938897</v>
      </c>
    </row>
    <row r="66" spans="1:11" x14ac:dyDescent="0.25">
      <c r="A66" s="2" t="s">
        <v>72</v>
      </c>
      <c r="B66">
        <v>1.5614131322373801</v>
      </c>
      <c r="C66">
        <v>1.45802469929261</v>
      </c>
      <c r="D66">
        <v>1.59761583118105</v>
      </c>
      <c r="E66">
        <v>1.3977306311114099</v>
      </c>
      <c r="F66">
        <v>1.5136276004637099</v>
      </c>
      <c r="G66">
        <v>1.36237114493721</v>
      </c>
      <c r="H66">
        <v>1.22081003864612</v>
      </c>
      <c r="I66" s="2">
        <v>1.10915479565459</v>
      </c>
      <c r="J66">
        <f t="shared" si="1"/>
        <v>8</v>
      </c>
      <c r="K66" s="5">
        <f t="shared" si="0"/>
        <v>1.10915479565459</v>
      </c>
    </row>
    <row r="67" spans="1:11" x14ac:dyDescent="0.25">
      <c r="A67" s="2" t="s">
        <v>73</v>
      </c>
      <c r="B67">
        <v>1.1208870110009901</v>
      </c>
      <c r="C67">
        <v>1.0626196706503701</v>
      </c>
      <c r="D67">
        <v>10.8480323596745</v>
      </c>
      <c r="E67">
        <v>1.14587613507693</v>
      </c>
      <c r="F67">
        <v>1.03127466846642</v>
      </c>
      <c r="G67">
        <v>1.04846863329468</v>
      </c>
      <c r="H67">
        <v>1.6182130530446901</v>
      </c>
      <c r="I67" s="2">
        <v>0.95133111051443098</v>
      </c>
      <c r="J67">
        <f t="shared" si="1"/>
        <v>8</v>
      </c>
      <c r="K67" s="5">
        <f t="shared" ref="K67:K130" si="2">MIN(B67:I67)</f>
        <v>0.95133111051443098</v>
      </c>
    </row>
    <row r="68" spans="1:11" x14ac:dyDescent="0.25">
      <c r="A68" s="2" t="s">
        <v>74</v>
      </c>
      <c r="B68">
        <v>0.70484103076192395</v>
      </c>
      <c r="C68">
        <v>0.66328030074988598</v>
      </c>
      <c r="D68">
        <v>0.64232702051415302</v>
      </c>
      <c r="E68">
        <v>0.632112977035452</v>
      </c>
      <c r="F68">
        <v>0.82133401877110601</v>
      </c>
      <c r="G68">
        <v>0.73437744514585401</v>
      </c>
      <c r="H68">
        <v>0.69665682253971895</v>
      </c>
      <c r="I68" s="2">
        <v>0.683245627249086</v>
      </c>
      <c r="J68">
        <f t="shared" ref="J68:J131" si="3">MATCH(MIN(B68:I68),B68:I68,-1)</f>
        <v>4</v>
      </c>
      <c r="K68" s="5">
        <f t="shared" si="2"/>
        <v>0.632112977035452</v>
      </c>
    </row>
    <row r="69" spans="1:11" x14ac:dyDescent="0.25">
      <c r="A69" s="2" t="s">
        <v>75</v>
      </c>
      <c r="B69">
        <v>1.10630408583301</v>
      </c>
      <c r="C69">
        <v>1.03955530690627</v>
      </c>
      <c r="D69">
        <v>1.20318764162699</v>
      </c>
      <c r="E69">
        <v>1.02727321043</v>
      </c>
      <c r="F69">
        <v>1.0453919594905301</v>
      </c>
      <c r="G69">
        <v>0.89286939021037304</v>
      </c>
      <c r="H69">
        <v>0.77440630337264804</v>
      </c>
      <c r="I69" s="2">
        <v>0.62890468028566104</v>
      </c>
      <c r="J69">
        <f t="shared" si="3"/>
        <v>8</v>
      </c>
      <c r="K69" s="5">
        <f t="shared" si="2"/>
        <v>0.62890468028566104</v>
      </c>
    </row>
    <row r="70" spans="1:11" x14ac:dyDescent="0.25">
      <c r="A70" s="2" t="s">
        <v>76</v>
      </c>
      <c r="B70">
        <v>1.1107340357600799</v>
      </c>
      <c r="C70">
        <v>0.97382821986680501</v>
      </c>
      <c r="D70">
        <v>0.90037112145466902</v>
      </c>
      <c r="E70">
        <v>0.88200847478584898</v>
      </c>
      <c r="F70">
        <v>0.94152062953442694</v>
      </c>
      <c r="G70">
        <v>0.88953863969107905</v>
      </c>
      <c r="H70">
        <v>1.4871740670808899</v>
      </c>
      <c r="I70" s="2">
        <v>0.88306014315885994</v>
      </c>
      <c r="J70">
        <f t="shared" si="3"/>
        <v>4</v>
      </c>
      <c r="K70" s="5">
        <f t="shared" si="2"/>
        <v>0.88200847478584898</v>
      </c>
    </row>
    <row r="71" spans="1:11" x14ac:dyDescent="0.25">
      <c r="A71" s="2" t="s">
        <v>77</v>
      </c>
      <c r="B71">
        <v>0.87692232950146898</v>
      </c>
      <c r="C71">
        <v>0.854801840522314</v>
      </c>
      <c r="D71">
        <v>1.00047198724044</v>
      </c>
      <c r="E71">
        <v>0.91204005057659898</v>
      </c>
      <c r="F71">
        <v>0.98977743671280805</v>
      </c>
      <c r="G71">
        <v>0.969737139203245</v>
      </c>
      <c r="H71">
        <v>0.86119651460547797</v>
      </c>
      <c r="I71" s="2">
        <v>0.97386727961369102</v>
      </c>
      <c r="J71">
        <f t="shared" si="3"/>
        <v>2</v>
      </c>
      <c r="K71" s="5">
        <f t="shared" si="2"/>
        <v>0.854801840522314</v>
      </c>
    </row>
    <row r="72" spans="1:11" x14ac:dyDescent="0.25">
      <c r="A72" s="2" t="s">
        <v>78</v>
      </c>
      <c r="B72">
        <v>0.92013901439616597</v>
      </c>
      <c r="C72">
        <v>0.93579773119958498</v>
      </c>
      <c r="D72">
        <v>1.06037013153009</v>
      </c>
      <c r="E72">
        <v>1.00426879829424</v>
      </c>
      <c r="F72">
        <v>1.0744924050825899</v>
      </c>
      <c r="G72">
        <v>1.0252977066248901</v>
      </c>
      <c r="H72">
        <v>1.03151467298863</v>
      </c>
      <c r="I72" s="2">
        <v>0.98343079029562397</v>
      </c>
      <c r="J72">
        <f t="shared" si="3"/>
        <v>1</v>
      </c>
      <c r="K72" s="5">
        <f t="shared" si="2"/>
        <v>0.92013901439616597</v>
      </c>
    </row>
    <row r="73" spans="1:11" x14ac:dyDescent="0.25">
      <c r="A73" s="2" t="s">
        <v>79</v>
      </c>
      <c r="B73">
        <v>0.75454078673017899</v>
      </c>
      <c r="C73">
        <v>0.71575574158776401</v>
      </c>
      <c r="D73">
        <v>0.80449091665450001</v>
      </c>
      <c r="E73">
        <v>0.734776427650224</v>
      </c>
      <c r="F73">
        <v>1.3596523609859801</v>
      </c>
      <c r="G73">
        <v>1.0375027688221099</v>
      </c>
      <c r="H73">
        <v>0.74138054885832705</v>
      </c>
      <c r="I73" s="2">
        <v>0.664666419179757</v>
      </c>
      <c r="J73">
        <f t="shared" si="3"/>
        <v>8</v>
      </c>
      <c r="K73" s="5">
        <f t="shared" si="2"/>
        <v>0.664666419179757</v>
      </c>
    </row>
    <row r="74" spans="1:11" x14ac:dyDescent="0.25">
      <c r="A74" s="2" t="s">
        <v>80</v>
      </c>
      <c r="B74">
        <v>1.0883093115078799</v>
      </c>
      <c r="C74">
        <v>0.99453786152603996</v>
      </c>
      <c r="D74">
        <v>1.2384926558115501</v>
      </c>
      <c r="E74">
        <v>0.87624649857089798</v>
      </c>
      <c r="F74">
        <v>1.1244278674603001</v>
      </c>
      <c r="G74">
        <v>1.0490222560640801</v>
      </c>
      <c r="H74">
        <v>1.1186874857957001</v>
      </c>
      <c r="I74" s="2">
        <v>1.12304870248361</v>
      </c>
      <c r="J74">
        <f t="shared" si="3"/>
        <v>4</v>
      </c>
      <c r="K74" s="5">
        <f t="shared" si="2"/>
        <v>0.87624649857089798</v>
      </c>
    </row>
    <row r="75" spans="1:11" x14ac:dyDescent="0.25">
      <c r="A75" s="2" t="s">
        <v>81</v>
      </c>
      <c r="B75">
        <v>1.2472383063849799</v>
      </c>
      <c r="C75">
        <v>1.2263954503376</v>
      </c>
      <c r="D75">
        <v>1.4254728110249799</v>
      </c>
      <c r="E75">
        <v>1.35989951977243</v>
      </c>
      <c r="F75">
        <v>0.65649592834065496</v>
      </c>
      <c r="G75">
        <v>0.54905044149551196</v>
      </c>
      <c r="H75">
        <v>0.78784166343664697</v>
      </c>
      <c r="I75" s="2">
        <v>0.61919254169364102</v>
      </c>
      <c r="J75">
        <f t="shared" si="3"/>
        <v>6</v>
      </c>
      <c r="K75" s="5">
        <f t="shared" si="2"/>
        <v>0.54905044149551196</v>
      </c>
    </row>
    <row r="76" spans="1:11" x14ac:dyDescent="0.25">
      <c r="A76" s="2" t="s">
        <v>82</v>
      </c>
      <c r="B76">
        <v>1.1040172854719901</v>
      </c>
      <c r="C76">
        <v>1.05309190923158</v>
      </c>
      <c r="D76">
        <v>1.16732316842729</v>
      </c>
      <c r="E76">
        <v>1.17342085983782</v>
      </c>
      <c r="F76">
        <v>0.56180461264265202</v>
      </c>
      <c r="G76">
        <v>0.57754868176028096</v>
      </c>
      <c r="H76">
        <v>0.94441809009780697</v>
      </c>
      <c r="I76" s="2">
        <v>0.74883497350009498</v>
      </c>
      <c r="J76">
        <f t="shared" si="3"/>
        <v>5</v>
      </c>
      <c r="K76" s="5">
        <f t="shared" si="2"/>
        <v>0.56180461264265202</v>
      </c>
    </row>
    <row r="77" spans="1:11" x14ac:dyDescent="0.25">
      <c r="A77" s="2" t="s">
        <v>83</v>
      </c>
      <c r="B77">
        <v>2.0337212858333702</v>
      </c>
      <c r="C77">
        <v>1.78513027817058</v>
      </c>
      <c r="D77">
        <v>2.2582075789401599</v>
      </c>
      <c r="E77">
        <v>1.64238899476622</v>
      </c>
      <c r="F77">
        <v>2.5841251062599699</v>
      </c>
      <c r="G77">
        <v>2.3158184440015499</v>
      </c>
      <c r="H77">
        <v>3.1420335773788399</v>
      </c>
      <c r="I77" s="2">
        <v>1.8886148841291399</v>
      </c>
      <c r="J77">
        <f t="shared" si="3"/>
        <v>4</v>
      </c>
      <c r="K77" s="5">
        <f t="shared" si="2"/>
        <v>1.64238899476622</v>
      </c>
    </row>
    <row r="78" spans="1:11" x14ac:dyDescent="0.25">
      <c r="A78" s="2" t="s">
        <v>84</v>
      </c>
      <c r="B78">
        <v>0.68769397467224502</v>
      </c>
      <c r="C78">
        <v>0.67452631029203702</v>
      </c>
      <c r="D78">
        <v>0.72134345967284896</v>
      </c>
      <c r="E78">
        <v>0.70314836741701103</v>
      </c>
      <c r="F78">
        <v>1.0178017321018999</v>
      </c>
      <c r="G78">
        <v>0.97770356977745199</v>
      </c>
      <c r="H78">
        <v>0.67793216626233099</v>
      </c>
      <c r="I78" s="2">
        <v>0.80910639869021905</v>
      </c>
      <c r="J78">
        <f t="shared" si="3"/>
        <v>2</v>
      </c>
      <c r="K78" s="5">
        <f t="shared" si="2"/>
        <v>0.67452631029203702</v>
      </c>
    </row>
    <row r="79" spans="1:11" x14ac:dyDescent="0.25">
      <c r="A79" s="2" t="s">
        <v>85</v>
      </c>
      <c r="B79">
        <v>1.17380544619509</v>
      </c>
      <c r="C79">
        <v>1.04667570190265</v>
      </c>
      <c r="D79">
        <v>1.52620674406414</v>
      </c>
      <c r="E79">
        <v>1.5042168836274099</v>
      </c>
      <c r="F79">
        <v>2.0091463193686701</v>
      </c>
      <c r="G79">
        <v>1.7197004635347699</v>
      </c>
      <c r="H79">
        <v>38.305855561422803</v>
      </c>
      <c r="I79" s="2">
        <v>2.12470481101805</v>
      </c>
      <c r="J79">
        <f t="shared" si="3"/>
        <v>2</v>
      </c>
      <c r="K79" s="5">
        <f t="shared" si="2"/>
        <v>1.04667570190265</v>
      </c>
    </row>
    <row r="80" spans="1:11" x14ac:dyDescent="0.25">
      <c r="A80" s="2" t="s">
        <v>86</v>
      </c>
      <c r="B80">
        <v>0.80516962209159104</v>
      </c>
      <c r="C80">
        <v>0.79856220220673602</v>
      </c>
      <c r="D80">
        <v>199554846.57464999</v>
      </c>
      <c r="E80">
        <v>0.905766650879404</v>
      </c>
      <c r="F80">
        <v>0.76006012944012602</v>
      </c>
      <c r="G80">
        <v>0.73312810190510802</v>
      </c>
      <c r="H80">
        <v>0.78945256122574403</v>
      </c>
      <c r="I80" s="2">
        <v>0.73349958863214204</v>
      </c>
      <c r="J80">
        <f t="shared" si="3"/>
        <v>6</v>
      </c>
      <c r="K80" s="5">
        <f t="shared" si="2"/>
        <v>0.73312810190510802</v>
      </c>
    </row>
    <row r="81" spans="1:11" x14ac:dyDescent="0.25">
      <c r="A81" s="2" t="s">
        <v>87</v>
      </c>
      <c r="B81">
        <v>0.81700023612143702</v>
      </c>
      <c r="C81">
        <v>0.76465357985564197</v>
      </c>
      <c r="D81">
        <v>1.1644703011076201</v>
      </c>
      <c r="E81">
        <v>0.75505939582932502</v>
      </c>
      <c r="F81">
        <v>0.90861916673596799</v>
      </c>
      <c r="G81">
        <v>0.85088474857358798</v>
      </c>
      <c r="H81">
        <v>0.58326896669927797</v>
      </c>
      <c r="I81" s="2">
        <v>0.72012098414028203</v>
      </c>
      <c r="J81">
        <f t="shared" si="3"/>
        <v>7</v>
      </c>
      <c r="K81" s="5">
        <f t="shared" si="2"/>
        <v>0.58326896669927797</v>
      </c>
    </row>
    <row r="82" spans="1:11" x14ac:dyDescent="0.25">
      <c r="A82" s="2" t="s">
        <v>88</v>
      </c>
      <c r="B82">
        <v>1.0331683909670999</v>
      </c>
      <c r="C82">
        <v>1.0255489244959499</v>
      </c>
      <c r="D82">
        <v>103036.34430995899</v>
      </c>
      <c r="E82">
        <v>1.1347164330116</v>
      </c>
      <c r="F82">
        <v>1.2865246219256099</v>
      </c>
      <c r="G82">
        <v>1.2190867648103001</v>
      </c>
      <c r="H82">
        <v>2.38550009653577</v>
      </c>
      <c r="I82" s="2">
        <v>1.0731329536890499</v>
      </c>
      <c r="J82">
        <f t="shared" si="3"/>
        <v>2</v>
      </c>
      <c r="K82" s="5">
        <f t="shared" si="2"/>
        <v>1.0255489244959499</v>
      </c>
    </row>
    <row r="83" spans="1:11" x14ac:dyDescent="0.25">
      <c r="A83" s="2" t="s">
        <v>89</v>
      </c>
      <c r="B83">
        <v>1.4093028899464399</v>
      </c>
      <c r="C83">
        <v>1.19624075582849</v>
      </c>
      <c r="D83">
        <v>16.292978189506101</v>
      </c>
      <c r="E83">
        <v>3.3837988835421098</v>
      </c>
      <c r="F83">
        <v>2.6454645128544598</v>
      </c>
      <c r="G83">
        <v>2.03245264020391</v>
      </c>
      <c r="H83">
        <v>3.59504137543298</v>
      </c>
      <c r="I83" s="2">
        <v>1.88754201919815</v>
      </c>
      <c r="J83">
        <f t="shared" si="3"/>
        <v>2</v>
      </c>
      <c r="K83" s="5">
        <f t="shared" si="2"/>
        <v>1.19624075582849</v>
      </c>
    </row>
    <row r="84" spans="1:11" x14ac:dyDescent="0.25">
      <c r="A84" s="2" t="s">
        <v>90</v>
      </c>
      <c r="B84">
        <v>1.0904892437040099</v>
      </c>
      <c r="C84">
        <v>1.06066310382034</v>
      </c>
      <c r="D84" s="1">
        <v>6.71630620336903E+30</v>
      </c>
      <c r="E84">
        <v>4180.2258285274302</v>
      </c>
      <c r="F84">
        <v>1.3136995389336401</v>
      </c>
      <c r="G84">
        <v>1.26016102410981</v>
      </c>
      <c r="H84">
        <v>3.5876940333385399</v>
      </c>
      <c r="I84" s="2">
        <v>1.3727848592896601</v>
      </c>
      <c r="J84">
        <f t="shared" si="3"/>
        <v>2</v>
      </c>
      <c r="K84" s="5">
        <f t="shared" si="2"/>
        <v>1.06066310382034</v>
      </c>
    </row>
    <row r="85" spans="1:11" x14ac:dyDescent="0.25">
      <c r="A85" s="2" t="s">
        <v>91</v>
      </c>
      <c r="B85">
        <v>0.95954319461109405</v>
      </c>
      <c r="C85">
        <v>0.90502397529462497</v>
      </c>
      <c r="D85">
        <v>1.1851556917167601</v>
      </c>
      <c r="E85">
        <v>1.0025519135884999</v>
      </c>
      <c r="F85">
        <v>1.0825279727174699</v>
      </c>
      <c r="G85">
        <v>0.75847483858270703</v>
      </c>
      <c r="H85">
        <v>0.44706627591269599</v>
      </c>
      <c r="I85" s="2">
        <v>0.44365038898700998</v>
      </c>
      <c r="J85">
        <f t="shared" si="3"/>
        <v>8</v>
      </c>
      <c r="K85" s="5">
        <f t="shared" si="2"/>
        <v>0.44365038898700998</v>
      </c>
    </row>
    <row r="86" spans="1:11" x14ac:dyDescent="0.25">
      <c r="A86" s="2" t="s">
        <v>92</v>
      </c>
      <c r="B86">
        <v>1.2621771645886299</v>
      </c>
      <c r="C86">
        <v>1.0418085232891401</v>
      </c>
      <c r="D86">
        <v>1.4370805352118099</v>
      </c>
      <c r="E86">
        <v>1.020691594029</v>
      </c>
      <c r="F86">
        <v>1.4012024056638499</v>
      </c>
      <c r="G86">
        <v>1.1714927495473599</v>
      </c>
      <c r="H86">
        <v>1.06055970967548</v>
      </c>
      <c r="I86" s="2">
        <v>0.87168764801855803</v>
      </c>
      <c r="J86">
        <f t="shared" si="3"/>
        <v>8</v>
      </c>
      <c r="K86" s="5">
        <f t="shared" si="2"/>
        <v>0.87168764801855803</v>
      </c>
    </row>
    <row r="87" spans="1:11" x14ac:dyDescent="0.25">
      <c r="A87" s="2" t="s">
        <v>93</v>
      </c>
      <c r="B87">
        <v>0.82124753333548495</v>
      </c>
      <c r="C87">
        <v>0.79211710425256399</v>
      </c>
      <c r="D87">
        <v>0.90284414547525405</v>
      </c>
      <c r="E87">
        <v>0.86150910300293204</v>
      </c>
      <c r="F87">
        <v>0.45216488934687898</v>
      </c>
      <c r="G87">
        <v>0.40639121075349999</v>
      </c>
      <c r="H87">
        <v>0.55194834460985098</v>
      </c>
      <c r="I87" s="2">
        <v>0.38373943052645199</v>
      </c>
      <c r="J87">
        <f t="shared" si="3"/>
        <v>8</v>
      </c>
      <c r="K87" s="5">
        <f t="shared" si="2"/>
        <v>0.38373943052645199</v>
      </c>
    </row>
    <row r="88" spans="1:11" x14ac:dyDescent="0.25">
      <c r="A88" s="2" t="s">
        <v>94</v>
      </c>
      <c r="B88">
        <v>1.11875103038177</v>
      </c>
      <c r="C88">
        <v>1.0651257393968701</v>
      </c>
      <c r="D88">
        <v>1.30572085349417</v>
      </c>
      <c r="E88">
        <v>1.1699179034123299</v>
      </c>
      <c r="F88">
        <v>1.29851406826178</v>
      </c>
      <c r="G88">
        <v>1.1579046991847799</v>
      </c>
      <c r="H88">
        <v>0.98021291094632401</v>
      </c>
      <c r="I88" s="2">
        <v>1.0272243522148901</v>
      </c>
      <c r="J88">
        <f t="shared" si="3"/>
        <v>7</v>
      </c>
      <c r="K88" s="5">
        <f t="shared" si="2"/>
        <v>0.98021291094632401</v>
      </c>
    </row>
    <row r="89" spans="1:11" x14ac:dyDescent="0.25">
      <c r="A89" s="2" t="s">
        <v>95</v>
      </c>
      <c r="B89">
        <v>1.13344293360506</v>
      </c>
      <c r="C89">
        <v>1.0451747398276501</v>
      </c>
      <c r="D89">
        <v>2.5519482696236602</v>
      </c>
      <c r="E89">
        <v>1.3130999514141899</v>
      </c>
      <c r="F89">
        <v>1.54036102805963</v>
      </c>
      <c r="G89">
        <v>1.3774295688448901</v>
      </c>
      <c r="H89">
        <v>1.54639630999775</v>
      </c>
      <c r="I89" s="2">
        <v>1.14241774576104</v>
      </c>
      <c r="J89">
        <f t="shared" si="3"/>
        <v>2</v>
      </c>
      <c r="K89" s="5">
        <f t="shared" si="2"/>
        <v>1.0451747398276501</v>
      </c>
    </row>
    <row r="90" spans="1:11" x14ac:dyDescent="0.25">
      <c r="A90" s="2" t="s">
        <v>96</v>
      </c>
      <c r="B90">
        <v>1.1118370445744099</v>
      </c>
      <c r="C90">
        <v>0.97676983986668797</v>
      </c>
      <c r="D90">
        <v>1.0464880027944701</v>
      </c>
      <c r="E90">
        <v>0.96621573992852805</v>
      </c>
      <c r="F90">
        <v>1.1301081421152901</v>
      </c>
      <c r="G90">
        <v>1.09716422505776</v>
      </c>
      <c r="H90">
        <v>0.87567299151589895</v>
      </c>
      <c r="I90" s="2">
        <v>0.95662040040246898</v>
      </c>
      <c r="J90">
        <f t="shared" si="3"/>
        <v>7</v>
      </c>
      <c r="K90" s="5">
        <f t="shared" si="2"/>
        <v>0.87567299151589895</v>
      </c>
    </row>
    <row r="91" spans="1:11" x14ac:dyDescent="0.25">
      <c r="A91" s="2" t="s">
        <v>97</v>
      </c>
      <c r="B91">
        <v>1.1497019512251401</v>
      </c>
      <c r="C91">
        <v>1.05010129321082</v>
      </c>
      <c r="D91">
        <v>1.33547885396141</v>
      </c>
      <c r="E91">
        <v>1.1189747472770799</v>
      </c>
      <c r="F91">
        <v>1.0729884987578799</v>
      </c>
      <c r="G91">
        <v>1.06142892216046</v>
      </c>
      <c r="H91">
        <v>0.90018899548632603</v>
      </c>
      <c r="I91" s="2">
        <v>0.97511296026664196</v>
      </c>
      <c r="J91">
        <f t="shared" si="3"/>
        <v>7</v>
      </c>
      <c r="K91" s="5">
        <f t="shared" si="2"/>
        <v>0.90018899548632603</v>
      </c>
    </row>
    <row r="92" spans="1:11" x14ac:dyDescent="0.25">
      <c r="A92" s="2" t="s">
        <v>98</v>
      </c>
      <c r="B92">
        <v>0.79261529948614196</v>
      </c>
      <c r="C92">
        <v>0.79203798104284495</v>
      </c>
      <c r="D92">
        <v>0.91740168541280398</v>
      </c>
      <c r="E92">
        <v>0.88045386191671604</v>
      </c>
      <c r="F92">
        <v>0.56618167966601496</v>
      </c>
      <c r="G92">
        <v>0.55559527272372899</v>
      </c>
      <c r="H92">
        <v>0.52993184245696501</v>
      </c>
      <c r="I92" s="2">
        <v>0.50651292783914503</v>
      </c>
      <c r="J92">
        <f t="shared" si="3"/>
        <v>8</v>
      </c>
      <c r="K92" s="5">
        <f t="shared" si="2"/>
        <v>0.50651292783914503</v>
      </c>
    </row>
    <row r="93" spans="1:11" x14ac:dyDescent="0.25">
      <c r="A93" s="2" t="s">
        <v>99</v>
      </c>
      <c r="B93">
        <v>1.26904820981301</v>
      </c>
      <c r="C93">
        <v>1.1766641677377001</v>
      </c>
      <c r="D93">
        <v>1.51917582422077</v>
      </c>
      <c r="E93">
        <v>1.2789921369008099</v>
      </c>
      <c r="F93">
        <v>1.3612235911831401</v>
      </c>
      <c r="G93">
        <v>1.13874960682782</v>
      </c>
      <c r="H93">
        <v>1.41426556280982</v>
      </c>
      <c r="I93" s="2">
        <v>0.99315752757468401</v>
      </c>
      <c r="J93">
        <f t="shared" si="3"/>
        <v>8</v>
      </c>
      <c r="K93" s="5">
        <f t="shared" si="2"/>
        <v>0.99315752757468401</v>
      </c>
    </row>
    <row r="94" spans="1:11" x14ac:dyDescent="0.25">
      <c r="A94" s="2" t="s">
        <v>100</v>
      </c>
      <c r="B94">
        <v>0.85067171250249096</v>
      </c>
      <c r="C94">
        <v>0.84443747646102196</v>
      </c>
      <c r="D94">
        <v>1.2557753053602101</v>
      </c>
      <c r="E94">
        <v>0.99052626241711605</v>
      </c>
      <c r="F94">
        <v>1.6285688610006499</v>
      </c>
      <c r="G94">
        <v>1.3878305635988399</v>
      </c>
      <c r="H94">
        <v>0.90285015400021496</v>
      </c>
      <c r="I94" s="2">
        <v>0.95295973149784496</v>
      </c>
      <c r="J94">
        <f t="shared" si="3"/>
        <v>2</v>
      </c>
      <c r="K94" s="5">
        <f t="shared" si="2"/>
        <v>0.84443747646102196</v>
      </c>
    </row>
    <row r="95" spans="1:11" x14ac:dyDescent="0.25">
      <c r="A95" s="2" t="s">
        <v>101</v>
      </c>
      <c r="B95">
        <v>0.98742564244856001</v>
      </c>
      <c r="C95">
        <v>0.95325718351039401</v>
      </c>
      <c r="D95">
        <v>1.1575206701851299</v>
      </c>
      <c r="E95">
        <v>1.02972320460054</v>
      </c>
      <c r="F95">
        <v>0.46454909078932699</v>
      </c>
      <c r="G95">
        <v>0.46605069406669303</v>
      </c>
      <c r="H95">
        <v>0.576822714132464</v>
      </c>
      <c r="I95" s="2">
        <v>0.47788799771121498</v>
      </c>
      <c r="J95">
        <f t="shared" si="3"/>
        <v>5</v>
      </c>
      <c r="K95" s="5">
        <f t="shared" si="2"/>
        <v>0.46454909078932699</v>
      </c>
    </row>
    <row r="96" spans="1:11" x14ac:dyDescent="0.25">
      <c r="A96" s="2" t="s">
        <v>102</v>
      </c>
      <c r="B96">
        <v>0.83923079344259999</v>
      </c>
      <c r="C96">
        <v>0.79901894383961902</v>
      </c>
      <c r="D96">
        <v>0.86546543053599001</v>
      </c>
      <c r="E96">
        <v>0.79024467213227101</v>
      </c>
      <c r="F96">
        <v>0.60249296281141795</v>
      </c>
      <c r="G96">
        <v>0.55012724594241103</v>
      </c>
      <c r="H96">
        <v>0.41690429188543199</v>
      </c>
      <c r="I96" s="2">
        <v>0.41608663395930801</v>
      </c>
      <c r="J96">
        <f t="shared" si="3"/>
        <v>8</v>
      </c>
      <c r="K96" s="5">
        <f t="shared" si="2"/>
        <v>0.41608663395930801</v>
      </c>
    </row>
    <row r="97" spans="1:11" x14ac:dyDescent="0.25">
      <c r="A97" s="2" t="s">
        <v>100</v>
      </c>
      <c r="B97">
        <v>0.86376854397405001</v>
      </c>
      <c r="C97">
        <v>0.89739926892223099</v>
      </c>
      <c r="D97">
        <v>1.22349612706669</v>
      </c>
      <c r="E97">
        <v>1.0307393089043799</v>
      </c>
      <c r="F97">
        <v>1.8621672472171</v>
      </c>
      <c r="G97">
        <v>1.5910422090746501</v>
      </c>
      <c r="H97">
        <v>1.1079061008988</v>
      </c>
      <c r="I97" s="2">
        <v>1.09180901564718</v>
      </c>
      <c r="J97">
        <f t="shared" si="3"/>
        <v>1</v>
      </c>
      <c r="K97" s="5">
        <f t="shared" si="2"/>
        <v>0.86376854397405001</v>
      </c>
    </row>
    <row r="98" spans="1:11" x14ac:dyDescent="0.25">
      <c r="A98" s="2" t="s">
        <v>103</v>
      </c>
      <c r="B98">
        <v>0.96107736809661204</v>
      </c>
      <c r="C98">
        <v>0.83718635118694396</v>
      </c>
      <c r="D98">
        <v>1.0166898408074101</v>
      </c>
      <c r="E98">
        <v>0.86157743488264704</v>
      </c>
      <c r="F98">
        <v>1.87349267304731</v>
      </c>
      <c r="G98">
        <v>1.4624225441151899</v>
      </c>
      <c r="H98">
        <v>1.1125917484746899</v>
      </c>
      <c r="I98" s="2">
        <v>0.99875432188755597</v>
      </c>
      <c r="J98">
        <f t="shared" si="3"/>
        <v>2</v>
      </c>
      <c r="K98" s="5">
        <f t="shared" si="2"/>
        <v>0.83718635118694396</v>
      </c>
    </row>
    <row r="99" spans="1:11" x14ac:dyDescent="0.25">
      <c r="A99" s="2" t="s">
        <v>104</v>
      </c>
      <c r="B99">
        <v>0.66956362995316598</v>
      </c>
      <c r="C99">
        <v>0.52996422130690501</v>
      </c>
      <c r="D99">
        <v>18.519289225128698</v>
      </c>
      <c r="E99">
        <v>0.64525554402057805</v>
      </c>
      <c r="I99" s="2">
        <v>2.0174050632911298</v>
      </c>
      <c r="J99">
        <f t="shared" si="3"/>
        <v>2</v>
      </c>
      <c r="K99" s="5">
        <f t="shared" si="2"/>
        <v>0.52996422130690501</v>
      </c>
    </row>
    <row r="100" spans="1:11" x14ac:dyDescent="0.25">
      <c r="A100" s="2" t="s">
        <v>106</v>
      </c>
      <c r="B100">
        <v>0.92748385223001495</v>
      </c>
      <c r="C100">
        <v>0.79965119687166697</v>
      </c>
      <c r="D100">
        <v>0.77473154495895002</v>
      </c>
      <c r="E100">
        <v>0.85875803008849305</v>
      </c>
      <c r="F100">
        <v>1.3594553156172799</v>
      </c>
      <c r="G100">
        <v>1.19674149941403</v>
      </c>
      <c r="H100">
        <v>1.09557178803996</v>
      </c>
      <c r="I100" s="2">
        <v>1.06580913917693</v>
      </c>
      <c r="J100">
        <f t="shared" si="3"/>
        <v>3</v>
      </c>
      <c r="K100" s="5">
        <f t="shared" si="2"/>
        <v>0.77473154495895002</v>
      </c>
    </row>
    <row r="101" spans="1:11" x14ac:dyDescent="0.25">
      <c r="A101" s="2" t="s">
        <v>107</v>
      </c>
      <c r="B101">
        <v>0.75672525068109597</v>
      </c>
      <c r="C101">
        <v>0.80878094890076002</v>
      </c>
      <c r="D101">
        <v>0.73812073495506803</v>
      </c>
      <c r="E101">
        <v>0.81436990153859201</v>
      </c>
      <c r="F101">
        <v>0.76064234866567704</v>
      </c>
      <c r="G101">
        <v>0.74911121200012598</v>
      </c>
      <c r="H101">
        <v>0.95735336478733402</v>
      </c>
      <c r="I101" s="2">
        <v>0.83546903153971397</v>
      </c>
      <c r="J101">
        <f t="shared" si="3"/>
        <v>3</v>
      </c>
      <c r="K101" s="5">
        <f t="shared" si="2"/>
        <v>0.73812073495506803</v>
      </c>
    </row>
    <row r="102" spans="1:11" x14ac:dyDescent="0.25">
      <c r="A102" s="2" t="s">
        <v>108</v>
      </c>
      <c r="B102">
        <v>1.0294864546439699</v>
      </c>
      <c r="C102">
        <v>0.97994050895429297</v>
      </c>
      <c r="D102">
        <v>1.28365719994354</v>
      </c>
      <c r="E102">
        <v>1.1176400152643999</v>
      </c>
      <c r="F102">
        <v>1.0466590374295299</v>
      </c>
      <c r="G102">
        <v>1.0157064170230099</v>
      </c>
      <c r="H102">
        <v>1.03867170520399</v>
      </c>
      <c r="I102" s="2">
        <v>0.99275671308073299</v>
      </c>
      <c r="J102">
        <f t="shared" si="3"/>
        <v>2</v>
      </c>
      <c r="K102" s="5">
        <f t="shared" si="2"/>
        <v>0.97994050895429297</v>
      </c>
    </row>
    <row r="103" spans="1:11" x14ac:dyDescent="0.25">
      <c r="A103" s="2" t="s">
        <v>109</v>
      </c>
      <c r="B103">
        <v>1.24721238789991</v>
      </c>
      <c r="C103">
        <v>1.18073710099067</v>
      </c>
      <c r="D103">
        <v>1.58302601955567</v>
      </c>
      <c r="E103">
        <v>1.3274935201203799</v>
      </c>
      <c r="F103">
        <v>1.2598391563815401</v>
      </c>
      <c r="G103">
        <v>1.21352968703338</v>
      </c>
      <c r="H103">
        <v>1.0774004557391601</v>
      </c>
      <c r="I103" s="2">
        <v>0.86335602706915004</v>
      </c>
      <c r="J103">
        <f t="shared" si="3"/>
        <v>8</v>
      </c>
      <c r="K103" s="5">
        <f t="shared" si="2"/>
        <v>0.86335602706915004</v>
      </c>
    </row>
    <row r="104" spans="1:11" x14ac:dyDescent="0.25">
      <c r="A104" s="2" t="s">
        <v>110</v>
      </c>
      <c r="B104">
        <v>3.2195391472001802</v>
      </c>
      <c r="C104">
        <v>2.4917487057229502</v>
      </c>
      <c r="D104">
        <v>9.7826706473950509</v>
      </c>
      <c r="E104">
        <v>3.1645994570822702</v>
      </c>
      <c r="F104">
        <v>4.4820400340841697</v>
      </c>
      <c r="G104">
        <v>3.6849277322312401</v>
      </c>
      <c r="H104">
        <v>7.1458214422738404</v>
      </c>
      <c r="I104" s="2">
        <v>3.29512534789108</v>
      </c>
      <c r="J104">
        <f t="shared" si="3"/>
        <v>2</v>
      </c>
      <c r="K104" s="5">
        <f t="shared" si="2"/>
        <v>2.4917487057229502</v>
      </c>
    </row>
    <row r="105" spans="1:11" x14ac:dyDescent="0.25">
      <c r="A105" s="2" t="s">
        <v>111</v>
      </c>
      <c r="B105">
        <v>0.85137242256752999</v>
      </c>
      <c r="C105">
        <v>0.68827537444989795</v>
      </c>
      <c r="D105">
        <v>0.88382780014710305</v>
      </c>
      <c r="E105">
        <v>0.63662667660938299</v>
      </c>
      <c r="F105">
        <v>0.86473397563174803</v>
      </c>
      <c r="G105">
        <v>0.81713251062191805</v>
      </c>
      <c r="H105">
        <v>1.1088252037849999</v>
      </c>
      <c r="I105" s="2">
        <v>0.71299212183489302</v>
      </c>
      <c r="J105">
        <f t="shared" si="3"/>
        <v>4</v>
      </c>
      <c r="K105" s="5">
        <f t="shared" si="2"/>
        <v>0.63662667660938299</v>
      </c>
    </row>
    <row r="106" spans="1:11" x14ac:dyDescent="0.25">
      <c r="A106" s="2" t="s">
        <v>112</v>
      </c>
      <c r="B106">
        <v>0.57931404557187904</v>
      </c>
      <c r="C106">
        <v>0.52484675604085096</v>
      </c>
      <c r="D106" s="1">
        <v>1.92036471305539E+21</v>
      </c>
      <c r="E106">
        <v>23.623583155786498</v>
      </c>
      <c r="F106">
        <v>1.1429275168378601</v>
      </c>
      <c r="G106">
        <v>0.87477299256665897</v>
      </c>
      <c r="H106">
        <v>4.5264802761912</v>
      </c>
      <c r="I106" s="2">
        <v>0.76279511181378901</v>
      </c>
      <c r="J106">
        <f t="shared" si="3"/>
        <v>2</v>
      </c>
      <c r="K106" s="5">
        <f t="shared" si="2"/>
        <v>0.52484675604085096</v>
      </c>
    </row>
    <row r="107" spans="1:11" x14ac:dyDescent="0.25">
      <c r="A107" s="2" t="s">
        <v>113</v>
      </c>
      <c r="B107">
        <v>0.78501727862981796</v>
      </c>
      <c r="C107">
        <v>0.71734007360536101</v>
      </c>
      <c r="D107">
        <v>0.87259137251691998</v>
      </c>
      <c r="E107">
        <v>0.74567769113082505</v>
      </c>
      <c r="F107">
        <v>1.0212901316349601</v>
      </c>
      <c r="G107">
        <v>0.72697772546623096</v>
      </c>
      <c r="H107">
        <v>0.85089524340374201</v>
      </c>
      <c r="I107" s="2">
        <v>0.60298850385368397</v>
      </c>
      <c r="J107">
        <f t="shared" si="3"/>
        <v>8</v>
      </c>
      <c r="K107" s="5">
        <f t="shared" si="2"/>
        <v>0.60298850385368397</v>
      </c>
    </row>
    <row r="108" spans="1:11" x14ac:dyDescent="0.25">
      <c r="A108" s="2" t="s">
        <v>114</v>
      </c>
      <c r="B108">
        <v>0.97841984105818103</v>
      </c>
      <c r="C108">
        <v>0.89495410742233805</v>
      </c>
      <c r="D108">
        <v>1.00462569954951</v>
      </c>
      <c r="E108">
        <v>0.89967141196669498</v>
      </c>
      <c r="F108">
        <v>1.0263605993484299</v>
      </c>
      <c r="G108">
        <v>0.87763955986217401</v>
      </c>
      <c r="H108">
        <v>0.63796011692786703</v>
      </c>
      <c r="I108" s="2">
        <v>0.72379536399044597</v>
      </c>
      <c r="J108">
        <f t="shared" si="3"/>
        <v>7</v>
      </c>
      <c r="K108" s="5">
        <f t="shared" si="2"/>
        <v>0.63796011692786703</v>
      </c>
    </row>
    <row r="109" spans="1:11" x14ac:dyDescent="0.25">
      <c r="A109" s="2" t="s">
        <v>115</v>
      </c>
      <c r="B109">
        <v>1.2971895537948599</v>
      </c>
      <c r="C109">
        <v>1.08816654843086</v>
      </c>
      <c r="D109">
        <v>10.9142657111608</v>
      </c>
      <c r="E109">
        <v>1.09530880928845</v>
      </c>
      <c r="F109">
        <v>0.87096886117509698</v>
      </c>
      <c r="G109">
        <v>0.70165671083977799</v>
      </c>
      <c r="H109">
        <v>30.405407206486998</v>
      </c>
      <c r="I109" s="2">
        <v>0.63163166968529805</v>
      </c>
      <c r="J109">
        <f t="shared" si="3"/>
        <v>8</v>
      </c>
      <c r="K109" s="5">
        <f t="shared" si="2"/>
        <v>0.63163166968529805</v>
      </c>
    </row>
    <row r="110" spans="1:11" x14ac:dyDescent="0.25">
      <c r="A110" s="2" t="s">
        <v>116</v>
      </c>
      <c r="B110">
        <v>1.1018497895988799</v>
      </c>
      <c r="C110">
        <v>0.98711200545411903</v>
      </c>
      <c r="D110">
        <v>2.1445498071879001</v>
      </c>
      <c r="E110">
        <v>1.0261110239698099</v>
      </c>
      <c r="F110">
        <v>1.35112807496795</v>
      </c>
      <c r="G110">
        <v>1.0936571030358999</v>
      </c>
      <c r="H110">
        <v>1.1262354577698901</v>
      </c>
      <c r="I110" s="2">
        <v>0.82581491862535095</v>
      </c>
      <c r="J110">
        <f t="shared" si="3"/>
        <v>8</v>
      </c>
      <c r="K110" s="5">
        <f t="shared" si="2"/>
        <v>0.82581491862535095</v>
      </c>
    </row>
    <row r="111" spans="1:11" x14ac:dyDescent="0.25">
      <c r="A111" s="2" t="s">
        <v>117</v>
      </c>
      <c r="B111">
        <v>0.97613867421676404</v>
      </c>
      <c r="C111">
        <v>0.93914196178985798</v>
      </c>
      <c r="D111">
        <v>0.96091531525493801</v>
      </c>
      <c r="E111">
        <v>0.99846958418652998</v>
      </c>
      <c r="F111">
        <v>1.2968903848264399</v>
      </c>
      <c r="G111">
        <v>1.1697815188773</v>
      </c>
      <c r="H111">
        <v>1.4461312558831401</v>
      </c>
      <c r="I111" s="2">
        <v>1.19837654642062</v>
      </c>
      <c r="J111">
        <f t="shared" si="3"/>
        <v>2</v>
      </c>
      <c r="K111" s="5">
        <f t="shared" si="2"/>
        <v>0.93914196178985798</v>
      </c>
    </row>
    <row r="112" spans="1:11" x14ac:dyDescent="0.25">
      <c r="A112" s="2" t="s">
        <v>118</v>
      </c>
      <c r="B112">
        <v>0.78184037796304795</v>
      </c>
      <c r="C112">
        <v>0.71819358061592098</v>
      </c>
      <c r="D112">
        <v>0.88308376393517496</v>
      </c>
      <c r="E112">
        <v>0.80792055588818001</v>
      </c>
      <c r="F112">
        <v>1.0864931224154899</v>
      </c>
      <c r="G112">
        <v>0.98072649113631505</v>
      </c>
      <c r="H112">
        <v>1.06710439095305</v>
      </c>
      <c r="I112" s="2">
        <v>0.83305674557535203</v>
      </c>
      <c r="J112">
        <f t="shared" si="3"/>
        <v>2</v>
      </c>
      <c r="K112" s="5">
        <f t="shared" si="2"/>
        <v>0.71819358061592098</v>
      </c>
    </row>
    <row r="113" spans="1:11" x14ac:dyDescent="0.25">
      <c r="A113" s="2" t="s">
        <v>119</v>
      </c>
      <c r="B113">
        <v>0.60505988760590901</v>
      </c>
      <c r="C113">
        <v>0.548231584656108</v>
      </c>
      <c r="D113">
        <v>0.94214198469108901</v>
      </c>
      <c r="E113">
        <v>0.64357453969622602</v>
      </c>
      <c r="F113">
        <v>1.94331526014122</v>
      </c>
      <c r="G113">
        <v>1.36262000889585</v>
      </c>
      <c r="H113">
        <v>1.42429175464945</v>
      </c>
      <c r="I113" s="2">
        <v>0.94343172638573003</v>
      </c>
      <c r="J113">
        <f t="shared" si="3"/>
        <v>2</v>
      </c>
      <c r="K113" s="5">
        <f t="shared" si="2"/>
        <v>0.548231584656108</v>
      </c>
    </row>
    <row r="114" spans="1:11" x14ac:dyDescent="0.25">
      <c r="A114" s="2" t="s">
        <v>120</v>
      </c>
      <c r="B114">
        <v>0.839140717061863</v>
      </c>
      <c r="C114">
        <v>0.79083494039015301</v>
      </c>
      <c r="D114">
        <v>41.618041113914302</v>
      </c>
      <c r="E114">
        <v>1.05810853935649</v>
      </c>
      <c r="F114">
        <v>0.47845687635419698</v>
      </c>
      <c r="G114">
        <v>0.40017517100598698</v>
      </c>
      <c r="H114">
        <v>24.945338814354901</v>
      </c>
      <c r="I114" s="2">
        <v>0.50375656545973102</v>
      </c>
      <c r="J114">
        <f t="shared" si="3"/>
        <v>6</v>
      </c>
      <c r="K114" s="5">
        <f t="shared" si="2"/>
        <v>0.40017517100598698</v>
      </c>
    </row>
    <row r="115" spans="1:11" x14ac:dyDescent="0.25">
      <c r="A115" s="2" t="s">
        <v>121</v>
      </c>
      <c r="B115">
        <v>1.8900898622697799</v>
      </c>
      <c r="C115">
        <v>1.56040615722516</v>
      </c>
      <c r="D115">
        <v>3.2368978936023201</v>
      </c>
      <c r="E115">
        <v>1.7106432108726199</v>
      </c>
      <c r="F115">
        <v>2.56405377602053</v>
      </c>
      <c r="G115">
        <v>2.13654457712921</v>
      </c>
      <c r="H115">
        <v>2.4575790030742199</v>
      </c>
      <c r="I115" s="2">
        <v>1.73487575130653</v>
      </c>
      <c r="J115">
        <f t="shared" si="3"/>
        <v>2</v>
      </c>
      <c r="K115" s="5">
        <f t="shared" si="2"/>
        <v>1.56040615722516</v>
      </c>
    </row>
    <row r="116" spans="1:11" x14ac:dyDescent="0.25">
      <c r="A116" s="2" t="s">
        <v>122</v>
      </c>
      <c r="B116">
        <v>1.0057116505350301</v>
      </c>
      <c r="C116">
        <v>0.96800095616435</v>
      </c>
      <c r="D116">
        <v>1.1927145116645199</v>
      </c>
      <c r="E116">
        <v>1.0796025106716201</v>
      </c>
      <c r="F116">
        <v>0.95303309753278398</v>
      </c>
      <c r="G116">
        <v>0.74213436631628404</v>
      </c>
      <c r="H116">
        <v>0.53438700569407904</v>
      </c>
      <c r="I116" s="2">
        <v>0.48357331927044001</v>
      </c>
      <c r="J116">
        <f t="shared" si="3"/>
        <v>8</v>
      </c>
      <c r="K116" s="5">
        <f t="shared" si="2"/>
        <v>0.48357331927044001</v>
      </c>
    </row>
    <row r="117" spans="1:11" x14ac:dyDescent="0.25">
      <c r="A117" s="2" t="s">
        <v>123</v>
      </c>
      <c r="B117">
        <v>0.80873749400564199</v>
      </c>
      <c r="C117">
        <v>0.65538626724879501</v>
      </c>
      <c r="D117">
        <v>0.94602153858126703</v>
      </c>
      <c r="E117">
        <v>0.64576829807541403</v>
      </c>
      <c r="F117">
        <v>1.7986803988262301</v>
      </c>
      <c r="G117">
        <v>1.3826551192249099</v>
      </c>
      <c r="H117">
        <v>1.1025070010368601</v>
      </c>
      <c r="I117" s="2">
        <v>1.0347854639378</v>
      </c>
      <c r="J117">
        <f t="shared" si="3"/>
        <v>4</v>
      </c>
      <c r="K117" s="5">
        <f t="shared" si="2"/>
        <v>0.64576829807541403</v>
      </c>
    </row>
    <row r="118" spans="1:11" x14ac:dyDescent="0.25">
      <c r="A118" s="2" t="s">
        <v>124</v>
      </c>
      <c r="B118">
        <v>1.0388869369334</v>
      </c>
      <c r="C118">
        <v>0.97668468817382204</v>
      </c>
      <c r="D118">
        <v>1.12145702630878</v>
      </c>
      <c r="E118">
        <v>1.0042894893432599</v>
      </c>
      <c r="F118">
        <v>1.24537051826815</v>
      </c>
      <c r="G118">
        <v>1.0267119427093101</v>
      </c>
      <c r="H118">
        <v>0.81218044722126903</v>
      </c>
      <c r="I118" s="2">
        <v>0.77510268418292105</v>
      </c>
      <c r="J118">
        <f t="shared" si="3"/>
        <v>8</v>
      </c>
      <c r="K118" s="5">
        <f t="shared" si="2"/>
        <v>0.77510268418292105</v>
      </c>
    </row>
    <row r="119" spans="1:11" x14ac:dyDescent="0.25">
      <c r="A119" s="2" t="s">
        <v>125</v>
      </c>
      <c r="B119">
        <v>0.75273675122884098</v>
      </c>
      <c r="C119">
        <v>0.56742234231358002</v>
      </c>
      <c r="D119">
        <v>0.95825970391607596</v>
      </c>
      <c r="E119">
        <v>0.64782825689553303</v>
      </c>
      <c r="F119">
        <v>0.82683447932318799</v>
      </c>
      <c r="G119">
        <v>0.65576774328639797</v>
      </c>
      <c r="H119">
        <v>0.85049468798830097</v>
      </c>
      <c r="I119" s="2">
        <v>0.54975257796741295</v>
      </c>
      <c r="J119">
        <f t="shared" si="3"/>
        <v>8</v>
      </c>
      <c r="K119" s="5">
        <f t="shared" si="2"/>
        <v>0.54975257796741295</v>
      </c>
    </row>
    <row r="120" spans="1:11" x14ac:dyDescent="0.25">
      <c r="A120" s="2" t="s">
        <v>126</v>
      </c>
      <c r="B120">
        <v>1.3344824655456899</v>
      </c>
      <c r="C120">
        <v>1.27774190089744</v>
      </c>
      <c r="D120">
        <v>1.7113073830976799</v>
      </c>
      <c r="E120">
        <v>1.49130228542305</v>
      </c>
      <c r="F120">
        <v>0.79181096454898003</v>
      </c>
      <c r="G120">
        <v>0.73885627167948198</v>
      </c>
      <c r="H120">
        <v>0.83223607397892096</v>
      </c>
      <c r="I120" s="2">
        <v>0.65306185921717397</v>
      </c>
      <c r="J120">
        <f t="shared" si="3"/>
        <v>8</v>
      </c>
      <c r="K120" s="5">
        <f t="shared" si="2"/>
        <v>0.65306185921717397</v>
      </c>
    </row>
    <row r="121" spans="1:11" x14ac:dyDescent="0.25">
      <c r="A121" s="2">
        <v>505</v>
      </c>
      <c r="B121">
        <v>1.1484117512871099</v>
      </c>
      <c r="C121">
        <v>1.14633504026234</v>
      </c>
      <c r="D121">
        <v>1.2910810977543601</v>
      </c>
      <c r="E121">
        <v>1.2229517689479601</v>
      </c>
      <c r="F121">
        <v>1.8415297444873999</v>
      </c>
      <c r="G121">
        <v>1.51018331940557</v>
      </c>
      <c r="H121">
        <v>1.07265216353048</v>
      </c>
      <c r="I121" s="2">
        <v>1.0875491615067701</v>
      </c>
      <c r="J121">
        <f t="shared" si="3"/>
        <v>7</v>
      </c>
      <c r="K121" s="5">
        <f t="shared" si="2"/>
        <v>1.07265216353048</v>
      </c>
    </row>
    <row r="122" spans="1:11" x14ac:dyDescent="0.25">
      <c r="A122" s="2" t="s">
        <v>127</v>
      </c>
      <c r="B122">
        <v>0.98483173640163701</v>
      </c>
      <c r="C122">
        <v>0.94304761002967796</v>
      </c>
      <c r="D122">
        <v>1.3024336659120299</v>
      </c>
      <c r="E122">
        <v>1.0430511147235699</v>
      </c>
      <c r="F122">
        <v>1.3288280238994701</v>
      </c>
      <c r="G122">
        <v>1.24885721369504</v>
      </c>
      <c r="H122">
        <v>1.18131209160166</v>
      </c>
      <c r="I122" s="2">
        <v>1.12869809479311</v>
      </c>
      <c r="J122">
        <f t="shared" si="3"/>
        <v>2</v>
      </c>
      <c r="K122" s="5">
        <f t="shared" si="2"/>
        <v>0.94304761002967796</v>
      </c>
    </row>
    <row r="123" spans="1:11" x14ac:dyDescent="0.25">
      <c r="A123" s="2" t="s">
        <v>128</v>
      </c>
      <c r="B123">
        <v>0.95273678350615398</v>
      </c>
      <c r="C123">
        <v>0.93995437810717497</v>
      </c>
      <c r="D123">
        <v>1.1233022392549099</v>
      </c>
      <c r="E123">
        <v>1.05078430130661</v>
      </c>
      <c r="F123">
        <v>0.84425613985229597</v>
      </c>
      <c r="G123">
        <v>0.83025610004716699</v>
      </c>
      <c r="H123">
        <v>0.806729298671921</v>
      </c>
      <c r="I123" s="2">
        <v>0.80828090332218006</v>
      </c>
      <c r="J123">
        <f t="shared" si="3"/>
        <v>7</v>
      </c>
      <c r="K123" s="5">
        <f t="shared" si="2"/>
        <v>0.806729298671921</v>
      </c>
    </row>
    <row r="124" spans="1:11" x14ac:dyDescent="0.25">
      <c r="A124" s="2" t="s">
        <v>129</v>
      </c>
      <c r="B124">
        <v>1.2891302129751601</v>
      </c>
      <c r="C124">
        <v>1.2233513005050201</v>
      </c>
      <c r="D124">
        <v>1.3047890434967899</v>
      </c>
      <c r="E124">
        <v>1.2157668959502399</v>
      </c>
      <c r="F124">
        <v>0.82070865165119899</v>
      </c>
      <c r="G124">
        <v>0.77459766070378999</v>
      </c>
      <c r="H124">
        <v>0.83662490285456503</v>
      </c>
      <c r="I124" s="2">
        <v>0.66991267843240099</v>
      </c>
      <c r="J124">
        <f t="shared" si="3"/>
        <v>8</v>
      </c>
      <c r="K124" s="5">
        <f t="shared" si="2"/>
        <v>0.66991267843240099</v>
      </c>
    </row>
    <row r="125" spans="1:11" x14ac:dyDescent="0.25">
      <c r="A125" s="2" t="s">
        <v>130</v>
      </c>
      <c r="B125">
        <v>0.86945481510425904</v>
      </c>
      <c r="C125">
        <v>0.81747982562167798</v>
      </c>
      <c r="D125">
        <v>1.3745289188368599</v>
      </c>
      <c r="E125">
        <v>0.98874609970775496</v>
      </c>
      <c r="F125">
        <v>1.41116719908653</v>
      </c>
      <c r="G125">
        <v>1.26946427205662</v>
      </c>
      <c r="H125">
        <v>0.87783359359300295</v>
      </c>
      <c r="I125" s="2">
        <v>0.974538181768977</v>
      </c>
      <c r="J125">
        <f t="shared" si="3"/>
        <v>2</v>
      </c>
      <c r="K125" s="5">
        <f t="shared" si="2"/>
        <v>0.81747982562167798</v>
      </c>
    </row>
    <row r="126" spans="1:11" x14ac:dyDescent="0.25">
      <c r="A126" s="2" t="s">
        <v>131</v>
      </c>
      <c r="B126">
        <v>1.05475416844097</v>
      </c>
      <c r="C126">
        <v>1.0154785493470999</v>
      </c>
      <c r="D126">
        <v>3.22176120097848</v>
      </c>
      <c r="E126">
        <v>1.0294587331659799</v>
      </c>
      <c r="F126">
        <v>0.90383001262066998</v>
      </c>
      <c r="G126">
        <v>0.601670972659057</v>
      </c>
      <c r="H126">
        <v>0.84510091209527405</v>
      </c>
      <c r="I126" s="2">
        <v>0.45252304835683899</v>
      </c>
      <c r="J126">
        <f t="shared" si="3"/>
        <v>8</v>
      </c>
      <c r="K126" s="5">
        <f t="shared" si="2"/>
        <v>0.45252304835683899</v>
      </c>
    </row>
    <row r="127" spans="1:11" x14ac:dyDescent="0.25">
      <c r="A127" s="2" t="s">
        <v>132</v>
      </c>
      <c r="B127">
        <v>0.86928426556151495</v>
      </c>
      <c r="C127">
        <v>0.819606203311116</v>
      </c>
      <c r="D127">
        <v>0.97779084483269496</v>
      </c>
      <c r="E127">
        <v>0.89605183278419498</v>
      </c>
      <c r="F127">
        <v>0.89765484592896005</v>
      </c>
      <c r="G127">
        <v>0.85693771597033097</v>
      </c>
      <c r="H127">
        <v>0.79792132283872297</v>
      </c>
      <c r="I127" s="2">
        <v>0.81025409552826899</v>
      </c>
      <c r="J127">
        <f t="shared" si="3"/>
        <v>7</v>
      </c>
      <c r="K127" s="5">
        <f t="shared" si="2"/>
        <v>0.79792132283872297</v>
      </c>
    </row>
    <row r="128" spans="1:11" x14ac:dyDescent="0.25">
      <c r="A128" s="2" t="s">
        <v>133</v>
      </c>
      <c r="B128">
        <v>0.98239206023187597</v>
      </c>
      <c r="C128">
        <v>1.0126915465722099</v>
      </c>
      <c r="D128">
        <v>1.26794646182754</v>
      </c>
      <c r="E128">
        <v>1.12705239511894</v>
      </c>
      <c r="F128">
        <v>1.7860787779809799</v>
      </c>
      <c r="G128">
        <v>1.5535854702324901</v>
      </c>
      <c r="H128">
        <v>1.3681535691970701</v>
      </c>
      <c r="I128" s="2">
        <v>1.22530100171959</v>
      </c>
      <c r="J128">
        <f t="shared" si="3"/>
        <v>1</v>
      </c>
      <c r="K128" s="5">
        <f t="shared" si="2"/>
        <v>0.98239206023187597</v>
      </c>
    </row>
    <row r="129" spans="1:11" x14ac:dyDescent="0.25">
      <c r="A129" s="2" t="s">
        <v>134</v>
      </c>
      <c r="B129">
        <v>1.0366129417536001</v>
      </c>
      <c r="C129">
        <v>0.95101208505628099</v>
      </c>
      <c r="D129">
        <v>1.4736551175952599</v>
      </c>
      <c r="E129">
        <v>1.1016488852972199</v>
      </c>
      <c r="F129">
        <v>1.1191507043750399</v>
      </c>
      <c r="G129">
        <v>0.97931378003009695</v>
      </c>
      <c r="H129">
        <v>0.87747460684701495</v>
      </c>
      <c r="I129" s="2">
        <v>0.74903348672774495</v>
      </c>
      <c r="J129">
        <f t="shared" si="3"/>
        <v>8</v>
      </c>
      <c r="K129" s="5">
        <f t="shared" si="2"/>
        <v>0.74903348672774495</v>
      </c>
    </row>
    <row r="130" spans="1:11" x14ac:dyDescent="0.25">
      <c r="A130" s="2" t="s">
        <v>135</v>
      </c>
      <c r="B130">
        <v>1.0115914918304401</v>
      </c>
      <c r="C130">
        <v>1.04308095689463</v>
      </c>
      <c r="D130">
        <v>1.12868053232997</v>
      </c>
      <c r="E130">
        <v>1.1200871680176601</v>
      </c>
      <c r="F130">
        <v>1.23296790671122</v>
      </c>
      <c r="G130">
        <v>1.1166338125045501</v>
      </c>
      <c r="H130">
        <v>1.0351812962970199</v>
      </c>
      <c r="I130" s="2">
        <v>1.0644884083438699</v>
      </c>
      <c r="J130">
        <f t="shared" si="3"/>
        <v>1</v>
      </c>
      <c r="K130" s="5">
        <f t="shared" si="2"/>
        <v>1.0115914918304401</v>
      </c>
    </row>
    <row r="131" spans="1:11" x14ac:dyDescent="0.25">
      <c r="A131" s="2" t="s">
        <v>136</v>
      </c>
      <c r="B131">
        <v>0.649328358946059</v>
      </c>
      <c r="C131">
        <v>0.62860612211421696</v>
      </c>
      <c r="D131">
        <v>0.67098568121515501</v>
      </c>
      <c r="E131">
        <v>0.65491195456930695</v>
      </c>
      <c r="F131">
        <v>0.68318535708874295</v>
      </c>
      <c r="G131">
        <v>0.61208594007263994</v>
      </c>
      <c r="H131">
        <v>0.48295352605492198</v>
      </c>
      <c r="I131" s="2">
        <v>0.52791542803715596</v>
      </c>
      <c r="J131">
        <f t="shared" si="3"/>
        <v>7</v>
      </c>
      <c r="K131" s="5">
        <f t="shared" ref="K131:K187" si="4">MIN(B131:I131)</f>
        <v>0.48295352605492198</v>
      </c>
    </row>
    <row r="132" spans="1:11" x14ac:dyDescent="0.25">
      <c r="A132" s="2" t="s">
        <v>137</v>
      </c>
      <c r="B132">
        <v>1.6921348995487999</v>
      </c>
      <c r="C132">
        <v>1.5048764011457201</v>
      </c>
      <c r="D132">
        <v>1236940192720.3799</v>
      </c>
      <c r="E132">
        <v>1.7005733693798499</v>
      </c>
      <c r="F132">
        <v>1.8542608626769901</v>
      </c>
      <c r="G132">
        <v>1.72909518058602</v>
      </c>
      <c r="H132">
        <v>3.00211350550404</v>
      </c>
      <c r="I132" s="2">
        <v>1.5081961768246399</v>
      </c>
      <c r="J132">
        <f t="shared" ref="J132:J187" si="5">MATCH(MIN(B132:I132),B132:I132,-1)</f>
        <v>2</v>
      </c>
      <c r="K132" s="5">
        <f t="shared" si="4"/>
        <v>1.5048764011457201</v>
      </c>
    </row>
    <row r="133" spans="1:11" x14ac:dyDescent="0.25">
      <c r="A133" s="2" t="s">
        <v>138</v>
      </c>
      <c r="B133">
        <v>2.0462865375830601</v>
      </c>
      <c r="C133">
        <v>1.8896436451376999</v>
      </c>
      <c r="D133">
        <v>2.0790251926457399</v>
      </c>
      <c r="E133">
        <v>1.77953887232448</v>
      </c>
      <c r="F133">
        <v>3.91063089343612</v>
      </c>
      <c r="G133">
        <v>3.2997497036202099</v>
      </c>
      <c r="H133">
        <v>2.6822310823703299</v>
      </c>
      <c r="I133" s="2">
        <v>2.4276972550520401</v>
      </c>
      <c r="J133">
        <f t="shared" si="5"/>
        <v>4</v>
      </c>
      <c r="K133" s="5">
        <f t="shared" si="4"/>
        <v>1.77953887232448</v>
      </c>
    </row>
    <row r="134" spans="1:11" x14ac:dyDescent="0.25">
      <c r="A134" s="2" t="s">
        <v>139</v>
      </c>
      <c r="B134">
        <v>1.42170984085545</v>
      </c>
      <c r="C134">
        <v>1.32238367858645</v>
      </c>
      <c r="D134">
        <v>4.8212376691026702</v>
      </c>
      <c r="E134">
        <v>1.62819521354469</v>
      </c>
      <c r="F134">
        <v>1.78900752185679</v>
      </c>
      <c r="G134">
        <v>1.5671308526480401</v>
      </c>
      <c r="H134">
        <v>2.6294529131933699</v>
      </c>
      <c r="I134" s="2">
        <v>1.4542445782081399</v>
      </c>
      <c r="J134">
        <f t="shared" si="5"/>
        <v>2</v>
      </c>
      <c r="K134" s="5">
        <f t="shared" si="4"/>
        <v>1.32238367858645</v>
      </c>
    </row>
    <row r="135" spans="1:11" x14ac:dyDescent="0.25">
      <c r="A135" s="2" t="s">
        <v>140</v>
      </c>
      <c r="B135">
        <v>1.34188072488003</v>
      </c>
      <c r="C135">
        <v>1.2466733164318</v>
      </c>
      <c r="D135">
        <v>1.6012507819778199</v>
      </c>
      <c r="E135">
        <v>1.2872912807627801</v>
      </c>
      <c r="F135">
        <v>1.5206015322200299</v>
      </c>
      <c r="G135">
        <v>1.4317915284151701</v>
      </c>
      <c r="H135">
        <v>1.6536313194619301</v>
      </c>
      <c r="I135" s="2">
        <v>1.3463437103901601</v>
      </c>
      <c r="J135">
        <f t="shared" si="5"/>
        <v>2</v>
      </c>
      <c r="K135" s="5">
        <f t="shared" si="4"/>
        <v>1.2466733164318</v>
      </c>
    </row>
    <row r="136" spans="1:11" x14ac:dyDescent="0.25">
      <c r="A136" s="2" t="s">
        <v>141</v>
      </c>
      <c r="B136">
        <v>1.8666783632609001</v>
      </c>
      <c r="C136">
        <v>1.7733862636042901</v>
      </c>
      <c r="D136">
        <v>1237520.3915432</v>
      </c>
      <c r="E136">
        <v>56.720619324637099</v>
      </c>
      <c r="F136">
        <v>1.7985178362281899</v>
      </c>
      <c r="G136">
        <v>1.6018410956026401</v>
      </c>
      <c r="H136">
        <v>31067.361611936401</v>
      </c>
      <c r="I136" s="2">
        <v>3.0194064163760799</v>
      </c>
      <c r="J136">
        <f t="shared" si="5"/>
        <v>6</v>
      </c>
      <c r="K136" s="5">
        <f t="shared" si="4"/>
        <v>1.6018410956026401</v>
      </c>
    </row>
    <row r="137" spans="1:11" x14ac:dyDescent="0.25">
      <c r="A137" s="2" t="s">
        <v>142</v>
      </c>
      <c r="B137">
        <v>1.4966697520886001</v>
      </c>
      <c r="C137">
        <v>1.3026946434886</v>
      </c>
      <c r="D137">
        <v>1.91093011133876</v>
      </c>
      <c r="E137">
        <v>1.3652425748946899</v>
      </c>
      <c r="F137">
        <v>2.8088129009490799</v>
      </c>
      <c r="G137">
        <v>2.2586600924979701</v>
      </c>
      <c r="H137">
        <v>1.7992590848549299</v>
      </c>
      <c r="I137" s="2">
        <v>1.7030581188156999</v>
      </c>
      <c r="J137">
        <f t="shared" si="5"/>
        <v>2</v>
      </c>
      <c r="K137" s="5">
        <f t="shared" si="4"/>
        <v>1.3026946434886</v>
      </c>
    </row>
    <row r="138" spans="1:11" x14ac:dyDescent="0.25">
      <c r="A138" s="2" t="s">
        <v>143</v>
      </c>
      <c r="B138">
        <v>1.44015510416971</v>
      </c>
      <c r="C138">
        <v>1.36910838789631</v>
      </c>
      <c r="D138">
        <v>2.4453281868278598</v>
      </c>
      <c r="E138">
        <v>1.7074012324955099</v>
      </c>
      <c r="F138">
        <v>2.0722878923296002</v>
      </c>
      <c r="G138">
        <v>1.75825998897438</v>
      </c>
      <c r="H138">
        <v>1.914834600656</v>
      </c>
      <c r="I138" s="2">
        <v>1.3582628318761101</v>
      </c>
      <c r="J138">
        <f t="shared" si="5"/>
        <v>8</v>
      </c>
      <c r="K138" s="5">
        <f t="shared" si="4"/>
        <v>1.3582628318761101</v>
      </c>
    </row>
    <row r="139" spans="1:11" x14ac:dyDescent="0.25">
      <c r="A139" s="2" t="s">
        <v>144</v>
      </c>
      <c r="B139">
        <v>1.0114446571322</v>
      </c>
      <c r="C139">
        <v>0.94593729950137195</v>
      </c>
      <c r="D139">
        <v>1.0196382369385</v>
      </c>
      <c r="E139">
        <v>1.02012917723839</v>
      </c>
      <c r="F139">
        <v>1.2964230463036299</v>
      </c>
      <c r="G139">
        <v>1.18006451985442</v>
      </c>
      <c r="H139">
        <v>1.1900819045919799</v>
      </c>
      <c r="I139" s="2">
        <v>1.12764073808865</v>
      </c>
      <c r="J139">
        <f t="shared" si="5"/>
        <v>2</v>
      </c>
      <c r="K139" s="5">
        <f t="shared" si="4"/>
        <v>0.94593729950137195</v>
      </c>
    </row>
    <row r="140" spans="1:11" x14ac:dyDescent="0.25">
      <c r="A140" s="2" t="s">
        <v>145</v>
      </c>
      <c r="B140">
        <v>0.57274254089166898</v>
      </c>
      <c r="C140">
        <v>0.52442932737762804</v>
      </c>
      <c r="D140">
        <v>0.60224170053825798</v>
      </c>
      <c r="E140">
        <v>0.56310062936821403</v>
      </c>
      <c r="F140">
        <v>1.0269682276449601</v>
      </c>
      <c r="G140">
        <v>0.87159241699749501</v>
      </c>
      <c r="H140">
        <v>0.99650514113454303</v>
      </c>
      <c r="I140" s="2">
        <v>0.63757571838987803</v>
      </c>
      <c r="J140">
        <f t="shared" si="5"/>
        <v>2</v>
      </c>
      <c r="K140" s="5">
        <f t="shared" si="4"/>
        <v>0.52442932737762804</v>
      </c>
    </row>
    <row r="141" spans="1:11" x14ac:dyDescent="0.25">
      <c r="A141" s="2" t="s">
        <v>146</v>
      </c>
      <c r="B141">
        <v>0.63457365316772896</v>
      </c>
      <c r="C141">
        <v>0.54716119559130205</v>
      </c>
      <c r="D141">
        <v>0.61210731857733103</v>
      </c>
      <c r="E141">
        <v>0.56893276048598296</v>
      </c>
      <c r="F141">
        <v>0.68532575706584498</v>
      </c>
      <c r="G141">
        <v>0.60387308834987896</v>
      </c>
      <c r="H141">
        <v>0.822386898466831</v>
      </c>
      <c r="I141" s="2">
        <v>0.56121269781548599</v>
      </c>
      <c r="J141">
        <f t="shared" si="5"/>
        <v>2</v>
      </c>
      <c r="K141" s="5">
        <f t="shared" si="4"/>
        <v>0.54716119559130205</v>
      </c>
    </row>
    <row r="142" spans="1:11" x14ac:dyDescent="0.25">
      <c r="A142" s="2">
        <v>407</v>
      </c>
      <c r="B142">
        <v>0.69930049165671404</v>
      </c>
      <c r="C142">
        <v>0.69410769519671001</v>
      </c>
      <c r="D142">
        <v>0.76861509540199902</v>
      </c>
      <c r="E142">
        <v>0.74182630714283904</v>
      </c>
      <c r="F142">
        <v>0.62589538342218198</v>
      </c>
      <c r="G142">
        <v>0.62142951927233403</v>
      </c>
      <c r="H142">
        <v>0.65982201086854098</v>
      </c>
      <c r="I142" s="2">
        <v>0.58254047474001003</v>
      </c>
      <c r="J142">
        <f t="shared" si="5"/>
        <v>8</v>
      </c>
      <c r="K142" s="5">
        <f t="shared" si="4"/>
        <v>0.58254047474001003</v>
      </c>
    </row>
    <row r="143" spans="1:11" x14ac:dyDescent="0.25">
      <c r="A143" s="2" t="s">
        <v>147</v>
      </c>
      <c r="B143">
        <v>1.3237161733839999</v>
      </c>
      <c r="C143">
        <v>1.22718003861312</v>
      </c>
      <c r="D143">
        <v>1.7105134878103601</v>
      </c>
      <c r="E143">
        <v>1.30067842629445</v>
      </c>
      <c r="F143">
        <v>1.18832100242715</v>
      </c>
      <c r="G143">
        <v>1.1107441612026701</v>
      </c>
      <c r="H143">
        <v>1.30164529925619</v>
      </c>
      <c r="I143" s="2">
        <v>1.0592415358578999</v>
      </c>
      <c r="J143">
        <f t="shared" si="5"/>
        <v>8</v>
      </c>
      <c r="K143" s="5">
        <f t="shared" si="4"/>
        <v>1.0592415358578999</v>
      </c>
    </row>
    <row r="144" spans="1:11" x14ac:dyDescent="0.25">
      <c r="A144" s="2" t="s">
        <v>148</v>
      </c>
      <c r="B144">
        <v>0.718699616280154</v>
      </c>
      <c r="C144">
        <v>0.68450003276237703</v>
      </c>
      <c r="D144">
        <v>0.77638912759951295</v>
      </c>
      <c r="E144">
        <v>0.73975620592071301</v>
      </c>
      <c r="F144">
        <v>0.946138322895545</v>
      </c>
      <c r="G144">
        <v>0.91542919499413999</v>
      </c>
      <c r="H144">
        <v>1.0950357252524301</v>
      </c>
      <c r="I144" s="2">
        <v>0.79888224824347198</v>
      </c>
      <c r="J144">
        <f t="shared" si="5"/>
        <v>2</v>
      </c>
      <c r="K144" s="5">
        <f t="shared" si="4"/>
        <v>0.68450003276237703</v>
      </c>
    </row>
    <row r="145" spans="1:11" x14ac:dyDescent="0.25">
      <c r="A145" s="2" t="s">
        <v>129</v>
      </c>
      <c r="B145">
        <v>1.2987620027212099</v>
      </c>
      <c r="C145">
        <v>1.16212184404091</v>
      </c>
      <c r="D145">
        <v>0.95267214607416695</v>
      </c>
      <c r="E145">
        <v>0.94227294312509102</v>
      </c>
      <c r="F145">
        <v>1.5156615404921101</v>
      </c>
      <c r="G145">
        <v>1.41034511908893</v>
      </c>
      <c r="H145">
        <v>1.7577728219981199</v>
      </c>
      <c r="I145" s="2">
        <v>1.06409405131599</v>
      </c>
      <c r="J145">
        <f t="shared" si="5"/>
        <v>4</v>
      </c>
      <c r="K145" s="5">
        <f t="shared" si="4"/>
        <v>0.94227294312509102</v>
      </c>
    </row>
    <row r="146" spans="1:11" x14ac:dyDescent="0.25">
      <c r="A146" s="2" t="s">
        <v>149</v>
      </c>
      <c r="B146">
        <v>1.2313274950461901</v>
      </c>
      <c r="C146">
        <v>1.1294966553732499</v>
      </c>
      <c r="D146">
        <v>7.5080119022862197</v>
      </c>
      <c r="E146">
        <v>3.8073451936798799</v>
      </c>
      <c r="F146">
        <v>0.91995606323437396</v>
      </c>
      <c r="G146">
        <v>0.78055491861866599</v>
      </c>
      <c r="H146">
        <v>2.4047977000815601</v>
      </c>
      <c r="I146" s="2">
        <v>0.73055556844852998</v>
      </c>
      <c r="J146">
        <f t="shared" si="5"/>
        <v>8</v>
      </c>
      <c r="K146" s="5">
        <f t="shared" si="4"/>
        <v>0.73055556844852998</v>
      </c>
    </row>
    <row r="147" spans="1:11" x14ac:dyDescent="0.25">
      <c r="A147" s="2" t="s">
        <v>134</v>
      </c>
      <c r="B147">
        <v>1.5172632816307201</v>
      </c>
      <c r="C147">
        <v>1.2658331146853901</v>
      </c>
      <c r="D147">
        <v>136.82590608489201</v>
      </c>
      <c r="E147">
        <v>1.5162597246002201</v>
      </c>
      <c r="F147">
        <v>1.7269596389944499</v>
      </c>
      <c r="G147">
        <v>1.3833670514149099</v>
      </c>
      <c r="H147">
        <v>106.606717954478</v>
      </c>
      <c r="I147" s="2">
        <v>2.7161777559886899</v>
      </c>
      <c r="J147">
        <f t="shared" si="5"/>
        <v>2</v>
      </c>
      <c r="K147" s="5">
        <f t="shared" si="4"/>
        <v>1.2658331146853901</v>
      </c>
    </row>
    <row r="148" spans="1:11" x14ac:dyDescent="0.25">
      <c r="A148" s="2" t="s">
        <v>135</v>
      </c>
      <c r="B148">
        <v>1.53194970722604</v>
      </c>
      <c r="C148">
        <v>1.2603712860426</v>
      </c>
      <c r="D148">
        <v>18323.682508239599</v>
      </c>
      <c r="E148">
        <v>6.4727781714148698</v>
      </c>
      <c r="F148">
        <v>1.74514713960163</v>
      </c>
      <c r="G148">
        <v>1.3666745265248801</v>
      </c>
      <c r="H148">
        <v>22.627026783074299</v>
      </c>
      <c r="I148" s="2">
        <v>1.4790349006641601</v>
      </c>
      <c r="J148">
        <f t="shared" si="5"/>
        <v>2</v>
      </c>
      <c r="K148" s="5">
        <f t="shared" si="4"/>
        <v>1.2603712860426</v>
      </c>
    </row>
    <row r="149" spans="1:11" x14ac:dyDescent="0.25">
      <c r="A149" s="2" t="s">
        <v>136</v>
      </c>
      <c r="B149">
        <v>1.0443200678889899</v>
      </c>
      <c r="C149">
        <v>0.84081095885020696</v>
      </c>
      <c r="D149">
        <v>8616.3404244767808</v>
      </c>
      <c r="E149">
        <v>5.3559826148966003</v>
      </c>
      <c r="F149">
        <v>1.49908293803378</v>
      </c>
      <c r="G149">
        <v>1.17403889470272</v>
      </c>
      <c r="H149">
        <v>10.211290337526201</v>
      </c>
      <c r="I149" s="2">
        <v>1.10760445513247</v>
      </c>
      <c r="J149">
        <f t="shared" si="5"/>
        <v>2</v>
      </c>
      <c r="K149" s="5">
        <f t="shared" si="4"/>
        <v>0.84081095885020696</v>
      </c>
    </row>
    <row r="150" spans="1:11" x14ac:dyDescent="0.25">
      <c r="A150" s="2" t="s">
        <v>150</v>
      </c>
      <c r="B150">
        <v>1.3205448230900301</v>
      </c>
      <c r="C150">
        <v>1.2626959226188399</v>
      </c>
      <c r="D150">
        <v>1.8562513162704699</v>
      </c>
      <c r="E150">
        <v>1.49321665260412</v>
      </c>
      <c r="F150">
        <v>1.9031249393129399</v>
      </c>
      <c r="G150">
        <v>1.6954023899775501</v>
      </c>
      <c r="H150">
        <v>1.53426983599385</v>
      </c>
      <c r="I150" s="2">
        <v>1.44387221963642</v>
      </c>
      <c r="J150">
        <f t="shared" si="5"/>
        <v>2</v>
      </c>
      <c r="K150" s="5">
        <f t="shared" si="4"/>
        <v>1.2626959226188399</v>
      </c>
    </row>
    <row r="151" spans="1:11" x14ac:dyDescent="0.25">
      <c r="A151" s="2" t="s">
        <v>151</v>
      </c>
      <c r="B151">
        <v>0.72846457012761801</v>
      </c>
      <c r="C151">
        <v>0.66484432452736397</v>
      </c>
      <c r="D151">
        <v>0.93678626621844496</v>
      </c>
      <c r="E151">
        <v>0.75109287974480499</v>
      </c>
      <c r="F151">
        <v>1.3313078471255599</v>
      </c>
      <c r="G151">
        <v>1.20823823377516</v>
      </c>
      <c r="H151">
        <v>1.11262592632812</v>
      </c>
      <c r="I151" s="2">
        <v>1.0065839592561201</v>
      </c>
      <c r="J151">
        <f t="shared" si="5"/>
        <v>2</v>
      </c>
      <c r="K151" s="5">
        <f t="shared" si="4"/>
        <v>0.66484432452736397</v>
      </c>
    </row>
    <row r="152" spans="1:11" x14ac:dyDescent="0.25">
      <c r="A152" s="2" t="s">
        <v>152</v>
      </c>
      <c r="B152">
        <v>0.91181437624515504</v>
      </c>
      <c r="C152">
        <v>0.79001080087465103</v>
      </c>
      <c r="D152">
        <v>3.6332741105928501</v>
      </c>
      <c r="E152">
        <v>1.19434355321633</v>
      </c>
      <c r="F152">
        <v>0.94088496335485805</v>
      </c>
      <c r="G152">
        <v>0.69268981072185398</v>
      </c>
      <c r="H152">
        <v>2.0651165971617398</v>
      </c>
      <c r="I152" s="2">
        <v>0.62760037046519301</v>
      </c>
      <c r="J152">
        <f t="shared" si="5"/>
        <v>8</v>
      </c>
      <c r="K152" s="5">
        <f t="shared" si="4"/>
        <v>0.62760037046519301</v>
      </c>
    </row>
    <row r="153" spans="1:11" x14ac:dyDescent="0.25">
      <c r="A153" s="2" t="s">
        <v>153</v>
      </c>
      <c r="B153">
        <v>0.79172809952220102</v>
      </c>
      <c r="C153">
        <v>0.63716517091418101</v>
      </c>
      <c r="D153">
        <v>0.82362618044663505</v>
      </c>
      <c r="E153">
        <v>0.62753626097820503</v>
      </c>
      <c r="F153">
        <v>1.3384287708539699</v>
      </c>
      <c r="G153">
        <v>1.0950260346440399</v>
      </c>
      <c r="H153">
        <v>0.95691683270838301</v>
      </c>
      <c r="I153" s="2">
        <v>0.78798229970832301</v>
      </c>
      <c r="J153">
        <f t="shared" si="5"/>
        <v>4</v>
      </c>
      <c r="K153" s="5">
        <f t="shared" si="4"/>
        <v>0.62753626097820503</v>
      </c>
    </row>
    <row r="154" spans="1:11" x14ac:dyDescent="0.25">
      <c r="A154" s="2" t="s">
        <v>154</v>
      </c>
      <c r="B154">
        <v>1.2769679996543799</v>
      </c>
      <c r="C154">
        <v>0.979114963724939</v>
      </c>
      <c r="D154">
        <v>1.7151496217199</v>
      </c>
      <c r="E154">
        <v>0.900648114065705</v>
      </c>
      <c r="F154">
        <v>1.83653167145469</v>
      </c>
      <c r="G154">
        <v>1.43533978642541</v>
      </c>
      <c r="H154">
        <v>1.6782350534592001</v>
      </c>
      <c r="I154" s="2">
        <v>1.14009743669645</v>
      </c>
      <c r="J154">
        <f t="shared" si="5"/>
        <v>4</v>
      </c>
      <c r="K154" s="5">
        <f t="shared" si="4"/>
        <v>0.900648114065705</v>
      </c>
    </row>
    <row r="155" spans="1:11" x14ac:dyDescent="0.25">
      <c r="A155" s="2" t="s">
        <v>155</v>
      </c>
      <c r="B155">
        <v>1.81608818327189</v>
      </c>
      <c r="C155">
        <v>1.60401068130069</v>
      </c>
      <c r="D155">
        <v>1.5132152111532</v>
      </c>
      <c r="E155">
        <v>1.56627249029918</v>
      </c>
      <c r="F155">
        <v>2.0478819371682202</v>
      </c>
      <c r="G155">
        <v>1.96279301996602</v>
      </c>
      <c r="H155">
        <v>2.0429578621152502</v>
      </c>
      <c r="I155" s="2">
        <v>1.95725841346294</v>
      </c>
      <c r="J155">
        <f t="shared" si="5"/>
        <v>3</v>
      </c>
      <c r="K155" s="5">
        <f t="shared" si="4"/>
        <v>1.5132152111532</v>
      </c>
    </row>
    <row r="156" spans="1:11" x14ac:dyDescent="0.25">
      <c r="A156" s="2" t="s">
        <v>156</v>
      </c>
      <c r="B156">
        <v>1.78982604289429</v>
      </c>
      <c r="C156">
        <v>1.5839365093558699</v>
      </c>
      <c r="D156">
        <v>1.6078598543548299</v>
      </c>
      <c r="E156">
        <v>1.4418898436488801</v>
      </c>
      <c r="F156">
        <v>1.8817076868643701</v>
      </c>
      <c r="G156">
        <v>1.6792619205279899</v>
      </c>
      <c r="H156">
        <v>1.54270964889844</v>
      </c>
      <c r="I156" s="2">
        <v>1.40904707698846</v>
      </c>
      <c r="J156">
        <f t="shared" si="5"/>
        <v>8</v>
      </c>
      <c r="K156" s="5">
        <f t="shared" si="4"/>
        <v>1.40904707698846</v>
      </c>
    </row>
    <row r="157" spans="1:11" x14ac:dyDescent="0.25">
      <c r="A157" s="2" t="s">
        <v>157</v>
      </c>
      <c r="B157">
        <v>1.1149962852084301</v>
      </c>
      <c r="C157">
        <v>0.98367867124310904</v>
      </c>
      <c r="D157">
        <v>1.2100413796751499</v>
      </c>
      <c r="E157">
        <v>0.99249279479862795</v>
      </c>
      <c r="F157">
        <v>1.3095666662702901</v>
      </c>
      <c r="G157">
        <v>1.08530154990003</v>
      </c>
      <c r="H157">
        <v>0.820345644208193</v>
      </c>
      <c r="I157" s="2">
        <v>0.77843796425011103</v>
      </c>
      <c r="J157">
        <f t="shared" si="5"/>
        <v>8</v>
      </c>
      <c r="K157" s="5">
        <f t="shared" si="4"/>
        <v>0.77843796425011103</v>
      </c>
    </row>
    <row r="158" spans="1:11" x14ac:dyDescent="0.25">
      <c r="A158" s="2" t="s">
        <v>158</v>
      </c>
      <c r="B158">
        <v>1.10993342378921</v>
      </c>
      <c r="C158">
        <v>1.06242726833169</v>
      </c>
      <c r="D158">
        <v>1.4054396137688501</v>
      </c>
      <c r="E158">
        <v>1.2030469998536999</v>
      </c>
      <c r="F158">
        <v>1.16180483764311</v>
      </c>
      <c r="G158">
        <v>1.1074422312199801</v>
      </c>
      <c r="H158">
        <v>0.99711151224665995</v>
      </c>
      <c r="I158" s="2">
        <v>1.0136292035035701</v>
      </c>
      <c r="J158">
        <f t="shared" si="5"/>
        <v>7</v>
      </c>
      <c r="K158" s="5">
        <f t="shared" si="4"/>
        <v>0.99711151224665995</v>
      </c>
    </row>
    <row r="159" spans="1:11" x14ac:dyDescent="0.25">
      <c r="A159" s="2" t="s">
        <v>159</v>
      </c>
      <c r="B159">
        <v>1.3500677772960801</v>
      </c>
      <c r="C159">
        <v>1.3043031957917399</v>
      </c>
      <c r="D159">
        <v>1.6716691524251099</v>
      </c>
      <c r="E159">
        <v>1.4430915540195599</v>
      </c>
      <c r="F159">
        <v>1.70705828145022</v>
      </c>
      <c r="G159">
        <v>1.6071977967403599</v>
      </c>
      <c r="H159">
        <v>1.5741004683812301</v>
      </c>
      <c r="I159" s="2">
        <v>1.5009600080905501</v>
      </c>
      <c r="J159">
        <f t="shared" si="5"/>
        <v>2</v>
      </c>
      <c r="K159" s="5">
        <f t="shared" si="4"/>
        <v>1.3043031957917399</v>
      </c>
    </row>
    <row r="160" spans="1:11" x14ac:dyDescent="0.25">
      <c r="A160" s="2" t="s">
        <v>160</v>
      </c>
      <c r="B160">
        <v>1.01944068859193</v>
      </c>
      <c r="C160">
        <v>0.92348877165534504</v>
      </c>
      <c r="D160">
        <v>1.12919572720553</v>
      </c>
      <c r="E160">
        <v>0.94591616736217299</v>
      </c>
      <c r="F160">
        <v>0.54132796686366402</v>
      </c>
      <c r="G160">
        <v>0.50864000651505603</v>
      </c>
      <c r="H160">
        <v>0.58608366282252899</v>
      </c>
      <c r="I160" s="2">
        <v>0.50690824662109002</v>
      </c>
      <c r="J160">
        <f t="shared" si="5"/>
        <v>8</v>
      </c>
      <c r="K160" s="5">
        <f t="shared" si="4"/>
        <v>0.50690824662109002</v>
      </c>
    </row>
    <row r="161" spans="1:11" x14ac:dyDescent="0.25">
      <c r="A161" s="2" t="s">
        <v>161</v>
      </c>
      <c r="B161">
        <v>1.2739630008585601</v>
      </c>
      <c r="C161">
        <v>1.1766566316921401</v>
      </c>
      <c r="D161">
        <v>1.29152547018375</v>
      </c>
      <c r="E161">
        <v>1.1622243109019199</v>
      </c>
      <c r="F161">
        <v>1.4692836077575999</v>
      </c>
      <c r="G161">
        <v>1.22357920088742</v>
      </c>
      <c r="H161">
        <v>1.1930550244687499</v>
      </c>
      <c r="I161" s="2">
        <v>0.97066871215093797</v>
      </c>
      <c r="J161">
        <f t="shared" si="5"/>
        <v>8</v>
      </c>
      <c r="K161" s="5">
        <f t="shared" si="4"/>
        <v>0.97066871215093797</v>
      </c>
    </row>
    <row r="162" spans="1:11" x14ac:dyDescent="0.25">
      <c r="A162" s="2" t="s">
        <v>162</v>
      </c>
      <c r="B162">
        <v>0.84135833473599597</v>
      </c>
      <c r="C162">
        <v>0.85345544567741105</v>
      </c>
      <c r="D162">
        <v>0.99973597461391095</v>
      </c>
      <c r="E162">
        <v>0.84577963011943902</v>
      </c>
      <c r="F162">
        <v>0.77920956584357104</v>
      </c>
      <c r="G162">
        <v>0.73115396845734304</v>
      </c>
      <c r="H162">
        <v>0.86681606538241296</v>
      </c>
      <c r="I162" s="2">
        <v>0.71539383601487805</v>
      </c>
      <c r="J162">
        <f t="shared" si="5"/>
        <v>8</v>
      </c>
      <c r="K162" s="5">
        <f t="shared" si="4"/>
        <v>0.71539383601487805</v>
      </c>
    </row>
    <row r="163" spans="1:11" x14ac:dyDescent="0.25">
      <c r="A163" s="2" t="s">
        <v>163</v>
      </c>
      <c r="B163">
        <v>1.11808803459136</v>
      </c>
      <c r="C163">
        <v>1.05254388209796</v>
      </c>
      <c r="D163">
        <v>4.7317727962648704</v>
      </c>
      <c r="E163">
        <v>1.3555886475498899</v>
      </c>
      <c r="F163">
        <v>1.5495754656828999</v>
      </c>
      <c r="G163">
        <v>1.4779480698026899</v>
      </c>
      <c r="H163">
        <v>2.1748203217756301</v>
      </c>
      <c r="I163" s="2">
        <v>1.42901968535622</v>
      </c>
      <c r="J163">
        <f t="shared" si="5"/>
        <v>2</v>
      </c>
      <c r="K163" s="5">
        <f t="shared" si="4"/>
        <v>1.05254388209796</v>
      </c>
    </row>
    <row r="164" spans="1:11" x14ac:dyDescent="0.25">
      <c r="A164" s="2" t="s">
        <v>164</v>
      </c>
      <c r="B164">
        <v>1.1474153502737301</v>
      </c>
      <c r="C164">
        <v>1.10366137523972</v>
      </c>
      <c r="D164">
        <v>38.5821548417738</v>
      </c>
      <c r="E164">
        <v>2.3476446141729799</v>
      </c>
      <c r="F164">
        <v>1.7692479978228499</v>
      </c>
      <c r="G164">
        <v>1.59299870085608</v>
      </c>
      <c r="H164">
        <v>2.2196679190202002</v>
      </c>
      <c r="I164" s="2">
        <v>1.39528048147382</v>
      </c>
      <c r="J164">
        <f t="shared" si="5"/>
        <v>2</v>
      </c>
      <c r="K164" s="5">
        <f t="shared" si="4"/>
        <v>1.10366137523972</v>
      </c>
    </row>
    <row r="165" spans="1:11" x14ac:dyDescent="0.25">
      <c r="A165" s="2" t="s">
        <v>165</v>
      </c>
      <c r="B165">
        <v>1.1220733498945501</v>
      </c>
      <c r="C165">
        <v>1.01715957833641</v>
      </c>
      <c r="D165">
        <v>4.5056520053418296</v>
      </c>
      <c r="E165">
        <v>1.14739367243891</v>
      </c>
      <c r="F165">
        <v>1.3969900007512499</v>
      </c>
      <c r="G165">
        <v>1.25715501384038</v>
      </c>
      <c r="H165">
        <v>1.3706723529318401</v>
      </c>
      <c r="I165" s="2">
        <v>1.12466803598149</v>
      </c>
      <c r="J165">
        <f t="shared" si="5"/>
        <v>2</v>
      </c>
      <c r="K165" s="5">
        <f t="shared" si="4"/>
        <v>1.01715957833641</v>
      </c>
    </row>
    <row r="166" spans="1:11" x14ac:dyDescent="0.25">
      <c r="A166" s="2" t="s">
        <v>166</v>
      </c>
      <c r="B166">
        <v>1.82094731686902</v>
      </c>
      <c r="C166">
        <v>1.6775139956302101</v>
      </c>
      <c r="D166">
        <v>2.6007531841614702</v>
      </c>
      <c r="E166">
        <v>1.95165128748094</v>
      </c>
      <c r="F166">
        <v>1.8512077538479601</v>
      </c>
      <c r="G166">
        <v>1.6585440571624499</v>
      </c>
      <c r="H166">
        <v>2.0851833302829599</v>
      </c>
      <c r="I166" s="2">
        <v>1.61345279020305</v>
      </c>
      <c r="J166">
        <f t="shared" si="5"/>
        <v>8</v>
      </c>
      <c r="K166" s="5">
        <f t="shared" si="4"/>
        <v>1.61345279020305</v>
      </c>
    </row>
    <row r="167" spans="1:11" x14ac:dyDescent="0.25">
      <c r="A167" s="2" t="s">
        <v>167</v>
      </c>
      <c r="B167">
        <v>1.27281865745144</v>
      </c>
      <c r="C167">
        <v>1.2644077457160401</v>
      </c>
      <c r="D167">
        <v>1.4382007139205599</v>
      </c>
      <c r="E167">
        <v>1.31507678228755</v>
      </c>
      <c r="F167">
        <v>1.39673412160996</v>
      </c>
      <c r="G167">
        <v>1.21242163289962</v>
      </c>
      <c r="H167">
        <v>1.0916684254600499</v>
      </c>
      <c r="I167" s="2">
        <v>0.97540475342322297</v>
      </c>
      <c r="J167">
        <f t="shared" si="5"/>
        <v>8</v>
      </c>
      <c r="K167" s="5">
        <f t="shared" si="4"/>
        <v>0.97540475342322297</v>
      </c>
    </row>
    <row r="168" spans="1:11" x14ac:dyDescent="0.25">
      <c r="A168" s="2" t="s">
        <v>168</v>
      </c>
      <c r="B168">
        <v>1.1367950653069701</v>
      </c>
      <c r="C168">
        <v>1.0516811243208899</v>
      </c>
      <c r="D168">
        <v>1.32772223576311</v>
      </c>
      <c r="E168">
        <v>1.04923039086863</v>
      </c>
      <c r="F168">
        <v>1.2692385203332699</v>
      </c>
      <c r="G168">
        <v>1.1098424388647801</v>
      </c>
      <c r="H168">
        <v>0.97804828842660696</v>
      </c>
      <c r="I168" s="2">
        <v>0.94298565368332299</v>
      </c>
      <c r="J168">
        <f t="shared" si="5"/>
        <v>8</v>
      </c>
      <c r="K168" s="5">
        <f t="shared" si="4"/>
        <v>0.94298565368332299</v>
      </c>
    </row>
    <row r="169" spans="1:11" x14ac:dyDescent="0.25">
      <c r="A169" s="2" t="s">
        <v>169</v>
      </c>
      <c r="B169">
        <v>1.0277737671090501</v>
      </c>
      <c r="C169">
        <v>0.95525907645514296</v>
      </c>
      <c r="D169">
        <v>1.0415058037993901</v>
      </c>
      <c r="E169">
        <v>0.93447361458800904</v>
      </c>
      <c r="F169">
        <v>1.2966725318407999</v>
      </c>
      <c r="G169">
        <v>1.17709995552152</v>
      </c>
      <c r="H169">
        <v>0.92655420837084201</v>
      </c>
      <c r="I169" s="2">
        <v>1.0079311851746</v>
      </c>
      <c r="J169">
        <f t="shared" si="5"/>
        <v>7</v>
      </c>
      <c r="K169" s="5">
        <f t="shared" si="4"/>
        <v>0.92655420837084201</v>
      </c>
    </row>
    <row r="170" spans="1:11" x14ac:dyDescent="0.25">
      <c r="A170" s="2" t="s">
        <v>170</v>
      </c>
      <c r="B170">
        <v>1.15913065856153</v>
      </c>
      <c r="C170">
        <v>1.06207765529863</v>
      </c>
      <c r="D170">
        <v>1.6186668868126599</v>
      </c>
      <c r="E170">
        <v>1.24735081240909</v>
      </c>
      <c r="F170">
        <v>1.21460883617003</v>
      </c>
      <c r="G170">
        <v>1.1392205904947901</v>
      </c>
      <c r="H170">
        <v>1.28719306977643</v>
      </c>
      <c r="I170" s="2">
        <v>1.1107655851631799</v>
      </c>
      <c r="J170">
        <f t="shared" si="5"/>
        <v>2</v>
      </c>
      <c r="K170" s="5">
        <f t="shared" si="4"/>
        <v>1.06207765529863</v>
      </c>
    </row>
    <row r="171" spans="1:11" x14ac:dyDescent="0.25">
      <c r="A171" s="2">
        <v>412</v>
      </c>
      <c r="B171">
        <v>0.90847821159602404</v>
      </c>
      <c r="C171">
        <v>0.68738562945404102</v>
      </c>
      <c r="D171">
        <v>1.27405691766011</v>
      </c>
      <c r="E171">
        <v>0.71879183740211094</v>
      </c>
      <c r="F171">
        <v>1.01237590469399</v>
      </c>
      <c r="G171">
        <v>0.81858687275025699</v>
      </c>
      <c r="H171">
        <v>1.02171959837752</v>
      </c>
      <c r="I171" s="2">
        <v>0.69459862730843103</v>
      </c>
      <c r="J171">
        <f t="shared" si="5"/>
        <v>2</v>
      </c>
      <c r="K171" s="5">
        <f t="shared" si="4"/>
        <v>0.68738562945404102</v>
      </c>
    </row>
    <row r="172" spans="1:11" x14ac:dyDescent="0.25">
      <c r="A172" s="2" t="s">
        <v>171</v>
      </c>
      <c r="B172">
        <v>0.75130563260911398</v>
      </c>
      <c r="C172">
        <v>0.76835185677406403</v>
      </c>
      <c r="D172">
        <v>1.1022184660388299</v>
      </c>
      <c r="E172">
        <v>0.91290965530266299</v>
      </c>
      <c r="F172">
        <v>0.98743876701528799</v>
      </c>
      <c r="G172">
        <v>0.84154566228085603</v>
      </c>
      <c r="H172">
        <v>0.74669797256924697</v>
      </c>
      <c r="I172" s="2">
        <v>0.58573649497121905</v>
      </c>
      <c r="J172">
        <f t="shared" si="5"/>
        <v>8</v>
      </c>
      <c r="K172" s="5">
        <f t="shared" si="4"/>
        <v>0.58573649497121905</v>
      </c>
    </row>
    <row r="173" spans="1:11" x14ac:dyDescent="0.25">
      <c r="A173" s="2" t="s">
        <v>172</v>
      </c>
      <c r="B173">
        <v>1.0709146132671301</v>
      </c>
      <c r="C173">
        <v>1.0506280858578601</v>
      </c>
      <c r="D173">
        <v>1.1505107643588399</v>
      </c>
      <c r="E173">
        <v>1.1106876054185</v>
      </c>
      <c r="F173">
        <v>0.94014274007611698</v>
      </c>
      <c r="G173">
        <v>0.90341452054256799</v>
      </c>
      <c r="H173">
        <v>0.92617026551209503</v>
      </c>
      <c r="I173" s="2">
        <v>0.86621462465204302</v>
      </c>
      <c r="J173">
        <f t="shared" si="5"/>
        <v>8</v>
      </c>
      <c r="K173" s="5">
        <f t="shared" si="4"/>
        <v>0.86621462465204302</v>
      </c>
    </row>
    <row r="174" spans="1:11" x14ac:dyDescent="0.25">
      <c r="A174" s="2" t="s">
        <v>173</v>
      </c>
      <c r="B174">
        <v>0.97537740088710601</v>
      </c>
      <c r="C174">
        <v>0.92366056431842203</v>
      </c>
      <c r="D174">
        <v>1.10925960130861</v>
      </c>
      <c r="E174">
        <v>0.99738494681648104</v>
      </c>
      <c r="F174">
        <v>1.0845047300860799</v>
      </c>
      <c r="G174">
        <v>1.0777138874600301</v>
      </c>
      <c r="H174">
        <v>1.3714279992064999</v>
      </c>
      <c r="I174" s="2">
        <v>1.0258471746628099</v>
      </c>
      <c r="J174">
        <f t="shared" si="5"/>
        <v>2</v>
      </c>
      <c r="K174" s="5">
        <f t="shared" si="4"/>
        <v>0.92366056431842203</v>
      </c>
    </row>
    <row r="175" spans="1:11" x14ac:dyDescent="0.25">
      <c r="A175" s="2" t="s">
        <v>174</v>
      </c>
      <c r="B175">
        <v>0.86928206654524798</v>
      </c>
      <c r="C175">
        <v>0.85195746334237699</v>
      </c>
      <c r="D175">
        <v>0.97273127859064501</v>
      </c>
      <c r="E175">
        <v>0.91152756938620005</v>
      </c>
      <c r="F175">
        <v>0.91119844902981795</v>
      </c>
      <c r="G175">
        <v>0.88080876449005596</v>
      </c>
      <c r="H175">
        <v>1.83930047300134</v>
      </c>
      <c r="I175" s="2">
        <v>0.93447830154188305</v>
      </c>
      <c r="J175">
        <f t="shared" si="5"/>
        <v>2</v>
      </c>
      <c r="K175" s="5">
        <f t="shared" si="4"/>
        <v>0.85195746334237699</v>
      </c>
    </row>
    <row r="176" spans="1:11" x14ac:dyDescent="0.25">
      <c r="A176" s="2" t="s">
        <v>153</v>
      </c>
      <c r="B176">
        <v>1.5386886214309501</v>
      </c>
      <c r="C176">
        <v>1.2348833206518299</v>
      </c>
      <c r="D176">
        <v>9590.9671075516999</v>
      </c>
      <c r="E176">
        <v>4.6556027189236104</v>
      </c>
      <c r="F176">
        <v>2.4103611663346198</v>
      </c>
      <c r="G176">
        <v>1.98242183446026</v>
      </c>
      <c r="H176">
        <v>9.9870949717780899</v>
      </c>
      <c r="I176" s="2">
        <v>1.70525506952154</v>
      </c>
      <c r="J176">
        <f t="shared" si="5"/>
        <v>2</v>
      </c>
      <c r="K176" s="5">
        <f t="shared" si="4"/>
        <v>1.2348833206518299</v>
      </c>
    </row>
    <row r="177" spans="1:11" x14ac:dyDescent="0.25">
      <c r="A177" s="2" t="s">
        <v>175</v>
      </c>
      <c r="B177">
        <v>1.0480306534156301</v>
      </c>
      <c r="C177">
        <v>1.03851136528798</v>
      </c>
      <c r="D177">
        <v>1.23744850891811</v>
      </c>
      <c r="E177">
        <v>1.14807746205445</v>
      </c>
      <c r="F177">
        <v>1.2176423751754599</v>
      </c>
      <c r="G177">
        <v>1.17764385851076</v>
      </c>
      <c r="H177">
        <v>1.1840279129704101</v>
      </c>
      <c r="I177" s="2">
        <v>1.02304715195878</v>
      </c>
      <c r="J177">
        <f t="shared" si="5"/>
        <v>8</v>
      </c>
      <c r="K177" s="5">
        <f t="shared" si="4"/>
        <v>1.02304715195878</v>
      </c>
    </row>
    <row r="178" spans="1:11" x14ac:dyDescent="0.25">
      <c r="A178" s="2" t="s">
        <v>176</v>
      </c>
      <c r="B178">
        <v>1.4138529973894201</v>
      </c>
      <c r="C178">
        <v>1.3262821689245201</v>
      </c>
      <c r="D178">
        <v>1.8720662907372101</v>
      </c>
      <c r="E178">
        <v>1.56184666471</v>
      </c>
      <c r="F178">
        <v>1.34205028447806</v>
      </c>
      <c r="G178">
        <v>1.2341172980236299</v>
      </c>
      <c r="H178">
        <v>1.5509918838263601</v>
      </c>
      <c r="I178" s="2">
        <v>1.22708831585459</v>
      </c>
      <c r="J178">
        <f t="shared" si="5"/>
        <v>8</v>
      </c>
      <c r="K178" s="5">
        <f t="shared" si="4"/>
        <v>1.22708831585459</v>
      </c>
    </row>
    <row r="179" spans="1:11" x14ac:dyDescent="0.25">
      <c r="A179" s="2" t="s">
        <v>177</v>
      </c>
      <c r="B179">
        <v>1.1793118454620599</v>
      </c>
      <c r="C179">
        <v>1.0967074497543901</v>
      </c>
      <c r="D179">
        <v>1.8146434720781499</v>
      </c>
      <c r="E179">
        <v>1.2285828646446699</v>
      </c>
      <c r="F179">
        <v>1.70226722731402</v>
      </c>
      <c r="G179">
        <v>1.49445906550758</v>
      </c>
      <c r="H179">
        <v>1.6441919499886299</v>
      </c>
      <c r="I179" s="2">
        <v>1.2488318279250099</v>
      </c>
      <c r="J179">
        <f t="shared" si="5"/>
        <v>2</v>
      </c>
      <c r="K179" s="5">
        <f t="shared" si="4"/>
        <v>1.0967074497543901</v>
      </c>
    </row>
    <row r="180" spans="1:11" x14ac:dyDescent="0.25">
      <c r="A180" s="2" t="s">
        <v>178</v>
      </c>
      <c r="B180">
        <v>0.97117199485288797</v>
      </c>
      <c r="C180">
        <v>0.93545086486418005</v>
      </c>
      <c r="D180">
        <v>1.85782557425397</v>
      </c>
      <c r="E180">
        <v>1.4074067081050501</v>
      </c>
      <c r="F180">
        <v>0.78849535941758997</v>
      </c>
      <c r="G180">
        <v>0.75415605065599101</v>
      </c>
      <c r="H180">
        <v>1.2082110566394899</v>
      </c>
      <c r="I180" s="2">
        <v>0.78395216874791396</v>
      </c>
      <c r="J180">
        <f t="shared" si="5"/>
        <v>6</v>
      </c>
      <c r="K180" s="5">
        <f t="shared" si="4"/>
        <v>0.75415605065599101</v>
      </c>
    </row>
    <row r="181" spans="1:11" x14ac:dyDescent="0.25">
      <c r="A181" s="2" t="s">
        <v>179</v>
      </c>
      <c r="B181">
        <v>0.87998889593933904</v>
      </c>
      <c r="C181">
        <v>0.81750658281238398</v>
      </c>
      <c r="D181">
        <v>1.0415308936977199</v>
      </c>
      <c r="E181">
        <v>0.86569533005827104</v>
      </c>
      <c r="F181">
        <v>1.0423659087772801</v>
      </c>
      <c r="G181">
        <v>0.956880341574878</v>
      </c>
      <c r="H181">
        <v>0.99795297669273997</v>
      </c>
      <c r="I181" s="2">
        <v>0.84594332141631501</v>
      </c>
      <c r="J181">
        <f t="shared" si="5"/>
        <v>2</v>
      </c>
      <c r="K181" s="5">
        <f t="shared" si="4"/>
        <v>0.81750658281238398</v>
      </c>
    </row>
    <row r="182" spans="1:11" x14ac:dyDescent="0.25">
      <c r="A182" s="2" t="s">
        <v>180</v>
      </c>
      <c r="B182">
        <v>1.4180389028956599</v>
      </c>
      <c r="C182">
        <v>1.20861278001072</v>
      </c>
      <c r="D182">
        <v>1.57893500755775</v>
      </c>
      <c r="E182">
        <v>1.2242898451836399</v>
      </c>
      <c r="F182">
        <v>2.1633407552579</v>
      </c>
      <c r="G182">
        <v>1.93725020380688</v>
      </c>
      <c r="H182">
        <v>2.0332353914893102</v>
      </c>
      <c r="I182" s="2">
        <v>1.6952329251835301</v>
      </c>
      <c r="J182">
        <f t="shared" si="5"/>
        <v>2</v>
      </c>
      <c r="K182" s="5">
        <f t="shared" si="4"/>
        <v>1.20861278001072</v>
      </c>
    </row>
    <row r="183" spans="1:11" x14ac:dyDescent="0.25">
      <c r="A183" s="2" t="s">
        <v>181</v>
      </c>
      <c r="B183">
        <v>0.83874943351688802</v>
      </c>
      <c r="C183">
        <v>0.74233185429996096</v>
      </c>
      <c r="D183">
        <v>1.1071399686943499</v>
      </c>
      <c r="E183">
        <v>0.72991968212452096</v>
      </c>
      <c r="F183">
        <v>1.11602351480276</v>
      </c>
      <c r="G183">
        <v>1.0201986574052599</v>
      </c>
      <c r="H183">
        <v>1.22232578345763</v>
      </c>
      <c r="I183" s="2">
        <v>0.88802469735785305</v>
      </c>
      <c r="J183">
        <f t="shared" si="5"/>
        <v>4</v>
      </c>
      <c r="K183" s="5">
        <f t="shared" si="4"/>
        <v>0.72991968212452096</v>
      </c>
    </row>
    <row r="184" spans="1:11" x14ac:dyDescent="0.25">
      <c r="A184" s="2" t="s">
        <v>182</v>
      </c>
      <c r="B184">
        <v>0.863161073005145</v>
      </c>
      <c r="C184">
        <v>0.82888412904806796</v>
      </c>
      <c r="D184">
        <v>1.0119148482854701</v>
      </c>
      <c r="E184">
        <v>0.85106903942183398</v>
      </c>
      <c r="F184">
        <v>1.0325723682175001</v>
      </c>
      <c r="G184">
        <v>0.90736340055081299</v>
      </c>
      <c r="H184">
        <v>1.25525485679126</v>
      </c>
      <c r="I184" s="2">
        <v>0.78302604161810496</v>
      </c>
      <c r="J184">
        <f t="shared" si="5"/>
        <v>8</v>
      </c>
      <c r="K184" s="5">
        <f t="shared" si="4"/>
        <v>0.78302604161810496</v>
      </c>
    </row>
    <row r="185" spans="1:11" x14ac:dyDescent="0.25">
      <c r="A185" s="2" t="s">
        <v>183</v>
      </c>
      <c r="B185">
        <v>2.6101857451277302</v>
      </c>
      <c r="C185">
        <v>2.2372278621674999</v>
      </c>
      <c r="D185">
        <v>92.066615913392496</v>
      </c>
      <c r="E185">
        <v>6.0339274542416401</v>
      </c>
      <c r="F185">
        <v>3.5269786922739099</v>
      </c>
      <c r="G185">
        <v>2.9847425560815801</v>
      </c>
      <c r="H185">
        <v>15.1300339863399</v>
      </c>
      <c r="I185" s="2">
        <v>2.9701143471988698</v>
      </c>
      <c r="J185">
        <f t="shared" si="5"/>
        <v>2</v>
      </c>
      <c r="K185" s="5">
        <f t="shared" si="4"/>
        <v>2.2372278621674999</v>
      </c>
    </row>
    <row r="186" spans="1:11" x14ac:dyDescent="0.25">
      <c r="A186" s="2" t="s">
        <v>168</v>
      </c>
      <c r="B186">
        <v>1.12386079244354</v>
      </c>
      <c r="C186">
        <v>0.97850361217272697</v>
      </c>
      <c r="D186">
        <v>2.1198865642448599</v>
      </c>
      <c r="E186">
        <v>0.58405327794064399</v>
      </c>
      <c r="F186">
        <v>1.32081573271873</v>
      </c>
      <c r="G186">
        <v>1.1681762746359099</v>
      </c>
      <c r="H186">
        <v>1.0092496514496301</v>
      </c>
      <c r="I186" s="2">
        <v>0.91083072095109396</v>
      </c>
      <c r="J186">
        <f t="shared" si="5"/>
        <v>4</v>
      </c>
      <c r="K186" s="5">
        <f t="shared" si="4"/>
        <v>0.58405327794064399</v>
      </c>
    </row>
    <row r="187" spans="1:11" x14ac:dyDescent="0.25">
      <c r="A187" s="2" t="s">
        <v>169</v>
      </c>
      <c r="B187">
        <v>1.5486971884234999</v>
      </c>
      <c r="C187">
        <v>1.2770177620935399</v>
      </c>
      <c r="D187">
        <v>8785.4593082872398</v>
      </c>
      <c r="E187">
        <v>7.5214848113590396</v>
      </c>
      <c r="F187">
        <v>1.82031876538078</v>
      </c>
      <c r="G187">
        <v>1.5520758429875801</v>
      </c>
      <c r="H187">
        <v>16.322489792915999</v>
      </c>
      <c r="I187" s="2">
        <v>1.6916255512298699</v>
      </c>
      <c r="J187">
        <f t="shared" si="5"/>
        <v>2</v>
      </c>
      <c r="K187" s="5">
        <f t="shared" si="4"/>
        <v>1.2770177620935399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71F9-6A31-48DA-B53A-F206EE7A44E8}">
  <dimension ref="A1:K187"/>
  <sheetViews>
    <sheetView workbookViewId="0">
      <selection activeCell="N182" sqref="N182"/>
    </sheetView>
  </sheetViews>
  <sheetFormatPr defaultRowHeight="15" x14ac:dyDescent="0.25"/>
  <cols>
    <col min="1" max="1" width="9.140625" style="2"/>
    <col min="9" max="9" width="9.140625" style="2"/>
    <col min="10" max="10" width="19.28515625" customWidth="1"/>
    <col min="11" max="11" width="18.42578125" customWidth="1"/>
  </cols>
  <sheetData>
    <row r="1" spans="1:11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192</v>
      </c>
      <c r="K1" s="4" t="s">
        <v>191</v>
      </c>
    </row>
    <row r="2" spans="1:11" x14ac:dyDescent="0.25">
      <c r="A2" s="2" t="s">
        <v>9</v>
      </c>
      <c r="B2">
        <v>0.99696668422551404</v>
      </c>
      <c r="C2">
        <v>0.97612810436841702</v>
      </c>
      <c r="D2">
        <v>1.2987828727883699</v>
      </c>
      <c r="E2">
        <v>0.98234340201511205</v>
      </c>
      <c r="F2">
        <v>1.48867983002633</v>
      </c>
      <c r="G2">
        <v>1.17320168020974</v>
      </c>
      <c r="H2">
        <v>0.90924589205873496</v>
      </c>
      <c r="I2" s="2">
        <v>0.90896952615914395</v>
      </c>
      <c r="J2">
        <f>MATCH(MIN(B2:I2),B2:I2,-1)</f>
        <v>8</v>
      </c>
      <c r="K2" s="5">
        <f>MIN(B2:I2)</f>
        <v>0.90896952615914395</v>
      </c>
    </row>
    <row r="3" spans="1:11" x14ac:dyDescent="0.25">
      <c r="A3" s="2" t="s">
        <v>10</v>
      </c>
      <c r="B3">
        <v>0.92110812899697203</v>
      </c>
      <c r="C3">
        <v>0.87171453744117</v>
      </c>
      <c r="D3">
        <v>1.2819071095497601</v>
      </c>
      <c r="E3">
        <v>0.98961615353127097</v>
      </c>
      <c r="F3">
        <v>0.215320006256316</v>
      </c>
      <c r="G3">
        <v>0.217243807855211</v>
      </c>
      <c r="H3">
        <v>0.27718129699413802</v>
      </c>
      <c r="I3" s="2">
        <v>0.237332300808892</v>
      </c>
      <c r="J3">
        <f>MATCH(MIN(B3:I3),B3:I3,-1)</f>
        <v>5</v>
      </c>
      <c r="K3" s="5">
        <f t="shared" ref="K3:K66" si="0">MIN(B3:I3)</f>
        <v>0.215320006256316</v>
      </c>
    </row>
    <row r="4" spans="1:11" x14ac:dyDescent="0.25">
      <c r="A4" s="2" t="s">
        <v>11</v>
      </c>
      <c r="B4">
        <v>1.40536903268434</v>
      </c>
      <c r="C4">
        <v>1.3499635400444701</v>
      </c>
      <c r="D4">
        <v>2.2092301515038701</v>
      </c>
      <c r="E4">
        <v>1.56132468581008</v>
      </c>
      <c r="F4">
        <v>0.973807000632264</v>
      </c>
      <c r="G4">
        <v>0.83809480423365701</v>
      </c>
      <c r="H4">
        <v>0.80326315947629601</v>
      </c>
      <c r="I4" s="2">
        <v>0.82928960044754496</v>
      </c>
      <c r="J4">
        <f t="shared" ref="J4:J67" si="1">MATCH(MIN(B4:I4),B4:I4,-1)</f>
        <v>7</v>
      </c>
      <c r="K4" s="5">
        <f t="shared" si="0"/>
        <v>0.80326315947629601</v>
      </c>
    </row>
    <row r="5" spans="1:11" x14ac:dyDescent="0.25">
      <c r="A5" s="2" t="s">
        <v>12</v>
      </c>
      <c r="B5">
        <v>1.1998681463210701</v>
      </c>
      <c r="C5">
        <v>1.0546827806393799</v>
      </c>
      <c r="D5">
        <v>3.6341448854206999</v>
      </c>
      <c r="E5">
        <v>1.6441316057431901</v>
      </c>
      <c r="F5">
        <v>0.79834181908048596</v>
      </c>
      <c r="G5">
        <v>0.76394505368934196</v>
      </c>
      <c r="H5">
        <v>0.88351953113744497</v>
      </c>
      <c r="I5" s="2">
        <v>0.772718827424972</v>
      </c>
      <c r="J5">
        <f t="shared" si="1"/>
        <v>6</v>
      </c>
      <c r="K5" s="5">
        <f t="shared" si="0"/>
        <v>0.76394505368934196</v>
      </c>
    </row>
    <row r="6" spans="1:11" x14ac:dyDescent="0.25">
      <c r="A6" s="2" t="s">
        <v>13</v>
      </c>
      <c r="B6">
        <v>1.79929386756007</v>
      </c>
      <c r="C6">
        <v>1.6191275711169</v>
      </c>
      <c r="D6">
        <v>3.3084166541889002</v>
      </c>
      <c r="E6">
        <v>1.6738082232462499</v>
      </c>
      <c r="F6">
        <v>1.9116187851967099</v>
      </c>
      <c r="G6">
        <v>1.57016487868161</v>
      </c>
      <c r="H6">
        <v>1.92111909266764</v>
      </c>
      <c r="I6" s="2">
        <v>1.35122759852388</v>
      </c>
      <c r="J6">
        <f t="shared" si="1"/>
        <v>8</v>
      </c>
      <c r="K6" s="5">
        <f t="shared" si="0"/>
        <v>1.35122759852388</v>
      </c>
    </row>
    <row r="7" spans="1:11" x14ac:dyDescent="0.25">
      <c r="A7" s="2" t="s">
        <v>14</v>
      </c>
      <c r="B7">
        <v>0.88076209205725398</v>
      </c>
      <c r="C7">
        <v>0.786935563259063</v>
      </c>
      <c r="D7">
        <v>3.0517281501988398</v>
      </c>
      <c r="E7">
        <v>1.11474576528433</v>
      </c>
      <c r="F7">
        <v>0.99058014926929305</v>
      </c>
      <c r="G7">
        <v>0.84525083051336403</v>
      </c>
      <c r="H7">
        <v>1.27891810103433</v>
      </c>
      <c r="I7" s="2">
        <v>0.78601376263073397</v>
      </c>
      <c r="J7">
        <f t="shared" si="1"/>
        <v>8</v>
      </c>
      <c r="K7" s="5">
        <f t="shared" si="0"/>
        <v>0.78601376263073397</v>
      </c>
    </row>
    <row r="8" spans="1:11" x14ac:dyDescent="0.25">
      <c r="A8" s="2" t="s">
        <v>15</v>
      </c>
      <c r="B8">
        <v>0.83141833365401197</v>
      </c>
      <c r="C8">
        <v>0.83726935957191895</v>
      </c>
      <c r="D8">
        <v>1.0338931252066501</v>
      </c>
      <c r="E8">
        <v>1.0058270404404801</v>
      </c>
      <c r="F8">
        <v>1.52337235042089</v>
      </c>
      <c r="G8">
        <v>1.41778910687627</v>
      </c>
      <c r="H8">
        <v>17733.698429174201</v>
      </c>
      <c r="I8" s="2">
        <v>1.22994163201624</v>
      </c>
      <c r="J8">
        <f t="shared" si="1"/>
        <v>1</v>
      </c>
      <c r="K8" s="5">
        <f t="shared" si="0"/>
        <v>0.83141833365401197</v>
      </c>
    </row>
    <row r="9" spans="1:11" x14ac:dyDescent="0.25">
      <c r="A9" s="2" t="s">
        <v>16</v>
      </c>
      <c r="B9">
        <v>0.399054323274876</v>
      </c>
      <c r="C9">
        <v>0.35913407850731299</v>
      </c>
      <c r="D9">
        <v>0.54193643266939595</v>
      </c>
      <c r="E9">
        <v>0.389272657208527</v>
      </c>
      <c r="F9">
        <v>0.43990643053228001</v>
      </c>
      <c r="G9">
        <v>0.34660196332668303</v>
      </c>
      <c r="H9">
        <v>0.42777896988343</v>
      </c>
      <c r="I9" s="2">
        <v>0.26378864494028698</v>
      </c>
      <c r="J9">
        <f t="shared" si="1"/>
        <v>8</v>
      </c>
      <c r="K9" s="5">
        <f t="shared" si="0"/>
        <v>0.26378864494028698</v>
      </c>
    </row>
    <row r="10" spans="1:11" x14ac:dyDescent="0.25">
      <c r="A10" s="2" t="s">
        <v>17</v>
      </c>
      <c r="B10">
        <v>1.89256930433175</v>
      </c>
      <c r="C10">
        <v>1.49018690415801</v>
      </c>
      <c r="D10">
        <v>3.9055449308483201</v>
      </c>
      <c r="E10">
        <v>1.66656124504252</v>
      </c>
      <c r="F10">
        <v>3.4590675292648299</v>
      </c>
      <c r="G10">
        <v>2.7765347864793299</v>
      </c>
      <c r="H10">
        <v>2.46327640765809</v>
      </c>
      <c r="I10" s="2">
        <v>1.93526312632029</v>
      </c>
      <c r="J10">
        <f t="shared" si="1"/>
        <v>2</v>
      </c>
      <c r="K10" s="5">
        <f t="shared" si="0"/>
        <v>1.49018690415801</v>
      </c>
    </row>
    <row r="11" spans="1:11" x14ac:dyDescent="0.25">
      <c r="A11" s="2" t="s">
        <v>18</v>
      </c>
      <c r="B11">
        <v>0.849834345562265</v>
      </c>
      <c r="C11">
        <v>0.64104638697026095</v>
      </c>
      <c r="D11">
        <v>1.3795170392643701</v>
      </c>
      <c r="E11">
        <v>0.59908727545072404</v>
      </c>
      <c r="F11">
        <v>1.22967313532427</v>
      </c>
      <c r="G11">
        <v>1.04583633924144</v>
      </c>
      <c r="H11">
        <v>0.90793872712576096</v>
      </c>
      <c r="I11" s="2">
        <v>0.67556247916780798</v>
      </c>
      <c r="J11">
        <f t="shared" si="1"/>
        <v>4</v>
      </c>
      <c r="K11" s="5">
        <f t="shared" si="0"/>
        <v>0.59908727545072404</v>
      </c>
    </row>
    <row r="12" spans="1:11" x14ac:dyDescent="0.25">
      <c r="A12" s="2" t="s">
        <v>19</v>
      </c>
      <c r="B12">
        <v>0.69014554297021302</v>
      </c>
      <c r="C12">
        <v>0.507341426123608</v>
      </c>
      <c r="D12">
        <v>0.99071635773283595</v>
      </c>
      <c r="E12">
        <v>0.48430482839547301</v>
      </c>
      <c r="F12">
        <v>0.436165611783769</v>
      </c>
      <c r="G12">
        <v>0.343956370032096</v>
      </c>
      <c r="H12">
        <v>0.56112044481559398</v>
      </c>
      <c r="I12" s="2">
        <v>0.37727133735129897</v>
      </c>
      <c r="J12">
        <f t="shared" si="1"/>
        <v>6</v>
      </c>
      <c r="K12" s="5">
        <f t="shared" si="0"/>
        <v>0.343956370032096</v>
      </c>
    </row>
    <row r="13" spans="1:11" x14ac:dyDescent="0.25">
      <c r="A13" s="2" t="s">
        <v>20</v>
      </c>
      <c r="B13">
        <v>1.3069960354458401</v>
      </c>
      <c r="C13">
        <v>1.21241545094974</v>
      </c>
      <c r="D13">
        <v>2.8919207809692402</v>
      </c>
      <c r="E13">
        <v>1.55129567310084</v>
      </c>
      <c r="F13">
        <v>1.7895794647348</v>
      </c>
      <c r="G13">
        <v>1.3271109642104399</v>
      </c>
      <c r="H13">
        <v>1.3583206440609299</v>
      </c>
      <c r="I13" s="2">
        <v>1.02816686414768</v>
      </c>
      <c r="J13">
        <f t="shared" si="1"/>
        <v>8</v>
      </c>
      <c r="K13" s="5">
        <f t="shared" si="0"/>
        <v>1.02816686414768</v>
      </c>
    </row>
    <row r="14" spans="1:11" x14ac:dyDescent="0.25">
      <c r="A14" s="2" t="s">
        <v>21</v>
      </c>
      <c r="B14">
        <v>0.61345925613549601</v>
      </c>
      <c r="C14">
        <v>0.50973660416444999</v>
      </c>
      <c r="D14">
        <v>1784.2219019060601</v>
      </c>
      <c r="E14">
        <v>1.6034748950054101</v>
      </c>
      <c r="F14">
        <v>1.1439183627727101</v>
      </c>
      <c r="G14">
        <v>0.782743168052494</v>
      </c>
      <c r="H14">
        <v>0.82376409114736004</v>
      </c>
      <c r="I14" s="2">
        <v>0.61430043055007599</v>
      </c>
      <c r="J14">
        <f t="shared" si="1"/>
        <v>2</v>
      </c>
      <c r="K14" s="5">
        <f t="shared" si="0"/>
        <v>0.50973660416444999</v>
      </c>
    </row>
    <row r="15" spans="1:11" x14ac:dyDescent="0.25">
      <c r="A15" s="2" t="s">
        <v>22</v>
      </c>
      <c r="B15">
        <v>0.57587991506369896</v>
      </c>
      <c r="C15">
        <v>0.62011297365090401</v>
      </c>
      <c r="D15" s="1">
        <v>8.8689125571782095E+27</v>
      </c>
      <c r="E15">
        <v>0.56191733239627595</v>
      </c>
      <c r="F15">
        <v>1.52717610554711</v>
      </c>
      <c r="G15">
        <v>1.16136703229928</v>
      </c>
      <c r="H15">
        <v>1.3150898886837299</v>
      </c>
      <c r="I15" s="2">
        <v>0.77936709433659201</v>
      </c>
      <c r="J15">
        <f t="shared" si="1"/>
        <v>4</v>
      </c>
      <c r="K15" s="5">
        <f t="shared" si="0"/>
        <v>0.56191733239627595</v>
      </c>
    </row>
    <row r="16" spans="1:11" x14ac:dyDescent="0.25">
      <c r="A16" s="2" t="s">
        <v>23</v>
      </c>
      <c r="B16">
        <v>1.24508541769346</v>
      </c>
      <c r="C16">
        <v>1.2057102846786301</v>
      </c>
      <c r="D16">
        <v>1.3367069360992301</v>
      </c>
      <c r="E16">
        <v>1.2194471469747401</v>
      </c>
      <c r="F16">
        <v>0.91476392836707598</v>
      </c>
      <c r="G16">
        <v>0.825902110818164</v>
      </c>
      <c r="H16">
        <v>8.6479680706946898</v>
      </c>
      <c r="I16" s="2">
        <v>0.858825277787581</v>
      </c>
      <c r="J16">
        <f t="shared" si="1"/>
        <v>6</v>
      </c>
      <c r="K16" s="5">
        <f t="shared" si="0"/>
        <v>0.825902110818164</v>
      </c>
    </row>
    <row r="17" spans="1:11" x14ac:dyDescent="0.25">
      <c r="A17" s="2" t="s">
        <v>24</v>
      </c>
      <c r="B17">
        <v>0.38182983109730401</v>
      </c>
      <c r="C17">
        <v>0.31224285767106102</v>
      </c>
      <c r="D17">
        <v>0.55698971045823498</v>
      </c>
      <c r="E17">
        <v>0.37105892335198298</v>
      </c>
      <c r="F17">
        <v>0.63747903060057798</v>
      </c>
      <c r="G17">
        <v>0.61015027362622098</v>
      </c>
      <c r="H17">
        <v>0.57476768414419699</v>
      </c>
      <c r="I17" s="2">
        <v>0.59584630242413295</v>
      </c>
      <c r="J17">
        <f t="shared" si="1"/>
        <v>2</v>
      </c>
      <c r="K17" s="5">
        <f t="shared" si="0"/>
        <v>0.31224285767106102</v>
      </c>
    </row>
    <row r="18" spans="1:11" x14ac:dyDescent="0.25">
      <c r="A18" s="2" t="s">
        <v>25</v>
      </c>
      <c r="B18">
        <v>0.78629064595842102</v>
      </c>
      <c r="C18">
        <v>0.70835704859441995</v>
      </c>
      <c r="D18">
        <v>2.0985205073578199</v>
      </c>
      <c r="E18">
        <v>0.94460565914838002</v>
      </c>
      <c r="F18">
        <v>1.4692245712072001</v>
      </c>
      <c r="G18">
        <v>1.2852922850983399</v>
      </c>
      <c r="H18">
        <v>1.04241630632455</v>
      </c>
      <c r="I18" s="2">
        <v>1.0393530837571501</v>
      </c>
      <c r="J18">
        <f t="shared" si="1"/>
        <v>2</v>
      </c>
      <c r="K18" s="5">
        <f t="shared" si="0"/>
        <v>0.70835704859441995</v>
      </c>
    </row>
    <row r="19" spans="1:11" x14ac:dyDescent="0.25">
      <c r="A19" s="2" t="s">
        <v>26</v>
      </c>
      <c r="B19">
        <v>0.92884923572623601</v>
      </c>
      <c r="C19">
        <v>0.71933564637372704</v>
      </c>
      <c r="D19">
        <v>0.96302546373704501</v>
      </c>
      <c r="E19">
        <v>0.65519753905962896</v>
      </c>
      <c r="F19">
        <v>1.9389234905380199</v>
      </c>
      <c r="G19">
        <v>1.2671640772828501</v>
      </c>
      <c r="H19">
        <v>0.842167121084061</v>
      </c>
      <c r="I19" s="2">
        <v>0.59586216327381103</v>
      </c>
      <c r="J19">
        <f t="shared" si="1"/>
        <v>8</v>
      </c>
      <c r="K19" s="5">
        <f t="shared" si="0"/>
        <v>0.59586216327381103</v>
      </c>
    </row>
    <row r="20" spans="1:11" x14ac:dyDescent="0.25">
      <c r="A20" s="2" t="s">
        <v>27</v>
      </c>
      <c r="B20">
        <v>1.2899832174272701</v>
      </c>
      <c r="C20">
        <v>1.22414958748966</v>
      </c>
      <c r="D20">
        <v>2.2819140710342301</v>
      </c>
      <c r="E20">
        <v>1.4215696929441799</v>
      </c>
      <c r="F20">
        <v>0.70083323534395103</v>
      </c>
      <c r="G20">
        <v>0.68395789661885897</v>
      </c>
      <c r="H20">
        <v>1.20199862501264</v>
      </c>
      <c r="I20" s="2">
        <v>0.84071163694075801</v>
      </c>
      <c r="J20">
        <f t="shared" si="1"/>
        <v>6</v>
      </c>
      <c r="K20" s="5">
        <f t="shared" si="0"/>
        <v>0.68395789661885897</v>
      </c>
    </row>
    <row r="21" spans="1:11" x14ac:dyDescent="0.25">
      <c r="A21" s="2" t="s">
        <v>28</v>
      </c>
      <c r="B21">
        <v>1.0315079790666499</v>
      </c>
      <c r="C21">
        <v>0.929223864852735</v>
      </c>
      <c r="D21">
        <v>1.63902172518234</v>
      </c>
      <c r="E21">
        <v>1.09398046575423</v>
      </c>
      <c r="F21">
        <v>1.19369388028573</v>
      </c>
      <c r="G21">
        <v>1.1194909170610301</v>
      </c>
      <c r="H21">
        <v>1.11951417725457</v>
      </c>
      <c r="I21" s="2">
        <v>0.90271646569562103</v>
      </c>
      <c r="J21">
        <f t="shared" si="1"/>
        <v>8</v>
      </c>
      <c r="K21" s="5">
        <f t="shared" si="0"/>
        <v>0.90271646569562103</v>
      </c>
    </row>
    <row r="22" spans="1:11" x14ac:dyDescent="0.25">
      <c r="A22" s="2" t="s">
        <v>29</v>
      </c>
      <c r="B22">
        <v>1.29750702391101</v>
      </c>
      <c r="C22">
        <v>1.04660031682829</v>
      </c>
      <c r="D22">
        <v>0.91419445113180797</v>
      </c>
      <c r="E22">
        <v>0.90144049496890299</v>
      </c>
      <c r="F22">
        <v>1.1518650576784899</v>
      </c>
      <c r="G22">
        <v>1.14034860132991</v>
      </c>
      <c r="H22">
        <v>1.34571230948568</v>
      </c>
      <c r="I22" s="2">
        <v>0.98198704508521995</v>
      </c>
      <c r="J22">
        <f t="shared" si="1"/>
        <v>4</v>
      </c>
      <c r="K22" s="5">
        <f t="shared" si="0"/>
        <v>0.90144049496890299</v>
      </c>
    </row>
    <row r="23" spans="1:11" x14ac:dyDescent="0.25">
      <c r="A23" s="2" t="s">
        <v>30</v>
      </c>
      <c r="B23">
        <v>1.20723520274878</v>
      </c>
      <c r="C23">
        <v>1.08658587499302</v>
      </c>
      <c r="D23">
        <v>1.4486897461103501</v>
      </c>
      <c r="E23">
        <v>1.1967558932682101</v>
      </c>
      <c r="F23">
        <v>0.93166879402964997</v>
      </c>
      <c r="G23">
        <v>0.73596305159860098</v>
      </c>
      <c r="H23">
        <v>0.58194160307145004</v>
      </c>
      <c r="I23" s="2">
        <v>0.494731769617751</v>
      </c>
      <c r="J23">
        <f t="shared" si="1"/>
        <v>8</v>
      </c>
      <c r="K23" s="5">
        <f t="shared" si="0"/>
        <v>0.494731769617751</v>
      </c>
    </row>
    <row r="24" spans="1:11" x14ac:dyDescent="0.25">
      <c r="A24" s="2" t="s">
        <v>31</v>
      </c>
      <c r="B24">
        <v>1.0806583343374601</v>
      </c>
      <c r="C24">
        <v>0.88493271116349403</v>
      </c>
      <c r="D24">
        <v>1.5855544299764099</v>
      </c>
      <c r="E24">
        <v>1.0227181850028699</v>
      </c>
      <c r="F24">
        <v>0.92097036115331699</v>
      </c>
      <c r="G24">
        <v>0.73767301264334295</v>
      </c>
      <c r="H24">
        <v>0.980599935605037</v>
      </c>
      <c r="I24" s="2">
        <v>0.66811807479978003</v>
      </c>
      <c r="J24">
        <f t="shared" si="1"/>
        <v>8</v>
      </c>
      <c r="K24" s="5">
        <f t="shared" si="0"/>
        <v>0.66811807479978003</v>
      </c>
    </row>
    <row r="25" spans="1:11" x14ac:dyDescent="0.25">
      <c r="A25" s="2">
        <v>429</v>
      </c>
      <c r="B25">
        <v>1.1884229231185699</v>
      </c>
      <c r="C25">
        <v>0.98707938382600202</v>
      </c>
      <c r="D25">
        <v>1.7569644280611201</v>
      </c>
      <c r="E25">
        <v>1.1155149837137399</v>
      </c>
      <c r="F25">
        <v>1.0856209169027999</v>
      </c>
      <c r="G25">
        <v>0.98629318851499304</v>
      </c>
      <c r="H25">
        <v>0.82401484680721304</v>
      </c>
      <c r="I25" s="2">
        <v>0.79856872050439898</v>
      </c>
      <c r="J25">
        <f t="shared" si="1"/>
        <v>8</v>
      </c>
      <c r="K25" s="5">
        <f t="shared" si="0"/>
        <v>0.79856872050439898</v>
      </c>
    </row>
    <row r="26" spans="1:11" x14ac:dyDescent="0.25">
      <c r="A26" s="2" t="s">
        <v>32</v>
      </c>
      <c r="B26">
        <v>1.2186170337169899</v>
      </c>
      <c r="C26">
        <v>1.0491176397155999</v>
      </c>
      <c r="D26">
        <v>1.2913471315241101</v>
      </c>
      <c r="E26">
        <v>1.0455731354070901</v>
      </c>
      <c r="F26">
        <v>0.85671263544794096</v>
      </c>
      <c r="G26">
        <v>0.85015712531846299</v>
      </c>
      <c r="H26">
        <v>0.79886415794956001</v>
      </c>
      <c r="I26" s="2">
        <v>0.70656831983839297</v>
      </c>
      <c r="J26">
        <f t="shared" si="1"/>
        <v>8</v>
      </c>
      <c r="K26" s="5">
        <f t="shared" si="0"/>
        <v>0.70656831983839297</v>
      </c>
    </row>
    <row r="27" spans="1:11" x14ac:dyDescent="0.25">
      <c r="A27" s="2" t="s">
        <v>33</v>
      </c>
      <c r="B27">
        <v>1.41368126281491</v>
      </c>
      <c r="C27">
        <v>1.2121186770971599</v>
      </c>
      <c r="D27">
        <v>1.59386130638754</v>
      </c>
      <c r="E27">
        <v>1.17784061321044</v>
      </c>
      <c r="F27">
        <v>1.62482623214633</v>
      </c>
      <c r="G27">
        <v>1.4648781946311</v>
      </c>
      <c r="H27">
        <v>1.4967721839022701</v>
      </c>
      <c r="I27" s="2">
        <v>1.32662679901973</v>
      </c>
      <c r="J27">
        <f t="shared" si="1"/>
        <v>4</v>
      </c>
      <c r="K27" s="5">
        <f t="shared" si="0"/>
        <v>1.17784061321044</v>
      </c>
    </row>
    <row r="28" spans="1:11" x14ac:dyDescent="0.25">
      <c r="A28" s="2" t="s">
        <v>34</v>
      </c>
      <c r="B28">
        <v>1.0493177067483901</v>
      </c>
      <c r="C28">
        <v>0.97276811539061503</v>
      </c>
      <c r="D28">
        <v>1.6737806050805999</v>
      </c>
      <c r="E28">
        <v>1.1093957308970701</v>
      </c>
      <c r="F28">
        <v>1.59167281942673</v>
      </c>
      <c r="G28">
        <v>1.2801925885821099</v>
      </c>
      <c r="H28">
        <v>1.0959314197749901</v>
      </c>
      <c r="I28" s="2">
        <v>1.09594233602979</v>
      </c>
      <c r="J28">
        <f t="shared" si="1"/>
        <v>2</v>
      </c>
      <c r="K28" s="5">
        <f t="shared" si="0"/>
        <v>0.97276811539061503</v>
      </c>
    </row>
    <row r="29" spans="1:11" x14ac:dyDescent="0.25">
      <c r="A29" s="2" t="s">
        <v>35</v>
      </c>
      <c r="B29">
        <v>1.79443768208987</v>
      </c>
      <c r="C29">
        <v>1.50980562248643</v>
      </c>
      <c r="D29">
        <v>2.3464111887665</v>
      </c>
      <c r="E29">
        <v>1.67835112063817</v>
      </c>
      <c r="F29">
        <v>1.9420184365572</v>
      </c>
      <c r="G29">
        <v>1.6554009349526699</v>
      </c>
      <c r="H29">
        <v>1.7335982340232201</v>
      </c>
      <c r="I29" s="2">
        <v>1.1713871018505599</v>
      </c>
      <c r="J29">
        <f t="shared" si="1"/>
        <v>8</v>
      </c>
      <c r="K29" s="5">
        <f t="shared" si="0"/>
        <v>1.1713871018505599</v>
      </c>
    </row>
    <row r="30" spans="1:11" x14ac:dyDescent="0.25">
      <c r="A30" s="2" t="s">
        <v>36</v>
      </c>
      <c r="B30">
        <v>0.990894181780404</v>
      </c>
      <c r="C30">
        <v>0.80449902107743498</v>
      </c>
      <c r="D30">
        <v>3.10439826620701</v>
      </c>
      <c r="E30">
        <v>1.0035228996009999</v>
      </c>
      <c r="F30">
        <v>1.80945300403508</v>
      </c>
      <c r="G30">
        <v>1.60220532644447</v>
      </c>
      <c r="H30">
        <v>1.61817222603105</v>
      </c>
      <c r="I30" s="2">
        <v>1.3235226560665301</v>
      </c>
      <c r="J30">
        <f t="shared" si="1"/>
        <v>2</v>
      </c>
      <c r="K30" s="5">
        <f t="shared" si="0"/>
        <v>0.80449902107743498</v>
      </c>
    </row>
    <row r="31" spans="1:11" x14ac:dyDescent="0.25">
      <c r="A31" s="2" t="s">
        <v>37</v>
      </c>
      <c r="B31">
        <v>1.35866600675168</v>
      </c>
      <c r="C31">
        <v>0.92438381856875396</v>
      </c>
      <c r="D31">
        <v>58.502314574287503</v>
      </c>
      <c r="E31">
        <v>0.917167162862501</v>
      </c>
      <c r="F31">
        <v>0.88860710819535704</v>
      </c>
      <c r="G31">
        <v>0.78405921010897395</v>
      </c>
      <c r="H31">
        <v>145.02878206336399</v>
      </c>
      <c r="I31" s="2">
        <v>0.78304993010678503</v>
      </c>
      <c r="J31">
        <f t="shared" si="1"/>
        <v>8</v>
      </c>
      <c r="K31" s="5">
        <f t="shared" si="0"/>
        <v>0.78304993010678503</v>
      </c>
    </row>
    <row r="32" spans="1:11" x14ac:dyDescent="0.25">
      <c r="A32" s="2" t="s">
        <v>38</v>
      </c>
      <c r="B32">
        <v>0.52059474951053197</v>
      </c>
      <c r="C32">
        <v>0.47174546192580502</v>
      </c>
      <c r="D32">
        <v>0.49663806184772602</v>
      </c>
      <c r="E32">
        <v>0.459283172648907</v>
      </c>
      <c r="F32">
        <v>1.0824311136595799</v>
      </c>
      <c r="G32">
        <v>0.728433768016159</v>
      </c>
      <c r="H32">
        <v>0.459687144233489</v>
      </c>
      <c r="I32" s="2">
        <v>0.45959583283133298</v>
      </c>
      <c r="J32">
        <f t="shared" si="1"/>
        <v>4</v>
      </c>
      <c r="K32" s="5">
        <f t="shared" si="0"/>
        <v>0.459283172648907</v>
      </c>
    </row>
    <row r="33" spans="1:11" x14ac:dyDescent="0.25">
      <c r="A33" s="2" t="s">
        <v>39</v>
      </c>
      <c r="B33">
        <v>1.2856644498668599</v>
      </c>
      <c r="C33">
        <v>1.1094748990208101</v>
      </c>
      <c r="D33">
        <v>1.6042642207042399</v>
      </c>
      <c r="E33">
        <v>1.1795039911133001</v>
      </c>
      <c r="F33">
        <v>1.5361020397073799</v>
      </c>
      <c r="G33">
        <v>1.3302351810625299</v>
      </c>
      <c r="H33">
        <v>1.7601796082549801</v>
      </c>
      <c r="I33" s="2">
        <v>1.0954100835765199</v>
      </c>
      <c r="J33">
        <f t="shared" si="1"/>
        <v>8</v>
      </c>
      <c r="K33" s="5">
        <f t="shared" si="0"/>
        <v>1.0954100835765199</v>
      </c>
    </row>
    <row r="34" spans="1:11" x14ac:dyDescent="0.25">
      <c r="A34" s="2" t="s">
        <v>40</v>
      </c>
      <c r="B34">
        <v>1.4267787497961399</v>
      </c>
      <c r="C34">
        <v>0.91594070158380803</v>
      </c>
      <c r="D34">
        <v>1.2487145226812399</v>
      </c>
      <c r="E34">
        <v>0.75673840753653998</v>
      </c>
      <c r="F34">
        <v>1.3587272794423899</v>
      </c>
      <c r="G34">
        <v>0.99726894555366097</v>
      </c>
      <c r="H34">
        <v>0.75369463960791405</v>
      </c>
      <c r="I34" s="2">
        <v>0.69564661845597198</v>
      </c>
      <c r="J34">
        <f t="shared" si="1"/>
        <v>8</v>
      </c>
      <c r="K34" s="5">
        <f t="shared" si="0"/>
        <v>0.69564661845597198</v>
      </c>
    </row>
    <row r="35" spans="1:11" x14ac:dyDescent="0.25">
      <c r="A35" s="2" t="s">
        <v>41</v>
      </c>
      <c r="B35">
        <v>1.05920754192614</v>
      </c>
      <c r="C35">
        <v>0.88938782271537797</v>
      </c>
      <c r="D35">
        <v>1.2234501333679499</v>
      </c>
      <c r="E35">
        <v>0.95509147881174306</v>
      </c>
      <c r="F35">
        <v>1.4891893797033</v>
      </c>
      <c r="G35">
        <v>1.1959495135009199</v>
      </c>
      <c r="H35">
        <v>0.88488396763076704</v>
      </c>
      <c r="I35" s="2">
        <v>1.06215474731213</v>
      </c>
      <c r="J35">
        <f t="shared" si="1"/>
        <v>7</v>
      </c>
      <c r="K35" s="5">
        <f t="shared" si="0"/>
        <v>0.88488396763076704</v>
      </c>
    </row>
    <row r="36" spans="1:11" x14ac:dyDescent="0.25">
      <c r="A36" s="2" t="s">
        <v>42</v>
      </c>
      <c r="B36">
        <v>1.2164033959448699</v>
      </c>
      <c r="C36">
        <v>1.20528617709006</v>
      </c>
      <c r="D36">
        <v>1.42589049772968</v>
      </c>
      <c r="E36">
        <v>1.25993294244406</v>
      </c>
      <c r="F36">
        <v>1.3185507914636101</v>
      </c>
      <c r="G36">
        <v>1.3033657110121999</v>
      </c>
      <c r="H36">
        <v>1.15373577082027</v>
      </c>
      <c r="I36" s="2">
        <v>1.2254628622961601</v>
      </c>
      <c r="J36">
        <f t="shared" si="1"/>
        <v>7</v>
      </c>
      <c r="K36" s="5">
        <f t="shared" si="0"/>
        <v>1.15373577082027</v>
      </c>
    </row>
    <row r="37" spans="1:11" x14ac:dyDescent="0.25">
      <c r="A37" s="2" t="s">
        <v>43</v>
      </c>
      <c r="B37">
        <v>1.28960139343268</v>
      </c>
      <c r="C37">
        <v>1.1091640374504299</v>
      </c>
      <c r="D37">
        <v>1.70025936987846</v>
      </c>
      <c r="E37">
        <v>1.12636035498591</v>
      </c>
      <c r="F37">
        <v>2.2991701006419798</v>
      </c>
      <c r="G37">
        <v>1.7812829343299901</v>
      </c>
      <c r="H37">
        <v>1.59824370373269</v>
      </c>
      <c r="I37" s="2">
        <v>1.3597430147473399</v>
      </c>
      <c r="J37">
        <f t="shared" si="1"/>
        <v>2</v>
      </c>
      <c r="K37" s="5">
        <f t="shared" si="0"/>
        <v>1.1091640374504299</v>
      </c>
    </row>
    <row r="38" spans="1:11" x14ac:dyDescent="0.25">
      <c r="A38" s="2" t="s">
        <v>44</v>
      </c>
      <c r="B38">
        <v>1.34507086956505</v>
      </c>
      <c r="C38">
        <v>1.06081520422674</v>
      </c>
      <c r="D38">
        <v>1.1236757532445201</v>
      </c>
      <c r="E38">
        <v>1.0779432640303099</v>
      </c>
      <c r="F38">
        <v>2.4748387729300898</v>
      </c>
      <c r="G38">
        <v>1.6472023507676199</v>
      </c>
      <c r="H38">
        <v>1.27128554070932</v>
      </c>
      <c r="I38" s="2">
        <v>1.19129373287743</v>
      </c>
      <c r="J38">
        <f t="shared" si="1"/>
        <v>2</v>
      </c>
      <c r="K38" s="5">
        <f t="shared" si="0"/>
        <v>1.06081520422674</v>
      </c>
    </row>
    <row r="39" spans="1:11" x14ac:dyDescent="0.25">
      <c r="A39" s="2" t="s">
        <v>45</v>
      </c>
      <c r="B39">
        <v>0.80218491623934096</v>
      </c>
      <c r="C39">
        <v>0.79862627921281804</v>
      </c>
      <c r="D39">
        <v>1.06001106720728</v>
      </c>
      <c r="E39">
        <v>0.85907193422813199</v>
      </c>
      <c r="F39">
        <v>1.4794838054813899</v>
      </c>
      <c r="G39">
        <v>1.0780866845414501</v>
      </c>
      <c r="H39">
        <v>0.63331859194474804</v>
      </c>
      <c r="I39" s="2">
        <v>0.70784901653434995</v>
      </c>
      <c r="J39">
        <f t="shared" si="1"/>
        <v>7</v>
      </c>
      <c r="K39" s="5">
        <f t="shared" si="0"/>
        <v>0.63331859194474804</v>
      </c>
    </row>
    <row r="40" spans="1:11" x14ac:dyDescent="0.25">
      <c r="A40" s="2" t="s">
        <v>46</v>
      </c>
      <c r="B40">
        <v>1.1003428433423299</v>
      </c>
      <c r="C40">
        <v>0.98510267413056696</v>
      </c>
      <c r="D40">
        <v>1.7696316413683599</v>
      </c>
      <c r="E40">
        <v>1.21890753540345</v>
      </c>
      <c r="F40">
        <v>2.3812435433121202</v>
      </c>
      <c r="G40">
        <v>1.92058008272623</v>
      </c>
      <c r="H40">
        <v>1.4001913260780701</v>
      </c>
      <c r="I40" s="2">
        <v>1.2889764967404</v>
      </c>
      <c r="J40">
        <f t="shared" si="1"/>
        <v>2</v>
      </c>
      <c r="K40" s="5">
        <f t="shared" si="0"/>
        <v>0.98510267413056696</v>
      </c>
    </row>
    <row r="41" spans="1:11" x14ac:dyDescent="0.25">
      <c r="A41" s="2" t="s">
        <v>47</v>
      </c>
      <c r="B41">
        <v>1.13122680271677</v>
      </c>
      <c r="C41">
        <v>0.84745672144780704</v>
      </c>
      <c r="D41">
        <v>1.34169626768608</v>
      </c>
      <c r="E41">
        <v>0.73519776747528198</v>
      </c>
      <c r="F41">
        <v>2.2480038705126599</v>
      </c>
      <c r="G41">
        <v>1.5828671250268</v>
      </c>
      <c r="H41">
        <v>0.97330735522189304</v>
      </c>
      <c r="I41" s="2">
        <v>0.80875997474093697</v>
      </c>
      <c r="J41">
        <f t="shared" si="1"/>
        <v>4</v>
      </c>
      <c r="K41" s="5">
        <f t="shared" si="0"/>
        <v>0.73519776747528198</v>
      </c>
    </row>
    <row r="42" spans="1:11" x14ac:dyDescent="0.25">
      <c r="A42" s="2" t="s">
        <v>48</v>
      </c>
      <c r="B42">
        <v>1.50287341933303</v>
      </c>
      <c r="C42">
        <v>1.3339311416002599</v>
      </c>
      <c r="D42">
        <v>2.0754373812318399</v>
      </c>
      <c r="E42">
        <v>1.54518290421314</v>
      </c>
      <c r="F42">
        <v>1.21535629810846</v>
      </c>
      <c r="G42">
        <v>1.00382646279715</v>
      </c>
      <c r="H42">
        <v>1.10392127815959</v>
      </c>
      <c r="I42" s="2">
        <v>0.82088360686488804</v>
      </c>
      <c r="J42">
        <f t="shared" si="1"/>
        <v>8</v>
      </c>
      <c r="K42" s="5">
        <f t="shared" si="0"/>
        <v>0.82088360686488804</v>
      </c>
    </row>
    <row r="43" spans="1:11" x14ac:dyDescent="0.25">
      <c r="A43" s="2" t="s">
        <v>49</v>
      </c>
      <c r="B43">
        <v>0.65901558885939404</v>
      </c>
      <c r="C43">
        <v>0.56052499474918605</v>
      </c>
      <c r="D43">
        <v>0.77899243148362596</v>
      </c>
      <c r="E43">
        <v>0.66957093148620395</v>
      </c>
      <c r="F43">
        <v>1.83955096083525</v>
      </c>
      <c r="G43">
        <v>1.1993601449918301</v>
      </c>
      <c r="H43">
        <v>0.53110200546073705</v>
      </c>
      <c r="I43" s="2">
        <v>0.56927250658574002</v>
      </c>
      <c r="J43">
        <f t="shared" si="1"/>
        <v>7</v>
      </c>
      <c r="K43" s="5">
        <f t="shared" si="0"/>
        <v>0.53110200546073705</v>
      </c>
    </row>
    <row r="44" spans="1:11" x14ac:dyDescent="0.25">
      <c r="A44" s="2" t="s">
        <v>50</v>
      </c>
      <c r="B44">
        <v>1.5884519008070801</v>
      </c>
      <c r="C44">
        <v>1.2473231145685799</v>
      </c>
      <c r="D44">
        <v>3.7691363123878201</v>
      </c>
      <c r="E44">
        <v>1.2770399598567199</v>
      </c>
      <c r="F44">
        <v>2.5568527147917202</v>
      </c>
      <c r="G44">
        <v>2.0680682010526699</v>
      </c>
      <c r="H44">
        <v>1.41395656190921</v>
      </c>
      <c r="I44" s="2">
        <v>1.3770190437754</v>
      </c>
      <c r="J44">
        <f t="shared" si="1"/>
        <v>2</v>
      </c>
      <c r="K44" s="5">
        <f t="shared" si="0"/>
        <v>1.2473231145685799</v>
      </c>
    </row>
    <row r="45" spans="1:11" x14ac:dyDescent="0.25">
      <c r="A45" s="2" t="s">
        <v>51</v>
      </c>
      <c r="B45">
        <v>1.4246638225442401</v>
      </c>
      <c r="C45">
        <v>1.2668398464108199</v>
      </c>
      <c r="D45">
        <v>4.1983844179281604</v>
      </c>
      <c r="E45">
        <v>1.7055063873529599</v>
      </c>
      <c r="F45">
        <v>2.2501296162501401</v>
      </c>
      <c r="G45">
        <v>1.8635173433204499</v>
      </c>
      <c r="H45">
        <v>2.1332470256712601</v>
      </c>
      <c r="I45" s="2">
        <v>1.5962212752934399</v>
      </c>
      <c r="J45">
        <f t="shared" si="1"/>
        <v>2</v>
      </c>
      <c r="K45" s="5">
        <f t="shared" si="0"/>
        <v>1.2668398464108199</v>
      </c>
    </row>
    <row r="46" spans="1:11" x14ac:dyDescent="0.25">
      <c r="A46" s="2" t="s">
        <v>52</v>
      </c>
      <c r="B46">
        <v>0.82052385766347002</v>
      </c>
      <c r="C46">
        <v>0.71068173501521203</v>
      </c>
      <c r="D46">
        <v>0.724488111881608</v>
      </c>
      <c r="E46">
        <v>0.68076769815571603</v>
      </c>
      <c r="F46">
        <v>1.16978203055638</v>
      </c>
      <c r="G46">
        <v>0.90097629092933496</v>
      </c>
      <c r="H46">
        <v>0.65905672981276398</v>
      </c>
      <c r="I46" s="2">
        <v>0.69724662236336998</v>
      </c>
      <c r="J46">
        <f t="shared" si="1"/>
        <v>7</v>
      </c>
      <c r="K46" s="5">
        <f t="shared" si="0"/>
        <v>0.65905672981276398</v>
      </c>
    </row>
    <row r="47" spans="1:11" x14ac:dyDescent="0.25">
      <c r="A47" s="2" t="s">
        <v>53</v>
      </c>
      <c r="B47">
        <v>1.5101890002587099</v>
      </c>
      <c r="C47">
        <v>1.35445639120896</v>
      </c>
      <c r="D47">
        <v>2.89439896894471</v>
      </c>
      <c r="E47">
        <v>1.8406371335745699</v>
      </c>
      <c r="F47">
        <v>1.5652137240111601</v>
      </c>
      <c r="G47">
        <v>1.2083287157360201</v>
      </c>
      <c r="H47">
        <v>1.3114225660533001</v>
      </c>
      <c r="I47" s="2">
        <v>0.86837902262449096</v>
      </c>
      <c r="J47">
        <f t="shared" si="1"/>
        <v>8</v>
      </c>
      <c r="K47" s="5">
        <f t="shared" si="0"/>
        <v>0.86837902262449096</v>
      </c>
    </row>
    <row r="48" spans="1:11" x14ac:dyDescent="0.25">
      <c r="A48" s="2" t="s">
        <v>54</v>
      </c>
      <c r="B48">
        <v>1.62889166870764</v>
      </c>
      <c r="C48">
        <v>1.1849206424078</v>
      </c>
      <c r="D48">
        <v>2.3452289865445901</v>
      </c>
      <c r="E48">
        <v>1.19433956780108</v>
      </c>
      <c r="F48">
        <v>1.15452038640832</v>
      </c>
      <c r="G48">
        <v>0.96093455239928205</v>
      </c>
      <c r="H48">
        <v>1.33555868023904</v>
      </c>
      <c r="I48" s="2">
        <v>0.84798760233917303</v>
      </c>
      <c r="J48">
        <f t="shared" si="1"/>
        <v>8</v>
      </c>
      <c r="K48" s="5">
        <f t="shared" si="0"/>
        <v>0.84798760233917303</v>
      </c>
    </row>
    <row r="49" spans="1:11" x14ac:dyDescent="0.25">
      <c r="A49" s="2" t="s">
        <v>55</v>
      </c>
      <c r="B49">
        <v>1.03674883227893</v>
      </c>
      <c r="C49">
        <v>0.903680515553418</v>
      </c>
      <c r="D49">
        <v>1.4535175178991899</v>
      </c>
      <c r="E49">
        <v>0.95528430507746598</v>
      </c>
      <c r="F49">
        <v>1.9072652413539199</v>
      </c>
      <c r="G49">
        <v>1.3296886983268901</v>
      </c>
      <c r="H49">
        <v>0.55934695897535902</v>
      </c>
      <c r="I49" s="2">
        <v>0.63621934885530596</v>
      </c>
      <c r="J49">
        <f t="shared" si="1"/>
        <v>7</v>
      </c>
      <c r="K49" s="5">
        <f t="shared" si="0"/>
        <v>0.55934695897535902</v>
      </c>
    </row>
    <row r="50" spans="1:11" x14ac:dyDescent="0.25">
      <c r="A50" s="2" t="s">
        <v>56</v>
      </c>
      <c r="B50">
        <v>0.786880738295894</v>
      </c>
      <c r="C50">
        <v>0.69047114658112496</v>
      </c>
      <c r="D50">
        <v>0.87883313301253596</v>
      </c>
      <c r="E50">
        <v>0.77260146844926703</v>
      </c>
      <c r="F50">
        <v>0.85049279424277502</v>
      </c>
      <c r="G50">
        <v>0.62043182654728302</v>
      </c>
      <c r="H50">
        <v>0.61576518148299697</v>
      </c>
      <c r="I50" s="2">
        <v>0.53253346283154301</v>
      </c>
      <c r="J50">
        <f t="shared" si="1"/>
        <v>8</v>
      </c>
      <c r="K50" s="5">
        <f t="shared" si="0"/>
        <v>0.53253346283154301</v>
      </c>
    </row>
    <row r="51" spans="1:11" x14ac:dyDescent="0.25">
      <c r="A51" s="2" t="s">
        <v>57</v>
      </c>
      <c r="B51">
        <v>1.91311488772855</v>
      </c>
      <c r="C51">
        <v>1.3630796191925401</v>
      </c>
      <c r="D51">
        <v>1.65041381521702</v>
      </c>
      <c r="E51">
        <v>1.0127888627108801</v>
      </c>
      <c r="F51">
        <v>1.3258057987763701</v>
      </c>
      <c r="G51">
        <v>1.10640757506943</v>
      </c>
      <c r="H51">
        <v>1.48186932545382</v>
      </c>
      <c r="I51" s="2">
        <v>1.04976261503149</v>
      </c>
      <c r="J51">
        <f t="shared" si="1"/>
        <v>4</v>
      </c>
      <c r="K51" s="5">
        <f t="shared" si="0"/>
        <v>1.0127888627108801</v>
      </c>
    </row>
    <row r="52" spans="1:11" x14ac:dyDescent="0.25">
      <c r="A52" s="2" t="s">
        <v>58</v>
      </c>
      <c r="B52">
        <v>0.74434263825503699</v>
      </c>
      <c r="C52">
        <v>0.52934562560961995</v>
      </c>
      <c r="D52">
        <v>4.8746180151262504</v>
      </c>
      <c r="E52">
        <v>1.02448000688025</v>
      </c>
      <c r="F52">
        <v>1.7757520818185699</v>
      </c>
      <c r="G52">
        <v>1.29712938872127</v>
      </c>
      <c r="H52">
        <v>1.2747285422231101</v>
      </c>
      <c r="I52" s="2">
        <v>0.86787799073437999</v>
      </c>
      <c r="J52">
        <f t="shared" si="1"/>
        <v>2</v>
      </c>
      <c r="K52" s="5">
        <f t="shared" si="0"/>
        <v>0.52934562560961995</v>
      </c>
    </row>
    <row r="53" spans="1:11" x14ac:dyDescent="0.25">
      <c r="A53" s="2" t="s">
        <v>59</v>
      </c>
      <c r="B53">
        <v>1.96507717166303</v>
      </c>
      <c r="C53">
        <v>1.36266754811185</v>
      </c>
      <c r="D53" s="1">
        <v>2.352772838539E+116</v>
      </c>
      <c r="E53">
        <v>6.1883016187072597</v>
      </c>
      <c r="F53">
        <v>2.14400949234859</v>
      </c>
      <c r="G53">
        <v>1.50729599016502</v>
      </c>
      <c r="H53">
        <v>2889.6900192000498</v>
      </c>
      <c r="I53" s="2">
        <v>0.94210654679748096</v>
      </c>
      <c r="J53">
        <f t="shared" si="1"/>
        <v>8</v>
      </c>
      <c r="K53" s="5">
        <f t="shared" si="0"/>
        <v>0.94210654679748096</v>
      </c>
    </row>
    <row r="54" spans="1:11" x14ac:dyDescent="0.25">
      <c r="A54" s="2" t="s">
        <v>60</v>
      </c>
      <c r="B54">
        <v>0.75415767579682003</v>
      </c>
      <c r="C54">
        <v>0.70989213588463296</v>
      </c>
      <c r="D54">
        <v>3.8068695492368199</v>
      </c>
      <c r="E54">
        <v>1.0458184304153799</v>
      </c>
      <c r="F54">
        <v>1.8154938199753501</v>
      </c>
      <c r="G54">
        <v>1.22710641650422</v>
      </c>
      <c r="H54">
        <v>1.04490112960874</v>
      </c>
      <c r="I54" s="2">
        <v>0.86435981744553703</v>
      </c>
      <c r="J54">
        <f t="shared" si="1"/>
        <v>2</v>
      </c>
      <c r="K54" s="5">
        <f t="shared" si="0"/>
        <v>0.70989213588463296</v>
      </c>
    </row>
    <row r="55" spans="1:11" x14ac:dyDescent="0.25">
      <c r="A55" s="2" t="s">
        <v>61</v>
      </c>
      <c r="B55">
        <v>1.9071322810920901</v>
      </c>
      <c r="C55">
        <v>1.5435673040484701</v>
      </c>
      <c r="D55">
        <v>3.4810595756791498</v>
      </c>
      <c r="E55">
        <v>1.80275727401576</v>
      </c>
      <c r="F55">
        <v>1.72057613768658</v>
      </c>
      <c r="G55">
        <v>1.30432861179913</v>
      </c>
      <c r="H55">
        <v>1.6515814929305599</v>
      </c>
      <c r="I55" s="2">
        <v>0.96358408999776302</v>
      </c>
      <c r="J55">
        <f t="shared" si="1"/>
        <v>8</v>
      </c>
      <c r="K55" s="5">
        <f t="shared" si="0"/>
        <v>0.96358408999776302</v>
      </c>
    </row>
    <row r="56" spans="1:11" x14ac:dyDescent="0.25">
      <c r="A56" s="2" t="s">
        <v>62</v>
      </c>
      <c r="B56">
        <v>1.1250294115073001</v>
      </c>
      <c r="C56">
        <v>0.956967980293841</v>
      </c>
      <c r="D56">
        <v>1.5886912896381999</v>
      </c>
      <c r="E56">
        <v>1.04767166864642</v>
      </c>
      <c r="F56">
        <v>1.1385275945795901</v>
      </c>
      <c r="G56">
        <v>1.1055203001654501</v>
      </c>
      <c r="H56">
        <v>8.1108416539181807</v>
      </c>
      <c r="I56" s="2">
        <v>1.9047966791241</v>
      </c>
      <c r="J56">
        <f t="shared" si="1"/>
        <v>2</v>
      </c>
      <c r="K56" s="5">
        <f t="shared" si="0"/>
        <v>0.956967980293841</v>
      </c>
    </row>
    <row r="57" spans="1:11" x14ac:dyDescent="0.25">
      <c r="A57" s="2" t="s">
        <v>63</v>
      </c>
      <c r="B57">
        <v>1.59932053350954</v>
      </c>
      <c r="C57">
        <v>1.2287491575319101</v>
      </c>
      <c r="D57">
        <v>1.59742566612708</v>
      </c>
      <c r="E57">
        <v>1.1482069391657499</v>
      </c>
      <c r="F57">
        <v>1.3171635657965499</v>
      </c>
      <c r="G57">
        <v>1.1615237266159599</v>
      </c>
      <c r="H57">
        <v>1.15559409403862</v>
      </c>
      <c r="I57" s="2">
        <v>0.959069494948524</v>
      </c>
      <c r="J57">
        <f t="shared" si="1"/>
        <v>8</v>
      </c>
      <c r="K57" s="5">
        <f t="shared" si="0"/>
        <v>0.959069494948524</v>
      </c>
    </row>
    <row r="58" spans="1:11" x14ac:dyDescent="0.25">
      <c r="A58" s="2" t="s">
        <v>64</v>
      </c>
      <c r="B58">
        <v>1.1134212657959599</v>
      </c>
      <c r="C58">
        <v>1.06602353241221</v>
      </c>
      <c r="D58">
        <v>1.6072665694766</v>
      </c>
      <c r="E58">
        <v>1.22521816679828</v>
      </c>
      <c r="F58">
        <v>1.65078555456903</v>
      </c>
      <c r="G58">
        <v>1.1230826376659799</v>
      </c>
      <c r="H58">
        <v>0.76815357363097303</v>
      </c>
      <c r="I58" s="2">
        <v>0.61117248225204301</v>
      </c>
      <c r="J58">
        <f t="shared" si="1"/>
        <v>8</v>
      </c>
      <c r="K58" s="5">
        <f t="shared" si="0"/>
        <v>0.61117248225204301</v>
      </c>
    </row>
    <row r="59" spans="1:11" x14ac:dyDescent="0.25">
      <c r="A59" s="2" t="s">
        <v>65</v>
      </c>
      <c r="B59">
        <v>0.98777001325290104</v>
      </c>
      <c r="C59">
        <v>0.77317093894811195</v>
      </c>
      <c r="D59">
        <v>1.1733632073675899</v>
      </c>
      <c r="E59">
        <v>0.75380919358666398</v>
      </c>
      <c r="F59">
        <v>1.18845582815659</v>
      </c>
      <c r="G59">
        <v>0.74746933135415805</v>
      </c>
      <c r="H59">
        <v>1.2865305379506899</v>
      </c>
      <c r="I59" s="2">
        <v>0.69831226615227604</v>
      </c>
      <c r="J59">
        <f t="shared" si="1"/>
        <v>8</v>
      </c>
      <c r="K59" s="5">
        <f t="shared" si="0"/>
        <v>0.69831226615227604</v>
      </c>
    </row>
    <row r="60" spans="1:11" x14ac:dyDescent="0.25">
      <c r="A60" s="2" t="s">
        <v>66</v>
      </c>
      <c r="B60">
        <v>0.86985146970322302</v>
      </c>
      <c r="C60">
        <v>0.75462264986642802</v>
      </c>
      <c r="D60">
        <v>0.895129521832292</v>
      </c>
      <c r="E60">
        <v>0.82597989172696096</v>
      </c>
      <c r="F60">
        <v>0.99668329728734095</v>
      </c>
      <c r="G60">
        <v>0.65092879543378201</v>
      </c>
      <c r="H60">
        <v>1.0741916281970001</v>
      </c>
      <c r="I60" s="2">
        <v>0.94084102308733297</v>
      </c>
      <c r="J60">
        <f t="shared" si="1"/>
        <v>6</v>
      </c>
      <c r="K60" s="5">
        <f t="shared" si="0"/>
        <v>0.65092879543378201</v>
      </c>
    </row>
    <row r="61" spans="1:11" x14ac:dyDescent="0.25">
      <c r="A61" s="2" t="s">
        <v>67</v>
      </c>
      <c r="B61">
        <v>1.13162983287645</v>
      </c>
      <c r="C61">
        <v>1.08508589755295</v>
      </c>
      <c r="D61">
        <v>1.75412939456479</v>
      </c>
      <c r="E61">
        <v>1.1614552190321199</v>
      </c>
      <c r="F61">
        <v>2.3679672657179398</v>
      </c>
      <c r="G61">
        <v>1.9165743533420301</v>
      </c>
      <c r="H61">
        <v>1.1531574183634601</v>
      </c>
      <c r="I61" s="2">
        <v>1.1911937077230199</v>
      </c>
      <c r="J61">
        <f t="shared" si="1"/>
        <v>2</v>
      </c>
      <c r="K61" s="5">
        <f t="shared" si="0"/>
        <v>1.08508589755295</v>
      </c>
    </row>
    <row r="62" spans="1:11" x14ac:dyDescent="0.25">
      <c r="A62" s="2" t="s">
        <v>68</v>
      </c>
      <c r="B62">
        <v>1.1183761136253401</v>
      </c>
      <c r="C62">
        <v>1.0735950027994401</v>
      </c>
      <c r="D62">
        <v>1.7607751953536099</v>
      </c>
      <c r="E62">
        <v>1.26692017480198</v>
      </c>
      <c r="F62">
        <v>1.6731516289702999</v>
      </c>
      <c r="G62">
        <v>1.6048234095002001</v>
      </c>
      <c r="H62">
        <v>1.2700721931119701</v>
      </c>
      <c r="I62" s="2">
        <v>1.3282347368135099</v>
      </c>
      <c r="J62">
        <f t="shared" si="1"/>
        <v>2</v>
      </c>
      <c r="K62" s="5">
        <f t="shared" si="0"/>
        <v>1.0735950027994401</v>
      </c>
    </row>
    <row r="63" spans="1:11" x14ac:dyDescent="0.25">
      <c r="A63" s="2" t="s">
        <v>69</v>
      </c>
      <c r="B63">
        <v>1.75835753306652</v>
      </c>
      <c r="C63">
        <v>1.3606384391306201</v>
      </c>
      <c r="D63">
        <v>1.67472421959004</v>
      </c>
      <c r="E63">
        <v>1.1923220081661401</v>
      </c>
      <c r="F63">
        <v>2.3145957763723999</v>
      </c>
      <c r="G63">
        <v>1.86377164803051</v>
      </c>
      <c r="H63">
        <v>1.55997878741907</v>
      </c>
      <c r="I63" s="2">
        <v>1.3642514945685</v>
      </c>
      <c r="J63">
        <f t="shared" si="1"/>
        <v>4</v>
      </c>
      <c r="K63" s="5">
        <f t="shared" si="0"/>
        <v>1.1923220081661401</v>
      </c>
    </row>
    <row r="64" spans="1:11" x14ac:dyDescent="0.25">
      <c r="A64" s="2" t="s">
        <v>70</v>
      </c>
      <c r="B64">
        <v>2.0626110972622</v>
      </c>
      <c r="C64">
        <v>1.77010221753483</v>
      </c>
      <c r="D64">
        <v>2.3810401777548198</v>
      </c>
      <c r="E64">
        <v>1.67297445399971</v>
      </c>
      <c r="F64">
        <v>2.1867047732851099</v>
      </c>
      <c r="G64">
        <v>1.94577224121728</v>
      </c>
      <c r="H64">
        <v>2.2670405480631799</v>
      </c>
      <c r="I64" s="2">
        <v>1.74904997382927</v>
      </c>
      <c r="J64">
        <f t="shared" si="1"/>
        <v>4</v>
      </c>
      <c r="K64" s="5">
        <f t="shared" si="0"/>
        <v>1.67297445399971</v>
      </c>
    </row>
    <row r="65" spans="1:11" x14ac:dyDescent="0.25">
      <c r="A65" s="2" t="s">
        <v>71</v>
      </c>
      <c r="B65">
        <v>1.2126851473962901</v>
      </c>
      <c r="C65">
        <v>1.0388215307172699</v>
      </c>
      <c r="D65">
        <v>2.3788631347700302</v>
      </c>
      <c r="E65">
        <v>1.30794651630717</v>
      </c>
      <c r="F65">
        <v>0.76923646762095799</v>
      </c>
      <c r="G65">
        <v>0.66723577326462502</v>
      </c>
      <c r="H65">
        <v>0.82986057236441702</v>
      </c>
      <c r="I65" s="2">
        <v>0.72419875061958605</v>
      </c>
      <c r="J65">
        <f t="shared" si="1"/>
        <v>6</v>
      </c>
      <c r="K65" s="5">
        <f t="shared" si="0"/>
        <v>0.66723577326462502</v>
      </c>
    </row>
    <row r="66" spans="1:11" x14ac:dyDescent="0.25">
      <c r="A66" s="2" t="s">
        <v>72</v>
      </c>
      <c r="B66">
        <v>2.0539448549181101</v>
      </c>
      <c r="C66">
        <v>1.7436341448068999</v>
      </c>
      <c r="D66">
        <v>2.5751069596340899</v>
      </c>
      <c r="E66">
        <v>1.85579630543801</v>
      </c>
      <c r="F66">
        <v>2.0877540288238898</v>
      </c>
      <c r="G66">
        <v>1.7561503782732499</v>
      </c>
      <c r="H66">
        <v>1.2890578745922101</v>
      </c>
      <c r="I66" s="2">
        <v>1.2623321979158699</v>
      </c>
      <c r="J66">
        <f t="shared" si="1"/>
        <v>8</v>
      </c>
      <c r="K66" s="5">
        <f t="shared" si="0"/>
        <v>1.2623321979158699</v>
      </c>
    </row>
    <row r="67" spans="1:11" x14ac:dyDescent="0.25">
      <c r="A67" s="2" t="s">
        <v>73</v>
      </c>
      <c r="B67">
        <v>1.0491909331140199</v>
      </c>
      <c r="C67">
        <v>0.99414303541731996</v>
      </c>
      <c r="D67">
        <v>30.912118502674801</v>
      </c>
      <c r="E67">
        <v>1.25256683065801</v>
      </c>
      <c r="F67">
        <v>1.2264751444717099</v>
      </c>
      <c r="G67">
        <v>1.11702410440477</v>
      </c>
      <c r="H67">
        <v>1.2199079107250901</v>
      </c>
      <c r="I67" s="2">
        <v>1.0028469505858699</v>
      </c>
      <c r="J67">
        <f t="shared" si="1"/>
        <v>2</v>
      </c>
      <c r="K67" s="5">
        <f t="shared" ref="K67:K130" si="2">MIN(B67:I67)</f>
        <v>0.99414303541731996</v>
      </c>
    </row>
    <row r="68" spans="1:11" x14ac:dyDescent="0.25">
      <c r="A68" s="2" t="s">
        <v>74</v>
      </c>
      <c r="B68">
        <v>1.50583904391527</v>
      </c>
      <c r="C68">
        <v>1.1123253036488201</v>
      </c>
      <c r="D68">
        <v>1.33405591390842</v>
      </c>
      <c r="E68">
        <v>0.89817546158698303</v>
      </c>
      <c r="F68">
        <v>1.3258425951361601</v>
      </c>
      <c r="G68">
        <v>0.98047800757922299</v>
      </c>
      <c r="H68">
        <v>1.2495927315551001</v>
      </c>
      <c r="I68" s="2">
        <v>0.98528039112222299</v>
      </c>
      <c r="J68">
        <f t="shared" ref="J68:J131" si="3">MATCH(MIN(B68:I68),B68:I68,-1)</f>
        <v>4</v>
      </c>
      <c r="K68" s="5">
        <f t="shared" si="2"/>
        <v>0.89817546158698303</v>
      </c>
    </row>
    <row r="69" spans="1:11" x14ac:dyDescent="0.25">
      <c r="A69" s="2" t="s">
        <v>75</v>
      </c>
      <c r="B69">
        <v>1.2427998819660699</v>
      </c>
      <c r="C69">
        <v>1.1079771538682801</v>
      </c>
      <c r="D69">
        <v>1.64175659640954</v>
      </c>
      <c r="E69">
        <v>1.16817294625462</v>
      </c>
      <c r="F69">
        <v>1.51042068107475</v>
      </c>
      <c r="G69">
        <v>1.1919168082846801</v>
      </c>
      <c r="H69">
        <v>0.91637034867474398</v>
      </c>
      <c r="I69" s="2">
        <v>0.77964716112129095</v>
      </c>
      <c r="J69">
        <f t="shared" si="3"/>
        <v>8</v>
      </c>
      <c r="K69" s="5">
        <f t="shared" si="2"/>
        <v>0.77964716112129095</v>
      </c>
    </row>
    <row r="70" spans="1:11" x14ac:dyDescent="0.25">
      <c r="A70" s="2" t="s">
        <v>76</v>
      </c>
      <c r="B70">
        <v>1.58732995896623</v>
      </c>
      <c r="C70">
        <v>1.4038889193517601</v>
      </c>
      <c r="D70">
        <v>1.2118497702211299</v>
      </c>
      <c r="E70">
        <v>1.14901555862958</v>
      </c>
      <c r="F70">
        <v>1.60376278740611</v>
      </c>
      <c r="G70">
        <v>1.36942688211076</v>
      </c>
      <c r="H70">
        <v>1.7445344156258999</v>
      </c>
      <c r="I70" s="2">
        <v>1.2245845581430299</v>
      </c>
      <c r="J70">
        <f t="shared" si="3"/>
        <v>4</v>
      </c>
      <c r="K70" s="5">
        <f t="shared" si="2"/>
        <v>1.14901555862958</v>
      </c>
    </row>
    <row r="71" spans="1:11" x14ac:dyDescent="0.25">
      <c r="A71" s="2" t="s">
        <v>77</v>
      </c>
      <c r="B71">
        <v>0.88801135911871198</v>
      </c>
      <c r="C71">
        <v>0.817155975518429</v>
      </c>
      <c r="D71">
        <v>1.17751782029698</v>
      </c>
      <c r="E71">
        <v>0.88704073233439495</v>
      </c>
      <c r="F71">
        <v>1.0249745263157399</v>
      </c>
      <c r="G71">
        <v>0.97318288507877804</v>
      </c>
      <c r="H71">
        <v>1.005251075146</v>
      </c>
      <c r="I71" s="2">
        <v>0.96266970081912295</v>
      </c>
      <c r="J71">
        <f t="shared" si="3"/>
        <v>2</v>
      </c>
      <c r="K71" s="5">
        <f t="shared" si="2"/>
        <v>0.817155975518429</v>
      </c>
    </row>
    <row r="72" spans="1:11" x14ac:dyDescent="0.25">
      <c r="A72" s="2" t="s">
        <v>78</v>
      </c>
      <c r="B72">
        <v>1.0866500147090501</v>
      </c>
      <c r="C72">
        <v>1.01165307799886</v>
      </c>
      <c r="D72">
        <v>1.4763318235168601</v>
      </c>
      <c r="E72">
        <v>1.0772305125100201</v>
      </c>
      <c r="F72">
        <v>1.21983153050593</v>
      </c>
      <c r="G72">
        <v>1.12836618860143</v>
      </c>
      <c r="H72">
        <v>1.20897875465291</v>
      </c>
      <c r="I72" s="2">
        <v>1.0331840788849</v>
      </c>
      <c r="J72">
        <f t="shared" si="3"/>
        <v>2</v>
      </c>
      <c r="K72" s="5">
        <f t="shared" si="2"/>
        <v>1.01165307799886</v>
      </c>
    </row>
    <row r="73" spans="1:11" x14ac:dyDescent="0.25">
      <c r="A73" s="2" t="s">
        <v>79</v>
      </c>
      <c r="B73">
        <v>0.48673521982599799</v>
      </c>
      <c r="C73">
        <v>0.45045811308242201</v>
      </c>
      <c r="D73">
        <v>0.64909424037431895</v>
      </c>
      <c r="E73">
        <v>0.53229115100913704</v>
      </c>
      <c r="F73">
        <v>1.3150722797808001</v>
      </c>
      <c r="G73">
        <v>1.0456682095897301</v>
      </c>
      <c r="H73">
        <v>0.48831684035629402</v>
      </c>
      <c r="I73" s="2">
        <v>0.57001796860771303</v>
      </c>
      <c r="J73">
        <f t="shared" si="3"/>
        <v>2</v>
      </c>
      <c r="K73" s="5">
        <f t="shared" si="2"/>
        <v>0.45045811308242201</v>
      </c>
    </row>
    <row r="74" spans="1:11" x14ac:dyDescent="0.25">
      <c r="A74" s="2" t="s">
        <v>80</v>
      </c>
      <c r="B74">
        <v>1.49442593946042</v>
      </c>
      <c r="C74">
        <v>1.24528329919055</v>
      </c>
      <c r="D74">
        <v>5.2857407091012298</v>
      </c>
      <c r="E74">
        <v>1.6118949885466101</v>
      </c>
      <c r="F74">
        <v>1.2535260655804701</v>
      </c>
      <c r="G74">
        <v>1.14775702768974</v>
      </c>
      <c r="H74">
        <v>1.52828964122725</v>
      </c>
      <c r="I74" s="2">
        <v>1.3014344114432601</v>
      </c>
      <c r="J74">
        <f t="shared" si="3"/>
        <v>6</v>
      </c>
      <c r="K74" s="5">
        <f t="shared" si="2"/>
        <v>1.14775702768974</v>
      </c>
    </row>
    <row r="75" spans="1:11" x14ac:dyDescent="0.25">
      <c r="A75" s="2" t="s">
        <v>81</v>
      </c>
      <c r="B75">
        <v>0.584251805969626</v>
      </c>
      <c r="C75">
        <v>0.66866929733767499</v>
      </c>
      <c r="D75">
        <v>1.1690562099489299</v>
      </c>
      <c r="E75">
        <v>0.72664588576487499</v>
      </c>
      <c r="F75">
        <v>1.77140067495916</v>
      </c>
      <c r="G75">
        <v>1.2388585246843999</v>
      </c>
      <c r="H75">
        <v>0.92354059851103798</v>
      </c>
      <c r="I75" s="2">
        <v>0.73255695115653796</v>
      </c>
      <c r="J75">
        <f t="shared" si="3"/>
        <v>1</v>
      </c>
      <c r="K75" s="5">
        <f t="shared" si="2"/>
        <v>0.584251805969626</v>
      </c>
    </row>
    <row r="76" spans="1:11" x14ac:dyDescent="0.25">
      <c r="A76" s="2" t="s">
        <v>82</v>
      </c>
      <c r="B76">
        <v>1.4608992622230901</v>
      </c>
      <c r="C76">
        <v>1.3417225275124101</v>
      </c>
      <c r="D76">
        <v>1.4606556999157001</v>
      </c>
      <c r="E76">
        <v>1.3558725142308901</v>
      </c>
      <c r="F76">
        <v>0.99466062871695204</v>
      </c>
      <c r="G76">
        <v>0.91324621696170105</v>
      </c>
      <c r="H76">
        <v>1.0270050106875599</v>
      </c>
      <c r="I76" s="2">
        <v>0.86050803694830202</v>
      </c>
      <c r="J76">
        <f t="shared" si="3"/>
        <v>8</v>
      </c>
      <c r="K76" s="5">
        <f t="shared" si="2"/>
        <v>0.86050803694830202</v>
      </c>
    </row>
    <row r="77" spans="1:11" x14ac:dyDescent="0.25">
      <c r="A77" s="2" t="s">
        <v>83</v>
      </c>
      <c r="B77">
        <v>3.4596617993040599</v>
      </c>
      <c r="C77">
        <v>2.88244973262759</v>
      </c>
      <c r="D77">
        <v>4.0450876941883003</v>
      </c>
      <c r="E77">
        <v>2.9936507787636102</v>
      </c>
      <c r="F77">
        <v>4.38079247329983</v>
      </c>
      <c r="G77">
        <v>3.49612921353883</v>
      </c>
      <c r="H77">
        <v>4.4297239880554899</v>
      </c>
      <c r="I77" s="2">
        <v>2.7808000100943602</v>
      </c>
      <c r="J77">
        <f t="shared" si="3"/>
        <v>8</v>
      </c>
      <c r="K77" s="5">
        <f t="shared" si="2"/>
        <v>2.7808000100943602</v>
      </c>
    </row>
    <row r="78" spans="1:11" x14ac:dyDescent="0.25">
      <c r="A78" s="2" t="s">
        <v>84</v>
      </c>
      <c r="B78">
        <v>0.56917890255957604</v>
      </c>
      <c r="C78">
        <v>0.56620493714098097</v>
      </c>
      <c r="D78">
        <v>0.63181440759207497</v>
      </c>
      <c r="E78">
        <v>0.62068731636068497</v>
      </c>
      <c r="F78">
        <v>0.72285538361398705</v>
      </c>
      <c r="G78">
        <v>0.70202016059822603</v>
      </c>
      <c r="H78">
        <v>0.56729384553812001</v>
      </c>
      <c r="I78" s="2">
        <v>0.539142519009434</v>
      </c>
      <c r="J78">
        <f t="shared" si="3"/>
        <v>8</v>
      </c>
      <c r="K78" s="5">
        <f t="shared" si="2"/>
        <v>0.539142519009434</v>
      </c>
    </row>
    <row r="79" spans="1:11" x14ac:dyDescent="0.25">
      <c r="A79" s="2" t="s">
        <v>85</v>
      </c>
      <c r="B79">
        <v>1.2901921013503099</v>
      </c>
      <c r="C79">
        <v>0.97966963429501597</v>
      </c>
      <c r="D79">
        <v>1.4687267919570799</v>
      </c>
      <c r="E79">
        <v>0.88198809236599596</v>
      </c>
      <c r="F79">
        <v>2.3866472938180801</v>
      </c>
      <c r="G79">
        <v>1.99040780255815</v>
      </c>
      <c r="H79">
        <v>33.303631258210601</v>
      </c>
      <c r="I79" s="2">
        <v>1.70791690398549</v>
      </c>
      <c r="J79">
        <f t="shared" si="3"/>
        <v>4</v>
      </c>
      <c r="K79" s="5">
        <f t="shared" si="2"/>
        <v>0.88198809236599596</v>
      </c>
    </row>
    <row r="80" spans="1:11" x14ac:dyDescent="0.25">
      <c r="A80" s="2" t="s">
        <v>86</v>
      </c>
      <c r="B80">
        <v>0.823525533651015</v>
      </c>
      <c r="C80">
        <v>0.65424882851773403</v>
      </c>
      <c r="D80">
        <v>89748767.689057902</v>
      </c>
      <c r="E80">
        <v>0.748188872814052</v>
      </c>
      <c r="F80">
        <v>0.85763996298455403</v>
      </c>
      <c r="G80">
        <v>0.79172848639050297</v>
      </c>
      <c r="H80">
        <v>0.78105135894889299</v>
      </c>
      <c r="I80" s="2">
        <v>0.68878782050091503</v>
      </c>
      <c r="J80">
        <f t="shared" si="3"/>
        <v>2</v>
      </c>
      <c r="K80" s="5">
        <f t="shared" si="2"/>
        <v>0.65424882851773403</v>
      </c>
    </row>
    <row r="81" spans="1:11" x14ac:dyDescent="0.25">
      <c r="A81" s="2" t="s">
        <v>87</v>
      </c>
      <c r="B81">
        <v>0.93081621032713902</v>
      </c>
      <c r="C81">
        <v>0.88213753580384102</v>
      </c>
      <c r="D81">
        <v>1.96240081299484</v>
      </c>
      <c r="E81">
        <v>1.03788009629371</v>
      </c>
      <c r="F81">
        <v>0.88447085182716201</v>
      </c>
      <c r="G81">
        <v>0.72899068077846396</v>
      </c>
      <c r="H81">
        <v>0.55163782318435395</v>
      </c>
      <c r="I81" s="2">
        <v>0.49883441617902602</v>
      </c>
      <c r="J81">
        <f t="shared" si="3"/>
        <v>8</v>
      </c>
      <c r="K81" s="5">
        <f t="shared" si="2"/>
        <v>0.49883441617902602</v>
      </c>
    </row>
    <row r="82" spans="1:11" x14ac:dyDescent="0.25">
      <c r="A82" s="2" t="s">
        <v>88</v>
      </c>
      <c r="B82">
        <v>1.5056354694648999</v>
      </c>
      <c r="C82">
        <v>1.4103674858022299</v>
      </c>
      <c r="D82">
        <v>34331.439624748898</v>
      </c>
      <c r="E82">
        <v>1.46337558802125</v>
      </c>
      <c r="F82">
        <v>1.9005357610619</v>
      </c>
      <c r="G82">
        <v>1.79352673097731</v>
      </c>
      <c r="H82">
        <v>3.7282040865116901</v>
      </c>
      <c r="I82" s="2">
        <v>1.50017100121945</v>
      </c>
      <c r="J82">
        <f t="shared" si="3"/>
        <v>2</v>
      </c>
      <c r="K82" s="5">
        <f t="shared" si="2"/>
        <v>1.4103674858022299</v>
      </c>
    </row>
    <row r="83" spans="1:11" x14ac:dyDescent="0.25">
      <c r="A83" s="2" t="s">
        <v>89</v>
      </c>
      <c r="B83">
        <v>2.2325930906018998</v>
      </c>
      <c r="C83">
        <v>1.99324580700704</v>
      </c>
      <c r="D83">
        <v>74.9332790266226</v>
      </c>
      <c r="E83">
        <v>6.5022585908379202</v>
      </c>
      <c r="F83">
        <v>4.3922286483720496</v>
      </c>
      <c r="G83">
        <v>3.3625050770811602</v>
      </c>
      <c r="H83">
        <v>5.08650499276796</v>
      </c>
      <c r="I83" s="2">
        <v>2.8771257617583901</v>
      </c>
      <c r="J83">
        <f t="shared" si="3"/>
        <v>2</v>
      </c>
      <c r="K83" s="5">
        <f t="shared" si="2"/>
        <v>1.99324580700704</v>
      </c>
    </row>
    <row r="84" spans="1:11" x14ac:dyDescent="0.25">
      <c r="A84" s="2" t="s">
        <v>90</v>
      </c>
      <c r="B84">
        <v>0.83368265687364396</v>
      </c>
      <c r="C84">
        <v>0.88493429026435599</v>
      </c>
      <c r="D84" s="1">
        <v>1.9579378590214901E+33</v>
      </c>
      <c r="E84">
        <v>7546.0390197221104</v>
      </c>
      <c r="F84">
        <v>0.98955718686623195</v>
      </c>
      <c r="G84">
        <v>0.88306216774595103</v>
      </c>
      <c r="H84">
        <v>4.4012367676477702</v>
      </c>
      <c r="I84" s="2">
        <v>0.97497605514568997</v>
      </c>
      <c r="J84">
        <f t="shared" si="3"/>
        <v>1</v>
      </c>
      <c r="K84" s="5">
        <f t="shared" si="2"/>
        <v>0.83368265687364396</v>
      </c>
    </row>
    <row r="85" spans="1:11" x14ac:dyDescent="0.25">
      <c r="A85" s="2" t="s">
        <v>91</v>
      </c>
      <c r="B85">
        <v>1.4007362774718799</v>
      </c>
      <c r="C85">
        <v>1.1271411581421</v>
      </c>
      <c r="D85">
        <v>2.1321695473306801</v>
      </c>
      <c r="E85">
        <v>1.40467883389225</v>
      </c>
      <c r="F85">
        <v>2.0645693590696901</v>
      </c>
      <c r="G85">
        <v>1.4764750014338299</v>
      </c>
      <c r="H85">
        <v>0.84763584835668304</v>
      </c>
      <c r="I85" s="2">
        <v>0.73130254126691396</v>
      </c>
      <c r="J85">
        <f t="shared" si="3"/>
        <v>8</v>
      </c>
      <c r="K85" s="5">
        <f t="shared" si="2"/>
        <v>0.73130254126691396</v>
      </c>
    </row>
    <row r="86" spans="1:11" x14ac:dyDescent="0.25">
      <c r="A86" s="2" t="s">
        <v>92</v>
      </c>
      <c r="B86">
        <v>1.7715166632656001</v>
      </c>
      <c r="C86">
        <v>1.3641314509667299</v>
      </c>
      <c r="D86">
        <v>2.0712644021997799</v>
      </c>
      <c r="E86">
        <v>1.31344243948355</v>
      </c>
      <c r="F86">
        <v>2.2400758702022698</v>
      </c>
      <c r="G86">
        <v>1.63739848605025</v>
      </c>
      <c r="H86">
        <v>1.6112881070610101</v>
      </c>
      <c r="I86" s="2">
        <v>1.1784433128810301</v>
      </c>
      <c r="J86">
        <f t="shared" si="3"/>
        <v>8</v>
      </c>
      <c r="K86" s="5">
        <f t="shared" si="2"/>
        <v>1.1784433128810301</v>
      </c>
    </row>
    <row r="87" spans="1:11" x14ac:dyDescent="0.25">
      <c r="A87" s="2" t="s">
        <v>93</v>
      </c>
      <c r="B87">
        <v>0.86293162885866803</v>
      </c>
      <c r="C87">
        <v>0.82310772757785999</v>
      </c>
      <c r="D87">
        <v>1.1128138984009901</v>
      </c>
      <c r="E87">
        <v>0.922480996315309</v>
      </c>
      <c r="F87">
        <v>0.87655913643268102</v>
      </c>
      <c r="G87">
        <v>0.73456162780614997</v>
      </c>
      <c r="H87">
        <v>0.62097252612015896</v>
      </c>
      <c r="I87" s="2">
        <v>0.46955911329497901</v>
      </c>
      <c r="J87">
        <f t="shared" si="3"/>
        <v>8</v>
      </c>
      <c r="K87" s="5">
        <f t="shared" si="2"/>
        <v>0.46955911329497901</v>
      </c>
    </row>
    <row r="88" spans="1:11" x14ac:dyDescent="0.25">
      <c r="A88" s="2" t="s">
        <v>94</v>
      </c>
      <c r="B88">
        <v>1.2392602543311</v>
      </c>
      <c r="C88">
        <v>1.0410619275883</v>
      </c>
      <c r="D88">
        <v>1.5856267334549099</v>
      </c>
      <c r="E88">
        <v>1.07078899394769</v>
      </c>
      <c r="F88">
        <v>1.37297794347535</v>
      </c>
      <c r="G88">
        <v>1.1385698670970099</v>
      </c>
      <c r="H88">
        <v>1.1272962601691201</v>
      </c>
      <c r="I88" s="2">
        <v>0.96339110824808705</v>
      </c>
      <c r="J88">
        <f t="shared" si="3"/>
        <v>8</v>
      </c>
      <c r="K88" s="5">
        <f t="shared" si="2"/>
        <v>0.96339110824808705</v>
      </c>
    </row>
    <row r="89" spans="1:11" x14ac:dyDescent="0.25">
      <c r="A89" s="2" t="s">
        <v>95</v>
      </c>
      <c r="B89">
        <v>1.1160006622655301</v>
      </c>
      <c r="C89">
        <v>0.92664939679295799</v>
      </c>
      <c r="D89">
        <v>5.1216035726544797</v>
      </c>
      <c r="E89">
        <v>1.3812668017659</v>
      </c>
      <c r="F89">
        <v>1.6330357144985399</v>
      </c>
      <c r="G89">
        <v>1.20900575704289</v>
      </c>
      <c r="H89">
        <v>1.89395715537285</v>
      </c>
      <c r="I89" s="2">
        <v>0.96677454250364103</v>
      </c>
      <c r="J89">
        <f t="shared" si="3"/>
        <v>2</v>
      </c>
      <c r="K89" s="5">
        <f t="shared" si="2"/>
        <v>0.92664939679295799</v>
      </c>
    </row>
    <row r="90" spans="1:11" x14ac:dyDescent="0.25">
      <c r="A90" s="2" t="s">
        <v>96</v>
      </c>
      <c r="B90">
        <v>1.59366259002646</v>
      </c>
      <c r="C90">
        <v>1.1365176576495799</v>
      </c>
      <c r="D90">
        <v>2.3547310601469</v>
      </c>
      <c r="E90">
        <v>0.939373076340841</v>
      </c>
      <c r="F90">
        <v>1.6671988741705801</v>
      </c>
      <c r="G90">
        <v>1.18930391560892</v>
      </c>
      <c r="H90">
        <v>1.3837252112132701</v>
      </c>
      <c r="I90" s="2">
        <v>0.99380107115239902</v>
      </c>
      <c r="J90">
        <f t="shared" si="3"/>
        <v>4</v>
      </c>
      <c r="K90" s="5">
        <f t="shared" si="2"/>
        <v>0.939373076340841</v>
      </c>
    </row>
    <row r="91" spans="1:11" x14ac:dyDescent="0.25">
      <c r="A91" s="2" t="s">
        <v>97</v>
      </c>
      <c r="B91">
        <v>0.84721606928736304</v>
      </c>
      <c r="C91">
        <v>0.79768483740273299</v>
      </c>
      <c r="D91">
        <v>1.21660995266865</v>
      </c>
      <c r="E91">
        <v>0.94323089907509805</v>
      </c>
      <c r="F91">
        <v>0.80778364124788704</v>
      </c>
      <c r="G91">
        <v>0.72166296192561197</v>
      </c>
      <c r="H91">
        <v>0.773113453150165</v>
      </c>
      <c r="I91" s="2">
        <v>0.67387871571230695</v>
      </c>
      <c r="J91">
        <f t="shared" si="3"/>
        <v>8</v>
      </c>
      <c r="K91" s="5">
        <f t="shared" si="2"/>
        <v>0.67387871571230695</v>
      </c>
    </row>
    <row r="92" spans="1:11" x14ac:dyDescent="0.25">
      <c r="A92" s="2" t="s">
        <v>98</v>
      </c>
      <c r="B92">
        <v>1.00730529104861</v>
      </c>
      <c r="C92">
        <v>0.99947541345559199</v>
      </c>
      <c r="D92">
        <v>1.34393497955463</v>
      </c>
      <c r="E92">
        <v>1.1475448139448801</v>
      </c>
      <c r="F92">
        <v>1.15032752454133</v>
      </c>
      <c r="G92">
        <v>0.96678425236028798</v>
      </c>
      <c r="H92">
        <v>0.83026517563432001</v>
      </c>
      <c r="I92" s="2">
        <v>0.72089843043045398</v>
      </c>
      <c r="J92">
        <f t="shared" si="3"/>
        <v>8</v>
      </c>
      <c r="K92" s="5">
        <f t="shared" si="2"/>
        <v>0.72089843043045398</v>
      </c>
    </row>
    <row r="93" spans="1:11" x14ac:dyDescent="0.25">
      <c r="A93" s="2" t="s">
        <v>99</v>
      </c>
      <c r="B93">
        <v>1.3445507845106801</v>
      </c>
      <c r="C93">
        <v>1.28576133306723</v>
      </c>
      <c r="D93">
        <v>1.8287635065449099</v>
      </c>
      <c r="E93">
        <v>1.4217226380191501</v>
      </c>
      <c r="F93">
        <v>1.7191021648829601</v>
      </c>
      <c r="G93">
        <v>1.36376795219716</v>
      </c>
      <c r="H93">
        <v>1.3345994229609399</v>
      </c>
      <c r="I93" s="2">
        <v>1.12299465425801</v>
      </c>
      <c r="J93">
        <f t="shared" si="3"/>
        <v>8</v>
      </c>
      <c r="K93" s="5">
        <f t="shared" si="2"/>
        <v>1.12299465425801</v>
      </c>
    </row>
    <row r="94" spans="1:11" x14ac:dyDescent="0.25">
      <c r="A94" s="2" t="s">
        <v>100</v>
      </c>
      <c r="B94">
        <v>0.841176378204606</v>
      </c>
      <c r="C94">
        <v>0.72178915371489605</v>
      </c>
      <c r="D94">
        <v>1.5361533688800499</v>
      </c>
      <c r="E94">
        <v>0.89072583209560996</v>
      </c>
      <c r="F94">
        <v>2.2977271380176498</v>
      </c>
      <c r="G94">
        <v>1.8592548524378401</v>
      </c>
      <c r="H94">
        <v>1.1569593217474601</v>
      </c>
      <c r="I94" s="2">
        <v>1.1934220077086299</v>
      </c>
      <c r="J94">
        <f t="shared" si="3"/>
        <v>2</v>
      </c>
      <c r="K94" s="5">
        <f t="shared" si="2"/>
        <v>0.72178915371489605</v>
      </c>
    </row>
    <row r="95" spans="1:11" x14ac:dyDescent="0.25">
      <c r="A95" s="2" t="s">
        <v>101</v>
      </c>
      <c r="B95">
        <v>0.94950244200936595</v>
      </c>
      <c r="C95">
        <v>0.87468576489354699</v>
      </c>
      <c r="D95">
        <v>1.33384397068756</v>
      </c>
      <c r="E95">
        <v>1.04282695884544</v>
      </c>
      <c r="F95">
        <v>0.70286579959637896</v>
      </c>
      <c r="G95">
        <v>0.67455858303787097</v>
      </c>
      <c r="H95">
        <v>0.63094686368790998</v>
      </c>
      <c r="I95" s="2">
        <v>0.60513474586228899</v>
      </c>
      <c r="J95">
        <f t="shared" si="3"/>
        <v>8</v>
      </c>
      <c r="K95" s="5">
        <f t="shared" si="2"/>
        <v>0.60513474586228899</v>
      </c>
    </row>
    <row r="96" spans="1:11" x14ac:dyDescent="0.25">
      <c r="A96" s="2" t="s">
        <v>102</v>
      </c>
      <c r="B96">
        <v>0.86504075344822895</v>
      </c>
      <c r="C96">
        <v>0.80166217325031497</v>
      </c>
      <c r="D96">
        <v>1.1055539908366001</v>
      </c>
      <c r="E96">
        <v>0.89754052351554503</v>
      </c>
      <c r="F96">
        <v>0.76828496946056801</v>
      </c>
      <c r="G96">
        <v>0.58005864904306204</v>
      </c>
      <c r="H96">
        <v>0.49499401901412299</v>
      </c>
      <c r="I96" s="2">
        <v>0.43807492032508599</v>
      </c>
      <c r="J96">
        <f t="shared" si="3"/>
        <v>8</v>
      </c>
      <c r="K96" s="5">
        <f t="shared" si="2"/>
        <v>0.43807492032508599</v>
      </c>
    </row>
    <row r="97" spans="1:11" x14ac:dyDescent="0.25">
      <c r="A97" s="2" t="s">
        <v>100</v>
      </c>
      <c r="B97">
        <v>1.1773806578838799</v>
      </c>
      <c r="C97">
        <v>1.0323146940053001</v>
      </c>
      <c r="D97">
        <v>1.73509507639137</v>
      </c>
      <c r="E97">
        <v>1.18504864687898</v>
      </c>
      <c r="F97">
        <v>2.5041996083145199</v>
      </c>
      <c r="G97">
        <v>2.01200176961816</v>
      </c>
      <c r="H97">
        <v>1.15235543569628</v>
      </c>
      <c r="I97" s="2">
        <v>1.2758689329078801</v>
      </c>
      <c r="J97">
        <f t="shared" si="3"/>
        <v>2</v>
      </c>
      <c r="K97" s="5">
        <f t="shared" si="2"/>
        <v>1.0323146940053001</v>
      </c>
    </row>
    <row r="98" spans="1:11" x14ac:dyDescent="0.25">
      <c r="A98" s="2" t="s">
        <v>103</v>
      </c>
      <c r="B98">
        <v>1.7159950263874999</v>
      </c>
      <c r="C98">
        <v>1.3049633752038701</v>
      </c>
      <c r="D98">
        <v>1.4398882881953901</v>
      </c>
      <c r="E98">
        <v>1.08743736040279</v>
      </c>
      <c r="F98">
        <v>2.8664321334227898</v>
      </c>
      <c r="G98">
        <v>2.04330713222223</v>
      </c>
      <c r="H98">
        <v>1.61134151083781</v>
      </c>
      <c r="I98" s="2">
        <v>1.1855417158380701</v>
      </c>
      <c r="J98">
        <f t="shared" si="3"/>
        <v>4</v>
      </c>
      <c r="K98" s="5">
        <f t="shared" si="2"/>
        <v>1.08743736040279</v>
      </c>
    </row>
    <row r="99" spans="1:11" x14ac:dyDescent="0.25">
      <c r="A99" s="2" t="s">
        <v>104</v>
      </c>
      <c r="B99">
        <v>0.87936627734984196</v>
      </c>
      <c r="C99">
        <v>0.73478563935498498</v>
      </c>
      <c r="D99">
        <v>30.001904739837201</v>
      </c>
      <c r="E99">
        <v>0.80629826593082898</v>
      </c>
      <c r="I99" s="2">
        <v>1.71999999999999</v>
      </c>
      <c r="J99">
        <f t="shared" si="3"/>
        <v>2</v>
      </c>
      <c r="K99" s="5">
        <f t="shared" si="2"/>
        <v>0.73478563935498498</v>
      </c>
    </row>
    <row r="100" spans="1:11" x14ac:dyDescent="0.25">
      <c r="A100" s="2" t="s">
        <v>106</v>
      </c>
      <c r="B100">
        <v>1.05741439918525</v>
      </c>
      <c r="C100">
        <v>0.96541053198454596</v>
      </c>
      <c r="D100">
        <v>0.881573265675201</v>
      </c>
      <c r="E100">
        <v>1.09169256075458</v>
      </c>
      <c r="F100">
        <v>1.34704212472302</v>
      </c>
      <c r="G100">
        <v>1.16793228019756</v>
      </c>
      <c r="H100">
        <v>1.3655757533170001</v>
      </c>
      <c r="I100" s="2">
        <v>1.2290427105260799</v>
      </c>
      <c r="J100">
        <f t="shared" si="3"/>
        <v>3</v>
      </c>
      <c r="K100" s="5">
        <f t="shared" si="2"/>
        <v>0.881573265675201</v>
      </c>
    </row>
    <row r="101" spans="1:11" x14ac:dyDescent="0.25">
      <c r="A101" s="2" t="s">
        <v>107</v>
      </c>
      <c r="B101">
        <v>1.3689539312969801</v>
      </c>
      <c r="C101">
        <v>1.2637408324549899</v>
      </c>
      <c r="D101">
        <v>1.2947635170273999</v>
      </c>
      <c r="E101">
        <v>1.20943545572834</v>
      </c>
      <c r="F101">
        <v>1.3192535601222699</v>
      </c>
      <c r="G101">
        <v>1.1981926073637901</v>
      </c>
      <c r="H101">
        <v>1.4304493117208501</v>
      </c>
      <c r="I101" s="2">
        <v>1.34746158982441</v>
      </c>
      <c r="J101">
        <f t="shared" si="3"/>
        <v>6</v>
      </c>
      <c r="K101" s="5">
        <f t="shared" si="2"/>
        <v>1.1981926073637901</v>
      </c>
    </row>
    <row r="102" spans="1:11" x14ac:dyDescent="0.25">
      <c r="A102" s="2" t="s">
        <v>108</v>
      </c>
      <c r="B102">
        <v>0.95580802411892896</v>
      </c>
      <c r="C102">
        <v>0.80740288606078303</v>
      </c>
      <c r="D102">
        <v>1.6066340814989699</v>
      </c>
      <c r="E102">
        <v>1.02388581533242</v>
      </c>
      <c r="F102">
        <v>0.94006412675096096</v>
      </c>
      <c r="G102">
        <v>0.86682070202484596</v>
      </c>
      <c r="H102">
        <v>0.91346709443865004</v>
      </c>
      <c r="I102" s="2">
        <v>0.78095554178275794</v>
      </c>
      <c r="J102">
        <f t="shared" si="3"/>
        <v>8</v>
      </c>
      <c r="K102" s="5">
        <f t="shared" si="2"/>
        <v>0.78095554178275794</v>
      </c>
    </row>
    <row r="103" spans="1:11" x14ac:dyDescent="0.25">
      <c r="A103" s="2" t="s">
        <v>109</v>
      </c>
      <c r="B103">
        <v>0.86968391300598102</v>
      </c>
      <c r="C103">
        <v>0.74579742875170496</v>
      </c>
      <c r="D103">
        <v>1.5592218817057799</v>
      </c>
      <c r="E103">
        <v>0.91193024122855504</v>
      </c>
      <c r="F103">
        <v>1.3139807941099699</v>
      </c>
      <c r="G103">
        <v>1.2287858240223699</v>
      </c>
      <c r="H103">
        <v>1.08101494404925</v>
      </c>
      <c r="I103" s="2">
        <v>0.97526759066522495</v>
      </c>
      <c r="J103">
        <f t="shared" si="3"/>
        <v>2</v>
      </c>
      <c r="K103" s="5">
        <f t="shared" si="2"/>
        <v>0.74579742875170496</v>
      </c>
    </row>
    <row r="104" spans="1:11" x14ac:dyDescent="0.25">
      <c r="A104" s="2" t="s">
        <v>110</v>
      </c>
      <c r="B104">
        <v>3.24106332638737</v>
      </c>
      <c r="C104">
        <v>2.2289594030227802</v>
      </c>
      <c r="D104">
        <v>20.949927572177302</v>
      </c>
      <c r="E104">
        <v>3.7662196407694402</v>
      </c>
      <c r="F104">
        <v>4.9950167203593896</v>
      </c>
      <c r="G104">
        <v>3.78729004490493</v>
      </c>
      <c r="H104">
        <v>8.7555636792076701</v>
      </c>
      <c r="I104" s="2">
        <v>2.8658074305437098</v>
      </c>
      <c r="J104">
        <f t="shared" si="3"/>
        <v>2</v>
      </c>
      <c r="K104" s="5">
        <f t="shared" si="2"/>
        <v>2.2289594030227802</v>
      </c>
    </row>
    <row r="105" spans="1:11" x14ac:dyDescent="0.25">
      <c r="A105" s="2" t="s">
        <v>111</v>
      </c>
      <c r="B105">
        <v>1.58369839390782</v>
      </c>
      <c r="C105">
        <v>1.1105466593301101</v>
      </c>
      <c r="D105">
        <v>1.2124898328068501</v>
      </c>
      <c r="E105">
        <v>0.81491104762828104</v>
      </c>
      <c r="F105">
        <v>1.19748681194494</v>
      </c>
      <c r="G105">
        <v>1.0230402185313501</v>
      </c>
      <c r="H105">
        <v>1.7047115731664799</v>
      </c>
      <c r="I105" s="2">
        <v>0.83434333429460195</v>
      </c>
      <c r="J105">
        <f t="shared" si="3"/>
        <v>4</v>
      </c>
      <c r="K105" s="5">
        <f t="shared" si="2"/>
        <v>0.81491104762828104</v>
      </c>
    </row>
    <row r="106" spans="1:11" x14ac:dyDescent="0.25">
      <c r="A106" s="2" t="s">
        <v>112</v>
      </c>
      <c r="B106">
        <v>0.68974898696939801</v>
      </c>
      <c r="C106">
        <v>0.60771948869841397</v>
      </c>
      <c r="D106" s="1">
        <v>2.7841444085681399E+22</v>
      </c>
      <c r="E106">
        <v>27.313433116819901</v>
      </c>
      <c r="F106">
        <v>1.3606573143046801</v>
      </c>
      <c r="G106">
        <v>0.99439567674627005</v>
      </c>
      <c r="H106">
        <v>4.7886303759509401</v>
      </c>
      <c r="I106" s="2">
        <v>0.71688126990437395</v>
      </c>
      <c r="J106">
        <f t="shared" si="3"/>
        <v>2</v>
      </c>
      <c r="K106" s="5">
        <f t="shared" si="2"/>
        <v>0.60771948869841397</v>
      </c>
    </row>
    <row r="107" spans="1:11" x14ac:dyDescent="0.25">
      <c r="A107" s="2" t="s">
        <v>113</v>
      </c>
      <c r="B107">
        <v>1.0827363350650001</v>
      </c>
      <c r="C107">
        <v>0.77553950460844401</v>
      </c>
      <c r="D107">
        <v>1.1920756035084199</v>
      </c>
      <c r="E107">
        <v>0.64948800207633395</v>
      </c>
      <c r="F107">
        <v>1.3371268614052301</v>
      </c>
      <c r="G107">
        <v>0.86607151648837</v>
      </c>
      <c r="H107">
        <v>0.951807316063218</v>
      </c>
      <c r="I107" s="2">
        <v>0.653056588229315</v>
      </c>
      <c r="J107">
        <f t="shared" si="3"/>
        <v>4</v>
      </c>
      <c r="K107" s="5">
        <f t="shared" si="2"/>
        <v>0.64948800207633395</v>
      </c>
    </row>
    <row r="108" spans="1:11" x14ac:dyDescent="0.25">
      <c r="A108" s="2" t="s">
        <v>114</v>
      </c>
      <c r="B108">
        <v>0.77035733599117395</v>
      </c>
      <c r="C108">
        <v>0.60233921904481402</v>
      </c>
      <c r="D108">
        <v>1.20295178702498</v>
      </c>
      <c r="E108">
        <v>0.75763292592221598</v>
      </c>
      <c r="F108">
        <v>1.46160154531407</v>
      </c>
      <c r="G108">
        <v>0.978903372815075</v>
      </c>
      <c r="H108">
        <v>0.75009291380128595</v>
      </c>
      <c r="I108" s="2">
        <v>0.49930740582022098</v>
      </c>
      <c r="J108">
        <f t="shared" si="3"/>
        <v>8</v>
      </c>
      <c r="K108" s="5">
        <f t="shared" si="2"/>
        <v>0.49930740582022098</v>
      </c>
    </row>
    <row r="109" spans="1:11" x14ac:dyDescent="0.25">
      <c r="A109" s="2" t="s">
        <v>115</v>
      </c>
      <c r="B109">
        <v>1.58415564549821</v>
      </c>
      <c r="C109">
        <v>1.2073665632178801</v>
      </c>
      <c r="D109">
        <v>103.714339790361</v>
      </c>
      <c r="E109">
        <v>1.11283552236221</v>
      </c>
      <c r="F109">
        <v>1.0753353981120799</v>
      </c>
      <c r="G109">
        <v>0.65642333579020196</v>
      </c>
      <c r="H109">
        <v>37.026930019287299</v>
      </c>
      <c r="I109" s="2">
        <v>0.70294993068603095</v>
      </c>
      <c r="J109">
        <f t="shared" si="3"/>
        <v>6</v>
      </c>
      <c r="K109" s="5">
        <f t="shared" si="2"/>
        <v>0.65642333579020196</v>
      </c>
    </row>
    <row r="110" spans="1:11" x14ac:dyDescent="0.25">
      <c r="A110" s="2" t="s">
        <v>116</v>
      </c>
      <c r="B110">
        <v>1.0400809825408699</v>
      </c>
      <c r="C110">
        <v>0.92838368815287697</v>
      </c>
      <c r="D110">
        <v>2.2231574740448901</v>
      </c>
      <c r="E110">
        <v>1.0629289294223701</v>
      </c>
      <c r="F110">
        <v>1.69131588116686</v>
      </c>
      <c r="G110">
        <v>1.2919842604103999</v>
      </c>
      <c r="H110">
        <v>1.30080825560064</v>
      </c>
      <c r="I110" s="2">
        <v>0.90247279196029195</v>
      </c>
      <c r="J110">
        <f t="shared" si="3"/>
        <v>8</v>
      </c>
      <c r="K110" s="5">
        <f t="shared" si="2"/>
        <v>0.90247279196029195</v>
      </c>
    </row>
    <row r="111" spans="1:11" x14ac:dyDescent="0.25">
      <c r="A111" s="2" t="s">
        <v>117</v>
      </c>
      <c r="B111">
        <v>1.42470008775888</v>
      </c>
      <c r="C111">
        <v>1.3082980979416701</v>
      </c>
      <c r="D111">
        <v>1.32933187561762</v>
      </c>
      <c r="E111">
        <v>1.24939771927148</v>
      </c>
      <c r="F111">
        <v>1.88858192228862</v>
      </c>
      <c r="G111">
        <v>1.6148422681488901</v>
      </c>
      <c r="H111">
        <v>1.51099804478835</v>
      </c>
      <c r="I111" s="2">
        <v>1.3063006407942599</v>
      </c>
      <c r="J111">
        <f t="shared" si="3"/>
        <v>4</v>
      </c>
      <c r="K111" s="5">
        <f t="shared" si="2"/>
        <v>1.24939771927148</v>
      </c>
    </row>
    <row r="112" spans="1:11" x14ac:dyDescent="0.25">
      <c r="A112" s="2" t="s">
        <v>118</v>
      </c>
      <c r="B112">
        <v>0.87309544693337604</v>
      </c>
      <c r="C112">
        <v>0.85301351482702303</v>
      </c>
      <c r="D112">
        <v>0.829415943065963</v>
      </c>
      <c r="E112">
        <v>0.97757498953305</v>
      </c>
      <c r="F112">
        <v>0.951219402217096</v>
      </c>
      <c r="G112">
        <v>0.88277488017494798</v>
      </c>
      <c r="H112">
        <v>0.75168173390458803</v>
      </c>
      <c r="I112" s="2">
        <v>0.60950172907109601</v>
      </c>
      <c r="J112">
        <f t="shared" si="3"/>
        <v>8</v>
      </c>
      <c r="K112" s="5">
        <f t="shared" si="2"/>
        <v>0.60950172907109601</v>
      </c>
    </row>
    <row r="113" spans="1:11" x14ac:dyDescent="0.25">
      <c r="A113" s="2" t="s">
        <v>119</v>
      </c>
      <c r="B113">
        <v>0.72001264103961005</v>
      </c>
      <c r="C113">
        <v>0.543332462769897</v>
      </c>
      <c r="D113">
        <v>1.2179844491903999</v>
      </c>
      <c r="E113">
        <v>0.64342476967556195</v>
      </c>
      <c r="F113">
        <v>2.3463086413866399</v>
      </c>
      <c r="G113">
        <v>1.6409919694061099</v>
      </c>
      <c r="H113">
        <v>1.50695641974981</v>
      </c>
      <c r="I113" s="2">
        <v>0.890531863130267</v>
      </c>
      <c r="J113">
        <f t="shared" si="3"/>
        <v>2</v>
      </c>
      <c r="K113" s="5">
        <f t="shared" si="2"/>
        <v>0.543332462769897</v>
      </c>
    </row>
    <row r="114" spans="1:11" x14ac:dyDescent="0.25">
      <c r="A114" s="2" t="s">
        <v>120</v>
      </c>
      <c r="B114">
        <v>0.97077379103674699</v>
      </c>
      <c r="C114">
        <v>0.88379086761067505</v>
      </c>
      <c r="D114">
        <v>35.273704200564701</v>
      </c>
      <c r="E114">
        <v>1.2429735995497699</v>
      </c>
      <c r="F114">
        <v>0.71373464944093301</v>
      </c>
      <c r="G114">
        <v>0.52614874892886598</v>
      </c>
      <c r="H114">
        <v>20.074720219905</v>
      </c>
      <c r="I114" s="2">
        <v>0.54011374454693395</v>
      </c>
      <c r="J114">
        <f t="shared" si="3"/>
        <v>6</v>
      </c>
      <c r="K114" s="5">
        <f t="shared" si="2"/>
        <v>0.52614874892886598</v>
      </c>
    </row>
    <row r="115" spans="1:11" x14ac:dyDescent="0.25">
      <c r="A115" s="2" t="s">
        <v>121</v>
      </c>
      <c r="B115">
        <v>2.4201532222231701</v>
      </c>
      <c r="C115">
        <v>1.87845302789008</v>
      </c>
      <c r="D115">
        <v>5.1072648259039202</v>
      </c>
      <c r="E115">
        <v>1.9594510304846799</v>
      </c>
      <c r="F115">
        <v>3.50737623511742</v>
      </c>
      <c r="G115">
        <v>2.7530428983273598</v>
      </c>
      <c r="H115">
        <v>2.7418513586394901</v>
      </c>
      <c r="I115" s="2">
        <v>1.96215575590786</v>
      </c>
      <c r="J115">
        <f t="shared" si="3"/>
        <v>2</v>
      </c>
      <c r="K115" s="5">
        <f t="shared" si="2"/>
        <v>1.87845302789008</v>
      </c>
    </row>
    <row r="116" spans="1:11" x14ac:dyDescent="0.25">
      <c r="A116" s="2" t="s">
        <v>122</v>
      </c>
      <c r="B116">
        <v>1.1336583865852099</v>
      </c>
      <c r="C116">
        <v>0.94463137841753597</v>
      </c>
      <c r="D116">
        <v>1.44507763879575</v>
      </c>
      <c r="E116">
        <v>1.0161182532592701</v>
      </c>
      <c r="F116">
        <v>1.9914451025690401</v>
      </c>
      <c r="G116">
        <v>1.54927050131991</v>
      </c>
      <c r="H116">
        <v>0.91172124075661998</v>
      </c>
      <c r="I116" s="2">
        <v>0.96201388010244504</v>
      </c>
      <c r="J116">
        <f t="shared" si="3"/>
        <v>7</v>
      </c>
      <c r="K116" s="5">
        <f t="shared" si="2"/>
        <v>0.91172124075661998</v>
      </c>
    </row>
    <row r="117" spans="1:11" x14ac:dyDescent="0.25">
      <c r="A117" s="2" t="s">
        <v>123</v>
      </c>
      <c r="B117">
        <v>1.00533091017068</v>
      </c>
      <c r="C117">
        <v>0.79906748121692595</v>
      </c>
      <c r="D117">
        <v>1.3552846176078399</v>
      </c>
      <c r="E117">
        <v>0.74753357327376402</v>
      </c>
      <c r="F117">
        <v>2.4891934305816599</v>
      </c>
      <c r="G117">
        <v>1.8329071339004499</v>
      </c>
      <c r="H117">
        <v>1.4241377805687301</v>
      </c>
      <c r="I117" s="2">
        <v>1.17488224603043</v>
      </c>
      <c r="J117">
        <f t="shared" si="3"/>
        <v>4</v>
      </c>
      <c r="K117" s="5">
        <f t="shared" si="2"/>
        <v>0.74753357327376402</v>
      </c>
    </row>
    <row r="118" spans="1:11" x14ac:dyDescent="0.25">
      <c r="A118" s="2" t="s">
        <v>124</v>
      </c>
      <c r="B118">
        <v>0.97522212780263096</v>
      </c>
      <c r="C118">
        <v>0.87002331222365903</v>
      </c>
      <c r="D118">
        <v>1.28727839913701</v>
      </c>
      <c r="E118">
        <v>0.92481806947600498</v>
      </c>
      <c r="F118">
        <v>1.8557444468647</v>
      </c>
      <c r="G118">
        <v>1.38923849438138</v>
      </c>
      <c r="H118">
        <v>0.90015582223388402</v>
      </c>
      <c r="I118" s="2">
        <v>0.83889628714060205</v>
      </c>
      <c r="J118">
        <f t="shared" si="3"/>
        <v>8</v>
      </c>
      <c r="K118" s="5">
        <f t="shared" si="2"/>
        <v>0.83889628714060205</v>
      </c>
    </row>
    <row r="119" spans="1:11" x14ac:dyDescent="0.25">
      <c r="A119" s="2" t="s">
        <v>125</v>
      </c>
      <c r="B119">
        <v>1.13868093649122</v>
      </c>
      <c r="C119">
        <v>0.78124276721200703</v>
      </c>
      <c r="D119">
        <v>1.5823990201415401</v>
      </c>
      <c r="E119">
        <v>0.79283612911140999</v>
      </c>
      <c r="F119">
        <v>1.4114160406089</v>
      </c>
      <c r="G119">
        <v>1.0136134839989299</v>
      </c>
      <c r="H119">
        <v>1.0481647584923299</v>
      </c>
      <c r="I119" s="2">
        <v>0.81587459745984203</v>
      </c>
      <c r="J119">
        <f t="shared" si="3"/>
        <v>2</v>
      </c>
      <c r="K119" s="5">
        <f t="shared" si="2"/>
        <v>0.78124276721200703</v>
      </c>
    </row>
    <row r="120" spans="1:11" x14ac:dyDescent="0.25">
      <c r="A120" s="2" t="s">
        <v>126</v>
      </c>
      <c r="B120">
        <v>1.2066352123005299</v>
      </c>
      <c r="C120">
        <v>1.03061641494516</v>
      </c>
      <c r="D120">
        <v>2.0731681500347299</v>
      </c>
      <c r="E120">
        <v>1.42972316697794</v>
      </c>
      <c r="F120">
        <v>0.74364195469221905</v>
      </c>
      <c r="G120">
        <v>0.67181578165077804</v>
      </c>
      <c r="H120">
        <v>0.69464286074600301</v>
      </c>
      <c r="I120" s="2">
        <v>0.58428995886077095</v>
      </c>
      <c r="J120">
        <f t="shared" si="3"/>
        <v>8</v>
      </c>
      <c r="K120" s="5">
        <f t="shared" si="2"/>
        <v>0.58428995886077095</v>
      </c>
    </row>
    <row r="121" spans="1:11" x14ac:dyDescent="0.25">
      <c r="A121" s="2">
        <v>505</v>
      </c>
      <c r="B121">
        <v>1.0025320073707999</v>
      </c>
      <c r="C121">
        <v>0.96787514866371505</v>
      </c>
      <c r="D121">
        <v>1.1585799044976499</v>
      </c>
      <c r="E121">
        <v>0.96021874142730401</v>
      </c>
      <c r="F121">
        <v>2.3170876296599099</v>
      </c>
      <c r="G121">
        <v>1.7444603859233401</v>
      </c>
      <c r="H121">
        <v>1.02491408761227</v>
      </c>
      <c r="I121" s="2">
        <v>0.98369683517161</v>
      </c>
      <c r="J121">
        <f t="shared" si="3"/>
        <v>4</v>
      </c>
      <c r="K121" s="5">
        <f t="shared" si="2"/>
        <v>0.96021874142730401</v>
      </c>
    </row>
    <row r="122" spans="1:11" x14ac:dyDescent="0.25">
      <c r="A122" s="2" t="s">
        <v>127</v>
      </c>
      <c r="B122">
        <v>1.41026644683987</v>
      </c>
      <c r="C122">
        <v>1.2989126425744499</v>
      </c>
      <c r="D122">
        <v>2.68910643109179</v>
      </c>
      <c r="E122">
        <v>1.5061931920496501</v>
      </c>
      <c r="F122">
        <v>1.7352965536969001</v>
      </c>
      <c r="G122">
        <v>1.4292087132211699</v>
      </c>
      <c r="H122">
        <v>1.81607878872058</v>
      </c>
      <c r="I122" s="2">
        <v>1.2039968931236</v>
      </c>
      <c r="J122">
        <f t="shared" si="3"/>
        <v>8</v>
      </c>
      <c r="K122" s="5">
        <f t="shared" si="2"/>
        <v>1.2039968931236</v>
      </c>
    </row>
    <row r="123" spans="1:11" x14ac:dyDescent="0.25">
      <c r="A123" s="2" t="s">
        <v>128</v>
      </c>
      <c r="B123">
        <v>1.05504823954558</v>
      </c>
      <c r="C123">
        <v>1.0389684927643701</v>
      </c>
      <c r="D123">
        <v>1.5169334856377401</v>
      </c>
      <c r="E123">
        <v>1.21638141528101</v>
      </c>
      <c r="F123">
        <v>0.82022126693042796</v>
      </c>
      <c r="G123">
        <v>0.78930658254963904</v>
      </c>
      <c r="H123">
        <v>1.1195844206334999</v>
      </c>
      <c r="I123" s="2">
        <v>0.78959770156009701</v>
      </c>
      <c r="J123">
        <f t="shared" si="3"/>
        <v>6</v>
      </c>
      <c r="K123" s="5">
        <f t="shared" si="2"/>
        <v>0.78930658254963904</v>
      </c>
    </row>
    <row r="124" spans="1:11" x14ac:dyDescent="0.25">
      <c r="A124" s="2" t="s">
        <v>129</v>
      </c>
      <c r="B124">
        <v>1.3058260152284</v>
      </c>
      <c r="C124">
        <v>1.18053230900993</v>
      </c>
      <c r="D124">
        <v>1.63509275172001</v>
      </c>
      <c r="E124">
        <v>1.23823324864507</v>
      </c>
      <c r="F124">
        <v>1.07160689322979</v>
      </c>
      <c r="G124">
        <v>0.89383763354494705</v>
      </c>
      <c r="H124">
        <v>0.82921135360346798</v>
      </c>
      <c r="I124" s="2">
        <v>0.6147722045306</v>
      </c>
      <c r="J124">
        <f t="shared" si="3"/>
        <v>8</v>
      </c>
      <c r="K124" s="5">
        <f t="shared" si="2"/>
        <v>0.6147722045306</v>
      </c>
    </row>
    <row r="125" spans="1:11" x14ac:dyDescent="0.25">
      <c r="A125" s="2" t="s">
        <v>130</v>
      </c>
      <c r="B125">
        <v>0.96139829698558499</v>
      </c>
      <c r="C125">
        <v>0.78753140137328803</v>
      </c>
      <c r="D125">
        <v>1.60052304675834</v>
      </c>
      <c r="E125">
        <v>0.89183558844278799</v>
      </c>
      <c r="F125">
        <v>1.7655244098569201</v>
      </c>
      <c r="G125">
        <v>1.38504648378454</v>
      </c>
      <c r="H125">
        <v>0.96979189651701403</v>
      </c>
      <c r="I125" s="2">
        <v>1.0462393703836701</v>
      </c>
      <c r="J125">
        <f t="shared" si="3"/>
        <v>2</v>
      </c>
      <c r="K125" s="5">
        <f t="shared" si="2"/>
        <v>0.78753140137328803</v>
      </c>
    </row>
    <row r="126" spans="1:11" x14ac:dyDescent="0.25">
      <c r="A126" s="2" t="s">
        <v>131</v>
      </c>
      <c r="B126">
        <v>1.07061089412681</v>
      </c>
      <c r="C126">
        <v>0.91273013659900104</v>
      </c>
      <c r="D126">
        <v>7.3766187220224104</v>
      </c>
      <c r="E126">
        <v>1.06523116886031</v>
      </c>
      <c r="F126">
        <v>1.02400100119455</v>
      </c>
      <c r="G126">
        <v>0.66907097092494805</v>
      </c>
      <c r="H126">
        <v>0.77744012997047096</v>
      </c>
      <c r="I126" s="2">
        <v>0.400430480540242</v>
      </c>
      <c r="J126">
        <f t="shared" si="3"/>
        <v>8</v>
      </c>
      <c r="K126" s="5">
        <f t="shared" si="2"/>
        <v>0.400430480540242</v>
      </c>
    </row>
    <row r="127" spans="1:11" x14ac:dyDescent="0.25">
      <c r="A127" s="2" t="s">
        <v>132</v>
      </c>
      <c r="B127">
        <v>0.63768922510045101</v>
      </c>
      <c r="C127">
        <v>0.55148699815733704</v>
      </c>
      <c r="D127">
        <v>0.80082063784676605</v>
      </c>
      <c r="E127">
        <v>0.59888721066264805</v>
      </c>
      <c r="F127">
        <v>0.43985578522409202</v>
      </c>
      <c r="G127">
        <v>0.41897829964230798</v>
      </c>
      <c r="H127">
        <v>0.52282347985747901</v>
      </c>
      <c r="I127" s="2">
        <v>0.44299366190040601</v>
      </c>
      <c r="J127">
        <f t="shared" si="3"/>
        <v>6</v>
      </c>
      <c r="K127" s="5">
        <f t="shared" si="2"/>
        <v>0.41897829964230798</v>
      </c>
    </row>
    <row r="128" spans="1:11" x14ac:dyDescent="0.25">
      <c r="A128" s="2" t="s">
        <v>133</v>
      </c>
      <c r="B128">
        <v>1.3586990089345501</v>
      </c>
      <c r="C128">
        <v>1.25125244418996</v>
      </c>
      <c r="D128">
        <v>1.9500206748810001</v>
      </c>
      <c r="E128">
        <v>1.3517577369180001</v>
      </c>
      <c r="F128">
        <v>2.2266041125865201</v>
      </c>
      <c r="G128">
        <v>1.75115257298265</v>
      </c>
      <c r="H128">
        <v>1.53850007797275</v>
      </c>
      <c r="I128" s="2">
        <v>1.36180878558171</v>
      </c>
      <c r="J128">
        <f t="shared" si="3"/>
        <v>2</v>
      </c>
      <c r="K128" s="5">
        <f t="shared" si="2"/>
        <v>1.25125244418996</v>
      </c>
    </row>
    <row r="129" spans="1:11" x14ac:dyDescent="0.25">
      <c r="A129" s="2" t="s">
        <v>134</v>
      </c>
      <c r="B129">
        <v>0.998592740962847</v>
      </c>
      <c r="C129">
        <v>0.86639552454934199</v>
      </c>
      <c r="D129">
        <v>1.70078779574768</v>
      </c>
      <c r="E129">
        <v>1.03552568172477</v>
      </c>
      <c r="F129">
        <v>1.28620851902203</v>
      </c>
      <c r="G129">
        <v>1.09043677624558</v>
      </c>
      <c r="H129">
        <v>0.87869313167935303</v>
      </c>
      <c r="I129" s="2">
        <v>0.90755933545128797</v>
      </c>
      <c r="J129">
        <f t="shared" si="3"/>
        <v>2</v>
      </c>
      <c r="K129" s="5">
        <f t="shared" si="2"/>
        <v>0.86639552454934199</v>
      </c>
    </row>
    <row r="130" spans="1:11" x14ac:dyDescent="0.25">
      <c r="A130" s="2" t="s">
        <v>135</v>
      </c>
      <c r="B130">
        <v>1.0388799967439599</v>
      </c>
      <c r="C130">
        <v>0.90140889189607099</v>
      </c>
      <c r="D130">
        <v>1.26759301983179</v>
      </c>
      <c r="E130">
        <v>1.1221757293127901</v>
      </c>
      <c r="F130">
        <v>1.94062864950444</v>
      </c>
      <c r="G130">
        <v>1.5079921820818201</v>
      </c>
      <c r="H130">
        <v>0.98416079655420197</v>
      </c>
      <c r="I130" s="2">
        <v>1.06177004078044</v>
      </c>
      <c r="J130">
        <f t="shared" si="3"/>
        <v>2</v>
      </c>
      <c r="K130" s="5">
        <f t="shared" si="2"/>
        <v>0.90140889189607099</v>
      </c>
    </row>
    <row r="131" spans="1:11" x14ac:dyDescent="0.25">
      <c r="A131" s="2" t="s">
        <v>136</v>
      </c>
      <c r="B131">
        <v>0.906707427361232</v>
      </c>
      <c r="C131">
        <v>0.75698223274663201</v>
      </c>
      <c r="D131">
        <v>0.65141150282085702</v>
      </c>
      <c r="E131">
        <v>0.61797838657837301</v>
      </c>
      <c r="F131">
        <v>1.09096434717873</v>
      </c>
      <c r="G131">
        <v>0.84448934368569395</v>
      </c>
      <c r="H131">
        <v>0.58316893053976404</v>
      </c>
      <c r="I131" s="2">
        <v>0.55456137313071596</v>
      </c>
      <c r="J131">
        <f t="shared" si="3"/>
        <v>8</v>
      </c>
      <c r="K131" s="5">
        <f t="shared" ref="K131:K187" si="4">MIN(B131:I131)</f>
        <v>0.55456137313071596</v>
      </c>
    </row>
    <row r="132" spans="1:11" x14ac:dyDescent="0.25">
      <c r="A132" s="2" t="s">
        <v>137</v>
      </c>
      <c r="B132">
        <v>1.56277572948251</v>
      </c>
      <c r="C132">
        <v>1.2558518146419799</v>
      </c>
      <c r="D132">
        <v>4381833038152.5698</v>
      </c>
      <c r="E132">
        <v>1.61495005205883</v>
      </c>
      <c r="F132">
        <v>1.72189490304851</v>
      </c>
      <c r="G132">
        <v>1.3731269128589301</v>
      </c>
      <c r="H132">
        <v>2.9662769683542001</v>
      </c>
      <c r="I132" s="2">
        <v>1.04563023640899</v>
      </c>
      <c r="J132">
        <f t="shared" ref="J132:J187" si="5">MATCH(MIN(B132:I132),B132:I132,-1)</f>
        <v>8</v>
      </c>
      <c r="K132" s="5">
        <f t="shared" si="4"/>
        <v>1.04563023640899</v>
      </c>
    </row>
    <row r="133" spans="1:11" x14ac:dyDescent="0.25">
      <c r="A133" s="2" t="s">
        <v>138</v>
      </c>
      <c r="B133">
        <v>1.8820842957597299</v>
      </c>
      <c r="C133">
        <v>1.5647201253296801</v>
      </c>
      <c r="D133">
        <v>2.0543622923123399</v>
      </c>
      <c r="E133">
        <v>1.5161513668700799</v>
      </c>
      <c r="F133">
        <v>3.5381001846326998</v>
      </c>
      <c r="G133">
        <v>2.7918333828841999</v>
      </c>
      <c r="H133">
        <v>1.91527170119031</v>
      </c>
      <c r="I133" s="2">
        <v>1.78013900640167</v>
      </c>
      <c r="J133">
        <f t="shared" si="5"/>
        <v>4</v>
      </c>
      <c r="K133" s="5">
        <f t="shared" si="4"/>
        <v>1.5161513668700799</v>
      </c>
    </row>
    <row r="134" spans="1:11" x14ac:dyDescent="0.25">
      <c r="A134" s="2" t="s">
        <v>139</v>
      </c>
      <c r="B134">
        <v>1.69786253009177</v>
      </c>
      <c r="C134">
        <v>1.4250490201556001</v>
      </c>
      <c r="D134">
        <v>14.162172181166801</v>
      </c>
      <c r="E134">
        <v>2.2813603233646602</v>
      </c>
      <c r="F134">
        <v>2.1449935868230599</v>
      </c>
      <c r="G134">
        <v>1.6995302191108499</v>
      </c>
      <c r="H134">
        <v>4.2903916868653198</v>
      </c>
      <c r="I134" s="2">
        <v>1.5208473149338699</v>
      </c>
      <c r="J134">
        <f t="shared" si="5"/>
        <v>2</v>
      </c>
      <c r="K134" s="5">
        <f t="shared" si="4"/>
        <v>1.4250490201556001</v>
      </c>
    </row>
    <row r="135" spans="1:11" x14ac:dyDescent="0.25">
      <c r="A135" s="2" t="s">
        <v>140</v>
      </c>
      <c r="B135">
        <v>1.7258751715063201</v>
      </c>
      <c r="C135">
        <v>1.53715193843205</v>
      </c>
      <c r="D135">
        <v>2.1992392456010301</v>
      </c>
      <c r="E135">
        <v>1.5589284369296399</v>
      </c>
      <c r="F135">
        <v>1.7479820076252801</v>
      </c>
      <c r="G135">
        <v>1.56540274041572</v>
      </c>
      <c r="H135">
        <v>1.5957279781928999</v>
      </c>
      <c r="I135" s="2">
        <v>1.2294446900221501</v>
      </c>
      <c r="J135">
        <f t="shared" si="5"/>
        <v>8</v>
      </c>
      <c r="K135" s="5">
        <f t="shared" si="4"/>
        <v>1.2294446900221501</v>
      </c>
    </row>
    <row r="136" spans="1:11" x14ac:dyDescent="0.25">
      <c r="A136" s="2" t="s">
        <v>141</v>
      </c>
      <c r="B136">
        <v>2.13230269752215</v>
      </c>
      <c r="C136">
        <v>1.87973370026648</v>
      </c>
      <c r="D136">
        <v>4691992.2926220996</v>
      </c>
      <c r="E136">
        <v>152.480518344937</v>
      </c>
      <c r="F136">
        <v>2.69647337885764</v>
      </c>
      <c r="G136">
        <v>2.2278675571740298</v>
      </c>
      <c r="H136">
        <v>48304.722242248397</v>
      </c>
      <c r="I136" s="2">
        <v>1.8294405800564599</v>
      </c>
      <c r="J136">
        <f t="shared" si="5"/>
        <v>8</v>
      </c>
      <c r="K136" s="5">
        <f t="shared" si="4"/>
        <v>1.8294405800564599</v>
      </c>
    </row>
    <row r="137" spans="1:11" x14ac:dyDescent="0.25">
      <c r="A137" s="2" t="s">
        <v>142</v>
      </c>
      <c r="B137">
        <v>1.09077878344366</v>
      </c>
      <c r="C137">
        <v>0.85492109468614197</v>
      </c>
      <c r="D137">
        <v>2.0863687653008198</v>
      </c>
      <c r="E137">
        <v>1.1179050468697</v>
      </c>
      <c r="F137">
        <v>2.5922959722243801</v>
      </c>
      <c r="G137">
        <v>1.86839679546089</v>
      </c>
      <c r="H137">
        <v>1.4942416146303901</v>
      </c>
      <c r="I137" s="2">
        <v>1.0857583913776201</v>
      </c>
      <c r="J137">
        <f t="shared" si="5"/>
        <v>2</v>
      </c>
      <c r="K137" s="5">
        <f t="shared" si="4"/>
        <v>0.85492109468614197</v>
      </c>
    </row>
    <row r="138" spans="1:11" x14ac:dyDescent="0.25">
      <c r="A138" s="2" t="s">
        <v>143</v>
      </c>
      <c r="B138">
        <v>1.71865652972897</v>
      </c>
      <c r="C138">
        <v>1.3729207318597301</v>
      </c>
      <c r="D138">
        <v>5.2796618188458098</v>
      </c>
      <c r="E138">
        <v>1.81365535866576</v>
      </c>
      <c r="F138">
        <v>2.9806826441293599</v>
      </c>
      <c r="G138">
        <v>2.40147968015614</v>
      </c>
      <c r="H138">
        <v>2.2990526825342501</v>
      </c>
      <c r="I138" s="2">
        <v>1.74987176001557</v>
      </c>
      <c r="J138">
        <f t="shared" si="5"/>
        <v>2</v>
      </c>
      <c r="K138" s="5">
        <f t="shared" si="4"/>
        <v>1.3729207318597301</v>
      </c>
    </row>
    <row r="139" spans="1:11" x14ac:dyDescent="0.25">
      <c r="A139" s="2" t="s">
        <v>144</v>
      </c>
      <c r="B139">
        <v>1.33061053729792</v>
      </c>
      <c r="C139">
        <v>1.1710772159563301</v>
      </c>
      <c r="D139">
        <v>1.1899655672540801</v>
      </c>
      <c r="E139">
        <v>1.1055203710669801</v>
      </c>
      <c r="F139">
        <v>1.78795896392306</v>
      </c>
      <c r="G139">
        <v>1.5323778650228601</v>
      </c>
      <c r="H139">
        <v>1.4556527257056999</v>
      </c>
      <c r="I139" s="2">
        <v>1.3782687792869699</v>
      </c>
      <c r="J139">
        <f t="shared" si="5"/>
        <v>4</v>
      </c>
      <c r="K139" s="5">
        <f t="shared" si="4"/>
        <v>1.1055203710669801</v>
      </c>
    </row>
    <row r="140" spans="1:11" x14ac:dyDescent="0.25">
      <c r="A140" s="2" t="s">
        <v>145</v>
      </c>
      <c r="B140">
        <v>0.94037413565281602</v>
      </c>
      <c r="C140">
        <v>0.79448246127489897</v>
      </c>
      <c r="D140">
        <v>0.97644727475500204</v>
      </c>
      <c r="E140">
        <v>0.76379463713398998</v>
      </c>
      <c r="F140">
        <v>1.1144237022396499</v>
      </c>
      <c r="G140">
        <v>0.83671896828878001</v>
      </c>
      <c r="H140">
        <v>0.90622208206472099</v>
      </c>
      <c r="I140" s="2">
        <v>0.65565349626078595</v>
      </c>
      <c r="J140">
        <f t="shared" si="5"/>
        <v>8</v>
      </c>
      <c r="K140" s="5">
        <f t="shared" si="4"/>
        <v>0.65565349626078595</v>
      </c>
    </row>
    <row r="141" spans="1:11" x14ac:dyDescent="0.25">
      <c r="A141" s="2" t="s">
        <v>146</v>
      </c>
      <c r="B141">
        <v>0.83265009993411399</v>
      </c>
      <c r="C141">
        <v>0.67142969226521798</v>
      </c>
      <c r="D141">
        <v>0.79358886077975999</v>
      </c>
      <c r="E141">
        <v>0.52714217850856504</v>
      </c>
      <c r="F141">
        <v>1.07279619572759</v>
      </c>
      <c r="G141">
        <v>0.88626506619459999</v>
      </c>
      <c r="H141">
        <v>0.80673598293522797</v>
      </c>
      <c r="I141" s="2">
        <v>0.71843576023835598</v>
      </c>
      <c r="J141">
        <f t="shared" si="5"/>
        <v>4</v>
      </c>
      <c r="K141" s="5">
        <f t="shared" si="4"/>
        <v>0.52714217850856504</v>
      </c>
    </row>
    <row r="142" spans="1:11" x14ac:dyDescent="0.25">
      <c r="A142" s="2">
        <v>407</v>
      </c>
      <c r="B142">
        <v>0.72873693721796595</v>
      </c>
      <c r="C142">
        <v>0.66404548087437998</v>
      </c>
      <c r="D142">
        <v>0.85647557714359102</v>
      </c>
      <c r="E142">
        <v>0.67773804173354002</v>
      </c>
      <c r="F142">
        <v>0.65497217288631004</v>
      </c>
      <c r="G142">
        <v>0.60154303654298802</v>
      </c>
      <c r="H142">
        <v>0.68062284202059997</v>
      </c>
      <c r="I142" s="2">
        <v>0.63287544007666796</v>
      </c>
      <c r="J142">
        <f t="shared" si="5"/>
        <v>6</v>
      </c>
      <c r="K142" s="5">
        <f t="shared" si="4"/>
        <v>0.60154303654298802</v>
      </c>
    </row>
    <row r="143" spans="1:11" x14ac:dyDescent="0.25">
      <c r="A143" s="2" t="s">
        <v>147</v>
      </c>
      <c r="B143">
        <v>1.75206688207596</v>
      </c>
      <c r="C143">
        <v>1.5947932520972701</v>
      </c>
      <c r="D143">
        <v>2.3293192654258399</v>
      </c>
      <c r="E143">
        <v>1.75557458330701</v>
      </c>
      <c r="F143">
        <v>1.58761082631099</v>
      </c>
      <c r="G143">
        <v>1.3776308942144</v>
      </c>
      <c r="H143">
        <v>1.6385400205076099</v>
      </c>
      <c r="I143" s="2">
        <v>1.2380136927940799</v>
      </c>
      <c r="J143">
        <f t="shared" si="5"/>
        <v>8</v>
      </c>
      <c r="K143" s="5">
        <f t="shared" si="4"/>
        <v>1.2380136927940799</v>
      </c>
    </row>
    <row r="144" spans="1:11" x14ac:dyDescent="0.25">
      <c r="A144" s="2" t="s">
        <v>148</v>
      </c>
      <c r="B144">
        <v>0.65017236097672504</v>
      </c>
      <c r="C144">
        <v>0.547139625948738</v>
      </c>
      <c r="D144">
        <v>1.21511808732755</v>
      </c>
      <c r="E144">
        <v>0.77807388741612105</v>
      </c>
      <c r="F144">
        <v>0.75941264393003305</v>
      </c>
      <c r="G144">
        <v>0.70517633528838697</v>
      </c>
      <c r="H144">
        <v>1.4009433316720199</v>
      </c>
      <c r="I144" s="2">
        <v>0.65036790226123398</v>
      </c>
      <c r="J144">
        <f t="shared" si="5"/>
        <v>2</v>
      </c>
      <c r="K144" s="5">
        <f t="shared" si="4"/>
        <v>0.547139625948738</v>
      </c>
    </row>
    <row r="145" spans="1:11" x14ac:dyDescent="0.25">
      <c r="A145" s="2" t="s">
        <v>129</v>
      </c>
      <c r="B145">
        <v>1.8562555981536</v>
      </c>
      <c r="C145">
        <v>1.57389600307248</v>
      </c>
      <c r="D145">
        <v>5.5057107420335996</v>
      </c>
      <c r="E145">
        <v>1.2776119925465601</v>
      </c>
      <c r="F145">
        <v>2.2612968929414299</v>
      </c>
      <c r="G145">
        <v>1.9183334311892699</v>
      </c>
      <c r="H145">
        <v>2.9981413812298201</v>
      </c>
      <c r="I145" s="2">
        <v>1.6679950291844801</v>
      </c>
      <c r="J145">
        <f t="shared" si="5"/>
        <v>4</v>
      </c>
      <c r="K145" s="5">
        <f t="shared" si="4"/>
        <v>1.2776119925465601</v>
      </c>
    </row>
    <row r="146" spans="1:11" x14ac:dyDescent="0.25">
      <c r="A146" s="2" t="s">
        <v>149</v>
      </c>
      <c r="B146">
        <v>1.24103528304921</v>
      </c>
      <c r="C146">
        <v>1.2785642286008501</v>
      </c>
      <c r="D146">
        <v>16.152979624902201</v>
      </c>
      <c r="E146">
        <v>5.9336559670948903</v>
      </c>
      <c r="F146">
        <v>1.15240560649183</v>
      </c>
      <c r="G146">
        <v>0.88546643914794498</v>
      </c>
      <c r="H146">
        <v>3.3442584376429698</v>
      </c>
      <c r="I146" s="2">
        <v>0.66598141267552302</v>
      </c>
      <c r="J146">
        <f t="shared" si="5"/>
        <v>8</v>
      </c>
      <c r="K146" s="5">
        <f t="shared" si="4"/>
        <v>0.66598141267552302</v>
      </c>
    </row>
    <row r="147" spans="1:11" x14ac:dyDescent="0.25">
      <c r="A147" s="2" t="s">
        <v>134</v>
      </c>
      <c r="B147">
        <v>1.92756841324908</v>
      </c>
      <c r="C147">
        <v>1.439457207047</v>
      </c>
      <c r="D147">
        <v>470.73280983075398</v>
      </c>
      <c r="E147">
        <v>2.4158095745796402</v>
      </c>
      <c r="F147">
        <v>2.17156613081892</v>
      </c>
      <c r="G147">
        <v>1.58276206519429</v>
      </c>
      <c r="H147">
        <v>300.79069353262099</v>
      </c>
      <c r="I147" s="2">
        <v>3.7096371260076402</v>
      </c>
      <c r="J147">
        <f t="shared" si="5"/>
        <v>2</v>
      </c>
      <c r="K147" s="5">
        <f t="shared" si="4"/>
        <v>1.439457207047</v>
      </c>
    </row>
    <row r="148" spans="1:11" x14ac:dyDescent="0.25">
      <c r="A148" s="2" t="s">
        <v>135</v>
      </c>
      <c r="B148">
        <v>2.0611385444016999</v>
      </c>
      <c r="C148">
        <v>1.2732795908705099</v>
      </c>
      <c r="D148">
        <v>66475.704859640697</v>
      </c>
      <c r="E148">
        <v>9.1373066028065093</v>
      </c>
      <c r="F148">
        <v>2.3283611176526202</v>
      </c>
      <c r="G148">
        <v>1.5857949209817099</v>
      </c>
      <c r="H148">
        <v>35.6155764087477</v>
      </c>
      <c r="I148" s="2">
        <v>1.64646093590998</v>
      </c>
      <c r="J148">
        <f t="shared" si="5"/>
        <v>2</v>
      </c>
      <c r="K148" s="5">
        <f t="shared" si="4"/>
        <v>1.2732795908705099</v>
      </c>
    </row>
    <row r="149" spans="1:11" x14ac:dyDescent="0.25">
      <c r="A149" s="2" t="s">
        <v>136</v>
      </c>
      <c r="B149">
        <v>1.91354426236118</v>
      </c>
      <c r="C149">
        <v>1.2142429062398601</v>
      </c>
      <c r="D149">
        <v>41969.631705341497</v>
      </c>
      <c r="E149">
        <v>11.030998243107501</v>
      </c>
      <c r="F149">
        <v>2.93315880478539</v>
      </c>
      <c r="G149">
        <v>2.0407848590858801</v>
      </c>
      <c r="H149">
        <v>21.346094593762299</v>
      </c>
      <c r="I149" s="2">
        <v>1.7194101140262501</v>
      </c>
      <c r="J149">
        <f t="shared" si="5"/>
        <v>2</v>
      </c>
      <c r="K149" s="5">
        <f t="shared" si="4"/>
        <v>1.2142429062398601</v>
      </c>
    </row>
    <row r="150" spans="1:11" x14ac:dyDescent="0.25">
      <c r="A150" s="2" t="s">
        <v>150</v>
      </c>
      <c r="B150">
        <v>1.6107931102214601</v>
      </c>
      <c r="C150">
        <v>1.38183972215533</v>
      </c>
      <c r="D150">
        <v>2.8808155171746601</v>
      </c>
      <c r="E150">
        <v>1.6963725337247899</v>
      </c>
      <c r="F150">
        <v>3.0716903047470199</v>
      </c>
      <c r="G150">
        <v>2.42815730792264</v>
      </c>
      <c r="H150">
        <v>2.1039955214094999</v>
      </c>
      <c r="I150" s="2">
        <v>1.6120140253728199</v>
      </c>
      <c r="J150">
        <f t="shared" si="5"/>
        <v>2</v>
      </c>
      <c r="K150" s="5">
        <f t="shared" si="4"/>
        <v>1.38183972215533</v>
      </c>
    </row>
    <row r="151" spans="1:11" x14ac:dyDescent="0.25">
      <c r="A151" s="2" t="s">
        <v>151</v>
      </c>
      <c r="B151">
        <v>1.2340905684378001</v>
      </c>
      <c r="C151">
        <v>0.99961196366535199</v>
      </c>
      <c r="D151">
        <v>1.6432673201244501</v>
      </c>
      <c r="E151">
        <v>1.1192909571349301</v>
      </c>
      <c r="F151">
        <v>1.7798147979279599</v>
      </c>
      <c r="G151">
        <v>1.5326803241186</v>
      </c>
      <c r="H151">
        <v>1.65895124442316</v>
      </c>
      <c r="I151" s="2">
        <v>1.16259874355527</v>
      </c>
      <c r="J151">
        <f t="shared" si="5"/>
        <v>2</v>
      </c>
      <c r="K151" s="5">
        <f t="shared" si="4"/>
        <v>0.99961196366535199</v>
      </c>
    </row>
    <row r="152" spans="1:11" x14ac:dyDescent="0.25">
      <c r="A152" s="2" t="s">
        <v>152</v>
      </c>
      <c r="B152">
        <v>1.0470541996292799</v>
      </c>
      <c r="C152">
        <v>0.81303313845318603</v>
      </c>
      <c r="D152">
        <v>8.4121395043129397</v>
      </c>
      <c r="E152">
        <v>1.3646484399804699</v>
      </c>
      <c r="F152">
        <v>1.78620384555002</v>
      </c>
      <c r="G152">
        <v>1.18049834573917</v>
      </c>
      <c r="H152">
        <v>3.5289288448935698</v>
      </c>
      <c r="I152" s="2">
        <v>0.92750614890500804</v>
      </c>
      <c r="J152">
        <f t="shared" si="5"/>
        <v>2</v>
      </c>
      <c r="K152" s="5">
        <f t="shared" si="4"/>
        <v>0.81303313845318603</v>
      </c>
    </row>
    <row r="153" spans="1:11" x14ac:dyDescent="0.25">
      <c r="A153" s="2" t="s">
        <v>153</v>
      </c>
      <c r="B153">
        <v>1.6051450683997699</v>
      </c>
      <c r="C153">
        <v>1.1001876426988599</v>
      </c>
      <c r="D153">
        <v>1.421641688402</v>
      </c>
      <c r="E153">
        <v>1.0019896239408299</v>
      </c>
      <c r="F153">
        <v>2.44169429489079</v>
      </c>
      <c r="G153">
        <v>1.8758262314154199</v>
      </c>
      <c r="H153">
        <v>1.6643455972471599</v>
      </c>
      <c r="I153" s="2">
        <v>1.2798498667796301</v>
      </c>
      <c r="J153">
        <f t="shared" si="5"/>
        <v>4</v>
      </c>
      <c r="K153" s="5">
        <f t="shared" si="4"/>
        <v>1.0019896239408299</v>
      </c>
    </row>
    <row r="154" spans="1:11" x14ac:dyDescent="0.25">
      <c r="A154" s="2" t="s">
        <v>154</v>
      </c>
      <c r="B154">
        <v>1.73537188727519</v>
      </c>
      <c r="C154">
        <v>1.23682739411535</v>
      </c>
      <c r="D154">
        <v>2.52939327248512</v>
      </c>
      <c r="E154">
        <v>1.1011263300468499</v>
      </c>
      <c r="F154">
        <v>2.2955631806449599</v>
      </c>
      <c r="G154">
        <v>1.6986144108468599</v>
      </c>
      <c r="H154">
        <v>2.1798120665643799</v>
      </c>
      <c r="I154" s="2">
        <v>1.2793998350172899</v>
      </c>
      <c r="J154">
        <f t="shared" si="5"/>
        <v>4</v>
      </c>
      <c r="K154" s="5">
        <f t="shared" si="4"/>
        <v>1.1011263300468499</v>
      </c>
    </row>
    <row r="155" spans="1:11" x14ac:dyDescent="0.25">
      <c r="A155" s="2" t="s">
        <v>155</v>
      </c>
      <c r="B155">
        <v>2.2389842221051799</v>
      </c>
      <c r="C155">
        <v>1.94620386798388</v>
      </c>
      <c r="D155">
        <v>1.69866800422435</v>
      </c>
      <c r="E155">
        <v>1.6799821576362499</v>
      </c>
      <c r="F155">
        <v>2.5907625859054799</v>
      </c>
      <c r="G155">
        <v>2.3283752928232402</v>
      </c>
      <c r="H155">
        <v>1.94986205658745</v>
      </c>
      <c r="I155" s="2">
        <v>1.9449268531639601</v>
      </c>
      <c r="J155">
        <f t="shared" si="5"/>
        <v>4</v>
      </c>
      <c r="K155" s="5">
        <f t="shared" si="4"/>
        <v>1.6799821576362499</v>
      </c>
    </row>
    <row r="156" spans="1:11" x14ac:dyDescent="0.25">
      <c r="A156" s="2" t="s">
        <v>156</v>
      </c>
      <c r="B156">
        <v>2.0814802352884501</v>
      </c>
      <c r="C156">
        <v>1.68814268842713</v>
      </c>
      <c r="D156">
        <v>1.8184087051808699</v>
      </c>
      <c r="E156">
        <v>1.43103969665459</v>
      </c>
      <c r="F156">
        <v>2.1514871668506199</v>
      </c>
      <c r="G156">
        <v>1.77312470391721</v>
      </c>
      <c r="H156">
        <v>1.72083069905752</v>
      </c>
      <c r="I156" s="2">
        <v>1.3230961564041801</v>
      </c>
      <c r="J156">
        <f t="shared" si="5"/>
        <v>8</v>
      </c>
      <c r="K156" s="5">
        <f t="shared" si="4"/>
        <v>1.3230961564041801</v>
      </c>
    </row>
    <row r="157" spans="1:11" x14ac:dyDescent="0.25">
      <c r="A157" s="2" t="s">
        <v>157</v>
      </c>
      <c r="B157">
        <v>1.0970279005569199</v>
      </c>
      <c r="C157">
        <v>0.92994100989816597</v>
      </c>
      <c r="D157">
        <v>2.0435635976792899</v>
      </c>
      <c r="E157">
        <v>1.06014854069722</v>
      </c>
      <c r="F157">
        <v>1.4276214501573601</v>
      </c>
      <c r="G157">
        <v>1.09424888435027</v>
      </c>
      <c r="H157">
        <v>0.79190060290397402</v>
      </c>
      <c r="I157" s="2">
        <v>0.65293708938433004</v>
      </c>
      <c r="J157">
        <f t="shared" si="5"/>
        <v>8</v>
      </c>
      <c r="K157" s="5">
        <f t="shared" si="4"/>
        <v>0.65293708938433004</v>
      </c>
    </row>
    <row r="158" spans="1:11" x14ac:dyDescent="0.25">
      <c r="A158" s="2" t="s">
        <v>158</v>
      </c>
      <c r="B158">
        <v>1.4160180164968299</v>
      </c>
      <c r="C158">
        <v>1.1386959088169999</v>
      </c>
      <c r="D158">
        <v>2.8131057132954802</v>
      </c>
      <c r="E158">
        <v>1.41265713826916</v>
      </c>
      <c r="F158">
        <v>1.4426789951794301</v>
      </c>
      <c r="G158">
        <v>1.2450533322091499</v>
      </c>
      <c r="H158">
        <v>1.50550853386758</v>
      </c>
      <c r="I158" s="2">
        <v>1.1567355827488801</v>
      </c>
      <c r="J158">
        <f t="shared" si="5"/>
        <v>2</v>
      </c>
      <c r="K158" s="5">
        <f t="shared" si="4"/>
        <v>1.1386959088169999</v>
      </c>
    </row>
    <row r="159" spans="1:11" x14ac:dyDescent="0.25">
      <c r="A159" s="2" t="s">
        <v>159</v>
      </c>
      <c r="B159">
        <v>1.4350661635431901</v>
      </c>
      <c r="C159">
        <v>1.2402936787721199</v>
      </c>
      <c r="D159">
        <v>2.2148790603709299</v>
      </c>
      <c r="E159">
        <v>1.4514158737307199</v>
      </c>
      <c r="F159">
        <v>2.1163789995520599</v>
      </c>
      <c r="G159">
        <v>1.7984811428453999</v>
      </c>
      <c r="H159">
        <v>1.9784437090721601</v>
      </c>
      <c r="I159" s="2">
        <v>1.42580332403043</v>
      </c>
      <c r="J159">
        <f t="shared" si="5"/>
        <v>2</v>
      </c>
      <c r="K159" s="5">
        <f t="shared" si="4"/>
        <v>1.2402936787721199</v>
      </c>
    </row>
    <row r="160" spans="1:11" x14ac:dyDescent="0.25">
      <c r="A160" s="2" t="s">
        <v>160</v>
      </c>
      <c r="B160">
        <v>1.01851231117504</v>
      </c>
      <c r="C160">
        <v>0.84751182235535605</v>
      </c>
      <c r="D160">
        <v>1.19940307940739</v>
      </c>
      <c r="E160">
        <v>0.88886066277379105</v>
      </c>
      <c r="F160">
        <v>0.61842137045194601</v>
      </c>
      <c r="G160">
        <v>0.510659196027479</v>
      </c>
      <c r="H160">
        <v>0.58926321178732</v>
      </c>
      <c r="I160" s="2">
        <v>0.45085530268010499</v>
      </c>
      <c r="J160">
        <f t="shared" si="5"/>
        <v>8</v>
      </c>
      <c r="K160" s="5">
        <f t="shared" si="4"/>
        <v>0.45085530268010499</v>
      </c>
    </row>
    <row r="161" spans="1:11" x14ac:dyDescent="0.25">
      <c r="A161" s="2" t="s">
        <v>161</v>
      </c>
      <c r="B161">
        <v>1.5015808742102501</v>
      </c>
      <c r="C161">
        <v>1.40056764820305</v>
      </c>
      <c r="D161">
        <v>1.65975414644344</v>
      </c>
      <c r="E161">
        <v>1.3955533225429</v>
      </c>
      <c r="F161">
        <v>1.86438540352476</v>
      </c>
      <c r="G161">
        <v>1.5529143296827801</v>
      </c>
      <c r="H161">
        <v>1.32027584738583</v>
      </c>
      <c r="I161" s="2">
        <v>1.1919994669956</v>
      </c>
      <c r="J161">
        <f t="shared" si="5"/>
        <v>8</v>
      </c>
      <c r="K161" s="5">
        <f t="shared" si="4"/>
        <v>1.1919994669956</v>
      </c>
    </row>
    <row r="162" spans="1:11" x14ac:dyDescent="0.25">
      <c r="A162" s="2" t="s">
        <v>162</v>
      </c>
      <c r="B162">
        <v>0.97451172322120005</v>
      </c>
      <c r="C162">
        <v>0.98113986310510304</v>
      </c>
      <c r="D162">
        <v>1.56832328808142</v>
      </c>
      <c r="E162">
        <v>1.02678506788269</v>
      </c>
      <c r="F162">
        <v>0.87452691918006398</v>
      </c>
      <c r="G162">
        <v>0.69727656973192098</v>
      </c>
      <c r="H162">
        <v>1.0277927596554599</v>
      </c>
      <c r="I162" s="2">
        <v>0.64614412907303198</v>
      </c>
      <c r="J162">
        <f t="shared" si="5"/>
        <v>8</v>
      </c>
      <c r="K162" s="5">
        <f t="shared" si="4"/>
        <v>0.64614412907303198</v>
      </c>
    </row>
    <row r="163" spans="1:11" x14ac:dyDescent="0.25">
      <c r="A163" s="2" t="s">
        <v>163</v>
      </c>
      <c r="B163">
        <v>1.4989126310930601</v>
      </c>
      <c r="C163">
        <v>1.26385947468393</v>
      </c>
      <c r="D163">
        <v>32.132094082665802</v>
      </c>
      <c r="E163">
        <v>1.83461686317628</v>
      </c>
      <c r="F163">
        <v>1.7899781830875401</v>
      </c>
      <c r="G163">
        <v>1.6148451305599201</v>
      </c>
      <c r="H163">
        <v>2.28118212461179</v>
      </c>
      <c r="I163" s="2">
        <v>1.5519156879934799</v>
      </c>
      <c r="J163">
        <f t="shared" si="5"/>
        <v>2</v>
      </c>
      <c r="K163" s="5">
        <f t="shared" si="4"/>
        <v>1.26385947468393</v>
      </c>
    </row>
    <row r="164" spans="1:11" x14ac:dyDescent="0.25">
      <c r="A164" s="2" t="s">
        <v>164</v>
      </c>
      <c r="B164">
        <v>1.7870037052889001</v>
      </c>
      <c r="C164">
        <v>1.45111592363081</v>
      </c>
      <c r="D164">
        <v>135.419892177338</v>
      </c>
      <c r="E164">
        <v>3.7903924404343301</v>
      </c>
      <c r="F164">
        <v>2.5310389820564199</v>
      </c>
      <c r="G164">
        <v>1.99177136724271</v>
      </c>
      <c r="H164">
        <v>2.9311184334534599</v>
      </c>
      <c r="I164" s="2">
        <v>1.5034975043576499</v>
      </c>
      <c r="J164">
        <f t="shared" si="5"/>
        <v>2</v>
      </c>
      <c r="K164" s="5">
        <f t="shared" si="4"/>
        <v>1.45111592363081</v>
      </c>
    </row>
    <row r="165" spans="1:11" x14ac:dyDescent="0.25">
      <c r="A165" s="2" t="s">
        <v>165</v>
      </c>
      <c r="B165">
        <v>1.26400869391208</v>
      </c>
      <c r="C165">
        <v>1.0599284214139999</v>
      </c>
      <c r="D165">
        <v>12.5302688249957</v>
      </c>
      <c r="E165">
        <v>2.2745438998024898</v>
      </c>
      <c r="F165">
        <v>1.57537978934073</v>
      </c>
      <c r="G165">
        <v>1.35875560508118</v>
      </c>
      <c r="H165">
        <v>1.7758276329417499</v>
      </c>
      <c r="I165" s="2">
        <v>1.06053718129804</v>
      </c>
      <c r="J165">
        <f t="shared" si="5"/>
        <v>2</v>
      </c>
      <c r="K165" s="5">
        <f t="shared" si="4"/>
        <v>1.0599284214139999</v>
      </c>
    </row>
    <row r="166" spans="1:11" x14ac:dyDescent="0.25">
      <c r="A166" s="2" t="s">
        <v>166</v>
      </c>
      <c r="B166">
        <v>1.8634164556001001</v>
      </c>
      <c r="C166">
        <v>1.5855530195305501</v>
      </c>
      <c r="D166">
        <v>3.3550244329538899</v>
      </c>
      <c r="E166">
        <v>1.9561683111841399</v>
      </c>
      <c r="F166">
        <v>2.4321208701027799</v>
      </c>
      <c r="G166">
        <v>2.0245072553769901</v>
      </c>
      <c r="H166">
        <v>2.090554678583</v>
      </c>
      <c r="I166" s="2">
        <v>1.7472075145028501</v>
      </c>
      <c r="J166">
        <f t="shared" si="5"/>
        <v>2</v>
      </c>
      <c r="K166" s="5">
        <f t="shared" si="4"/>
        <v>1.5855530195305501</v>
      </c>
    </row>
    <row r="167" spans="1:11" x14ac:dyDescent="0.25">
      <c r="A167" s="2" t="s">
        <v>167</v>
      </c>
      <c r="B167">
        <v>1.2519460224804999</v>
      </c>
      <c r="C167">
        <v>1.11369016233552</v>
      </c>
      <c r="D167">
        <v>1.6889968987567801</v>
      </c>
      <c r="E167">
        <v>1.26715370766427</v>
      </c>
      <c r="F167">
        <v>1.7325490599525399</v>
      </c>
      <c r="G167">
        <v>1.39291681531699</v>
      </c>
      <c r="H167">
        <v>1.1470543383138001</v>
      </c>
      <c r="I167" s="2">
        <v>0.94654486434116303</v>
      </c>
      <c r="J167">
        <f t="shared" si="5"/>
        <v>8</v>
      </c>
      <c r="K167" s="5">
        <f t="shared" si="4"/>
        <v>0.94654486434116303</v>
      </c>
    </row>
    <row r="168" spans="1:11" x14ac:dyDescent="0.25">
      <c r="A168" s="2" t="s">
        <v>168</v>
      </c>
      <c r="B168">
        <v>1.3199641097083299</v>
      </c>
      <c r="C168">
        <v>1.11603959038781</v>
      </c>
      <c r="D168">
        <v>2.14265335724156</v>
      </c>
      <c r="E168">
        <v>1.2363670458075799</v>
      </c>
      <c r="F168">
        <v>2.2062658809135098</v>
      </c>
      <c r="G168">
        <v>1.7155769888665999</v>
      </c>
      <c r="H168">
        <v>1.3748157509438601</v>
      </c>
      <c r="I168" s="2">
        <v>1.16020951351963</v>
      </c>
      <c r="J168">
        <f t="shared" si="5"/>
        <v>2</v>
      </c>
      <c r="K168" s="5">
        <f t="shared" si="4"/>
        <v>1.11603959038781</v>
      </c>
    </row>
    <row r="169" spans="1:11" x14ac:dyDescent="0.25">
      <c r="A169" s="2" t="s">
        <v>169</v>
      </c>
      <c r="B169">
        <v>1.22878388040085</v>
      </c>
      <c r="C169">
        <v>1.03943965047371</v>
      </c>
      <c r="D169">
        <v>1.5136382795468499</v>
      </c>
      <c r="E169">
        <v>1.1151680199857601</v>
      </c>
      <c r="F169">
        <v>1.7259761909306199</v>
      </c>
      <c r="G169">
        <v>1.35079013403552</v>
      </c>
      <c r="H169">
        <v>1.13665192402886</v>
      </c>
      <c r="I169" s="2">
        <v>1.06917672371614</v>
      </c>
      <c r="J169">
        <f t="shared" si="5"/>
        <v>2</v>
      </c>
      <c r="K169" s="5">
        <f t="shared" si="4"/>
        <v>1.03943965047371</v>
      </c>
    </row>
    <row r="170" spans="1:11" x14ac:dyDescent="0.25">
      <c r="A170" s="2" t="s">
        <v>170</v>
      </c>
      <c r="B170">
        <v>1.2802253572025</v>
      </c>
      <c r="C170">
        <v>1.05436135577055</v>
      </c>
      <c r="D170">
        <v>2.2408934717322899</v>
      </c>
      <c r="E170">
        <v>1.34223828254906</v>
      </c>
      <c r="F170">
        <v>1.3458388478332499</v>
      </c>
      <c r="G170">
        <v>1.09714907699234</v>
      </c>
      <c r="H170">
        <v>1.29296429152681</v>
      </c>
      <c r="I170" s="2">
        <v>0.95153213172957996</v>
      </c>
      <c r="J170">
        <f t="shared" si="5"/>
        <v>8</v>
      </c>
      <c r="K170" s="5">
        <f t="shared" si="4"/>
        <v>0.95153213172957996</v>
      </c>
    </row>
    <row r="171" spans="1:11" x14ac:dyDescent="0.25">
      <c r="A171" s="2">
        <v>412</v>
      </c>
      <c r="B171">
        <v>1.0619782531489099</v>
      </c>
      <c r="C171">
        <v>0.81693809298471098</v>
      </c>
      <c r="D171">
        <v>1.90141633730654</v>
      </c>
      <c r="E171">
        <v>0.90341784812649994</v>
      </c>
      <c r="F171">
        <v>1.2588840143470701</v>
      </c>
      <c r="G171">
        <v>0.96385918266399395</v>
      </c>
      <c r="H171">
        <v>1.2506739547705401</v>
      </c>
      <c r="I171" s="2">
        <v>0.77307268856106204</v>
      </c>
      <c r="J171">
        <f t="shared" si="5"/>
        <v>8</v>
      </c>
      <c r="K171" s="5">
        <f t="shared" si="4"/>
        <v>0.77307268856106204</v>
      </c>
    </row>
    <row r="172" spans="1:11" x14ac:dyDescent="0.25">
      <c r="A172" s="2" t="s">
        <v>171</v>
      </c>
      <c r="B172">
        <v>1.2872053507577399</v>
      </c>
      <c r="C172">
        <v>1.1000469736680201</v>
      </c>
      <c r="D172">
        <v>1.9115367356267701</v>
      </c>
      <c r="E172">
        <v>1.2893711793542499</v>
      </c>
      <c r="F172">
        <v>1.70636606430115</v>
      </c>
      <c r="G172">
        <v>1.3649916264972899</v>
      </c>
      <c r="H172">
        <v>1.01624671194168</v>
      </c>
      <c r="I172" s="2">
        <v>0.92443646291149595</v>
      </c>
      <c r="J172">
        <f t="shared" si="5"/>
        <v>8</v>
      </c>
      <c r="K172" s="5">
        <f t="shared" si="4"/>
        <v>0.92443646291149595</v>
      </c>
    </row>
    <row r="173" spans="1:11" x14ac:dyDescent="0.25">
      <c r="A173" s="2" t="s">
        <v>172</v>
      </c>
      <c r="B173">
        <v>1.34968737917492</v>
      </c>
      <c r="C173">
        <v>1.29211521876591</v>
      </c>
      <c r="D173">
        <v>1.47050515141702</v>
      </c>
      <c r="E173">
        <v>1.09499710206</v>
      </c>
      <c r="F173">
        <v>1.74745917586688</v>
      </c>
      <c r="G173">
        <v>1.50921047113006</v>
      </c>
      <c r="H173">
        <v>1.1496035848858099</v>
      </c>
      <c r="I173" s="2">
        <v>1.0924633900426599</v>
      </c>
      <c r="J173">
        <f t="shared" si="5"/>
        <v>8</v>
      </c>
      <c r="K173" s="5">
        <f t="shared" si="4"/>
        <v>1.0924633900426599</v>
      </c>
    </row>
    <row r="174" spans="1:11" x14ac:dyDescent="0.25">
      <c r="A174" s="2" t="s">
        <v>173</v>
      </c>
      <c r="B174">
        <v>1.5293296720757099</v>
      </c>
      <c r="C174">
        <v>1.4734233706520601</v>
      </c>
      <c r="D174">
        <v>1.9393169041343801</v>
      </c>
      <c r="E174">
        <v>1.522556560111</v>
      </c>
      <c r="F174">
        <v>1.5678658113194199</v>
      </c>
      <c r="G174">
        <v>1.5113809235328</v>
      </c>
      <c r="H174">
        <v>1.84264107784418</v>
      </c>
      <c r="I174" s="2">
        <v>1.27206512940283</v>
      </c>
      <c r="J174">
        <f t="shared" si="5"/>
        <v>8</v>
      </c>
      <c r="K174" s="5">
        <f t="shared" si="4"/>
        <v>1.27206512940283</v>
      </c>
    </row>
    <row r="175" spans="1:11" x14ac:dyDescent="0.25">
      <c r="A175" s="2" t="s">
        <v>174</v>
      </c>
      <c r="B175">
        <v>0.83763262961959195</v>
      </c>
      <c r="C175">
        <v>0.88133994422652695</v>
      </c>
      <c r="D175">
        <v>1.0871487114057199</v>
      </c>
      <c r="E175">
        <v>1.06930318628361</v>
      </c>
      <c r="F175">
        <v>0.99645278226967704</v>
      </c>
      <c r="G175">
        <v>0.87445034821967704</v>
      </c>
      <c r="H175">
        <v>2.5271100186233202</v>
      </c>
      <c r="I175" s="2">
        <v>1.0609225686394601</v>
      </c>
      <c r="J175">
        <f t="shared" si="5"/>
        <v>1</v>
      </c>
      <c r="K175" s="5">
        <f t="shared" si="4"/>
        <v>0.83763262961959195</v>
      </c>
    </row>
    <row r="176" spans="1:11" x14ac:dyDescent="0.25">
      <c r="A176" s="2" t="s">
        <v>153</v>
      </c>
      <c r="B176">
        <v>2.0411979034929502</v>
      </c>
      <c r="C176">
        <v>1.5213276497464301</v>
      </c>
      <c r="D176">
        <v>38070.1369218529</v>
      </c>
      <c r="E176">
        <v>8.6591383774606392</v>
      </c>
      <c r="F176">
        <v>3.1959395424571699</v>
      </c>
      <c r="G176">
        <v>2.47197537000089</v>
      </c>
      <c r="H176">
        <v>15.276909474823199</v>
      </c>
      <c r="I176" s="2">
        <v>2.0579522488678599</v>
      </c>
      <c r="J176">
        <f t="shared" si="5"/>
        <v>2</v>
      </c>
      <c r="K176" s="5">
        <f t="shared" si="4"/>
        <v>1.5213276497464301</v>
      </c>
    </row>
    <row r="177" spans="1:11" x14ac:dyDescent="0.25">
      <c r="A177" s="2" t="s">
        <v>175</v>
      </c>
      <c r="B177">
        <v>1.2121843256186899</v>
      </c>
      <c r="C177">
        <v>1.15240355624659</v>
      </c>
      <c r="D177">
        <v>1.4625945991278899</v>
      </c>
      <c r="E177">
        <v>1.2082061388491201</v>
      </c>
      <c r="F177">
        <v>1.4271339266896299</v>
      </c>
      <c r="G177">
        <v>1.22117432156905</v>
      </c>
      <c r="H177">
        <v>1.5542821419673301</v>
      </c>
      <c r="I177" s="2">
        <v>1.07717841129092</v>
      </c>
      <c r="J177">
        <f t="shared" si="5"/>
        <v>8</v>
      </c>
      <c r="K177" s="5">
        <f t="shared" si="4"/>
        <v>1.07717841129092</v>
      </c>
    </row>
    <row r="178" spans="1:11" x14ac:dyDescent="0.25">
      <c r="A178" s="2" t="s">
        <v>176</v>
      </c>
      <c r="B178">
        <v>1.3066167035232099</v>
      </c>
      <c r="C178">
        <v>1.20768990897549</v>
      </c>
      <c r="D178">
        <v>3.0842229061681201</v>
      </c>
      <c r="E178">
        <v>1.5649264891200001</v>
      </c>
      <c r="F178">
        <v>1.6011203262671001</v>
      </c>
      <c r="G178">
        <v>1.3974496358939399</v>
      </c>
      <c r="H178">
        <v>1.9782808239943499</v>
      </c>
      <c r="I178" s="2">
        <v>1.27801447324863</v>
      </c>
      <c r="J178">
        <f t="shared" si="5"/>
        <v>2</v>
      </c>
      <c r="K178" s="5">
        <f t="shared" si="4"/>
        <v>1.20768990897549</v>
      </c>
    </row>
    <row r="179" spans="1:11" x14ac:dyDescent="0.25">
      <c r="A179" s="2" t="s">
        <v>177</v>
      </c>
      <c r="B179">
        <v>1.2062050206216099</v>
      </c>
      <c r="C179">
        <v>0.86970764593609495</v>
      </c>
      <c r="D179">
        <v>2.3901856400932</v>
      </c>
      <c r="E179">
        <v>1.1438954667025401</v>
      </c>
      <c r="F179">
        <v>1.7662078243024</v>
      </c>
      <c r="G179">
        <v>1.3890684932722801</v>
      </c>
      <c r="H179">
        <v>1.76807985561683</v>
      </c>
      <c r="I179" s="2">
        <v>0.99597302871428395</v>
      </c>
      <c r="J179">
        <f t="shared" si="5"/>
        <v>2</v>
      </c>
      <c r="K179" s="5">
        <f t="shared" si="4"/>
        <v>0.86970764593609495</v>
      </c>
    </row>
    <row r="180" spans="1:11" x14ac:dyDescent="0.25">
      <c r="A180" s="2" t="s">
        <v>178</v>
      </c>
      <c r="B180">
        <v>0.92728602348995204</v>
      </c>
      <c r="C180">
        <v>0.88151204825460805</v>
      </c>
      <c r="D180">
        <v>3.2073736340233001</v>
      </c>
      <c r="E180">
        <v>1.38298958529758</v>
      </c>
      <c r="F180">
        <v>0.80606041546028795</v>
      </c>
      <c r="G180">
        <v>0.77481161079512195</v>
      </c>
      <c r="H180">
        <v>1.10363216833737</v>
      </c>
      <c r="I180" s="2">
        <v>0.76653020111195103</v>
      </c>
      <c r="J180">
        <f t="shared" si="5"/>
        <v>8</v>
      </c>
      <c r="K180" s="5">
        <f t="shared" si="4"/>
        <v>0.76653020111195103</v>
      </c>
    </row>
    <row r="181" spans="1:11" x14ac:dyDescent="0.25">
      <c r="A181" s="2" t="s">
        <v>179</v>
      </c>
      <c r="B181">
        <v>1.2393351763214899</v>
      </c>
      <c r="C181">
        <v>1.1130554423893899</v>
      </c>
      <c r="D181">
        <v>1.6412912121802099</v>
      </c>
      <c r="E181">
        <v>1.18499871401053</v>
      </c>
      <c r="F181">
        <v>1.59016428082086</v>
      </c>
      <c r="G181">
        <v>1.30150510257962</v>
      </c>
      <c r="H181">
        <v>1.1704389866440299</v>
      </c>
      <c r="I181" s="2">
        <v>1.03674471648462</v>
      </c>
      <c r="J181">
        <f t="shared" si="5"/>
        <v>8</v>
      </c>
      <c r="K181" s="5">
        <f t="shared" si="4"/>
        <v>1.03674471648462</v>
      </c>
    </row>
    <row r="182" spans="1:11" x14ac:dyDescent="0.25">
      <c r="A182" s="2" t="s">
        <v>180</v>
      </c>
      <c r="B182">
        <v>1.8431719633616499</v>
      </c>
      <c r="C182">
        <v>1.42992361129748</v>
      </c>
      <c r="D182">
        <v>2.7802423879237699</v>
      </c>
      <c r="E182">
        <v>1.47927716576711</v>
      </c>
      <c r="F182">
        <v>2.8937035301885801</v>
      </c>
      <c r="G182">
        <v>2.4932774687233299</v>
      </c>
      <c r="H182">
        <v>3.0340656795984402</v>
      </c>
      <c r="I182" s="2">
        <v>2.06909621630667</v>
      </c>
      <c r="J182">
        <f t="shared" si="5"/>
        <v>2</v>
      </c>
      <c r="K182" s="5">
        <f t="shared" si="4"/>
        <v>1.42992361129748</v>
      </c>
    </row>
    <row r="183" spans="1:11" x14ac:dyDescent="0.25">
      <c r="A183" s="2" t="s">
        <v>181</v>
      </c>
      <c r="B183">
        <v>0.99061074056926202</v>
      </c>
      <c r="C183">
        <v>0.74141692318709396</v>
      </c>
      <c r="D183">
        <v>4.9126057736773703</v>
      </c>
      <c r="E183">
        <v>0.870372444060035</v>
      </c>
      <c r="F183">
        <v>1.5157194685400599</v>
      </c>
      <c r="G183">
        <v>1.22828279919977</v>
      </c>
      <c r="H183">
        <v>1.65037144657678</v>
      </c>
      <c r="I183" s="2">
        <v>0.94475700881227997</v>
      </c>
      <c r="J183">
        <f t="shared" si="5"/>
        <v>2</v>
      </c>
      <c r="K183" s="5">
        <f t="shared" si="4"/>
        <v>0.74141692318709396</v>
      </c>
    </row>
    <row r="184" spans="1:11" x14ac:dyDescent="0.25">
      <c r="A184" s="2" t="s">
        <v>182</v>
      </c>
      <c r="B184">
        <v>1.0590385335899899</v>
      </c>
      <c r="C184">
        <v>0.936720456280139</v>
      </c>
      <c r="D184">
        <v>1.3226299520634099</v>
      </c>
      <c r="E184">
        <v>0.91738823608075404</v>
      </c>
      <c r="F184">
        <v>1.3257096219311799</v>
      </c>
      <c r="G184">
        <v>1.0558599711118499</v>
      </c>
      <c r="H184">
        <v>1.1085834909627199</v>
      </c>
      <c r="I184" s="2">
        <v>0.82288561303014396</v>
      </c>
      <c r="J184">
        <f t="shared" si="5"/>
        <v>8</v>
      </c>
      <c r="K184" s="5">
        <f t="shared" si="4"/>
        <v>0.82288561303014396</v>
      </c>
    </row>
    <row r="185" spans="1:11" x14ac:dyDescent="0.25">
      <c r="A185" s="2" t="s">
        <v>183</v>
      </c>
      <c r="B185">
        <v>2.52449766815695</v>
      </c>
      <c r="C185">
        <v>1.9755088587491001</v>
      </c>
      <c r="D185">
        <v>180.99393886070499</v>
      </c>
      <c r="E185">
        <v>6.3857050145019603</v>
      </c>
      <c r="F185">
        <v>3.46497534528261</v>
      </c>
      <c r="G185">
        <v>2.7393799120176698</v>
      </c>
      <c r="H185">
        <v>13.988270203972901</v>
      </c>
      <c r="I185" s="2">
        <v>2.60962482721781</v>
      </c>
      <c r="J185">
        <f t="shared" si="5"/>
        <v>2</v>
      </c>
      <c r="K185" s="5">
        <f t="shared" si="4"/>
        <v>1.9755088587491001</v>
      </c>
    </row>
    <row r="186" spans="1:11" x14ac:dyDescent="0.25">
      <c r="A186" s="2" t="s">
        <v>168</v>
      </c>
      <c r="B186">
        <v>1.7127358596545299</v>
      </c>
      <c r="C186">
        <v>1.4038051285764499</v>
      </c>
      <c r="D186">
        <v>48.030665994082703</v>
      </c>
      <c r="E186">
        <v>1.7172032796216401</v>
      </c>
      <c r="F186">
        <v>1.95202682377393</v>
      </c>
      <c r="G186">
        <v>1.6433400539988099</v>
      </c>
      <c r="H186">
        <v>1.43370684255098</v>
      </c>
      <c r="I186" s="2">
        <v>1.2153069021096801</v>
      </c>
      <c r="J186">
        <f t="shared" si="5"/>
        <v>8</v>
      </c>
      <c r="K186" s="5">
        <f t="shared" si="4"/>
        <v>1.2153069021096801</v>
      </c>
    </row>
    <row r="187" spans="1:11" x14ac:dyDescent="0.25">
      <c r="A187" s="2" t="s">
        <v>169</v>
      </c>
      <c r="B187">
        <v>1.9044365188702499</v>
      </c>
      <c r="C187">
        <v>1.48487609983213</v>
      </c>
      <c r="D187">
        <v>45470.486227466798</v>
      </c>
      <c r="E187">
        <v>14.476772331120801</v>
      </c>
      <c r="F187">
        <v>2.6170935421063102</v>
      </c>
      <c r="G187">
        <v>2.1107623181496402</v>
      </c>
      <c r="H187">
        <v>31.371432329773398</v>
      </c>
      <c r="I187" s="2">
        <v>2.2716399638508702</v>
      </c>
      <c r="J187">
        <f t="shared" si="5"/>
        <v>2</v>
      </c>
      <c r="K187" s="5">
        <f t="shared" si="4"/>
        <v>1.48487609983213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341B-51CD-4A99-AAED-F8211D5DF363}">
  <dimension ref="A1:K187"/>
  <sheetViews>
    <sheetView topLeftCell="A154" workbookViewId="0">
      <selection activeCell="J2" sqref="J2:J187"/>
    </sheetView>
  </sheetViews>
  <sheetFormatPr defaultRowHeight="15" x14ac:dyDescent="0.25"/>
  <cols>
    <col min="1" max="1" width="9.140625" style="2"/>
    <col min="9" max="9" width="9.140625" style="2"/>
    <col min="10" max="10" width="19.28515625" customWidth="1"/>
    <col min="11" max="11" width="15.85546875" customWidth="1"/>
  </cols>
  <sheetData>
    <row r="1" spans="1:11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192</v>
      </c>
      <c r="K1" s="4" t="s">
        <v>191</v>
      </c>
    </row>
    <row r="2" spans="1:11" x14ac:dyDescent="0.25">
      <c r="A2" s="2" t="s">
        <v>9</v>
      </c>
      <c r="B2">
        <v>1.09600597429327</v>
      </c>
      <c r="C2">
        <v>1.12756156730789</v>
      </c>
      <c r="D2">
        <v>1.8667573384813301</v>
      </c>
      <c r="E2">
        <v>1.27833347900733</v>
      </c>
      <c r="F2">
        <v>1.64334588937571</v>
      </c>
      <c r="G2">
        <v>1.3064049427076601</v>
      </c>
      <c r="H2">
        <v>1.26041022307734</v>
      </c>
      <c r="I2" s="2">
        <v>1.0569936810567</v>
      </c>
      <c r="J2">
        <f>MATCH(MIN(B2:I2),B2:I2,-1)</f>
        <v>8</v>
      </c>
      <c r="K2" s="5">
        <f>MIN(B2:I2)</f>
        <v>1.0569936810567</v>
      </c>
    </row>
    <row r="3" spans="1:11" x14ac:dyDescent="0.25">
      <c r="A3" s="2" t="s">
        <v>10</v>
      </c>
      <c r="B3">
        <v>1.0289070472094799</v>
      </c>
      <c r="C3">
        <v>0.93902502450625902</v>
      </c>
      <c r="D3">
        <v>1.6584077871001399</v>
      </c>
      <c r="E3">
        <v>1.0746723128905</v>
      </c>
      <c r="F3">
        <v>0.352293029602403</v>
      </c>
      <c r="G3">
        <v>0.299950205835468</v>
      </c>
      <c r="H3">
        <v>0.34260501940900501</v>
      </c>
      <c r="I3" s="2">
        <v>0.28782341023079</v>
      </c>
      <c r="J3">
        <f>MATCH(MIN(B3:I3),B3:I3,-1)</f>
        <v>8</v>
      </c>
      <c r="K3" s="5">
        <f t="shared" ref="K3:K66" si="0">MIN(B3:I3)</f>
        <v>0.28782341023079</v>
      </c>
    </row>
    <row r="4" spans="1:11" x14ac:dyDescent="0.25">
      <c r="A4" s="2" t="s">
        <v>11</v>
      </c>
      <c r="B4">
        <v>0.93581473431062401</v>
      </c>
      <c r="C4">
        <v>0.96890504052085002</v>
      </c>
      <c r="D4">
        <v>2.3719817088083999</v>
      </c>
      <c r="E4">
        <v>1.0843756301388801</v>
      </c>
      <c r="F4">
        <v>1.3752354312931701</v>
      </c>
      <c r="G4">
        <v>1.2387058664741599</v>
      </c>
      <c r="H4">
        <v>0.83079678504135401</v>
      </c>
      <c r="I4" s="2">
        <v>1.3413841009668299</v>
      </c>
      <c r="J4">
        <f t="shared" ref="J4:J67" si="1">MATCH(MIN(B4:I4),B4:I4,-1)</f>
        <v>7</v>
      </c>
      <c r="K4" s="5">
        <f t="shared" si="0"/>
        <v>0.83079678504135401</v>
      </c>
    </row>
    <row r="5" spans="1:11" x14ac:dyDescent="0.25">
      <c r="A5" s="2" t="s">
        <v>12</v>
      </c>
      <c r="B5">
        <v>1.4706208713928399</v>
      </c>
      <c r="C5">
        <v>1.1046946829555899</v>
      </c>
      <c r="D5">
        <v>7.3149739813855001</v>
      </c>
      <c r="E5">
        <v>1.6122619618290099</v>
      </c>
      <c r="F5">
        <v>1.24409460585936</v>
      </c>
      <c r="G5">
        <v>1.02905144097139</v>
      </c>
      <c r="H5">
        <v>1.1218792906792101</v>
      </c>
      <c r="I5" s="2">
        <v>0.79239582638504902</v>
      </c>
      <c r="J5">
        <f t="shared" si="1"/>
        <v>8</v>
      </c>
      <c r="K5" s="5">
        <f t="shared" si="0"/>
        <v>0.79239582638504902</v>
      </c>
    </row>
    <row r="6" spans="1:11" x14ac:dyDescent="0.25">
      <c r="A6" s="2" t="s">
        <v>13</v>
      </c>
      <c r="B6">
        <v>2.3940812638637299</v>
      </c>
      <c r="C6">
        <v>1.9125833868284801</v>
      </c>
      <c r="D6">
        <v>4.8488592045000001</v>
      </c>
      <c r="E6">
        <v>2.1701701400317801</v>
      </c>
      <c r="F6">
        <v>2.18550001595244</v>
      </c>
      <c r="G6">
        <v>1.5966038952024899</v>
      </c>
      <c r="H6">
        <v>2.33778579917887</v>
      </c>
      <c r="I6" s="2">
        <v>1.20022220211807</v>
      </c>
      <c r="J6">
        <f t="shared" si="1"/>
        <v>8</v>
      </c>
      <c r="K6" s="5">
        <f t="shared" si="0"/>
        <v>1.20022220211807</v>
      </c>
    </row>
    <row r="7" spans="1:11" x14ac:dyDescent="0.25">
      <c r="A7" s="2" t="s">
        <v>14</v>
      </c>
      <c r="B7">
        <v>1.3719569795425199</v>
      </c>
      <c r="C7">
        <v>0.98014401836260101</v>
      </c>
      <c r="D7">
        <v>6.8452055763417796</v>
      </c>
      <c r="E7">
        <v>1.4804707504025101</v>
      </c>
      <c r="F7">
        <v>1.0710234267223999</v>
      </c>
      <c r="G7">
        <v>0.95185586269644695</v>
      </c>
      <c r="H7">
        <v>1.9368812653737899</v>
      </c>
      <c r="I7" s="2">
        <v>0.91003803498570901</v>
      </c>
      <c r="J7">
        <f t="shared" si="1"/>
        <v>8</v>
      </c>
      <c r="K7" s="5">
        <f t="shared" si="0"/>
        <v>0.91003803498570901</v>
      </c>
    </row>
    <row r="8" spans="1:11" x14ac:dyDescent="0.25">
      <c r="A8" s="2" t="s">
        <v>15</v>
      </c>
      <c r="B8">
        <v>0.58045884100668299</v>
      </c>
      <c r="C8">
        <v>0.52656860625000101</v>
      </c>
      <c r="D8">
        <v>0.74723335689932102</v>
      </c>
      <c r="E8">
        <v>0.72826182073072399</v>
      </c>
      <c r="F8">
        <v>1.2064430150376699</v>
      </c>
      <c r="G8">
        <v>1.0997907358688599</v>
      </c>
      <c r="H8">
        <v>15594.0304327128</v>
      </c>
      <c r="I8" s="2">
        <v>1.5617253913227001</v>
      </c>
      <c r="J8">
        <f t="shared" si="1"/>
        <v>2</v>
      </c>
      <c r="K8" s="5">
        <f t="shared" si="0"/>
        <v>0.52656860625000101</v>
      </c>
    </row>
    <row r="9" spans="1:11" x14ac:dyDescent="0.25">
      <c r="A9" s="2" t="s">
        <v>16</v>
      </c>
      <c r="B9">
        <v>0.41943822127499197</v>
      </c>
      <c r="C9">
        <v>0.37266765906273203</v>
      </c>
      <c r="D9">
        <v>0.71589689739969997</v>
      </c>
      <c r="E9">
        <v>0.37265825604624597</v>
      </c>
      <c r="F9">
        <v>0.59586537197006495</v>
      </c>
      <c r="G9">
        <v>0.44732850968861099</v>
      </c>
      <c r="H9">
        <v>0.474245954318192</v>
      </c>
      <c r="I9" s="2">
        <v>0.32185246158908498</v>
      </c>
      <c r="J9">
        <f t="shared" si="1"/>
        <v>8</v>
      </c>
      <c r="K9" s="5">
        <f t="shared" si="0"/>
        <v>0.32185246158908498</v>
      </c>
    </row>
    <row r="10" spans="1:11" x14ac:dyDescent="0.25">
      <c r="A10" s="2" t="s">
        <v>17</v>
      </c>
      <c r="B10">
        <v>2.2384361167258202</v>
      </c>
      <c r="C10">
        <v>1.5914622689195901</v>
      </c>
      <c r="D10">
        <v>7.6703312361284404</v>
      </c>
      <c r="E10">
        <v>1.79942355408678</v>
      </c>
      <c r="F10">
        <v>3.72301021372254</v>
      </c>
      <c r="G10">
        <v>2.6503685238728099</v>
      </c>
      <c r="H10">
        <v>3.3330817936650998</v>
      </c>
      <c r="I10" s="2">
        <v>1.8108793333776401</v>
      </c>
      <c r="J10">
        <f t="shared" si="1"/>
        <v>2</v>
      </c>
      <c r="K10" s="5">
        <f t="shared" si="0"/>
        <v>1.5914622689195901</v>
      </c>
    </row>
    <row r="11" spans="1:11" x14ac:dyDescent="0.25">
      <c r="A11" s="2" t="s">
        <v>18</v>
      </c>
      <c r="B11">
        <v>0.91299156495895895</v>
      </c>
      <c r="C11">
        <v>0.68547862659094305</v>
      </c>
      <c r="D11">
        <v>1.9126857549015299</v>
      </c>
      <c r="E11">
        <v>0.65847524552687298</v>
      </c>
      <c r="F11">
        <v>1.3537703221250701</v>
      </c>
      <c r="G11">
        <v>0.99985976143591704</v>
      </c>
      <c r="H11">
        <v>0.93610437174370098</v>
      </c>
      <c r="I11" s="2">
        <v>0.66499357862272102</v>
      </c>
      <c r="J11">
        <f t="shared" si="1"/>
        <v>4</v>
      </c>
      <c r="K11" s="5">
        <f t="shared" si="0"/>
        <v>0.65847524552687298</v>
      </c>
    </row>
    <row r="12" spans="1:11" x14ac:dyDescent="0.25">
      <c r="A12" s="2" t="s">
        <v>19</v>
      </c>
      <c r="B12">
        <v>0.65868216618970199</v>
      </c>
      <c r="C12">
        <v>0.39032869221932198</v>
      </c>
      <c r="D12">
        <v>1.1492074208262</v>
      </c>
      <c r="E12">
        <v>0.340280227795489</v>
      </c>
      <c r="F12">
        <v>0.461198786268329</v>
      </c>
      <c r="G12">
        <v>0.33198690955308902</v>
      </c>
      <c r="H12">
        <v>0.56925368692152001</v>
      </c>
      <c r="I12" s="2">
        <v>0.33939349167070398</v>
      </c>
      <c r="J12">
        <f t="shared" si="1"/>
        <v>6</v>
      </c>
      <c r="K12" s="5">
        <f t="shared" si="0"/>
        <v>0.33198690955308902</v>
      </c>
    </row>
    <row r="13" spans="1:11" x14ac:dyDescent="0.25">
      <c r="A13" s="2" t="s">
        <v>20</v>
      </c>
      <c r="B13">
        <v>2.0743315858568399</v>
      </c>
      <c r="C13">
        <v>1.7127790271432</v>
      </c>
      <c r="D13">
        <v>5.0717990427055</v>
      </c>
      <c r="E13">
        <v>2.17554769589891</v>
      </c>
      <c r="F13">
        <v>2.65756527552904</v>
      </c>
      <c r="G13">
        <v>2.1502438701282802</v>
      </c>
      <c r="H13">
        <v>2.4416670507988498</v>
      </c>
      <c r="I13" s="2">
        <v>1.7595819338506899</v>
      </c>
      <c r="J13">
        <f t="shared" si="1"/>
        <v>2</v>
      </c>
      <c r="K13" s="5">
        <f t="shared" si="0"/>
        <v>1.7127790271432</v>
      </c>
    </row>
    <row r="14" spans="1:11" x14ac:dyDescent="0.25">
      <c r="A14" s="2" t="s">
        <v>21</v>
      </c>
      <c r="B14">
        <v>0.67790467033208202</v>
      </c>
      <c r="C14">
        <v>0.55842030304131296</v>
      </c>
      <c r="D14">
        <v>13443.1406586753</v>
      </c>
      <c r="E14">
        <v>2.75382657345475</v>
      </c>
      <c r="F14">
        <v>1.25397303580927</v>
      </c>
      <c r="G14">
        <v>0.840114380565253</v>
      </c>
      <c r="H14">
        <v>0.95832019670299895</v>
      </c>
      <c r="I14" s="2">
        <v>0.60317159243391305</v>
      </c>
      <c r="J14">
        <f t="shared" si="1"/>
        <v>2</v>
      </c>
      <c r="K14" s="5">
        <f t="shared" si="0"/>
        <v>0.55842030304131296</v>
      </c>
    </row>
    <row r="15" spans="1:11" x14ac:dyDescent="0.25">
      <c r="A15" s="2" t="s">
        <v>22</v>
      </c>
      <c r="B15">
        <v>0.77545548816069398</v>
      </c>
      <c r="C15">
        <v>0.62157656426519703</v>
      </c>
      <c r="D15" s="1">
        <v>5.0692735629190197E+28</v>
      </c>
      <c r="E15">
        <v>0.56994612504813202</v>
      </c>
      <c r="F15">
        <v>1.5040253632520399</v>
      </c>
      <c r="G15">
        <v>1.1080675710047501</v>
      </c>
      <c r="H15">
        <v>1.12894012667712</v>
      </c>
      <c r="I15" s="2">
        <v>0.70052421735180403</v>
      </c>
      <c r="J15">
        <f t="shared" si="1"/>
        <v>4</v>
      </c>
      <c r="K15" s="5">
        <f t="shared" si="0"/>
        <v>0.56994612504813202</v>
      </c>
    </row>
    <row r="16" spans="1:11" x14ac:dyDescent="0.25">
      <c r="A16" s="2" t="s">
        <v>23</v>
      </c>
      <c r="B16">
        <v>1.1206155428676701</v>
      </c>
      <c r="C16">
        <v>1.10141486853285</v>
      </c>
      <c r="D16">
        <v>1.3103379582496699</v>
      </c>
      <c r="E16">
        <v>1.1314506545012999</v>
      </c>
      <c r="F16">
        <v>0.71962698091572797</v>
      </c>
      <c r="G16">
        <v>0.67610990123433401</v>
      </c>
      <c r="H16">
        <v>4.5019512740490999</v>
      </c>
      <c r="I16" s="2">
        <v>0.92600635575633095</v>
      </c>
      <c r="J16">
        <f t="shared" si="1"/>
        <v>6</v>
      </c>
      <c r="K16" s="5">
        <f t="shared" si="0"/>
        <v>0.67610990123433401</v>
      </c>
    </row>
    <row r="17" spans="1:11" x14ac:dyDescent="0.25">
      <c r="A17" s="2" t="s">
        <v>24</v>
      </c>
      <c r="B17">
        <v>0.36494443625106099</v>
      </c>
      <c r="C17">
        <v>0.35355988257953402</v>
      </c>
      <c r="D17">
        <v>0.55176630852978104</v>
      </c>
      <c r="E17">
        <v>0.35943381986966999</v>
      </c>
      <c r="F17">
        <v>0.487397787812339</v>
      </c>
      <c r="G17">
        <v>0.41192033090135699</v>
      </c>
      <c r="H17">
        <v>0.51421978492391396</v>
      </c>
      <c r="I17" s="2">
        <v>0.35269173929279102</v>
      </c>
      <c r="J17">
        <f t="shared" si="1"/>
        <v>8</v>
      </c>
      <c r="K17" s="5">
        <f t="shared" si="0"/>
        <v>0.35269173929279102</v>
      </c>
    </row>
    <row r="18" spans="1:11" x14ac:dyDescent="0.25">
      <c r="A18" s="2" t="s">
        <v>25</v>
      </c>
      <c r="B18">
        <v>0.95047309058537099</v>
      </c>
      <c r="C18">
        <v>0.75109228870717704</v>
      </c>
      <c r="D18">
        <v>4.3765523795287198</v>
      </c>
      <c r="E18">
        <v>1.1648887384727</v>
      </c>
      <c r="F18">
        <v>1.9264093759127401</v>
      </c>
      <c r="G18">
        <v>1.32910689684551</v>
      </c>
      <c r="H18">
        <v>1.3884197597274499</v>
      </c>
      <c r="I18" s="2">
        <v>0.77680468776556</v>
      </c>
      <c r="J18">
        <f t="shared" si="1"/>
        <v>2</v>
      </c>
      <c r="K18" s="5">
        <f t="shared" si="0"/>
        <v>0.75109228870717704</v>
      </c>
    </row>
    <row r="19" spans="1:11" x14ac:dyDescent="0.25">
      <c r="A19" s="2" t="s">
        <v>26</v>
      </c>
      <c r="B19">
        <v>1.1113856230991901</v>
      </c>
      <c r="C19">
        <v>0.85183082952234601</v>
      </c>
      <c r="D19">
        <v>1.4828692781625199</v>
      </c>
      <c r="E19">
        <v>0.74987195433916598</v>
      </c>
      <c r="F19">
        <v>2.0445547070555699</v>
      </c>
      <c r="G19">
        <v>1.28349957874898</v>
      </c>
      <c r="H19">
        <v>0.87588992689339396</v>
      </c>
      <c r="I19" s="2">
        <v>0.59308210709724196</v>
      </c>
      <c r="J19">
        <f t="shared" si="1"/>
        <v>8</v>
      </c>
      <c r="K19" s="5">
        <f t="shared" si="0"/>
        <v>0.59308210709724196</v>
      </c>
    </row>
    <row r="20" spans="1:11" x14ac:dyDescent="0.25">
      <c r="A20" s="2" t="s">
        <v>27</v>
      </c>
      <c r="B20">
        <v>1.1256029499967399</v>
      </c>
      <c r="C20">
        <v>0.89817901819950696</v>
      </c>
      <c r="D20">
        <v>4.6353929700327496</v>
      </c>
      <c r="E20">
        <v>1.3966296637437601</v>
      </c>
      <c r="F20">
        <v>1.6584849284140399</v>
      </c>
      <c r="G20">
        <v>1.38282533260464</v>
      </c>
      <c r="H20">
        <v>2.2869176131295101</v>
      </c>
      <c r="I20" s="2">
        <v>1.24192241490685</v>
      </c>
      <c r="J20">
        <f t="shared" si="1"/>
        <v>2</v>
      </c>
      <c r="K20" s="5">
        <f t="shared" si="0"/>
        <v>0.89817901819950696</v>
      </c>
    </row>
    <row r="21" spans="1:11" x14ac:dyDescent="0.25">
      <c r="A21" s="2" t="s">
        <v>28</v>
      </c>
      <c r="B21">
        <v>1.51321167526366</v>
      </c>
      <c r="C21">
        <v>1.31791802008389</v>
      </c>
      <c r="D21">
        <v>2.7435632527198801</v>
      </c>
      <c r="E21">
        <v>1.4810787004691901</v>
      </c>
      <c r="F21">
        <v>1.64028782190648</v>
      </c>
      <c r="G21">
        <v>1.3075999764674899</v>
      </c>
      <c r="H21">
        <v>1.62773366700303</v>
      </c>
      <c r="I21" s="2">
        <v>1.1287708670205201</v>
      </c>
      <c r="J21">
        <f t="shared" si="1"/>
        <v>8</v>
      </c>
      <c r="K21" s="5">
        <f t="shared" si="0"/>
        <v>1.1287708670205201</v>
      </c>
    </row>
    <row r="22" spans="1:11" x14ac:dyDescent="0.25">
      <c r="A22" s="2" t="s">
        <v>29</v>
      </c>
      <c r="B22">
        <v>1.5995639848051699</v>
      </c>
      <c r="C22">
        <v>1.25414894004343</v>
      </c>
      <c r="D22">
        <v>1.09899090747215</v>
      </c>
      <c r="E22">
        <v>0.986002890138024</v>
      </c>
      <c r="F22">
        <v>1.4498721611433201</v>
      </c>
      <c r="G22">
        <v>1.27060789614031</v>
      </c>
      <c r="H22">
        <v>1.3731700475405999</v>
      </c>
      <c r="I22" s="2">
        <v>1.03108960097347</v>
      </c>
      <c r="J22">
        <f t="shared" si="1"/>
        <v>4</v>
      </c>
      <c r="K22" s="5">
        <f t="shared" si="0"/>
        <v>0.986002890138024</v>
      </c>
    </row>
    <row r="23" spans="1:11" x14ac:dyDescent="0.25">
      <c r="A23" s="2" t="s">
        <v>30</v>
      </c>
      <c r="B23">
        <v>1.26910781672894</v>
      </c>
      <c r="C23">
        <v>0.98865635864205204</v>
      </c>
      <c r="D23">
        <v>1.8261328123403799</v>
      </c>
      <c r="E23">
        <v>1.09565414499984</v>
      </c>
      <c r="F23">
        <v>1.08293181786369</v>
      </c>
      <c r="G23">
        <v>0.80595695649183596</v>
      </c>
      <c r="H23">
        <v>0.70311261167906702</v>
      </c>
      <c r="I23" s="2">
        <v>0.51075934605761297</v>
      </c>
      <c r="J23">
        <f t="shared" si="1"/>
        <v>8</v>
      </c>
      <c r="K23" s="5">
        <f t="shared" si="0"/>
        <v>0.51075934605761297</v>
      </c>
    </row>
    <row r="24" spans="1:11" x14ac:dyDescent="0.25">
      <c r="A24" s="2" t="s">
        <v>31</v>
      </c>
      <c r="B24">
        <v>1.58687577922095</v>
      </c>
      <c r="C24">
        <v>1.1689435223756801</v>
      </c>
      <c r="D24">
        <v>2.6145092481077299</v>
      </c>
      <c r="E24">
        <v>1.2273018865868099</v>
      </c>
      <c r="F24">
        <v>1.78260237334834</v>
      </c>
      <c r="G24">
        <v>1.25060678028723</v>
      </c>
      <c r="H24">
        <v>1.5538150587504</v>
      </c>
      <c r="I24" s="2">
        <v>0.87299005781071903</v>
      </c>
      <c r="J24">
        <f t="shared" si="1"/>
        <v>8</v>
      </c>
      <c r="K24" s="5">
        <f t="shared" si="0"/>
        <v>0.87299005781071903</v>
      </c>
    </row>
    <row r="25" spans="1:11" x14ac:dyDescent="0.25">
      <c r="A25" s="2">
        <v>429</v>
      </c>
      <c r="B25">
        <v>1.1328341769836701</v>
      </c>
      <c r="C25">
        <v>0.86569894083815102</v>
      </c>
      <c r="D25">
        <v>2.3161583063626598</v>
      </c>
      <c r="E25">
        <v>1.0350321718681299</v>
      </c>
      <c r="F25">
        <v>0.85771214485960701</v>
      </c>
      <c r="G25">
        <v>0.89570771843013697</v>
      </c>
      <c r="H25">
        <v>0.90037223573139602</v>
      </c>
      <c r="I25" s="2">
        <v>0.76934951478126801</v>
      </c>
      <c r="J25">
        <f t="shared" si="1"/>
        <v>8</v>
      </c>
      <c r="K25" s="5">
        <f t="shared" si="0"/>
        <v>0.76934951478126801</v>
      </c>
    </row>
    <row r="26" spans="1:11" x14ac:dyDescent="0.25">
      <c r="A26" s="2" t="s">
        <v>32</v>
      </c>
      <c r="B26">
        <v>1.1040484585108801</v>
      </c>
      <c r="C26">
        <v>0.88674913938093303</v>
      </c>
      <c r="D26">
        <v>1.23345118827768</v>
      </c>
      <c r="E26">
        <v>0.90557202547165305</v>
      </c>
      <c r="F26">
        <v>1.56125129145366</v>
      </c>
      <c r="G26">
        <v>1.1411214078571501</v>
      </c>
      <c r="H26">
        <v>1.03154533196989</v>
      </c>
      <c r="I26" s="2">
        <v>1.0247398119904101</v>
      </c>
      <c r="J26">
        <f t="shared" si="1"/>
        <v>2</v>
      </c>
      <c r="K26" s="5">
        <f t="shared" si="0"/>
        <v>0.88674913938093303</v>
      </c>
    </row>
    <row r="27" spans="1:11" x14ac:dyDescent="0.25">
      <c r="A27" s="2" t="s">
        <v>33</v>
      </c>
      <c r="B27">
        <v>1.39616861397831</v>
      </c>
      <c r="C27">
        <v>1.1408195351675099</v>
      </c>
      <c r="D27">
        <v>1.9017552011083501</v>
      </c>
      <c r="E27">
        <v>1.0435810196025599</v>
      </c>
      <c r="F27">
        <v>1.2612721981586199</v>
      </c>
      <c r="G27">
        <v>1.13753966430272</v>
      </c>
      <c r="H27">
        <v>1.3332756686784699</v>
      </c>
      <c r="I27" s="2">
        <v>0.98741935077446996</v>
      </c>
      <c r="J27">
        <f t="shared" si="1"/>
        <v>8</v>
      </c>
      <c r="K27" s="5">
        <f t="shared" si="0"/>
        <v>0.98741935077446996</v>
      </c>
    </row>
    <row r="28" spans="1:11" x14ac:dyDescent="0.25">
      <c r="A28" s="2" t="s">
        <v>34</v>
      </c>
      <c r="B28">
        <v>1.7416428429491699</v>
      </c>
      <c r="C28">
        <v>1.5220014437123199</v>
      </c>
      <c r="D28">
        <v>3.0909949156554402</v>
      </c>
      <c r="E28">
        <v>1.61617816070402</v>
      </c>
      <c r="F28">
        <v>2.09227960697815</v>
      </c>
      <c r="G28">
        <v>1.80787693810637</v>
      </c>
      <c r="H28">
        <v>1.7512419106652799</v>
      </c>
      <c r="I28" s="2">
        <v>1.5009573182531999</v>
      </c>
      <c r="J28">
        <f t="shared" si="1"/>
        <v>8</v>
      </c>
      <c r="K28" s="5">
        <f t="shared" si="0"/>
        <v>1.5009573182531999</v>
      </c>
    </row>
    <row r="29" spans="1:11" x14ac:dyDescent="0.25">
      <c r="A29" s="2" t="s">
        <v>35</v>
      </c>
      <c r="B29">
        <v>2.15544365552452</v>
      </c>
      <c r="C29">
        <v>1.4707518747553701</v>
      </c>
      <c r="D29">
        <v>3.1642627224122499</v>
      </c>
      <c r="E29">
        <v>1.4285452483674801</v>
      </c>
      <c r="F29">
        <v>2.47378286707441</v>
      </c>
      <c r="G29">
        <v>2.03098746453986</v>
      </c>
      <c r="H29">
        <v>2.4250113715964101</v>
      </c>
      <c r="I29" s="2">
        <v>1.37445455154803</v>
      </c>
      <c r="J29">
        <f t="shared" si="1"/>
        <v>8</v>
      </c>
      <c r="K29" s="5">
        <f t="shared" si="0"/>
        <v>1.37445455154803</v>
      </c>
    </row>
    <row r="30" spans="1:11" x14ac:dyDescent="0.25">
      <c r="A30" s="2" t="s">
        <v>36</v>
      </c>
      <c r="B30">
        <v>1.4672373704242301</v>
      </c>
      <c r="C30">
        <v>1.0852543929670899</v>
      </c>
      <c r="D30">
        <v>7.7789641751343099</v>
      </c>
      <c r="E30">
        <v>1.20122095016629</v>
      </c>
      <c r="F30">
        <v>2.2146441380322002</v>
      </c>
      <c r="G30">
        <v>1.7576285285959901</v>
      </c>
      <c r="H30">
        <v>1.96112613590372</v>
      </c>
      <c r="I30" s="2">
        <v>1.20846339884108</v>
      </c>
      <c r="J30">
        <f t="shared" si="1"/>
        <v>2</v>
      </c>
      <c r="K30" s="5">
        <f t="shared" si="0"/>
        <v>1.0852543929670899</v>
      </c>
    </row>
    <row r="31" spans="1:11" x14ac:dyDescent="0.25">
      <c r="A31" s="2" t="s">
        <v>37</v>
      </c>
      <c r="B31">
        <v>1.2551119877233301</v>
      </c>
      <c r="C31">
        <v>0.77426243089347502</v>
      </c>
      <c r="D31">
        <v>301.22715631966003</v>
      </c>
      <c r="E31">
        <v>0.55139382169780005</v>
      </c>
      <c r="F31">
        <v>0.99510743020561099</v>
      </c>
      <c r="G31">
        <v>0.86409600146953403</v>
      </c>
      <c r="H31">
        <v>84.910600871527294</v>
      </c>
      <c r="I31" s="2">
        <v>0.72660193820817498</v>
      </c>
      <c r="J31">
        <f t="shared" si="1"/>
        <v>4</v>
      </c>
      <c r="K31" s="5">
        <f t="shared" si="0"/>
        <v>0.55139382169780005</v>
      </c>
    </row>
    <row r="32" spans="1:11" x14ac:dyDescent="0.25">
      <c r="A32" s="2" t="s">
        <v>38</v>
      </c>
      <c r="B32">
        <v>0.70261431901818605</v>
      </c>
      <c r="C32">
        <v>0.58498271620722198</v>
      </c>
      <c r="D32">
        <v>0.64585691595612305</v>
      </c>
      <c r="E32">
        <v>0.55120228825259598</v>
      </c>
      <c r="F32">
        <v>1.2219789060885899</v>
      </c>
      <c r="G32">
        <v>0.86028952158766203</v>
      </c>
      <c r="H32">
        <v>0.56636055354089399</v>
      </c>
      <c r="I32" s="2">
        <v>0.57023561659878397</v>
      </c>
      <c r="J32">
        <f t="shared" si="1"/>
        <v>4</v>
      </c>
      <c r="K32" s="5">
        <f t="shared" si="0"/>
        <v>0.55120228825259598</v>
      </c>
    </row>
    <row r="33" spans="1:11" x14ac:dyDescent="0.25">
      <c r="A33" s="2" t="s">
        <v>39</v>
      </c>
      <c r="B33">
        <v>1.8909956092025899</v>
      </c>
      <c r="C33">
        <v>1.45954673977993</v>
      </c>
      <c r="D33">
        <v>2.3117415956938601</v>
      </c>
      <c r="E33">
        <v>1.5173170876233</v>
      </c>
      <c r="F33">
        <v>2.14404591102952</v>
      </c>
      <c r="G33">
        <v>1.7945211007516</v>
      </c>
      <c r="H33">
        <v>1.9849995319453699</v>
      </c>
      <c r="I33" s="2">
        <v>1.37219213071303</v>
      </c>
      <c r="J33">
        <f t="shared" si="1"/>
        <v>8</v>
      </c>
      <c r="K33" s="5">
        <f t="shared" si="0"/>
        <v>1.37219213071303</v>
      </c>
    </row>
    <row r="34" spans="1:11" x14ac:dyDescent="0.25">
      <c r="A34" s="2" t="s">
        <v>40</v>
      </c>
      <c r="B34">
        <v>1.79049088754788</v>
      </c>
      <c r="C34">
        <v>0.90885884046562304</v>
      </c>
      <c r="D34">
        <v>1.3882721314725099</v>
      </c>
      <c r="E34">
        <v>0.58500977107752505</v>
      </c>
      <c r="F34">
        <v>1.3091262746588701</v>
      </c>
      <c r="G34">
        <v>0.89987544060685298</v>
      </c>
      <c r="H34">
        <v>0.97874946693750497</v>
      </c>
      <c r="I34" s="2">
        <v>0.53781816385986503</v>
      </c>
      <c r="J34">
        <f t="shared" si="1"/>
        <v>8</v>
      </c>
      <c r="K34" s="5">
        <f t="shared" si="0"/>
        <v>0.53781816385986503</v>
      </c>
    </row>
    <row r="35" spans="1:11" x14ac:dyDescent="0.25">
      <c r="A35" s="2" t="s">
        <v>41</v>
      </c>
      <c r="B35">
        <v>1.1080718562518299</v>
      </c>
      <c r="C35">
        <v>0.83980940170220997</v>
      </c>
      <c r="D35">
        <v>1.1053933951134101</v>
      </c>
      <c r="E35">
        <v>0.69250984785422698</v>
      </c>
      <c r="F35">
        <v>1.3578782958034501</v>
      </c>
      <c r="G35">
        <v>0.91505496402671804</v>
      </c>
      <c r="H35">
        <v>0.75874911295332903</v>
      </c>
      <c r="I35" s="2">
        <v>0.72099137874414998</v>
      </c>
      <c r="J35">
        <f t="shared" si="1"/>
        <v>4</v>
      </c>
      <c r="K35" s="5">
        <f t="shared" si="0"/>
        <v>0.69250984785422698</v>
      </c>
    </row>
    <row r="36" spans="1:11" x14ac:dyDescent="0.25">
      <c r="A36" s="2" t="s">
        <v>42</v>
      </c>
      <c r="B36">
        <v>1.2615001337298299</v>
      </c>
      <c r="C36">
        <v>1.1307704830609799</v>
      </c>
      <c r="D36">
        <v>1.14945397213797</v>
      </c>
      <c r="E36">
        <v>0.87707378493589105</v>
      </c>
      <c r="F36">
        <v>1.4290998812575</v>
      </c>
      <c r="G36">
        <v>1.2764603700314401</v>
      </c>
      <c r="H36">
        <v>1.08034168670139</v>
      </c>
      <c r="I36" s="2">
        <v>1.1867595663332999</v>
      </c>
      <c r="J36">
        <f t="shared" si="1"/>
        <v>4</v>
      </c>
      <c r="K36" s="5">
        <f t="shared" si="0"/>
        <v>0.87707378493589105</v>
      </c>
    </row>
    <row r="37" spans="1:11" x14ac:dyDescent="0.25">
      <c r="A37" s="2" t="s">
        <v>43</v>
      </c>
      <c r="B37">
        <v>1.7547711722564201</v>
      </c>
      <c r="C37">
        <v>1.31534356444806</v>
      </c>
      <c r="D37">
        <v>2.3465471398489601</v>
      </c>
      <c r="E37">
        <v>1.2673858586911899</v>
      </c>
      <c r="F37">
        <v>2.6829855918966401</v>
      </c>
      <c r="G37">
        <v>1.9224928166820101</v>
      </c>
      <c r="H37">
        <v>1.9512552258259801</v>
      </c>
      <c r="I37" s="2">
        <v>1.29416283196974</v>
      </c>
      <c r="J37">
        <f t="shared" si="1"/>
        <v>4</v>
      </c>
      <c r="K37" s="5">
        <f t="shared" si="0"/>
        <v>1.2673858586911899</v>
      </c>
    </row>
    <row r="38" spans="1:11" x14ac:dyDescent="0.25">
      <c r="A38" s="2" t="s">
        <v>44</v>
      </c>
      <c r="B38">
        <v>1.45473115751908</v>
      </c>
      <c r="C38">
        <v>1.1081950674462799</v>
      </c>
      <c r="D38">
        <v>1.2602642411235201</v>
      </c>
      <c r="E38">
        <v>0.99913589690594395</v>
      </c>
      <c r="F38">
        <v>2.4790998226598999</v>
      </c>
      <c r="G38">
        <v>1.6357904932223499</v>
      </c>
      <c r="H38">
        <v>1.35241406566148</v>
      </c>
      <c r="I38" s="2">
        <v>1.1216742546185801</v>
      </c>
      <c r="J38">
        <f t="shared" si="1"/>
        <v>4</v>
      </c>
      <c r="K38" s="5">
        <f t="shared" si="0"/>
        <v>0.99913589690594395</v>
      </c>
    </row>
    <row r="39" spans="1:11" x14ac:dyDescent="0.25">
      <c r="A39" s="2" t="s">
        <v>45</v>
      </c>
      <c r="B39">
        <v>0.75333099364957601</v>
      </c>
      <c r="C39">
        <v>0.79921325766507501</v>
      </c>
      <c r="D39">
        <v>1.1330088117672199</v>
      </c>
      <c r="E39">
        <v>0.86918928340898305</v>
      </c>
      <c r="F39">
        <v>1.26026111376376</v>
      </c>
      <c r="G39">
        <v>0.74584696431929998</v>
      </c>
      <c r="H39">
        <v>0.47379891022666898</v>
      </c>
      <c r="I39" s="2">
        <v>0.55449374564993903</v>
      </c>
      <c r="J39">
        <f t="shared" si="1"/>
        <v>7</v>
      </c>
      <c r="K39" s="5">
        <f t="shared" si="0"/>
        <v>0.47379891022666898</v>
      </c>
    </row>
    <row r="40" spans="1:11" x14ac:dyDescent="0.25">
      <c r="A40" s="2" t="s">
        <v>46</v>
      </c>
      <c r="B40">
        <v>1.29731163331343</v>
      </c>
      <c r="C40">
        <v>1.04077614904561</v>
      </c>
      <c r="D40">
        <v>2.6499114369513799</v>
      </c>
      <c r="E40">
        <v>1.35461684010589</v>
      </c>
      <c r="F40">
        <v>2.3569675975524098</v>
      </c>
      <c r="G40">
        <v>1.7752146992025299</v>
      </c>
      <c r="H40">
        <v>1.45294673821597</v>
      </c>
      <c r="I40" s="2">
        <v>1.16594626485871</v>
      </c>
      <c r="J40">
        <f t="shared" si="1"/>
        <v>2</v>
      </c>
      <c r="K40" s="5">
        <f t="shared" si="0"/>
        <v>1.04077614904561</v>
      </c>
    </row>
    <row r="41" spans="1:11" x14ac:dyDescent="0.25">
      <c r="A41" s="2" t="s">
        <v>47</v>
      </c>
      <c r="B41">
        <v>1.2278389255120801</v>
      </c>
      <c r="C41">
        <v>0.89546750065075198</v>
      </c>
      <c r="D41">
        <v>1.7384852572253</v>
      </c>
      <c r="E41">
        <v>0.79766650476454704</v>
      </c>
      <c r="F41">
        <v>1.9187707111980401</v>
      </c>
      <c r="G41">
        <v>1.2144188110940499</v>
      </c>
      <c r="H41">
        <v>1.16216015334266</v>
      </c>
      <c r="I41" s="2">
        <v>0.79822020080032097</v>
      </c>
      <c r="J41">
        <f t="shared" si="1"/>
        <v>4</v>
      </c>
      <c r="K41" s="5">
        <f t="shared" si="0"/>
        <v>0.79766650476454704</v>
      </c>
    </row>
    <row r="42" spans="1:11" x14ac:dyDescent="0.25">
      <c r="A42" s="2" t="s">
        <v>48</v>
      </c>
      <c r="B42">
        <v>1.3529577851785699</v>
      </c>
      <c r="C42">
        <v>1.0890486076372501</v>
      </c>
      <c r="D42">
        <v>2.0793656489146799</v>
      </c>
      <c r="E42">
        <v>1.2418094780862901</v>
      </c>
      <c r="F42">
        <v>0.97643110470897498</v>
      </c>
      <c r="G42">
        <v>0.724616274959752</v>
      </c>
      <c r="H42">
        <v>0.64369046826216303</v>
      </c>
      <c r="I42" s="2">
        <v>0.49040641819678199</v>
      </c>
      <c r="J42">
        <f t="shared" si="1"/>
        <v>8</v>
      </c>
      <c r="K42" s="5">
        <f t="shared" si="0"/>
        <v>0.49040641819678199</v>
      </c>
    </row>
    <row r="43" spans="1:11" x14ac:dyDescent="0.25">
      <c r="A43" s="2" t="s">
        <v>49</v>
      </c>
      <c r="B43">
        <v>0.41039893474404299</v>
      </c>
      <c r="C43">
        <v>0.35243737278612303</v>
      </c>
      <c r="D43">
        <v>0.57903009469833999</v>
      </c>
      <c r="E43">
        <v>0.53711015896973002</v>
      </c>
      <c r="F43">
        <v>1.5173219773664599</v>
      </c>
      <c r="G43">
        <v>0.83604491251900703</v>
      </c>
      <c r="H43">
        <v>0.49547039058092102</v>
      </c>
      <c r="I43" s="2">
        <v>0.38802830948863498</v>
      </c>
      <c r="J43">
        <f t="shared" si="1"/>
        <v>2</v>
      </c>
      <c r="K43" s="5">
        <f t="shared" si="0"/>
        <v>0.35243737278612303</v>
      </c>
    </row>
    <row r="44" spans="1:11" x14ac:dyDescent="0.25">
      <c r="A44" s="2" t="s">
        <v>50</v>
      </c>
      <c r="B44">
        <v>1.7749283816878001</v>
      </c>
      <c r="C44">
        <v>1.2852198277882501</v>
      </c>
      <c r="D44">
        <v>7.0250083400529197</v>
      </c>
      <c r="E44">
        <v>1.2907043313551001</v>
      </c>
      <c r="F44">
        <v>2.8514052744507401</v>
      </c>
      <c r="G44">
        <v>2.26394874192553</v>
      </c>
      <c r="H44">
        <v>2.1408579051119001</v>
      </c>
      <c r="I44" s="2">
        <v>1.43016263332542</v>
      </c>
      <c r="J44">
        <f t="shared" si="1"/>
        <v>2</v>
      </c>
      <c r="K44" s="5">
        <f t="shared" si="0"/>
        <v>1.2852198277882501</v>
      </c>
    </row>
    <row r="45" spans="1:11" x14ac:dyDescent="0.25">
      <c r="A45" s="2" t="s">
        <v>51</v>
      </c>
      <c r="B45">
        <v>1.5236267773997501</v>
      </c>
      <c r="C45">
        <v>1.13466012011047</v>
      </c>
      <c r="D45">
        <v>8.5735136434438104</v>
      </c>
      <c r="E45">
        <v>1.82742330611394</v>
      </c>
      <c r="F45">
        <v>2.1745014720306299</v>
      </c>
      <c r="G45">
        <v>1.6378930708303401</v>
      </c>
      <c r="H45">
        <v>2.5010441265007501</v>
      </c>
      <c r="I45" s="2">
        <v>1.1797684352492701</v>
      </c>
      <c r="J45">
        <f t="shared" si="1"/>
        <v>2</v>
      </c>
      <c r="K45" s="5">
        <f t="shared" si="0"/>
        <v>1.13466012011047</v>
      </c>
    </row>
    <row r="46" spans="1:11" x14ac:dyDescent="0.25">
      <c r="A46" s="2" t="s">
        <v>52</v>
      </c>
      <c r="B46">
        <v>0.94894310234548496</v>
      </c>
      <c r="C46">
        <v>0.790874453665108</v>
      </c>
      <c r="D46">
        <v>0.91079634123564601</v>
      </c>
      <c r="E46">
        <v>0.754692552198725</v>
      </c>
      <c r="F46">
        <v>1.03298689830681</v>
      </c>
      <c r="G46">
        <v>0.80854341184109002</v>
      </c>
      <c r="H46">
        <v>0.74924914949099397</v>
      </c>
      <c r="I46" s="2">
        <v>0.69056775618678701</v>
      </c>
      <c r="J46">
        <f t="shared" si="1"/>
        <v>8</v>
      </c>
      <c r="K46" s="5">
        <f t="shared" si="0"/>
        <v>0.69056775618678701</v>
      </c>
    </row>
    <row r="47" spans="1:11" x14ac:dyDescent="0.25">
      <c r="A47" s="2" t="s">
        <v>53</v>
      </c>
      <c r="B47">
        <v>1.3496072519186</v>
      </c>
      <c r="C47">
        <v>1.1655230973402899</v>
      </c>
      <c r="D47">
        <v>4.3829603231147898</v>
      </c>
      <c r="E47">
        <v>1.6701425768177001</v>
      </c>
      <c r="F47">
        <v>1.3624329101403301</v>
      </c>
      <c r="G47">
        <v>1.0137644878096199</v>
      </c>
      <c r="H47">
        <v>1.6053279100764299</v>
      </c>
      <c r="I47" s="2">
        <v>0.802263176947283</v>
      </c>
      <c r="J47">
        <f t="shared" si="1"/>
        <v>8</v>
      </c>
      <c r="K47" s="5">
        <f t="shared" si="0"/>
        <v>0.802263176947283</v>
      </c>
    </row>
    <row r="48" spans="1:11" x14ac:dyDescent="0.25">
      <c r="A48" s="2" t="s">
        <v>54</v>
      </c>
      <c r="B48">
        <v>1.8765515852910899</v>
      </c>
      <c r="C48">
        <v>1.2880114417570301</v>
      </c>
      <c r="D48">
        <v>3.5126560162499199</v>
      </c>
      <c r="E48">
        <v>1.2176243957724899</v>
      </c>
      <c r="F48">
        <v>1.6025399899319901</v>
      </c>
      <c r="G48">
        <v>1.0954178253914799</v>
      </c>
      <c r="H48">
        <v>1.9299676061345901</v>
      </c>
      <c r="I48" s="2">
        <v>0.891145549959383</v>
      </c>
      <c r="J48">
        <f t="shared" si="1"/>
        <v>8</v>
      </c>
      <c r="K48" s="5">
        <f t="shared" si="0"/>
        <v>0.891145549959383</v>
      </c>
    </row>
    <row r="49" spans="1:11" x14ac:dyDescent="0.25">
      <c r="A49" s="2" t="s">
        <v>55</v>
      </c>
      <c r="B49">
        <v>0.91694081718210496</v>
      </c>
      <c r="C49">
        <v>0.75255499186436503</v>
      </c>
      <c r="D49">
        <v>1.5796173622790499</v>
      </c>
      <c r="E49">
        <v>0.79169887043859799</v>
      </c>
      <c r="F49">
        <v>1.2634549161275599</v>
      </c>
      <c r="G49">
        <v>0.81796895573376305</v>
      </c>
      <c r="H49">
        <v>0.44453264630663197</v>
      </c>
      <c r="I49" s="2">
        <v>0.37620532992529099</v>
      </c>
      <c r="J49">
        <f t="shared" si="1"/>
        <v>8</v>
      </c>
      <c r="K49" s="5">
        <f t="shared" si="0"/>
        <v>0.37620532992529099</v>
      </c>
    </row>
    <row r="50" spans="1:11" x14ac:dyDescent="0.25">
      <c r="A50" s="2" t="s">
        <v>56</v>
      </c>
      <c r="B50">
        <v>0.85962541813737603</v>
      </c>
      <c r="C50">
        <v>0.77101631525476</v>
      </c>
      <c r="D50">
        <v>1.03825937674521</v>
      </c>
      <c r="E50">
        <v>0.85793459288992602</v>
      </c>
      <c r="F50">
        <v>1.24677703116551</v>
      </c>
      <c r="G50">
        <v>0.97704130604997896</v>
      </c>
      <c r="H50">
        <v>0.81629394891417595</v>
      </c>
      <c r="I50" s="2">
        <v>0.70476435960380901</v>
      </c>
      <c r="J50">
        <f t="shared" si="1"/>
        <v>8</v>
      </c>
      <c r="K50" s="5">
        <f t="shared" si="0"/>
        <v>0.70476435960380901</v>
      </c>
    </row>
    <row r="51" spans="1:11" x14ac:dyDescent="0.25">
      <c r="A51" s="2" t="s">
        <v>57</v>
      </c>
      <c r="B51">
        <v>2.1790073019141598</v>
      </c>
      <c r="C51">
        <v>1.39154711906083</v>
      </c>
      <c r="D51">
        <v>2.31336499319753</v>
      </c>
      <c r="E51">
        <v>0.86477228957441499</v>
      </c>
      <c r="F51">
        <v>1.60727503342931</v>
      </c>
      <c r="G51">
        <v>1.2323204241127801</v>
      </c>
      <c r="H51">
        <v>1.6517949199145701</v>
      </c>
      <c r="I51" s="2">
        <v>0.93600637913392204</v>
      </c>
      <c r="J51">
        <f t="shared" si="1"/>
        <v>4</v>
      </c>
      <c r="K51" s="5">
        <f t="shared" si="0"/>
        <v>0.86477228957441499</v>
      </c>
    </row>
    <row r="52" spans="1:11" x14ac:dyDescent="0.25">
      <c r="A52" s="2" t="s">
        <v>58</v>
      </c>
      <c r="B52">
        <v>1.2755853327896201</v>
      </c>
      <c r="C52">
        <v>0.95521485149080598</v>
      </c>
      <c r="D52">
        <v>11.708131277725601</v>
      </c>
      <c r="E52">
        <v>1.59614101316228</v>
      </c>
      <c r="F52">
        <v>2.1630236264546001</v>
      </c>
      <c r="G52">
        <v>1.4807898615238799</v>
      </c>
      <c r="H52">
        <v>1.5492631439864</v>
      </c>
      <c r="I52" s="2">
        <v>0.90388701748216205</v>
      </c>
      <c r="J52">
        <f t="shared" si="1"/>
        <v>8</v>
      </c>
      <c r="K52" s="5">
        <f t="shared" si="0"/>
        <v>0.90388701748216205</v>
      </c>
    </row>
    <row r="53" spans="1:11" x14ac:dyDescent="0.25">
      <c r="A53" s="2" t="s">
        <v>59</v>
      </c>
      <c r="B53">
        <v>1.88542607957773</v>
      </c>
      <c r="C53">
        <v>1.2306542410875601</v>
      </c>
      <c r="D53" s="1">
        <v>2.22444795028734E+120</v>
      </c>
      <c r="E53">
        <v>3.7330412539941902</v>
      </c>
      <c r="F53">
        <v>2.1468590859773502</v>
      </c>
      <c r="G53">
        <v>1.4019688345454999</v>
      </c>
      <c r="H53">
        <v>2328.3666831067198</v>
      </c>
      <c r="I53" s="2">
        <v>0.55643908397388098</v>
      </c>
      <c r="J53">
        <f t="shared" si="1"/>
        <v>8</v>
      </c>
      <c r="K53" s="5">
        <f t="shared" si="0"/>
        <v>0.55643908397388098</v>
      </c>
    </row>
    <row r="54" spans="1:11" x14ac:dyDescent="0.25">
      <c r="A54" s="2" t="s">
        <v>60</v>
      </c>
      <c r="B54">
        <v>0.73394344358140795</v>
      </c>
      <c r="C54">
        <v>0.67246059968196803</v>
      </c>
      <c r="D54">
        <v>11.2846036930208</v>
      </c>
      <c r="E54">
        <v>1.35787660801444</v>
      </c>
      <c r="F54">
        <v>2.36028840047197</v>
      </c>
      <c r="G54">
        <v>1.5349840356561599</v>
      </c>
      <c r="H54">
        <v>1.4026356387727801</v>
      </c>
      <c r="I54" s="2">
        <v>0.81867912805790399</v>
      </c>
      <c r="J54">
        <f t="shared" si="1"/>
        <v>2</v>
      </c>
      <c r="K54" s="5">
        <f t="shared" si="0"/>
        <v>0.67246059968196803</v>
      </c>
    </row>
    <row r="55" spans="1:11" x14ac:dyDescent="0.25">
      <c r="A55" s="2" t="s">
        <v>61</v>
      </c>
      <c r="B55">
        <v>2.0115541892914099</v>
      </c>
      <c r="C55">
        <v>1.35245873739237</v>
      </c>
      <c r="D55">
        <v>5.2922726069339099</v>
      </c>
      <c r="E55">
        <v>1.6326270089475201</v>
      </c>
      <c r="F55">
        <v>2.2279465867797201</v>
      </c>
      <c r="G55">
        <v>1.5771460001965201</v>
      </c>
      <c r="H55">
        <v>2.0924936493100801</v>
      </c>
      <c r="I55" s="2">
        <v>1.01621347216892</v>
      </c>
      <c r="J55">
        <f t="shared" si="1"/>
        <v>8</v>
      </c>
      <c r="K55" s="5">
        <f t="shared" si="0"/>
        <v>1.01621347216892</v>
      </c>
    </row>
    <row r="56" spans="1:11" x14ac:dyDescent="0.25">
      <c r="A56" s="2" t="s">
        <v>62</v>
      </c>
      <c r="B56">
        <v>1.0497412953868099</v>
      </c>
      <c r="C56">
        <v>0.61649844030015999</v>
      </c>
      <c r="D56">
        <v>1.50692849670236</v>
      </c>
      <c r="E56">
        <v>0.730209887784527</v>
      </c>
      <c r="F56">
        <v>0.95523790267773301</v>
      </c>
      <c r="G56">
        <v>0.63224721579334497</v>
      </c>
      <c r="H56">
        <v>5.1925033198196999</v>
      </c>
      <c r="I56" s="2">
        <v>0.93599768761685598</v>
      </c>
      <c r="J56">
        <f t="shared" si="1"/>
        <v>2</v>
      </c>
      <c r="K56" s="5">
        <f t="shared" si="0"/>
        <v>0.61649844030015999</v>
      </c>
    </row>
    <row r="57" spans="1:11" x14ac:dyDescent="0.25">
      <c r="A57" s="2" t="s">
        <v>63</v>
      </c>
      <c r="B57">
        <v>1.8577799140788001</v>
      </c>
      <c r="C57">
        <v>1.0991220715258101</v>
      </c>
      <c r="D57">
        <v>1.9860884772162699</v>
      </c>
      <c r="E57">
        <v>1.02299539901724</v>
      </c>
      <c r="F57">
        <v>1.61667140594421</v>
      </c>
      <c r="G57">
        <v>1.21117606893634</v>
      </c>
      <c r="H57">
        <v>1.3409105533425301</v>
      </c>
      <c r="I57" s="2">
        <v>0.80283763850170298</v>
      </c>
      <c r="J57">
        <f t="shared" si="1"/>
        <v>8</v>
      </c>
      <c r="K57" s="5">
        <f t="shared" si="0"/>
        <v>0.80283763850170298</v>
      </c>
    </row>
    <row r="58" spans="1:11" x14ac:dyDescent="0.25">
      <c r="A58" s="2" t="s">
        <v>64</v>
      </c>
      <c r="B58">
        <v>1.13806558776482</v>
      </c>
      <c r="C58">
        <v>0.85482565031489199</v>
      </c>
      <c r="D58">
        <v>1.5981239166379499</v>
      </c>
      <c r="E58">
        <v>0.923816913118641</v>
      </c>
      <c r="F58">
        <v>1.4057273246020601</v>
      </c>
      <c r="G58">
        <v>0.85540919695503104</v>
      </c>
      <c r="H58">
        <v>0.69345634469423101</v>
      </c>
      <c r="I58" s="2">
        <v>0.40489167299038298</v>
      </c>
      <c r="J58">
        <f t="shared" si="1"/>
        <v>8</v>
      </c>
      <c r="K58" s="5">
        <f t="shared" si="0"/>
        <v>0.40489167299038298</v>
      </c>
    </row>
    <row r="59" spans="1:11" x14ac:dyDescent="0.25">
      <c r="A59" s="2" t="s">
        <v>65</v>
      </c>
      <c r="B59">
        <v>1.3423155338691399</v>
      </c>
      <c r="C59">
        <v>0.94875125832054297</v>
      </c>
      <c r="D59">
        <v>1.6842701463454499</v>
      </c>
      <c r="E59">
        <v>0.85482710587812705</v>
      </c>
      <c r="F59">
        <v>1.28389583973666</v>
      </c>
      <c r="G59">
        <v>0.80575330278169499</v>
      </c>
      <c r="H59">
        <v>1.4807698304324199</v>
      </c>
      <c r="I59" s="2">
        <v>0.70031157889382101</v>
      </c>
      <c r="J59">
        <f t="shared" si="1"/>
        <v>8</v>
      </c>
      <c r="K59" s="5">
        <f t="shared" si="0"/>
        <v>0.70031157889382101</v>
      </c>
    </row>
    <row r="60" spans="1:11" x14ac:dyDescent="0.25">
      <c r="A60" s="2" t="s">
        <v>66</v>
      </c>
      <c r="B60">
        <v>0.89217983264260803</v>
      </c>
      <c r="C60">
        <v>0.72930539674697004</v>
      </c>
      <c r="D60">
        <v>0.84593860681480904</v>
      </c>
      <c r="E60">
        <v>0.86521728251402497</v>
      </c>
      <c r="F60">
        <v>1.00189536497472</v>
      </c>
      <c r="G60">
        <v>0.72459859685342398</v>
      </c>
      <c r="H60">
        <v>0.85727561116141004</v>
      </c>
      <c r="I60" s="2">
        <v>0.800028964652441</v>
      </c>
      <c r="J60">
        <f t="shared" si="1"/>
        <v>6</v>
      </c>
      <c r="K60" s="5">
        <f t="shared" si="0"/>
        <v>0.72459859685342398</v>
      </c>
    </row>
    <row r="61" spans="1:11" x14ac:dyDescent="0.25">
      <c r="A61" s="2" t="s">
        <v>67</v>
      </c>
      <c r="B61">
        <v>1.20171573251876</v>
      </c>
      <c r="C61">
        <v>0.96836406272563502</v>
      </c>
      <c r="D61">
        <v>2.8414499251462799</v>
      </c>
      <c r="E61">
        <v>1.08252443191173</v>
      </c>
      <c r="F61">
        <v>2.92481493061659</v>
      </c>
      <c r="G61">
        <v>2.1652031871060502</v>
      </c>
      <c r="H61">
        <v>1.7278641399396699</v>
      </c>
      <c r="I61" s="2">
        <v>1.12809335034124</v>
      </c>
      <c r="J61">
        <f t="shared" si="1"/>
        <v>2</v>
      </c>
      <c r="K61" s="5">
        <f t="shared" si="0"/>
        <v>0.96836406272563502</v>
      </c>
    </row>
    <row r="62" spans="1:11" x14ac:dyDescent="0.25">
      <c r="A62" s="2" t="s">
        <v>68</v>
      </c>
      <c r="B62">
        <v>1.4860405458541399</v>
      </c>
      <c r="C62">
        <v>1.3360012773163299</v>
      </c>
      <c r="D62">
        <v>2.9269519758420599</v>
      </c>
      <c r="E62">
        <v>1.59990603454508</v>
      </c>
      <c r="F62">
        <v>1.54109438388222</v>
      </c>
      <c r="G62">
        <v>1.4163179210616601</v>
      </c>
      <c r="H62">
        <v>1.4747530138423099</v>
      </c>
      <c r="I62" s="2">
        <v>1.25647997236859</v>
      </c>
      <c r="J62">
        <f t="shared" si="1"/>
        <v>8</v>
      </c>
      <c r="K62" s="5">
        <f t="shared" si="0"/>
        <v>1.25647997236859</v>
      </c>
    </row>
    <row r="63" spans="1:11" x14ac:dyDescent="0.25">
      <c r="A63" s="2" t="s">
        <v>69</v>
      </c>
      <c r="B63">
        <v>2.6826642887565999</v>
      </c>
      <c r="C63">
        <v>1.91798058896845</v>
      </c>
      <c r="D63">
        <v>2.59987798516529</v>
      </c>
      <c r="E63">
        <v>1.6741003293752199</v>
      </c>
      <c r="F63">
        <v>3.0249426655843901</v>
      </c>
      <c r="G63">
        <v>2.2653480282505001</v>
      </c>
      <c r="H63">
        <v>2.2005726563359298</v>
      </c>
      <c r="I63" s="2">
        <v>1.56738616810126</v>
      </c>
      <c r="J63">
        <f t="shared" si="1"/>
        <v>8</v>
      </c>
      <c r="K63" s="5">
        <f t="shared" si="0"/>
        <v>1.56738616810126</v>
      </c>
    </row>
    <row r="64" spans="1:11" x14ac:dyDescent="0.25">
      <c r="A64" s="2" t="s">
        <v>70</v>
      </c>
      <c r="B64">
        <v>2.3926046637653799</v>
      </c>
      <c r="C64">
        <v>1.86901020811526</v>
      </c>
      <c r="D64">
        <v>3.3570152331298999</v>
      </c>
      <c r="E64">
        <v>1.83188250798371</v>
      </c>
      <c r="F64">
        <v>2.68689036480278</v>
      </c>
      <c r="G64">
        <v>2.2352637912003099</v>
      </c>
      <c r="H64">
        <v>3.0214058526574101</v>
      </c>
      <c r="I64" s="2">
        <v>1.87845608842825</v>
      </c>
      <c r="J64">
        <f t="shared" si="1"/>
        <v>4</v>
      </c>
      <c r="K64" s="5">
        <f t="shared" si="0"/>
        <v>1.83188250798371</v>
      </c>
    </row>
    <row r="65" spans="1:11" x14ac:dyDescent="0.25">
      <c r="A65" s="2" t="s">
        <v>71</v>
      </c>
      <c r="B65">
        <v>1.4602118417196699</v>
      </c>
      <c r="C65">
        <v>1.1619056879260601</v>
      </c>
      <c r="D65">
        <v>5.2924933067279998</v>
      </c>
      <c r="E65">
        <v>1.5131467427378</v>
      </c>
      <c r="F65">
        <v>1.02617193294561</v>
      </c>
      <c r="G65">
        <v>0.81539512450635798</v>
      </c>
      <c r="H65">
        <v>1.2301657509553301</v>
      </c>
      <c r="I65" s="2">
        <v>0.74368123302904399</v>
      </c>
      <c r="J65">
        <f t="shared" si="1"/>
        <v>8</v>
      </c>
      <c r="K65" s="5">
        <f t="shared" si="0"/>
        <v>0.74368123302904399</v>
      </c>
    </row>
    <row r="66" spans="1:11" x14ac:dyDescent="0.25">
      <c r="A66" s="2" t="s">
        <v>72</v>
      </c>
      <c r="B66">
        <v>2.3240215378558</v>
      </c>
      <c r="C66">
        <v>1.82470614935459</v>
      </c>
      <c r="D66">
        <v>3.0226084945295901</v>
      </c>
      <c r="E66">
        <v>1.5680595465638001</v>
      </c>
      <c r="F66">
        <v>2.3915619669905199</v>
      </c>
      <c r="G66">
        <v>1.96863711035439</v>
      </c>
      <c r="H66">
        <v>1.64426042613197</v>
      </c>
      <c r="I66" s="2">
        <v>1.3456449936509101</v>
      </c>
      <c r="J66">
        <f t="shared" si="1"/>
        <v>8</v>
      </c>
      <c r="K66" s="5">
        <f t="shared" si="0"/>
        <v>1.3456449936509101</v>
      </c>
    </row>
    <row r="67" spans="1:11" x14ac:dyDescent="0.25">
      <c r="A67" s="2" t="s">
        <v>73</v>
      </c>
      <c r="B67">
        <v>1.6207119931210601</v>
      </c>
      <c r="C67">
        <v>1.36941644658895</v>
      </c>
      <c r="D67">
        <v>217.94195347160999</v>
      </c>
      <c r="E67">
        <v>2.1059893285066802</v>
      </c>
      <c r="F67">
        <v>2.0420758462816302</v>
      </c>
      <c r="G67">
        <v>1.7291546139157199</v>
      </c>
      <c r="H67">
        <v>1.9762139958912399</v>
      </c>
      <c r="I67" s="2">
        <v>1.5196119204684899</v>
      </c>
      <c r="J67">
        <f t="shared" si="1"/>
        <v>2</v>
      </c>
      <c r="K67" s="5">
        <f t="shared" ref="K67:K130" si="2">MIN(B67:I67)</f>
        <v>1.36941644658895</v>
      </c>
    </row>
    <row r="68" spans="1:11" x14ac:dyDescent="0.25">
      <c r="A68" s="2" t="s">
        <v>74</v>
      </c>
      <c r="B68">
        <v>1.3499704937611301</v>
      </c>
      <c r="C68">
        <v>0.99400666324560305</v>
      </c>
      <c r="D68">
        <v>1.4252516738543699</v>
      </c>
      <c r="E68">
        <v>0.86486041384548895</v>
      </c>
      <c r="F68">
        <v>1.4548125504349501</v>
      </c>
      <c r="G68">
        <v>1.00154474032772</v>
      </c>
      <c r="H68">
        <v>1.0163526670793599</v>
      </c>
      <c r="I68" s="2">
        <v>0.79274733401540898</v>
      </c>
      <c r="J68">
        <f t="shared" ref="J68:J131" si="3">MATCH(MIN(B68:I68),B68:I68,-1)</f>
        <v>8</v>
      </c>
      <c r="K68" s="5">
        <f t="shared" si="2"/>
        <v>0.79274733401540898</v>
      </c>
    </row>
    <row r="69" spans="1:11" x14ac:dyDescent="0.25">
      <c r="A69" s="2" t="s">
        <v>75</v>
      </c>
      <c r="B69">
        <v>1.2246403666487899</v>
      </c>
      <c r="C69">
        <v>0.99624280387720598</v>
      </c>
      <c r="D69">
        <v>2.1448822540208701</v>
      </c>
      <c r="E69">
        <v>1.01317099628277</v>
      </c>
      <c r="F69">
        <v>1.6016286094106</v>
      </c>
      <c r="G69">
        <v>1.2501178694032899</v>
      </c>
      <c r="H69">
        <v>1.0675742739826499</v>
      </c>
      <c r="I69" s="2">
        <v>0.82071686733562599</v>
      </c>
      <c r="J69">
        <f t="shared" si="3"/>
        <v>8</v>
      </c>
      <c r="K69" s="5">
        <f t="shared" si="2"/>
        <v>0.82071686733562599</v>
      </c>
    </row>
    <row r="70" spans="1:11" x14ac:dyDescent="0.25">
      <c r="A70" s="2" t="s">
        <v>76</v>
      </c>
      <c r="B70">
        <v>2.3069868934754401</v>
      </c>
      <c r="C70">
        <v>1.7773284577580399</v>
      </c>
      <c r="D70">
        <v>1.6381141410268401</v>
      </c>
      <c r="E70">
        <v>1.5472489720871101</v>
      </c>
      <c r="F70">
        <v>2.35776095311294</v>
      </c>
      <c r="G70">
        <v>1.82659503207938</v>
      </c>
      <c r="H70">
        <v>1.9923265996419901</v>
      </c>
      <c r="I70" s="2">
        <v>1.4560894335302501</v>
      </c>
      <c r="J70">
        <f t="shared" si="3"/>
        <v>8</v>
      </c>
      <c r="K70" s="5">
        <f t="shared" si="2"/>
        <v>1.4560894335302501</v>
      </c>
    </row>
    <row r="71" spans="1:11" x14ac:dyDescent="0.25">
      <c r="A71" s="2" t="s">
        <v>77</v>
      </c>
      <c r="B71">
        <v>1.38594795953074</v>
      </c>
      <c r="C71">
        <v>1.1346999626013601</v>
      </c>
      <c r="D71">
        <v>1.84665119926675</v>
      </c>
      <c r="E71">
        <v>1.0442031420087501</v>
      </c>
      <c r="F71">
        <v>1.5031946147681401</v>
      </c>
      <c r="G71">
        <v>1.18192817549962</v>
      </c>
      <c r="H71">
        <v>1.3635922725440499</v>
      </c>
      <c r="I71" s="2">
        <v>1.0182410206122401</v>
      </c>
      <c r="J71">
        <f t="shared" si="3"/>
        <v>8</v>
      </c>
      <c r="K71" s="5">
        <f t="shared" si="2"/>
        <v>1.0182410206122401</v>
      </c>
    </row>
    <row r="72" spans="1:11" x14ac:dyDescent="0.25">
      <c r="A72" s="2" t="s">
        <v>78</v>
      </c>
      <c r="B72">
        <v>1.25172615784731</v>
      </c>
      <c r="C72">
        <v>1.1032916221043001</v>
      </c>
      <c r="D72">
        <v>1.94009971300601</v>
      </c>
      <c r="E72">
        <v>1.1710845887844501</v>
      </c>
      <c r="F72">
        <v>1.3810795846188799</v>
      </c>
      <c r="G72">
        <v>1.2387834639059601</v>
      </c>
      <c r="H72">
        <v>1.4730590400982999</v>
      </c>
      <c r="I72" s="2">
        <v>1.1391286831724901</v>
      </c>
      <c r="J72">
        <f t="shared" si="3"/>
        <v>2</v>
      </c>
      <c r="K72" s="5">
        <f t="shared" si="2"/>
        <v>1.1032916221043001</v>
      </c>
    </row>
    <row r="73" spans="1:11" x14ac:dyDescent="0.25">
      <c r="A73" s="2" t="s">
        <v>79</v>
      </c>
      <c r="B73">
        <v>0.53577039049465802</v>
      </c>
      <c r="C73">
        <v>0.35887763270202799</v>
      </c>
      <c r="D73">
        <v>0.61274509736959304</v>
      </c>
      <c r="E73">
        <v>0.399354489470994</v>
      </c>
      <c r="F73">
        <v>1.1004622318588799</v>
      </c>
      <c r="G73">
        <v>0.76845483279567295</v>
      </c>
      <c r="H73">
        <v>0.43011290198826602</v>
      </c>
      <c r="I73" s="2">
        <v>0.50931008595218896</v>
      </c>
      <c r="J73">
        <f t="shared" si="3"/>
        <v>2</v>
      </c>
      <c r="K73" s="5">
        <f t="shared" si="2"/>
        <v>0.35887763270202799</v>
      </c>
    </row>
    <row r="74" spans="1:11" x14ac:dyDescent="0.25">
      <c r="A74" s="2" t="s">
        <v>80</v>
      </c>
      <c r="B74">
        <v>1.9490207451775401</v>
      </c>
      <c r="C74">
        <v>1.46828481516572</v>
      </c>
      <c r="D74">
        <v>28.8617294878593</v>
      </c>
      <c r="E74">
        <v>1.8924000839555499</v>
      </c>
      <c r="F74">
        <v>1.3495348183443701</v>
      </c>
      <c r="G74">
        <v>1.2169826230424901</v>
      </c>
      <c r="H74">
        <v>1.8626311386524801</v>
      </c>
      <c r="I74" s="2">
        <v>1.31650395517795</v>
      </c>
      <c r="J74">
        <f t="shared" si="3"/>
        <v>6</v>
      </c>
      <c r="K74" s="5">
        <f t="shared" si="2"/>
        <v>1.2169826230424901</v>
      </c>
    </row>
    <row r="75" spans="1:11" x14ac:dyDescent="0.25">
      <c r="A75" s="2" t="s">
        <v>81</v>
      </c>
      <c r="B75">
        <v>1.7545670124127699</v>
      </c>
      <c r="C75">
        <v>1.52265681595171</v>
      </c>
      <c r="D75">
        <v>2.52823064338076</v>
      </c>
      <c r="E75">
        <v>1.70362895545711</v>
      </c>
      <c r="F75">
        <v>0.89029575543496797</v>
      </c>
      <c r="G75">
        <v>0.70333286496071401</v>
      </c>
      <c r="H75">
        <v>1.1510667089225399</v>
      </c>
      <c r="I75" s="2">
        <v>0.59298950681960305</v>
      </c>
      <c r="J75">
        <f t="shared" si="3"/>
        <v>8</v>
      </c>
      <c r="K75" s="5">
        <f t="shared" si="2"/>
        <v>0.59298950681960305</v>
      </c>
    </row>
    <row r="76" spans="1:11" x14ac:dyDescent="0.25">
      <c r="A76" s="2" t="s">
        <v>82</v>
      </c>
      <c r="B76">
        <v>1.6438742955883501</v>
      </c>
      <c r="C76">
        <v>1.28991208653837</v>
      </c>
      <c r="D76">
        <v>1.48779881775569</v>
      </c>
      <c r="E76">
        <v>1.14559227811591</v>
      </c>
      <c r="F76">
        <v>1.34244359053786</v>
      </c>
      <c r="G76">
        <v>1.0848706208749801</v>
      </c>
      <c r="H76">
        <v>1.12579299588291</v>
      </c>
      <c r="I76" s="2">
        <v>0.87285559008174896</v>
      </c>
      <c r="J76">
        <f t="shared" si="3"/>
        <v>8</v>
      </c>
      <c r="K76" s="5">
        <f t="shared" si="2"/>
        <v>0.87285559008174896</v>
      </c>
    </row>
    <row r="77" spans="1:11" x14ac:dyDescent="0.25">
      <c r="A77" s="2" t="s">
        <v>83</v>
      </c>
      <c r="B77">
        <v>2.9531239857007501</v>
      </c>
      <c r="C77">
        <v>2.0471795935889499</v>
      </c>
      <c r="D77">
        <v>4.5814475651814996</v>
      </c>
      <c r="E77">
        <v>1.9347258454811</v>
      </c>
      <c r="F77">
        <v>3.6129420804679202</v>
      </c>
      <c r="G77">
        <v>3.0551697768315198</v>
      </c>
      <c r="H77">
        <v>4.0397358981758096</v>
      </c>
      <c r="I77" s="2">
        <v>1.9944912458127499</v>
      </c>
      <c r="J77">
        <f t="shared" si="3"/>
        <v>4</v>
      </c>
      <c r="K77" s="5">
        <f t="shared" si="2"/>
        <v>1.9347258454811</v>
      </c>
    </row>
    <row r="78" spans="1:11" x14ac:dyDescent="0.25">
      <c r="A78" s="2" t="s">
        <v>84</v>
      </c>
      <c r="B78">
        <v>1.0642460240364899</v>
      </c>
      <c r="C78">
        <v>0.95952311872216101</v>
      </c>
      <c r="D78">
        <v>1.0741031782239401</v>
      </c>
      <c r="E78">
        <v>0.92707675444130899</v>
      </c>
      <c r="F78">
        <v>1.39934738847287</v>
      </c>
      <c r="G78">
        <v>1.1728386158501001</v>
      </c>
      <c r="H78">
        <v>0.97602290740217401</v>
      </c>
      <c r="I78" s="2">
        <v>0.89955216160803197</v>
      </c>
      <c r="J78">
        <f t="shared" si="3"/>
        <v>8</v>
      </c>
      <c r="K78" s="5">
        <f t="shared" si="2"/>
        <v>0.89955216160803197</v>
      </c>
    </row>
    <row r="79" spans="1:11" x14ac:dyDescent="0.25">
      <c r="A79" s="2" t="s">
        <v>85</v>
      </c>
      <c r="B79">
        <v>1.6995382359986699</v>
      </c>
      <c r="C79">
        <v>1.1132322889189099</v>
      </c>
      <c r="D79">
        <v>2.2757922520511298</v>
      </c>
      <c r="E79">
        <v>1.28318497423765</v>
      </c>
      <c r="F79">
        <v>2.5838382920522802</v>
      </c>
      <c r="G79">
        <v>1.86961574342556</v>
      </c>
      <c r="H79">
        <v>30.016509486748301</v>
      </c>
      <c r="I79" s="2">
        <v>1.8783870597591401</v>
      </c>
      <c r="J79">
        <f t="shared" si="3"/>
        <v>2</v>
      </c>
      <c r="K79" s="5">
        <f t="shared" si="2"/>
        <v>1.1132322889189099</v>
      </c>
    </row>
    <row r="80" spans="1:11" x14ac:dyDescent="0.25">
      <c r="A80" s="2" t="s">
        <v>86</v>
      </c>
      <c r="B80">
        <v>1.3039644243199</v>
      </c>
      <c r="C80">
        <v>0.96600058235476105</v>
      </c>
      <c r="D80">
        <v>50468026.175315499</v>
      </c>
      <c r="E80">
        <v>0.97541874730813505</v>
      </c>
      <c r="F80">
        <v>1.2746059293734</v>
      </c>
      <c r="G80">
        <v>1.0224816339177401</v>
      </c>
      <c r="H80">
        <v>1.1713462333060201</v>
      </c>
      <c r="I80" s="2">
        <v>0.801847920091458</v>
      </c>
      <c r="J80">
        <f t="shared" si="3"/>
        <v>8</v>
      </c>
      <c r="K80" s="5">
        <f t="shared" si="2"/>
        <v>0.801847920091458</v>
      </c>
    </row>
    <row r="81" spans="1:11" x14ac:dyDescent="0.25">
      <c r="A81" s="2" t="s">
        <v>87</v>
      </c>
      <c r="B81">
        <v>0.73815780375001105</v>
      </c>
      <c r="C81">
        <v>0.66725647921056597</v>
      </c>
      <c r="D81">
        <v>3.56104249610107</v>
      </c>
      <c r="E81">
        <v>0.92637590414632198</v>
      </c>
      <c r="F81">
        <v>1.1769312308729101</v>
      </c>
      <c r="G81">
        <v>0.91044170186532702</v>
      </c>
      <c r="H81">
        <v>0.70620522745626602</v>
      </c>
      <c r="I81" s="2">
        <v>0.55155584688729298</v>
      </c>
      <c r="J81">
        <f t="shared" si="3"/>
        <v>8</v>
      </c>
      <c r="K81" s="5">
        <f t="shared" si="2"/>
        <v>0.55155584688729298</v>
      </c>
    </row>
    <row r="82" spans="1:11" x14ac:dyDescent="0.25">
      <c r="A82" s="2" t="s">
        <v>88</v>
      </c>
      <c r="B82">
        <v>1.4443482402543</v>
      </c>
      <c r="C82">
        <v>1.2064875686538801</v>
      </c>
      <c r="D82">
        <v>6644.4951469342104</v>
      </c>
      <c r="E82">
        <v>1.29629019835051</v>
      </c>
      <c r="F82">
        <v>1.3882813597716299</v>
      </c>
      <c r="G82">
        <v>1.1406381159744901</v>
      </c>
      <c r="H82">
        <v>3.435381993334</v>
      </c>
      <c r="I82" s="2">
        <v>0.847741316074483</v>
      </c>
      <c r="J82">
        <f t="shared" si="3"/>
        <v>8</v>
      </c>
      <c r="K82" s="5">
        <f t="shared" si="2"/>
        <v>0.847741316074483</v>
      </c>
    </row>
    <row r="83" spans="1:11" x14ac:dyDescent="0.25">
      <c r="A83" s="2" t="s">
        <v>89</v>
      </c>
      <c r="B83">
        <v>2.1035125111598001</v>
      </c>
      <c r="C83">
        <v>1.6167546086920801</v>
      </c>
      <c r="D83">
        <v>341.26647995521398</v>
      </c>
      <c r="E83">
        <v>7.8697141119941199</v>
      </c>
      <c r="F83">
        <v>4.0136490247852796</v>
      </c>
      <c r="G83">
        <v>2.8129477834556198</v>
      </c>
      <c r="H83">
        <v>5.21872982698003</v>
      </c>
      <c r="I83" s="2">
        <v>2.1347445428601399</v>
      </c>
      <c r="J83">
        <f t="shared" si="3"/>
        <v>2</v>
      </c>
      <c r="K83" s="5">
        <f t="shared" si="2"/>
        <v>1.6167546086920801</v>
      </c>
    </row>
    <row r="84" spans="1:11" x14ac:dyDescent="0.25">
      <c r="A84" s="2" t="s">
        <v>90</v>
      </c>
      <c r="B84">
        <v>1.12345609862829</v>
      </c>
      <c r="C84">
        <v>1.2915504483876801</v>
      </c>
      <c r="D84" s="1">
        <v>9.9187384516098495E+35</v>
      </c>
      <c r="E84">
        <v>22554.7977404993</v>
      </c>
      <c r="F84">
        <v>1.5031450421361701</v>
      </c>
      <c r="G84">
        <v>1.25052434294184</v>
      </c>
      <c r="H84">
        <v>10.961560732988101</v>
      </c>
      <c r="I84" s="2">
        <v>1.3833882993892099</v>
      </c>
      <c r="J84">
        <f t="shared" si="3"/>
        <v>1</v>
      </c>
      <c r="K84" s="5">
        <f t="shared" si="2"/>
        <v>1.12345609862829</v>
      </c>
    </row>
    <row r="85" spans="1:11" x14ac:dyDescent="0.25">
      <c r="A85" s="2" t="s">
        <v>91</v>
      </c>
      <c r="B85">
        <v>1.10636397009573</v>
      </c>
      <c r="C85">
        <v>0.87385270839637397</v>
      </c>
      <c r="D85">
        <v>2.5560754021052201</v>
      </c>
      <c r="E85">
        <v>1.1851581444291099</v>
      </c>
      <c r="F85">
        <v>1.50179813667472</v>
      </c>
      <c r="G85">
        <v>0.984696825231684</v>
      </c>
      <c r="H85">
        <v>0.66821806272782502</v>
      </c>
      <c r="I85" s="2">
        <v>0.52175355991030603</v>
      </c>
      <c r="J85">
        <f t="shared" si="3"/>
        <v>8</v>
      </c>
      <c r="K85" s="5">
        <f t="shared" si="2"/>
        <v>0.52175355991030603</v>
      </c>
    </row>
    <row r="86" spans="1:11" x14ac:dyDescent="0.25">
      <c r="A86" s="2" t="s">
        <v>92</v>
      </c>
      <c r="B86">
        <v>2.0687340223703701</v>
      </c>
      <c r="C86">
        <v>1.43810299807078</v>
      </c>
      <c r="D86">
        <v>2.7282232335960401</v>
      </c>
      <c r="E86">
        <v>1.22736981732753</v>
      </c>
      <c r="F86">
        <v>2.2583093291744301</v>
      </c>
      <c r="G86">
        <v>1.4228101524128001</v>
      </c>
      <c r="H86">
        <v>1.9129599231466301</v>
      </c>
      <c r="I86" s="2">
        <v>1.0058068492454799</v>
      </c>
      <c r="J86">
        <f t="shared" si="3"/>
        <v>8</v>
      </c>
      <c r="K86" s="5">
        <f t="shared" si="2"/>
        <v>1.0058068492454799</v>
      </c>
    </row>
    <row r="87" spans="1:11" x14ac:dyDescent="0.25">
      <c r="A87" s="2" t="s">
        <v>93</v>
      </c>
      <c r="B87">
        <v>1.01949531673306</v>
      </c>
      <c r="C87">
        <v>0.90992842538622898</v>
      </c>
      <c r="D87">
        <v>1.2865233585804501</v>
      </c>
      <c r="E87">
        <v>0.84535646952017096</v>
      </c>
      <c r="F87">
        <v>1.01722256420704</v>
      </c>
      <c r="G87">
        <v>0.78761682801770605</v>
      </c>
      <c r="H87">
        <v>0.57422330809838595</v>
      </c>
      <c r="I87" s="2">
        <v>0.59096869128119001</v>
      </c>
      <c r="J87">
        <f t="shared" si="3"/>
        <v>7</v>
      </c>
      <c r="K87" s="5">
        <f t="shared" si="2"/>
        <v>0.57422330809838595</v>
      </c>
    </row>
    <row r="88" spans="1:11" x14ac:dyDescent="0.25">
      <c r="A88" s="2" t="s">
        <v>94</v>
      </c>
      <c r="B88">
        <v>1.35764484460142</v>
      </c>
      <c r="C88">
        <v>1.0398423514383901</v>
      </c>
      <c r="D88">
        <v>2.6954215738565201</v>
      </c>
      <c r="E88">
        <v>1.2474918082808899</v>
      </c>
      <c r="F88">
        <v>1.5126159253169</v>
      </c>
      <c r="G88">
        <v>1.1119541393317101</v>
      </c>
      <c r="H88">
        <v>1.2080630360096201</v>
      </c>
      <c r="I88" s="2">
        <v>0.58731117808835898</v>
      </c>
      <c r="J88">
        <f t="shared" si="3"/>
        <v>8</v>
      </c>
      <c r="K88" s="5">
        <f t="shared" si="2"/>
        <v>0.58731117808835898</v>
      </c>
    </row>
    <row r="89" spans="1:11" x14ac:dyDescent="0.25">
      <c r="A89" s="2" t="s">
        <v>95</v>
      </c>
      <c r="B89">
        <v>1.35108008793922</v>
      </c>
      <c r="C89">
        <v>1.00749376548945</v>
      </c>
      <c r="D89">
        <v>14.5637346792083</v>
      </c>
      <c r="E89">
        <v>1.76585006056845</v>
      </c>
      <c r="F89">
        <v>1.9744266598936699</v>
      </c>
      <c r="G89">
        <v>1.2636499611876899</v>
      </c>
      <c r="H89">
        <v>3.2919048043087802</v>
      </c>
      <c r="I89" s="2">
        <v>0.84901687007281801</v>
      </c>
      <c r="J89">
        <f t="shared" si="3"/>
        <v>8</v>
      </c>
      <c r="K89" s="5">
        <f t="shared" si="2"/>
        <v>0.84901687007281801</v>
      </c>
    </row>
    <row r="90" spans="1:11" x14ac:dyDescent="0.25">
      <c r="A90" s="2" t="s">
        <v>96</v>
      </c>
      <c r="B90">
        <v>1.92770346726911</v>
      </c>
      <c r="C90">
        <v>1.3321611259393</v>
      </c>
      <c r="D90">
        <v>2.8179125759571102</v>
      </c>
      <c r="E90">
        <v>1.1820396992111899</v>
      </c>
      <c r="F90">
        <v>1.65949052615351</v>
      </c>
      <c r="G90">
        <v>1.26896509115092</v>
      </c>
      <c r="H90">
        <v>1.85756931982124</v>
      </c>
      <c r="I90" s="2">
        <v>0.94121938123112203</v>
      </c>
      <c r="J90">
        <f t="shared" si="3"/>
        <v>8</v>
      </c>
      <c r="K90" s="5">
        <f t="shared" si="2"/>
        <v>0.94121938123112203</v>
      </c>
    </row>
    <row r="91" spans="1:11" x14ac:dyDescent="0.25">
      <c r="A91" s="2" t="s">
        <v>97</v>
      </c>
      <c r="B91">
        <v>0.87989258598585696</v>
      </c>
      <c r="C91">
        <v>0.81753291058452204</v>
      </c>
      <c r="D91">
        <v>1.4113289198913801</v>
      </c>
      <c r="E91">
        <v>0.99852587878160404</v>
      </c>
      <c r="F91">
        <v>0.98595225298917899</v>
      </c>
      <c r="G91">
        <v>0.83097334030814296</v>
      </c>
      <c r="H91">
        <v>0.75195524208780096</v>
      </c>
      <c r="I91" s="2">
        <v>0.67873390599864003</v>
      </c>
      <c r="J91">
        <f t="shared" si="3"/>
        <v>8</v>
      </c>
      <c r="K91" s="5">
        <f t="shared" si="2"/>
        <v>0.67873390599864003</v>
      </c>
    </row>
    <row r="92" spans="1:11" x14ac:dyDescent="0.25">
      <c r="A92" s="2" t="s">
        <v>98</v>
      </c>
      <c r="B92">
        <v>0.98578303187165905</v>
      </c>
      <c r="C92">
        <v>0.86458877489595398</v>
      </c>
      <c r="D92">
        <v>1.21457732415743</v>
      </c>
      <c r="E92">
        <v>0.92899951423906801</v>
      </c>
      <c r="F92">
        <v>0.63778764865409399</v>
      </c>
      <c r="G92">
        <v>0.47450665887332999</v>
      </c>
      <c r="H92">
        <v>0.46567082604003202</v>
      </c>
      <c r="I92" s="2">
        <v>0.32933856525648703</v>
      </c>
      <c r="J92">
        <f t="shared" si="3"/>
        <v>8</v>
      </c>
      <c r="K92" s="5">
        <f t="shared" si="2"/>
        <v>0.32933856525648703</v>
      </c>
    </row>
    <row r="93" spans="1:11" x14ac:dyDescent="0.25">
      <c r="A93" s="2" t="s">
        <v>99</v>
      </c>
      <c r="B93">
        <v>0.94625223209212905</v>
      </c>
      <c r="C93">
        <v>0.98457974921248403</v>
      </c>
      <c r="D93">
        <v>1.57857904100644</v>
      </c>
      <c r="E93">
        <v>1.1693203218172401</v>
      </c>
      <c r="F93">
        <v>1.79860645085468</v>
      </c>
      <c r="G93">
        <v>1.3097072824392799</v>
      </c>
      <c r="H93">
        <v>1.1468750723061301</v>
      </c>
      <c r="I93" s="2">
        <v>1.0876074330551599</v>
      </c>
      <c r="J93">
        <f t="shared" si="3"/>
        <v>1</v>
      </c>
      <c r="K93" s="5">
        <f t="shared" si="2"/>
        <v>0.94625223209212905</v>
      </c>
    </row>
    <row r="94" spans="1:11" x14ac:dyDescent="0.25">
      <c r="A94" s="2" t="s">
        <v>100</v>
      </c>
      <c r="B94">
        <v>0.97594062558885497</v>
      </c>
      <c r="C94">
        <v>0.89466527840415</v>
      </c>
      <c r="D94">
        <v>2.1234125378911699</v>
      </c>
      <c r="E94">
        <v>1.0428336833320999</v>
      </c>
      <c r="F94">
        <v>2.0239971822000702</v>
      </c>
      <c r="G94">
        <v>1.6068863288124</v>
      </c>
      <c r="H94">
        <v>1.3719449474997101</v>
      </c>
      <c r="I94" s="2">
        <v>1.1647002769018799</v>
      </c>
      <c r="J94">
        <f t="shared" si="3"/>
        <v>2</v>
      </c>
      <c r="K94" s="5">
        <f t="shared" si="2"/>
        <v>0.89466527840415</v>
      </c>
    </row>
    <row r="95" spans="1:11" x14ac:dyDescent="0.25">
      <c r="A95" s="2" t="s">
        <v>101</v>
      </c>
      <c r="B95">
        <v>0.91433226433433101</v>
      </c>
      <c r="C95">
        <v>0.73195993166268503</v>
      </c>
      <c r="D95">
        <v>1.5080996010274701</v>
      </c>
      <c r="E95">
        <v>0.88825802892514405</v>
      </c>
      <c r="F95">
        <v>0.67955967798749295</v>
      </c>
      <c r="G95">
        <v>0.57301968698417505</v>
      </c>
      <c r="H95">
        <v>0.51322465943328299</v>
      </c>
      <c r="I95" s="2">
        <v>0.46815622637061599</v>
      </c>
      <c r="J95">
        <f t="shared" si="3"/>
        <v>8</v>
      </c>
      <c r="K95" s="5">
        <f t="shared" si="2"/>
        <v>0.46815622637061599</v>
      </c>
    </row>
    <row r="96" spans="1:11" x14ac:dyDescent="0.25">
      <c r="A96" s="2" t="s">
        <v>102</v>
      </c>
      <c r="B96">
        <v>0.98128942665868601</v>
      </c>
      <c r="C96">
        <v>0.75801932365411995</v>
      </c>
      <c r="D96">
        <v>1.11605030226546</v>
      </c>
      <c r="E96">
        <v>0.70035151605979595</v>
      </c>
      <c r="F96">
        <v>1.0473479998308199</v>
      </c>
      <c r="G96">
        <v>0.76613857527912099</v>
      </c>
      <c r="H96">
        <v>0.54782987297860897</v>
      </c>
      <c r="I96" s="2">
        <v>0.55092226762670904</v>
      </c>
      <c r="J96">
        <f t="shared" si="3"/>
        <v>7</v>
      </c>
      <c r="K96" s="5">
        <f t="shared" si="2"/>
        <v>0.54782987297860897</v>
      </c>
    </row>
    <row r="97" spans="1:11" x14ac:dyDescent="0.25">
      <c r="A97" s="2" t="s">
        <v>100</v>
      </c>
      <c r="B97">
        <v>1.1534238221762401</v>
      </c>
      <c r="C97">
        <v>0.88906680714181496</v>
      </c>
      <c r="D97">
        <v>1.97470266160872</v>
      </c>
      <c r="E97">
        <v>0.99468363763318202</v>
      </c>
      <c r="F97">
        <v>2.1503753100537399</v>
      </c>
      <c r="G97">
        <v>1.74423663439637</v>
      </c>
      <c r="H97">
        <v>1.2059557377185699</v>
      </c>
      <c r="I97" s="2">
        <v>1.19772088416305</v>
      </c>
      <c r="J97">
        <f t="shared" si="3"/>
        <v>2</v>
      </c>
      <c r="K97" s="5">
        <f t="shared" si="2"/>
        <v>0.88906680714181496</v>
      </c>
    </row>
    <row r="98" spans="1:11" x14ac:dyDescent="0.25">
      <c r="A98" s="2" t="s">
        <v>103</v>
      </c>
      <c r="B98">
        <v>1.2721761795704101</v>
      </c>
      <c r="C98">
        <v>0.96913718892973599</v>
      </c>
      <c r="D98">
        <v>1.8004875350966001</v>
      </c>
      <c r="E98">
        <v>1.0892356106738501</v>
      </c>
      <c r="F98">
        <v>2.8837789900565798</v>
      </c>
      <c r="G98">
        <v>1.9925081609328299</v>
      </c>
      <c r="H98">
        <v>1.7252602833439601</v>
      </c>
      <c r="I98" s="2">
        <v>1.2193671053897901</v>
      </c>
      <c r="J98">
        <f t="shared" si="3"/>
        <v>2</v>
      </c>
      <c r="K98" s="5">
        <f t="shared" si="2"/>
        <v>0.96913718892973599</v>
      </c>
    </row>
    <row r="99" spans="1:11" x14ac:dyDescent="0.25">
      <c r="A99" s="2" t="s">
        <v>104</v>
      </c>
      <c r="B99">
        <v>0.64213926089643003</v>
      </c>
      <c r="C99">
        <v>0.50480240109817998</v>
      </c>
      <c r="D99">
        <v>43.479258209900898</v>
      </c>
      <c r="E99">
        <v>0.52050329852338595</v>
      </c>
      <c r="I99" s="2">
        <v>1.11014851485148</v>
      </c>
      <c r="J99">
        <f t="shared" si="3"/>
        <v>2</v>
      </c>
      <c r="K99" s="5">
        <f t="shared" si="2"/>
        <v>0.50480240109817998</v>
      </c>
    </row>
    <row r="100" spans="1:11" x14ac:dyDescent="0.25">
      <c r="A100" s="2" t="s">
        <v>106</v>
      </c>
      <c r="B100">
        <v>1.48050531767472</v>
      </c>
      <c r="C100">
        <v>1.29909162429819</v>
      </c>
      <c r="D100">
        <v>0.88270339737981296</v>
      </c>
      <c r="E100">
        <v>1.29488204341899</v>
      </c>
      <c r="F100">
        <v>2.0935834642294702</v>
      </c>
      <c r="G100">
        <v>1.62203721581111</v>
      </c>
      <c r="H100">
        <v>1.44258430381903</v>
      </c>
      <c r="I100" s="2">
        <v>1.49031841614893</v>
      </c>
      <c r="J100">
        <f t="shared" si="3"/>
        <v>3</v>
      </c>
      <c r="K100" s="5">
        <f t="shared" si="2"/>
        <v>0.88270339737981296</v>
      </c>
    </row>
    <row r="101" spans="1:11" x14ac:dyDescent="0.25">
      <c r="A101" s="2" t="s">
        <v>107</v>
      </c>
      <c r="B101">
        <v>1.03679775434665</v>
      </c>
      <c r="C101">
        <v>0.96242370042680603</v>
      </c>
      <c r="D101">
        <v>0.93759844413853299</v>
      </c>
      <c r="E101">
        <v>1.0047669473340699</v>
      </c>
      <c r="F101">
        <v>1.2604554808436399</v>
      </c>
      <c r="G101">
        <v>1.1064369554028</v>
      </c>
      <c r="H101">
        <v>1.11078729977545</v>
      </c>
      <c r="I101" s="2">
        <v>1.10528137387837</v>
      </c>
      <c r="J101">
        <f t="shared" si="3"/>
        <v>3</v>
      </c>
      <c r="K101" s="5">
        <f t="shared" si="2"/>
        <v>0.93759844413853299</v>
      </c>
    </row>
    <row r="102" spans="1:11" x14ac:dyDescent="0.25">
      <c r="A102" s="2" t="s">
        <v>108</v>
      </c>
      <c r="B102">
        <v>0.77606133288610302</v>
      </c>
      <c r="C102">
        <v>0.64497779257231402</v>
      </c>
      <c r="D102">
        <v>2.3128529650374499</v>
      </c>
      <c r="E102">
        <v>0.85974840587840395</v>
      </c>
      <c r="F102">
        <v>0.95709758009048496</v>
      </c>
      <c r="G102">
        <v>0.77923879564561205</v>
      </c>
      <c r="H102">
        <v>1.16974718248318</v>
      </c>
      <c r="I102" s="2">
        <v>0.58167531353486102</v>
      </c>
      <c r="J102">
        <f t="shared" si="3"/>
        <v>8</v>
      </c>
      <c r="K102" s="5">
        <f t="shared" si="2"/>
        <v>0.58167531353486102</v>
      </c>
    </row>
    <row r="103" spans="1:11" x14ac:dyDescent="0.25">
      <c r="A103" s="2" t="s">
        <v>109</v>
      </c>
      <c r="B103">
        <v>0.851621329188883</v>
      </c>
      <c r="C103">
        <v>0.76673202770527904</v>
      </c>
      <c r="D103">
        <v>2.2370096326086801</v>
      </c>
      <c r="E103">
        <v>0.90568956353366303</v>
      </c>
      <c r="F103">
        <v>1.1902329003405101</v>
      </c>
      <c r="G103">
        <v>0.97668804078023996</v>
      </c>
      <c r="H103">
        <v>1.1752848999674601</v>
      </c>
      <c r="I103" s="2">
        <v>0.771770335484671</v>
      </c>
      <c r="J103">
        <f t="shared" si="3"/>
        <v>2</v>
      </c>
      <c r="K103" s="5">
        <f t="shared" si="2"/>
        <v>0.76673202770527904</v>
      </c>
    </row>
    <row r="104" spans="1:11" x14ac:dyDescent="0.25">
      <c r="A104" s="2" t="s">
        <v>110</v>
      </c>
      <c r="B104">
        <v>3.3421481807039202</v>
      </c>
      <c r="C104">
        <v>1.95617890635178</v>
      </c>
      <c r="D104">
        <v>42.136147444721601</v>
      </c>
      <c r="E104">
        <v>3.5967003142982601</v>
      </c>
      <c r="F104">
        <v>4.4521065202680798</v>
      </c>
      <c r="G104">
        <v>3.09826164339849</v>
      </c>
      <c r="H104">
        <v>12.5788396414546</v>
      </c>
      <c r="I104" s="2">
        <v>2.36218017313759</v>
      </c>
      <c r="J104">
        <f t="shared" si="3"/>
        <v>2</v>
      </c>
      <c r="K104" s="5">
        <f t="shared" si="2"/>
        <v>1.95617890635178</v>
      </c>
    </row>
    <row r="105" spans="1:11" x14ac:dyDescent="0.25">
      <c r="A105" s="2" t="s">
        <v>111</v>
      </c>
      <c r="B105">
        <v>1.85884286921957</v>
      </c>
      <c r="C105">
        <v>1.24879211940507</v>
      </c>
      <c r="D105">
        <v>2.19048790916084</v>
      </c>
      <c r="E105">
        <v>1.1356327159225701</v>
      </c>
      <c r="F105">
        <v>1.2870777183158699</v>
      </c>
      <c r="G105">
        <v>1.0307646197615501</v>
      </c>
      <c r="H105">
        <v>2.1842340200896802</v>
      </c>
      <c r="I105" s="2">
        <v>0.80982431898473095</v>
      </c>
      <c r="J105">
        <f t="shared" si="3"/>
        <v>8</v>
      </c>
      <c r="K105" s="5">
        <f t="shared" si="2"/>
        <v>0.80982431898473095</v>
      </c>
    </row>
    <row r="106" spans="1:11" x14ac:dyDescent="0.25">
      <c r="A106" s="2" t="s">
        <v>112</v>
      </c>
      <c r="B106">
        <v>1.17104727527009</v>
      </c>
      <c r="C106">
        <v>0.918409006787545</v>
      </c>
      <c r="D106" s="1">
        <v>7.5444324069233196E+23</v>
      </c>
      <c r="E106">
        <v>48.595690156675602</v>
      </c>
      <c r="F106">
        <v>1.9541183629776799</v>
      </c>
      <c r="G106">
        <v>1.38242675452778</v>
      </c>
      <c r="H106">
        <v>11.073803629440899</v>
      </c>
      <c r="I106" s="2">
        <v>0.90640171959208404</v>
      </c>
      <c r="J106">
        <f t="shared" si="3"/>
        <v>8</v>
      </c>
      <c r="K106" s="5">
        <f t="shared" si="2"/>
        <v>0.90640171959208404</v>
      </c>
    </row>
    <row r="107" spans="1:11" x14ac:dyDescent="0.25">
      <c r="A107" s="2" t="s">
        <v>113</v>
      </c>
      <c r="B107">
        <v>1.51524732246928</v>
      </c>
      <c r="C107">
        <v>1.0514620348102399</v>
      </c>
      <c r="D107">
        <v>1.8429498186564499</v>
      </c>
      <c r="E107">
        <v>0.88470328421003097</v>
      </c>
      <c r="F107">
        <v>1.7788409399628899</v>
      </c>
      <c r="G107">
        <v>1.1124474261794901</v>
      </c>
      <c r="H107">
        <v>1.11908754862082</v>
      </c>
      <c r="I107" s="2">
        <v>0.69912393434944597</v>
      </c>
      <c r="J107">
        <f t="shared" si="3"/>
        <v>8</v>
      </c>
      <c r="K107" s="5">
        <f t="shared" si="2"/>
        <v>0.69912393434944597</v>
      </c>
    </row>
    <row r="108" spans="1:11" x14ac:dyDescent="0.25">
      <c r="A108" s="2" t="s">
        <v>114</v>
      </c>
      <c r="B108">
        <v>1.1886687839541401</v>
      </c>
      <c r="C108">
        <v>0.90053582402906596</v>
      </c>
      <c r="D108">
        <v>1.5916938707211099</v>
      </c>
      <c r="E108">
        <v>0.88984883655837599</v>
      </c>
      <c r="F108">
        <v>1.25886737378811</v>
      </c>
      <c r="G108">
        <v>0.87601677963345903</v>
      </c>
      <c r="H108">
        <v>0.81708844256869195</v>
      </c>
      <c r="I108" s="2">
        <v>0.46911867629017701</v>
      </c>
      <c r="J108">
        <f t="shared" si="3"/>
        <v>8</v>
      </c>
      <c r="K108" s="5">
        <f t="shared" si="2"/>
        <v>0.46911867629017701</v>
      </c>
    </row>
    <row r="109" spans="1:11" x14ac:dyDescent="0.25">
      <c r="A109" s="2" t="s">
        <v>115</v>
      </c>
      <c r="B109">
        <v>1.4350301154632401</v>
      </c>
      <c r="C109">
        <v>1.0397259252881501</v>
      </c>
      <c r="D109">
        <v>621.94422249521006</v>
      </c>
      <c r="E109">
        <v>0.92031034108099796</v>
      </c>
      <c r="F109">
        <v>0.94515066735034303</v>
      </c>
      <c r="G109">
        <v>0.58850973135544005</v>
      </c>
      <c r="H109">
        <v>21.016465089857402</v>
      </c>
      <c r="I109" s="2">
        <v>0.61095783053100405</v>
      </c>
      <c r="J109">
        <f t="shared" si="3"/>
        <v>6</v>
      </c>
      <c r="K109" s="5">
        <f t="shared" si="2"/>
        <v>0.58850973135544005</v>
      </c>
    </row>
    <row r="110" spans="1:11" x14ac:dyDescent="0.25">
      <c r="A110" s="2" t="s">
        <v>116</v>
      </c>
      <c r="B110">
        <v>1.3134276498256301</v>
      </c>
      <c r="C110">
        <v>1.0274587287238199</v>
      </c>
      <c r="D110">
        <v>4.5722370787683202</v>
      </c>
      <c r="E110">
        <v>0.98243424571544902</v>
      </c>
      <c r="F110">
        <v>2.01881659849932</v>
      </c>
      <c r="G110">
        <v>1.4282344098299999</v>
      </c>
      <c r="H110">
        <v>2.02192019712614</v>
      </c>
      <c r="I110" s="2">
        <v>0.85618900001350096</v>
      </c>
      <c r="J110">
        <f t="shared" si="3"/>
        <v>8</v>
      </c>
      <c r="K110" s="5">
        <f t="shared" si="2"/>
        <v>0.85618900001350096</v>
      </c>
    </row>
    <row r="111" spans="1:11" x14ac:dyDescent="0.25">
      <c r="A111" s="2" t="s">
        <v>117</v>
      </c>
      <c r="B111">
        <v>2.2745079526254299</v>
      </c>
      <c r="C111">
        <v>1.9063670448980199</v>
      </c>
      <c r="D111">
        <v>1.86633158266225</v>
      </c>
      <c r="E111">
        <v>1.5940237296338799</v>
      </c>
      <c r="F111">
        <v>2.8498266902847602</v>
      </c>
      <c r="G111">
        <v>2.24454520788131</v>
      </c>
      <c r="H111">
        <v>1.92739492649458</v>
      </c>
      <c r="I111" s="2">
        <v>1.5768097110014101</v>
      </c>
      <c r="J111">
        <f t="shared" si="3"/>
        <v>8</v>
      </c>
      <c r="K111" s="5">
        <f t="shared" si="2"/>
        <v>1.5768097110014101</v>
      </c>
    </row>
    <row r="112" spans="1:11" x14ac:dyDescent="0.25">
      <c r="A112" s="2" t="s">
        <v>118</v>
      </c>
      <c r="B112">
        <v>1.0852746895788801</v>
      </c>
      <c r="C112">
        <v>0.89200945136014997</v>
      </c>
      <c r="D112">
        <v>1.2944866897910901</v>
      </c>
      <c r="E112">
        <v>1.20170190962264</v>
      </c>
      <c r="F112">
        <v>1.1250812289166701</v>
      </c>
      <c r="G112">
        <v>0.87440324519664603</v>
      </c>
      <c r="H112">
        <v>1.1759279338372499</v>
      </c>
      <c r="I112" s="2">
        <v>0.71337562935592802</v>
      </c>
      <c r="J112">
        <f t="shared" si="3"/>
        <v>8</v>
      </c>
      <c r="K112" s="5">
        <f t="shared" si="2"/>
        <v>0.71337562935592802</v>
      </c>
    </row>
    <row r="113" spans="1:11" x14ac:dyDescent="0.25">
      <c r="A113" s="2" t="s">
        <v>119</v>
      </c>
      <c r="B113">
        <v>0.87491243314181899</v>
      </c>
      <c r="C113">
        <v>0.48125904040462603</v>
      </c>
      <c r="D113">
        <v>1.6037348003232801</v>
      </c>
      <c r="E113">
        <v>0.51834081468181104</v>
      </c>
      <c r="F113">
        <v>2.8780232676958799</v>
      </c>
      <c r="G113">
        <v>1.85157644822326</v>
      </c>
      <c r="H113">
        <v>2.3397614339183601</v>
      </c>
      <c r="I113" s="2">
        <v>0.85797814149524798</v>
      </c>
      <c r="J113">
        <f t="shared" si="3"/>
        <v>2</v>
      </c>
      <c r="K113" s="5">
        <f t="shared" si="2"/>
        <v>0.48125904040462603</v>
      </c>
    </row>
    <row r="114" spans="1:11" x14ac:dyDescent="0.25">
      <c r="A114" s="2" t="s">
        <v>120</v>
      </c>
      <c r="B114">
        <v>1.25573850904055</v>
      </c>
      <c r="C114">
        <v>1.02484758667419</v>
      </c>
      <c r="D114">
        <v>43.719559711900501</v>
      </c>
      <c r="E114">
        <v>1.4460847112267201</v>
      </c>
      <c r="F114">
        <v>1.01291054184104</v>
      </c>
      <c r="G114">
        <v>0.69296742123299704</v>
      </c>
      <c r="H114">
        <v>24.560888015420101</v>
      </c>
      <c r="I114" s="2">
        <v>0.68726708571017003</v>
      </c>
      <c r="J114">
        <f t="shared" si="3"/>
        <v>8</v>
      </c>
      <c r="K114" s="5">
        <f t="shared" si="2"/>
        <v>0.68726708571017003</v>
      </c>
    </row>
    <row r="115" spans="1:11" x14ac:dyDescent="0.25">
      <c r="A115" s="2" t="s">
        <v>121</v>
      </c>
      <c r="B115">
        <v>2.6642841065241498</v>
      </c>
      <c r="C115">
        <v>1.97881869302336</v>
      </c>
      <c r="D115">
        <v>9.5738328476062104</v>
      </c>
      <c r="E115">
        <v>2.22982035114841</v>
      </c>
      <c r="F115">
        <v>4.0434183123095098</v>
      </c>
      <c r="G115">
        <v>2.8789281129125999</v>
      </c>
      <c r="H115">
        <v>3.9237819478372602</v>
      </c>
      <c r="I115" s="2">
        <v>1.75312923618185</v>
      </c>
      <c r="J115">
        <f t="shared" si="3"/>
        <v>8</v>
      </c>
      <c r="K115" s="5">
        <f t="shared" si="2"/>
        <v>1.75312923618185</v>
      </c>
    </row>
    <row r="116" spans="1:11" x14ac:dyDescent="0.25">
      <c r="A116" s="2" t="s">
        <v>122</v>
      </c>
      <c r="B116">
        <v>1.31421281361304</v>
      </c>
      <c r="C116">
        <v>1.0470761247528499</v>
      </c>
      <c r="D116">
        <v>1.8359716919262401</v>
      </c>
      <c r="E116">
        <v>1.0686016384638899</v>
      </c>
      <c r="F116">
        <v>1.44259240087684</v>
      </c>
      <c r="G116">
        <v>1.0452737619593</v>
      </c>
      <c r="H116">
        <v>0.86047296344588298</v>
      </c>
      <c r="I116" s="2">
        <v>0.71319800938632805</v>
      </c>
      <c r="J116">
        <f t="shared" si="3"/>
        <v>8</v>
      </c>
      <c r="K116" s="5">
        <f t="shared" si="2"/>
        <v>0.71319800938632805</v>
      </c>
    </row>
    <row r="117" spans="1:11" x14ac:dyDescent="0.25">
      <c r="A117" s="2" t="s">
        <v>123</v>
      </c>
      <c r="B117">
        <v>1.47467069755962</v>
      </c>
      <c r="C117">
        <v>0.90719073621103696</v>
      </c>
      <c r="D117">
        <v>2.16012154340619</v>
      </c>
      <c r="E117">
        <v>0.940453553268633</v>
      </c>
      <c r="F117">
        <v>3.03443749808492</v>
      </c>
      <c r="G117">
        <v>2.02775680660644</v>
      </c>
      <c r="H117">
        <v>2.0002820953114799</v>
      </c>
      <c r="I117" s="2">
        <v>1.05350012209421</v>
      </c>
      <c r="J117">
        <f t="shared" si="3"/>
        <v>2</v>
      </c>
      <c r="K117" s="5">
        <f t="shared" si="2"/>
        <v>0.90719073621103696</v>
      </c>
    </row>
    <row r="118" spans="1:11" x14ac:dyDescent="0.25">
      <c r="A118" s="2" t="s">
        <v>124</v>
      </c>
      <c r="B118">
        <v>1.0150079032394601</v>
      </c>
      <c r="C118">
        <v>0.79140016670857105</v>
      </c>
      <c r="D118">
        <v>1.5550862895656401</v>
      </c>
      <c r="E118">
        <v>0.89183161799968003</v>
      </c>
      <c r="F118">
        <v>1.89552522177122</v>
      </c>
      <c r="G118">
        <v>1.24336825370793</v>
      </c>
      <c r="H118">
        <v>0.88787284085802998</v>
      </c>
      <c r="I118" s="2">
        <v>0.632185635478271</v>
      </c>
      <c r="J118">
        <f t="shared" si="3"/>
        <v>8</v>
      </c>
      <c r="K118" s="5">
        <f t="shared" si="2"/>
        <v>0.632185635478271</v>
      </c>
    </row>
    <row r="119" spans="1:11" x14ac:dyDescent="0.25">
      <c r="A119" s="2" t="s">
        <v>125</v>
      </c>
      <c r="B119">
        <v>1.4774744374309701</v>
      </c>
      <c r="C119">
        <v>0.943625374736486</v>
      </c>
      <c r="D119">
        <v>2.0835445800799102</v>
      </c>
      <c r="E119">
        <v>0.83765801672117701</v>
      </c>
      <c r="F119">
        <v>1.3936499225080401</v>
      </c>
      <c r="G119">
        <v>0.901856608123769</v>
      </c>
      <c r="H119">
        <v>1.24368161860237</v>
      </c>
      <c r="I119" s="2">
        <v>0.68027715302769198</v>
      </c>
      <c r="J119">
        <f t="shared" si="3"/>
        <v>8</v>
      </c>
      <c r="K119" s="5">
        <f t="shared" si="2"/>
        <v>0.68027715302769198</v>
      </c>
    </row>
    <row r="120" spans="1:11" x14ac:dyDescent="0.25">
      <c r="A120" s="2" t="s">
        <v>126</v>
      </c>
      <c r="B120">
        <v>1.4386047429501101</v>
      </c>
      <c r="C120">
        <v>1.1969008470386799</v>
      </c>
      <c r="D120">
        <v>3.1378797402852601</v>
      </c>
      <c r="E120">
        <v>1.4258906045058399</v>
      </c>
      <c r="F120">
        <v>0.83812677285443904</v>
      </c>
      <c r="G120">
        <v>0.58979356427193397</v>
      </c>
      <c r="H120">
        <v>0.71314867096108503</v>
      </c>
      <c r="I120" s="2">
        <v>0.48175403287742802</v>
      </c>
      <c r="J120">
        <f t="shared" si="3"/>
        <v>8</v>
      </c>
      <c r="K120" s="5">
        <f t="shared" si="2"/>
        <v>0.48175403287742802</v>
      </c>
    </row>
    <row r="121" spans="1:11" x14ac:dyDescent="0.25">
      <c r="A121" s="2">
        <v>505</v>
      </c>
      <c r="B121">
        <v>1.07009056161674</v>
      </c>
      <c r="C121">
        <v>0.88868739751735804</v>
      </c>
      <c r="D121">
        <v>1.16135974506804</v>
      </c>
      <c r="E121">
        <v>0.98008222466183503</v>
      </c>
      <c r="F121">
        <v>2.1201403495768099</v>
      </c>
      <c r="G121">
        <v>1.4892506609288301</v>
      </c>
      <c r="H121">
        <v>0.72893813317832501</v>
      </c>
      <c r="I121" s="2">
        <v>0.93199066815981302</v>
      </c>
      <c r="J121">
        <f t="shared" si="3"/>
        <v>7</v>
      </c>
      <c r="K121" s="5">
        <f t="shared" si="2"/>
        <v>0.72893813317832501</v>
      </c>
    </row>
    <row r="122" spans="1:11" x14ac:dyDescent="0.25">
      <c r="A122" s="2" t="s">
        <v>127</v>
      </c>
      <c r="B122">
        <v>1.63143295108761</v>
      </c>
      <c r="C122">
        <v>1.4139948215314999</v>
      </c>
      <c r="D122">
        <v>3.3171704431406099</v>
      </c>
      <c r="E122">
        <v>1.5912155553599601</v>
      </c>
      <c r="F122">
        <v>2.1887674220208901</v>
      </c>
      <c r="G122">
        <v>1.74628136108736</v>
      </c>
      <c r="H122">
        <v>2.4166697910883701</v>
      </c>
      <c r="I122" s="2">
        <v>1.3530983814250801</v>
      </c>
      <c r="J122">
        <f t="shared" si="3"/>
        <v>8</v>
      </c>
      <c r="K122" s="5">
        <f t="shared" si="2"/>
        <v>1.3530983814250801</v>
      </c>
    </row>
    <row r="123" spans="1:11" x14ac:dyDescent="0.25">
      <c r="A123" s="2" t="s">
        <v>128</v>
      </c>
      <c r="B123">
        <v>1.16765639731973</v>
      </c>
      <c r="C123">
        <v>1.09289914323635</v>
      </c>
      <c r="D123">
        <v>1.8497297861416799</v>
      </c>
      <c r="E123">
        <v>1.2277099412661501</v>
      </c>
      <c r="F123">
        <v>0.90767465857809504</v>
      </c>
      <c r="G123">
        <v>0.80873107521815502</v>
      </c>
      <c r="H123">
        <v>1.10256842744587</v>
      </c>
      <c r="I123" s="2">
        <v>0.779186374260884</v>
      </c>
      <c r="J123">
        <f t="shared" si="3"/>
        <v>8</v>
      </c>
      <c r="K123" s="5">
        <f t="shared" si="2"/>
        <v>0.779186374260884</v>
      </c>
    </row>
    <row r="124" spans="1:11" x14ac:dyDescent="0.25">
      <c r="A124" s="2" t="s">
        <v>129</v>
      </c>
      <c r="B124">
        <v>1.2457165215732</v>
      </c>
      <c r="C124">
        <v>0.98452436767487606</v>
      </c>
      <c r="D124">
        <v>1.5566649535945201</v>
      </c>
      <c r="E124">
        <v>1.0164085374462299</v>
      </c>
      <c r="F124">
        <v>0.96759478746744798</v>
      </c>
      <c r="G124">
        <v>0.69359166172523501</v>
      </c>
      <c r="H124">
        <v>0.71384162223863401</v>
      </c>
      <c r="I124" s="2">
        <v>0.45850066766138597</v>
      </c>
      <c r="J124">
        <f t="shared" si="3"/>
        <v>8</v>
      </c>
      <c r="K124" s="5">
        <f t="shared" si="2"/>
        <v>0.45850066766138597</v>
      </c>
    </row>
    <row r="125" spans="1:11" x14ac:dyDescent="0.25">
      <c r="A125" s="2" t="s">
        <v>130</v>
      </c>
      <c r="B125">
        <v>1.1893540448309301</v>
      </c>
      <c r="C125">
        <v>0.85940463484069596</v>
      </c>
      <c r="D125">
        <v>2.5900948653376901</v>
      </c>
      <c r="E125">
        <v>0.93320428209024797</v>
      </c>
      <c r="F125">
        <v>1.85690411489505</v>
      </c>
      <c r="G125">
        <v>1.32900114923141</v>
      </c>
      <c r="H125">
        <v>1.4998961048918</v>
      </c>
      <c r="I125" s="2">
        <v>0.88859039717610599</v>
      </c>
      <c r="J125">
        <f t="shared" si="3"/>
        <v>2</v>
      </c>
      <c r="K125" s="5">
        <f t="shared" si="2"/>
        <v>0.85940463484069596</v>
      </c>
    </row>
    <row r="126" spans="1:11" x14ac:dyDescent="0.25">
      <c r="A126" s="2" t="s">
        <v>131</v>
      </c>
      <c r="B126">
        <v>1.1886078850436499</v>
      </c>
      <c r="C126">
        <v>0.80523755538409603</v>
      </c>
      <c r="D126">
        <v>28.9682677759291</v>
      </c>
      <c r="E126">
        <v>1.17096441655186</v>
      </c>
      <c r="F126">
        <v>1.3775172028956</v>
      </c>
      <c r="G126">
        <v>0.80816805448215601</v>
      </c>
      <c r="H126">
        <v>1.1527084619421</v>
      </c>
      <c r="I126" s="2">
        <v>0.48916278469913899</v>
      </c>
      <c r="J126">
        <f t="shared" si="3"/>
        <v>8</v>
      </c>
      <c r="K126" s="5">
        <f t="shared" si="2"/>
        <v>0.48916278469913899</v>
      </c>
    </row>
    <row r="127" spans="1:11" x14ac:dyDescent="0.25">
      <c r="A127" s="2" t="s">
        <v>132</v>
      </c>
      <c r="B127">
        <v>1.1517245848492199</v>
      </c>
      <c r="C127">
        <v>0.98712560706701702</v>
      </c>
      <c r="D127">
        <v>1.2889782590490899</v>
      </c>
      <c r="E127">
        <v>0.99506684846634097</v>
      </c>
      <c r="F127">
        <v>0.98467472964021996</v>
      </c>
      <c r="G127">
        <v>0.83994488196373396</v>
      </c>
      <c r="H127">
        <v>1.00784227774333</v>
      </c>
      <c r="I127" s="2">
        <v>0.70573763375305698</v>
      </c>
      <c r="J127">
        <f t="shared" si="3"/>
        <v>8</v>
      </c>
      <c r="K127" s="5">
        <f t="shared" si="2"/>
        <v>0.70573763375305698</v>
      </c>
    </row>
    <row r="128" spans="1:11" x14ac:dyDescent="0.25">
      <c r="A128" s="2" t="s">
        <v>133</v>
      </c>
      <c r="B128">
        <v>1.64695380971334</v>
      </c>
      <c r="C128">
        <v>1.3027998029178101</v>
      </c>
      <c r="D128">
        <v>2.6146152244567</v>
      </c>
      <c r="E128">
        <v>1.30942500323569</v>
      </c>
      <c r="F128">
        <v>2.6453411723962001</v>
      </c>
      <c r="G128">
        <v>1.8371569659170399</v>
      </c>
      <c r="H128">
        <v>1.58967643803018</v>
      </c>
      <c r="I128" s="2">
        <v>1.1248311027692699</v>
      </c>
      <c r="J128">
        <f t="shared" si="3"/>
        <v>8</v>
      </c>
      <c r="K128" s="5">
        <f t="shared" si="2"/>
        <v>1.1248311027692699</v>
      </c>
    </row>
    <row r="129" spans="1:11" x14ac:dyDescent="0.25">
      <c r="A129" s="2" t="s">
        <v>134</v>
      </c>
      <c r="B129">
        <v>1.13144505140202</v>
      </c>
      <c r="C129">
        <v>0.88057505921094403</v>
      </c>
      <c r="D129">
        <v>2.3805647463236301</v>
      </c>
      <c r="E129">
        <v>1.09697063509162</v>
      </c>
      <c r="F129">
        <v>1.34654761009034</v>
      </c>
      <c r="G129">
        <v>1.0049467645585699</v>
      </c>
      <c r="H129">
        <v>1.0978338059555599</v>
      </c>
      <c r="I129" s="2">
        <v>0.73191230872926705</v>
      </c>
      <c r="J129">
        <f t="shared" si="3"/>
        <v>8</v>
      </c>
      <c r="K129" s="5">
        <f t="shared" si="2"/>
        <v>0.73191230872926705</v>
      </c>
    </row>
    <row r="130" spans="1:11" x14ac:dyDescent="0.25">
      <c r="A130" s="2" t="s">
        <v>135</v>
      </c>
      <c r="B130">
        <v>1.08838813058454</v>
      </c>
      <c r="C130">
        <v>0.93551871724137603</v>
      </c>
      <c r="D130">
        <v>1.4042929256374499</v>
      </c>
      <c r="E130">
        <v>1.02803627330377</v>
      </c>
      <c r="F130">
        <v>1.59293225232337</v>
      </c>
      <c r="G130">
        <v>1.1790765773435301</v>
      </c>
      <c r="H130">
        <v>0.87387733927911804</v>
      </c>
      <c r="I130" s="2">
        <v>0.83745822971040895</v>
      </c>
      <c r="J130">
        <f t="shared" si="3"/>
        <v>8</v>
      </c>
      <c r="K130" s="5">
        <f t="shared" si="2"/>
        <v>0.83745822971040895</v>
      </c>
    </row>
    <row r="131" spans="1:11" x14ac:dyDescent="0.25">
      <c r="A131" s="2" t="s">
        <v>136</v>
      </c>
      <c r="B131">
        <v>1.14194311901384</v>
      </c>
      <c r="C131">
        <v>0.81542641692361395</v>
      </c>
      <c r="D131">
        <v>1.0971029747921099</v>
      </c>
      <c r="E131">
        <v>0.72542302204534703</v>
      </c>
      <c r="F131">
        <v>1.1158852762306199</v>
      </c>
      <c r="G131">
        <v>0.77715864205971297</v>
      </c>
      <c r="H131">
        <v>0.70109903680141095</v>
      </c>
      <c r="I131" s="2">
        <v>0.54711353064492896</v>
      </c>
      <c r="J131">
        <f t="shared" si="3"/>
        <v>8</v>
      </c>
      <c r="K131" s="5">
        <f t="shared" ref="K131:K187" si="4">MIN(B131:I131)</f>
        <v>0.54711353064492896</v>
      </c>
    </row>
    <row r="132" spans="1:11" x14ac:dyDescent="0.25">
      <c r="A132" s="2" t="s">
        <v>137</v>
      </c>
      <c r="B132">
        <v>2.1641928266353299</v>
      </c>
      <c r="C132">
        <v>1.5902655587025001</v>
      </c>
      <c r="D132">
        <v>32104198112074.699</v>
      </c>
      <c r="E132">
        <v>1.3918305194142799</v>
      </c>
      <c r="F132">
        <v>2.4181360469387498</v>
      </c>
      <c r="G132">
        <v>1.8378596608904401</v>
      </c>
      <c r="H132">
        <v>4.3901041444747797</v>
      </c>
      <c r="I132" s="2">
        <v>1.4443916923037201</v>
      </c>
      <c r="J132">
        <f t="shared" ref="J132:J187" si="5">MATCH(MIN(B132:I132),B132:I132,-1)</f>
        <v>4</v>
      </c>
      <c r="K132" s="5">
        <f t="shared" si="4"/>
        <v>1.3918305194142799</v>
      </c>
    </row>
    <row r="133" spans="1:11" x14ac:dyDescent="0.25">
      <c r="A133" s="2" t="s">
        <v>138</v>
      </c>
      <c r="B133">
        <v>2.0540859480917999</v>
      </c>
      <c r="C133">
        <v>1.4322932624540201</v>
      </c>
      <c r="D133">
        <v>2.35583305917921</v>
      </c>
      <c r="E133">
        <v>1.4722659075651501</v>
      </c>
      <c r="F133">
        <v>3.9427037914090102</v>
      </c>
      <c r="G133">
        <v>2.83573100325445</v>
      </c>
      <c r="H133">
        <v>2.1607466273099099</v>
      </c>
      <c r="I133" s="2">
        <v>1.75333941786878</v>
      </c>
      <c r="J133">
        <f t="shared" si="5"/>
        <v>2</v>
      </c>
      <c r="K133" s="5">
        <f t="shared" si="4"/>
        <v>1.4322932624540201</v>
      </c>
    </row>
    <row r="134" spans="1:11" x14ac:dyDescent="0.25">
      <c r="A134" s="2" t="s">
        <v>139</v>
      </c>
      <c r="B134">
        <v>2.2962514578546198</v>
      </c>
      <c r="C134">
        <v>1.6377673127495</v>
      </c>
      <c r="D134">
        <v>53.000855149193796</v>
      </c>
      <c r="E134">
        <v>3.1829816775750701</v>
      </c>
      <c r="F134">
        <v>3.1127599986845902</v>
      </c>
      <c r="G134">
        <v>2.3607977478571098</v>
      </c>
      <c r="H134">
        <v>8.5170700853128292</v>
      </c>
      <c r="I134" s="2">
        <v>1.8834720419903901</v>
      </c>
      <c r="J134">
        <f t="shared" si="5"/>
        <v>2</v>
      </c>
      <c r="K134" s="5">
        <f t="shared" si="4"/>
        <v>1.6377673127495</v>
      </c>
    </row>
    <row r="135" spans="1:11" x14ac:dyDescent="0.25">
      <c r="A135" s="2" t="s">
        <v>140</v>
      </c>
      <c r="B135">
        <v>1.5063746888426299</v>
      </c>
      <c r="C135">
        <v>1.2600566583111299</v>
      </c>
      <c r="D135">
        <v>2.1994589611592201</v>
      </c>
      <c r="E135">
        <v>1.2702068610047399</v>
      </c>
      <c r="F135">
        <v>1.8501478363269901</v>
      </c>
      <c r="G135">
        <v>1.62015020205732</v>
      </c>
      <c r="H135">
        <v>1.6679970239125601</v>
      </c>
      <c r="I135" s="2">
        <v>1.1731893400355</v>
      </c>
      <c r="J135">
        <f t="shared" si="5"/>
        <v>8</v>
      </c>
      <c r="K135" s="5">
        <f t="shared" si="4"/>
        <v>1.1731893400355</v>
      </c>
    </row>
    <row r="136" spans="1:11" x14ac:dyDescent="0.25">
      <c r="A136" s="2" t="s">
        <v>141</v>
      </c>
      <c r="B136">
        <v>2.0308652676557002</v>
      </c>
      <c r="C136">
        <v>1.7821354615413101</v>
      </c>
      <c r="D136">
        <v>20031929.3235614</v>
      </c>
      <c r="E136">
        <v>254.96278131756401</v>
      </c>
      <c r="F136">
        <v>2.7760676520498602</v>
      </c>
      <c r="G136">
        <v>2.2339326735979599</v>
      </c>
      <c r="H136">
        <v>73657.881036121194</v>
      </c>
      <c r="I136" s="2">
        <v>2.2665573020243799</v>
      </c>
      <c r="J136">
        <f t="shared" si="5"/>
        <v>2</v>
      </c>
      <c r="K136" s="5">
        <f t="shared" si="4"/>
        <v>1.7821354615413101</v>
      </c>
    </row>
    <row r="137" spans="1:11" x14ac:dyDescent="0.25">
      <c r="A137" s="2" t="s">
        <v>142</v>
      </c>
      <c r="B137">
        <v>1.4558506182141999</v>
      </c>
      <c r="C137">
        <v>0.94440535282506999</v>
      </c>
      <c r="D137">
        <v>3.4614626203425098</v>
      </c>
      <c r="E137">
        <v>1.12417531315284</v>
      </c>
      <c r="F137">
        <v>2.8454667068577502</v>
      </c>
      <c r="G137">
        <v>1.90399031701566</v>
      </c>
      <c r="H137">
        <v>2.2794808752251998</v>
      </c>
      <c r="I137" s="2">
        <v>1.0051926718736</v>
      </c>
      <c r="J137">
        <f t="shared" si="5"/>
        <v>2</v>
      </c>
      <c r="K137" s="5">
        <f t="shared" si="4"/>
        <v>0.94440535282506999</v>
      </c>
    </row>
    <row r="138" spans="1:11" x14ac:dyDescent="0.25">
      <c r="A138" s="2" t="s">
        <v>143</v>
      </c>
      <c r="B138">
        <v>1.97901443306129</v>
      </c>
      <c r="C138">
        <v>1.4877115849048701</v>
      </c>
      <c r="D138">
        <v>16.022249681212301</v>
      </c>
      <c r="E138">
        <v>2.1681641333676098</v>
      </c>
      <c r="F138">
        <v>3.4484310886284</v>
      </c>
      <c r="G138">
        <v>2.3711285405364699</v>
      </c>
      <c r="H138">
        <v>2.7870469978331802</v>
      </c>
      <c r="I138" s="2">
        <v>1.6371813999748499</v>
      </c>
      <c r="J138">
        <f t="shared" si="5"/>
        <v>2</v>
      </c>
      <c r="K138" s="5">
        <f t="shared" si="4"/>
        <v>1.4877115849048701</v>
      </c>
    </row>
    <row r="139" spans="1:11" x14ac:dyDescent="0.25">
      <c r="A139" s="2" t="s">
        <v>144</v>
      </c>
      <c r="B139">
        <v>1.4792027174881299</v>
      </c>
      <c r="C139">
        <v>1.2565780269084901</v>
      </c>
      <c r="D139">
        <v>1.3138598044343599</v>
      </c>
      <c r="E139">
        <v>1.16188295879239</v>
      </c>
      <c r="F139">
        <v>1.75574031552464</v>
      </c>
      <c r="G139">
        <v>1.4415035284328499</v>
      </c>
      <c r="H139">
        <v>1.2587311783117401</v>
      </c>
      <c r="I139" s="2">
        <v>1.1962759197822901</v>
      </c>
      <c r="J139">
        <f t="shared" si="5"/>
        <v>4</v>
      </c>
      <c r="K139" s="5">
        <f t="shared" si="4"/>
        <v>1.16188295879239</v>
      </c>
    </row>
    <row r="140" spans="1:11" x14ac:dyDescent="0.25">
      <c r="A140" s="2" t="s">
        <v>145</v>
      </c>
      <c r="B140">
        <v>0.61649074137554805</v>
      </c>
      <c r="C140">
        <v>0.481860363283169</v>
      </c>
      <c r="D140">
        <v>0.63828026912779701</v>
      </c>
      <c r="E140">
        <v>0.44954210161809499</v>
      </c>
      <c r="F140">
        <v>1.0336227828145399</v>
      </c>
      <c r="G140">
        <v>0.80261423152383504</v>
      </c>
      <c r="H140">
        <v>0.55911577961495396</v>
      </c>
      <c r="I140" s="2">
        <v>0.487282145321912</v>
      </c>
      <c r="J140">
        <f t="shared" si="5"/>
        <v>4</v>
      </c>
      <c r="K140" s="5">
        <f t="shared" si="4"/>
        <v>0.44954210161809499</v>
      </c>
    </row>
    <row r="141" spans="1:11" x14ac:dyDescent="0.25">
      <c r="A141" s="2" t="s">
        <v>146</v>
      </c>
      <c r="B141">
        <v>1.0389328128428701</v>
      </c>
      <c r="C141">
        <v>0.72905347638329598</v>
      </c>
      <c r="D141">
        <v>1.0359326094625601</v>
      </c>
      <c r="E141">
        <v>0.65998439270557296</v>
      </c>
      <c r="F141">
        <v>1.15913458566748</v>
      </c>
      <c r="G141">
        <v>0.774513250740685</v>
      </c>
      <c r="H141">
        <v>0.73680980729428802</v>
      </c>
      <c r="I141" s="2">
        <v>0.51994391979131604</v>
      </c>
      <c r="J141">
        <f t="shared" si="5"/>
        <v>8</v>
      </c>
      <c r="K141" s="5">
        <f t="shared" si="4"/>
        <v>0.51994391979131604</v>
      </c>
    </row>
    <row r="142" spans="1:11" x14ac:dyDescent="0.25">
      <c r="A142" s="2">
        <v>407</v>
      </c>
      <c r="B142">
        <v>0.82902009496039197</v>
      </c>
      <c r="C142">
        <v>0.72267707721625996</v>
      </c>
      <c r="D142">
        <v>1.0941230217679301</v>
      </c>
      <c r="E142">
        <v>0.74068305742152096</v>
      </c>
      <c r="F142">
        <v>1.1508254852772399</v>
      </c>
      <c r="G142">
        <v>0.85429874748849199</v>
      </c>
      <c r="H142">
        <v>0.87384860045581803</v>
      </c>
      <c r="I142" s="2">
        <v>0.69087748284322903</v>
      </c>
      <c r="J142">
        <f t="shared" si="5"/>
        <v>8</v>
      </c>
      <c r="K142" s="5">
        <f t="shared" si="4"/>
        <v>0.69087748284322903</v>
      </c>
    </row>
    <row r="143" spans="1:11" x14ac:dyDescent="0.25">
      <c r="A143" s="2" t="s">
        <v>147</v>
      </c>
      <c r="B143">
        <v>1.70180517623154</v>
      </c>
      <c r="C143">
        <v>1.4232765866747401</v>
      </c>
      <c r="D143">
        <v>2.8573656374266698</v>
      </c>
      <c r="E143">
        <v>1.5522339679382799</v>
      </c>
      <c r="F143">
        <v>1.48029669485308</v>
      </c>
      <c r="G143">
        <v>1.22355462693746</v>
      </c>
      <c r="H143">
        <v>2.0067918782119598</v>
      </c>
      <c r="I143" s="2">
        <v>1.1283079161029601</v>
      </c>
      <c r="J143">
        <f t="shared" si="5"/>
        <v>8</v>
      </c>
      <c r="K143" s="5">
        <f t="shared" si="4"/>
        <v>1.1283079161029601</v>
      </c>
    </row>
    <row r="144" spans="1:11" x14ac:dyDescent="0.25">
      <c r="A144" s="2" t="s">
        <v>148</v>
      </c>
      <c r="B144">
        <v>0.92137528078921904</v>
      </c>
      <c r="C144">
        <v>0.66424859333992203</v>
      </c>
      <c r="D144">
        <v>2.33274138729722</v>
      </c>
      <c r="E144">
        <v>1.2236664494848</v>
      </c>
      <c r="F144">
        <v>0.99237014040121396</v>
      </c>
      <c r="G144">
        <v>0.98858528593988704</v>
      </c>
      <c r="H144">
        <v>1.6243341597994301</v>
      </c>
      <c r="I144" s="2">
        <v>0.85372705444641295</v>
      </c>
      <c r="J144">
        <f t="shared" si="5"/>
        <v>2</v>
      </c>
      <c r="K144" s="5">
        <f t="shared" si="4"/>
        <v>0.66424859333992203</v>
      </c>
    </row>
    <row r="145" spans="1:11" x14ac:dyDescent="0.25">
      <c r="A145" s="2" t="s">
        <v>129</v>
      </c>
      <c r="B145">
        <v>1.7928313240682701</v>
      </c>
      <c r="C145">
        <v>1.5147679839203601</v>
      </c>
      <c r="D145">
        <v>36.6342715830096</v>
      </c>
      <c r="E145">
        <v>1.02264857828096</v>
      </c>
      <c r="F145">
        <v>2.1591825011568599</v>
      </c>
      <c r="G145">
        <v>1.7633293990149901</v>
      </c>
      <c r="H145">
        <v>15.711068899421001</v>
      </c>
      <c r="I145" s="2">
        <v>1.27243777280115</v>
      </c>
      <c r="J145">
        <f t="shared" si="5"/>
        <v>4</v>
      </c>
      <c r="K145" s="5">
        <f t="shared" si="4"/>
        <v>1.02264857828096</v>
      </c>
    </row>
    <row r="146" spans="1:11" x14ac:dyDescent="0.25">
      <c r="A146" s="2" t="s">
        <v>149</v>
      </c>
      <c r="B146">
        <v>1.3262607359248599</v>
      </c>
      <c r="C146">
        <v>1.00165932795538</v>
      </c>
      <c r="D146">
        <v>37.602615907559901</v>
      </c>
      <c r="E146">
        <v>8.7067356253113495</v>
      </c>
      <c r="F146">
        <v>1.1770760425592599</v>
      </c>
      <c r="G146">
        <v>0.76919262372566499</v>
      </c>
      <c r="H146">
        <v>3.7186761459667301</v>
      </c>
      <c r="I146" s="2">
        <v>0.55249348801634801</v>
      </c>
      <c r="J146">
        <f t="shared" si="5"/>
        <v>8</v>
      </c>
      <c r="K146" s="5">
        <f t="shared" si="4"/>
        <v>0.55249348801634801</v>
      </c>
    </row>
    <row r="147" spans="1:11" x14ac:dyDescent="0.25">
      <c r="A147" s="2" t="s">
        <v>134</v>
      </c>
      <c r="B147">
        <v>2.5564384464946399</v>
      </c>
      <c r="C147">
        <v>1.7084246312104601</v>
      </c>
      <c r="D147">
        <v>2854.7903327649601</v>
      </c>
      <c r="E147">
        <v>3.3356044272218601</v>
      </c>
      <c r="F147">
        <v>3.00487424764927</v>
      </c>
      <c r="G147">
        <v>2.1046854704620701</v>
      </c>
      <c r="H147">
        <v>1120.2210857545699</v>
      </c>
      <c r="I147" s="2">
        <v>4.1053425298096702</v>
      </c>
      <c r="J147">
        <f t="shared" si="5"/>
        <v>2</v>
      </c>
      <c r="K147" s="5">
        <f t="shared" si="4"/>
        <v>1.7084246312104601</v>
      </c>
    </row>
    <row r="148" spans="1:11" x14ac:dyDescent="0.25">
      <c r="A148" s="2" t="s">
        <v>135</v>
      </c>
      <c r="B148">
        <v>2.0958150286013701</v>
      </c>
      <c r="C148">
        <v>1.2643872319331599</v>
      </c>
      <c r="D148">
        <v>376878.810760458</v>
      </c>
      <c r="E148">
        <v>10.0893882743033</v>
      </c>
      <c r="F148">
        <v>2.8308192429790102</v>
      </c>
      <c r="G148">
        <v>1.79411425758301</v>
      </c>
      <c r="H148">
        <v>67.601182270598102</v>
      </c>
      <c r="I148" s="2">
        <v>1.4592222946404001</v>
      </c>
      <c r="J148">
        <f t="shared" si="5"/>
        <v>2</v>
      </c>
      <c r="K148" s="5">
        <f t="shared" si="4"/>
        <v>1.2643872319331599</v>
      </c>
    </row>
    <row r="149" spans="1:11" x14ac:dyDescent="0.25">
      <c r="A149" s="2" t="s">
        <v>136</v>
      </c>
      <c r="B149">
        <v>2.0951342797822901</v>
      </c>
      <c r="C149">
        <v>1.3403433442083399</v>
      </c>
      <c r="D149">
        <v>209338.67237052901</v>
      </c>
      <c r="E149">
        <v>11.3808694312065</v>
      </c>
      <c r="F149">
        <v>2.5776894713990099</v>
      </c>
      <c r="G149">
        <v>1.6472301429887899</v>
      </c>
      <c r="H149">
        <v>34.822996415928998</v>
      </c>
      <c r="I149" s="2">
        <v>1.3575696649529001</v>
      </c>
      <c r="J149">
        <f t="shared" si="5"/>
        <v>2</v>
      </c>
      <c r="K149" s="5">
        <f t="shared" si="4"/>
        <v>1.3403433442083399</v>
      </c>
    </row>
    <row r="150" spans="1:11" x14ac:dyDescent="0.25">
      <c r="A150" s="2" t="s">
        <v>150</v>
      </c>
      <c r="B150">
        <v>1.7575157015424201</v>
      </c>
      <c r="C150">
        <v>1.4593413873438399</v>
      </c>
      <c r="D150">
        <v>3.9173005268871099</v>
      </c>
      <c r="E150">
        <v>1.8205214576928199</v>
      </c>
      <c r="F150">
        <v>2.9316624656252701</v>
      </c>
      <c r="G150">
        <v>2.12591078971055</v>
      </c>
      <c r="H150">
        <v>2.3730503535310401</v>
      </c>
      <c r="I150" s="2">
        <v>1.45583629925698</v>
      </c>
      <c r="J150">
        <f t="shared" si="5"/>
        <v>8</v>
      </c>
      <c r="K150" s="5">
        <f t="shared" si="4"/>
        <v>1.45583629925698</v>
      </c>
    </row>
    <row r="151" spans="1:11" x14ac:dyDescent="0.25">
      <c r="A151" s="2" t="s">
        <v>151</v>
      </c>
      <c r="B151">
        <v>1.3246364237585</v>
      </c>
      <c r="C151">
        <v>1.1414706873954099</v>
      </c>
      <c r="D151">
        <v>2.1525953386555501</v>
      </c>
      <c r="E151">
        <v>1.20685990865893</v>
      </c>
      <c r="F151">
        <v>1.88425245944597</v>
      </c>
      <c r="G151">
        <v>1.4132732740793501</v>
      </c>
      <c r="H151">
        <v>1.7165241514031899</v>
      </c>
      <c r="I151" s="2">
        <v>1.2146692331256601</v>
      </c>
      <c r="J151">
        <f t="shared" si="5"/>
        <v>2</v>
      </c>
      <c r="K151" s="5">
        <f t="shared" si="4"/>
        <v>1.1414706873954099</v>
      </c>
    </row>
    <row r="152" spans="1:11" x14ac:dyDescent="0.25">
      <c r="A152" s="2" t="s">
        <v>152</v>
      </c>
      <c r="B152">
        <v>1.0331294683186401</v>
      </c>
      <c r="C152">
        <v>0.762332693291215</v>
      </c>
      <c r="D152">
        <v>11.320007601653399</v>
      </c>
      <c r="E152">
        <v>1.21452193377049</v>
      </c>
      <c r="F152">
        <v>1.33793202176124</v>
      </c>
      <c r="G152">
        <v>0.803744452957178</v>
      </c>
      <c r="H152">
        <v>3.57681935475728</v>
      </c>
      <c r="I152" s="2">
        <v>0.60763514674775798</v>
      </c>
      <c r="J152">
        <f t="shared" si="5"/>
        <v>8</v>
      </c>
      <c r="K152" s="5">
        <f t="shared" si="4"/>
        <v>0.60763514674775798</v>
      </c>
    </row>
    <row r="153" spans="1:11" x14ac:dyDescent="0.25">
      <c r="A153" s="2" t="s">
        <v>153</v>
      </c>
      <c r="B153">
        <v>1.34368357307507</v>
      </c>
      <c r="C153">
        <v>0.80200746113680299</v>
      </c>
      <c r="D153">
        <v>1.0865498766864501</v>
      </c>
      <c r="E153">
        <v>0.62084761064735905</v>
      </c>
      <c r="F153">
        <v>1.6974093150118601</v>
      </c>
      <c r="G153">
        <v>1.14690932480001</v>
      </c>
      <c r="H153">
        <v>1.1067178925769701</v>
      </c>
      <c r="I153" s="2">
        <v>0.91518714137622603</v>
      </c>
      <c r="J153">
        <f t="shared" si="5"/>
        <v>4</v>
      </c>
      <c r="K153" s="5">
        <f t="shared" si="4"/>
        <v>0.62084761064735905</v>
      </c>
    </row>
    <row r="154" spans="1:11" x14ac:dyDescent="0.25">
      <c r="A154" s="2" t="s">
        <v>154</v>
      </c>
      <c r="B154">
        <v>2.4339901727650699</v>
      </c>
      <c r="C154">
        <v>1.6390986814005299</v>
      </c>
      <c r="D154">
        <v>4.2199067226248799</v>
      </c>
      <c r="E154">
        <v>1.44735356677543</v>
      </c>
      <c r="F154">
        <v>2.9217432610171601</v>
      </c>
      <c r="G154">
        <v>2.0474702153324902</v>
      </c>
      <c r="H154">
        <v>3.3698403939301902</v>
      </c>
      <c r="I154" s="2">
        <v>1.3613505726014199</v>
      </c>
      <c r="J154">
        <f t="shared" si="5"/>
        <v>8</v>
      </c>
      <c r="K154" s="5">
        <f t="shared" si="4"/>
        <v>1.3613505726014199</v>
      </c>
    </row>
    <row r="155" spans="1:11" x14ac:dyDescent="0.25">
      <c r="A155" s="2" t="s">
        <v>155</v>
      </c>
      <c r="B155">
        <v>2.69060761629546</v>
      </c>
      <c r="C155">
        <v>2.0890444602014999</v>
      </c>
      <c r="D155">
        <v>1.87540631686545</v>
      </c>
      <c r="E155">
        <v>1.5921859383122301</v>
      </c>
      <c r="F155">
        <v>3.0649198550983501</v>
      </c>
      <c r="G155">
        <v>2.4826482033601001</v>
      </c>
      <c r="H155">
        <v>1.87627783317623</v>
      </c>
      <c r="I155" s="2">
        <v>1.7326551931749801</v>
      </c>
      <c r="J155">
        <f t="shared" si="5"/>
        <v>4</v>
      </c>
      <c r="K155" s="5">
        <f t="shared" si="4"/>
        <v>1.5921859383122301</v>
      </c>
    </row>
    <row r="156" spans="1:11" x14ac:dyDescent="0.25">
      <c r="A156" s="2" t="s">
        <v>156</v>
      </c>
      <c r="B156">
        <v>2.3166176321837302</v>
      </c>
      <c r="C156">
        <v>1.6997952437023101</v>
      </c>
      <c r="D156">
        <v>2.1496330253213198</v>
      </c>
      <c r="E156">
        <v>1.4434916083451499</v>
      </c>
      <c r="F156">
        <v>2.5001907576455</v>
      </c>
      <c r="G156">
        <v>1.8290062540934999</v>
      </c>
      <c r="H156">
        <v>1.88759651077767</v>
      </c>
      <c r="I156" s="2">
        <v>1.32543565898084</v>
      </c>
      <c r="J156">
        <f t="shared" si="5"/>
        <v>8</v>
      </c>
      <c r="K156" s="5">
        <f t="shared" si="4"/>
        <v>1.32543565898084</v>
      </c>
    </row>
    <row r="157" spans="1:11" x14ac:dyDescent="0.25">
      <c r="A157" s="2" t="s">
        <v>157</v>
      </c>
      <c r="B157">
        <v>1.2167387273002599</v>
      </c>
      <c r="C157">
        <v>0.71107178300569296</v>
      </c>
      <c r="D157">
        <v>3.69416644052566</v>
      </c>
      <c r="E157">
        <v>0.98925724166033602</v>
      </c>
      <c r="F157">
        <v>1.3235551045459499</v>
      </c>
      <c r="G157">
        <v>0.85325441183936801</v>
      </c>
      <c r="H157">
        <v>0.72585883106173299</v>
      </c>
      <c r="I157" s="2">
        <v>0.59498070279139403</v>
      </c>
      <c r="J157">
        <f t="shared" si="5"/>
        <v>8</v>
      </c>
      <c r="K157" s="5">
        <f t="shared" si="4"/>
        <v>0.59498070279139403</v>
      </c>
    </row>
    <row r="158" spans="1:11" x14ac:dyDescent="0.25">
      <c r="A158" s="2" t="s">
        <v>158</v>
      </c>
      <c r="B158">
        <v>1.72361337587423</v>
      </c>
      <c r="C158">
        <v>1.3908918965266801</v>
      </c>
      <c r="D158">
        <v>5.2336905762432497</v>
      </c>
      <c r="E158">
        <v>1.63604094573972</v>
      </c>
      <c r="F158">
        <v>1.5771246624279001</v>
      </c>
      <c r="G158">
        <v>1.3183849070832601</v>
      </c>
      <c r="H158">
        <v>1.71911528820094</v>
      </c>
      <c r="I158" s="2">
        <v>1.06080759181073</v>
      </c>
      <c r="J158">
        <f t="shared" si="5"/>
        <v>8</v>
      </c>
      <c r="K158" s="5">
        <f t="shared" si="4"/>
        <v>1.06080759181073</v>
      </c>
    </row>
    <row r="159" spans="1:11" x14ac:dyDescent="0.25">
      <c r="A159" s="2" t="s">
        <v>159</v>
      </c>
      <c r="B159">
        <v>1.5820355709949201</v>
      </c>
      <c r="C159">
        <v>1.3353443204472999</v>
      </c>
      <c r="D159">
        <v>2.6857190553562398</v>
      </c>
      <c r="E159">
        <v>1.51130844874271</v>
      </c>
      <c r="F159">
        <v>2.6102317109061102</v>
      </c>
      <c r="G159">
        <v>2.1240587086006602</v>
      </c>
      <c r="H159">
        <v>1.9951589530944001</v>
      </c>
      <c r="I159" s="2">
        <v>1.68857156437072</v>
      </c>
      <c r="J159">
        <f t="shared" si="5"/>
        <v>2</v>
      </c>
      <c r="K159" s="5">
        <f t="shared" si="4"/>
        <v>1.3353443204472999</v>
      </c>
    </row>
    <row r="160" spans="1:11" x14ac:dyDescent="0.25">
      <c r="A160" s="2" t="s">
        <v>160</v>
      </c>
      <c r="B160">
        <v>1.25001657977311</v>
      </c>
      <c r="C160">
        <v>1.0041363275002</v>
      </c>
      <c r="D160">
        <v>1.5768505552990399</v>
      </c>
      <c r="E160">
        <v>0.98659275384534995</v>
      </c>
      <c r="F160">
        <v>0.96696860985727395</v>
      </c>
      <c r="G160">
        <v>0.69728637102385704</v>
      </c>
      <c r="H160">
        <v>0.99524024281374002</v>
      </c>
      <c r="I160" s="2">
        <v>0.70398623854311304</v>
      </c>
      <c r="J160">
        <f t="shared" si="5"/>
        <v>6</v>
      </c>
      <c r="K160" s="5">
        <f t="shared" si="4"/>
        <v>0.69728637102385704</v>
      </c>
    </row>
    <row r="161" spans="1:11" x14ac:dyDescent="0.25">
      <c r="A161" s="2" t="s">
        <v>161</v>
      </c>
      <c r="B161">
        <v>1.4397789116505799</v>
      </c>
      <c r="C161">
        <v>1.15667616765489</v>
      </c>
      <c r="D161">
        <v>1.55828038265252</v>
      </c>
      <c r="E161">
        <v>1.2145480438345599</v>
      </c>
      <c r="F161">
        <v>1.87727231906369</v>
      </c>
      <c r="G161">
        <v>1.46510366761999</v>
      </c>
      <c r="H161">
        <v>1.43557241383048</v>
      </c>
      <c r="I161" s="2">
        <v>1.03426176274548</v>
      </c>
      <c r="J161">
        <f t="shared" si="5"/>
        <v>8</v>
      </c>
      <c r="K161" s="5">
        <f t="shared" si="4"/>
        <v>1.03426176274548</v>
      </c>
    </row>
    <row r="162" spans="1:11" x14ac:dyDescent="0.25">
      <c r="A162" s="2" t="s">
        <v>162</v>
      </c>
      <c r="B162">
        <v>1.2014552401474601</v>
      </c>
      <c r="C162">
        <v>0.99690106416056601</v>
      </c>
      <c r="D162">
        <v>1.85258953257267</v>
      </c>
      <c r="E162">
        <v>1.0584850805417501</v>
      </c>
      <c r="F162">
        <v>1.0115483549306501</v>
      </c>
      <c r="G162">
        <v>0.78600435783388001</v>
      </c>
      <c r="H162">
        <v>1.1752268027369499</v>
      </c>
      <c r="I162" s="2">
        <v>0.69142544466475997</v>
      </c>
      <c r="J162">
        <f t="shared" si="5"/>
        <v>8</v>
      </c>
      <c r="K162" s="5">
        <f t="shared" si="4"/>
        <v>0.69142544466475997</v>
      </c>
    </row>
    <row r="163" spans="1:11" x14ac:dyDescent="0.25">
      <c r="A163" s="2" t="s">
        <v>163</v>
      </c>
      <c r="B163">
        <v>1.86512360255716</v>
      </c>
      <c r="C163">
        <v>1.6711578937559499</v>
      </c>
      <c r="D163">
        <v>221.86775731062201</v>
      </c>
      <c r="E163">
        <v>2.5731589637024102</v>
      </c>
      <c r="F163">
        <v>2.42486139621349</v>
      </c>
      <c r="G163">
        <v>1.94348948727073</v>
      </c>
      <c r="H163">
        <v>3.32021372345246</v>
      </c>
      <c r="I163" s="2">
        <v>1.6286367749949</v>
      </c>
      <c r="J163">
        <f t="shared" si="5"/>
        <v>8</v>
      </c>
      <c r="K163" s="5">
        <f t="shared" si="4"/>
        <v>1.6286367749949</v>
      </c>
    </row>
    <row r="164" spans="1:11" x14ac:dyDescent="0.25">
      <c r="A164" s="2" t="s">
        <v>164</v>
      </c>
      <c r="B164">
        <v>1.6588121066710799</v>
      </c>
      <c r="C164">
        <v>1.15662512684928</v>
      </c>
      <c r="D164">
        <v>783.31519689643005</v>
      </c>
      <c r="E164">
        <v>4.9837210329543602</v>
      </c>
      <c r="F164">
        <v>2.6608915014360401</v>
      </c>
      <c r="G164">
        <v>1.8489535451413399</v>
      </c>
      <c r="H164">
        <v>3.7994320447183298</v>
      </c>
      <c r="I164" s="2">
        <v>1.1586429746142</v>
      </c>
      <c r="J164">
        <f t="shared" si="5"/>
        <v>2</v>
      </c>
      <c r="K164" s="5">
        <f t="shared" si="4"/>
        <v>1.15662512684928</v>
      </c>
    </row>
    <row r="165" spans="1:11" x14ac:dyDescent="0.25">
      <c r="A165" s="2" t="s">
        <v>165</v>
      </c>
      <c r="B165">
        <v>1.6738387684482801</v>
      </c>
      <c r="C165">
        <v>1.2521575369793301</v>
      </c>
      <c r="D165">
        <v>49.074892553640197</v>
      </c>
      <c r="E165">
        <v>3.4561572820888</v>
      </c>
      <c r="F165">
        <v>1.9872082057734699</v>
      </c>
      <c r="G165">
        <v>1.4676797301706701</v>
      </c>
      <c r="H165">
        <v>2.8833256665734899</v>
      </c>
      <c r="I165" s="2">
        <v>1.0452952870205601</v>
      </c>
      <c r="J165">
        <f t="shared" si="5"/>
        <v>8</v>
      </c>
      <c r="K165" s="5">
        <f t="shared" si="4"/>
        <v>1.0452952870205601</v>
      </c>
    </row>
    <row r="166" spans="1:11" x14ac:dyDescent="0.25">
      <c r="A166" s="2" t="s">
        <v>166</v>
      </c>
      <c r="B166">
        <v>2.0147810738977601</v>
      </c>
      <c r="C166">
        <v>1.52944847452735</v>
      </c>
      <c r="D166">
        <v>5.5866699357776302</v>
      </c>
      <c r="E166">
        <v>2.0357794551015198</v>
      </c>
      <c r="F166">
        <v>2.8182028658469598</v>
      </c>
      <c r="G166">
        <v>2.1338827299993501</v>
      </c>
      <c r="H166">
        <v>2.4305424103430102</v>
      </c>
      <c r="I166" s="2">
        <v>1.6182929166833999</v>
      </c>
      <c r="J166">
        <f t="shared" si="5"/>
        <v>2</v>
      </c>
      <c r="K166" s="5">
        <f t="shared" si="4"/>
        <v>1.52944847452735</v>
      </c>
    </row>
    <row r="167" spans="1:11" x14ac:dyDescent="0.25">
      <c r="A167" s="2" t="s">
        <v>167</v>
      </c>
      <c r="B167">
        <v>1.4143753633813001</v>
      </c>
      <c r="C167">
        <v>1.21882328361741</v>
      </c>
      <c r="D167">
        <v>2.16879989419692</v>
      </c>
      <c r="E167">
        <v>1.3685908867301499</v>
      </c>
      <c r="F167">
        <v>2.0119215411967</v>
      </c>
      <c r="G167">
        <v>1.5806132725762101</v>
      </c>
      <c r="H167">
        <v>1.55603930029521</v>
      </c>
      <c r="I167" s="2">
        <v>1.1085701906688601</v>
      </c>
      <c r="J167">
        <f t="shared" si="5"/>
        <v>8</v>
      </c>
      <c r="K167" s="5">
        <f t="shared" si="4"/>
        <v>1.1085701906688601</v>
      </c>
    </row>
    <row r="168" spans="1:11" x14ac:dyDescent="0.25">
      <c r="A168" s="2" t="s">
        <v>168</v>
      </c>
      <c r="B168">
        <v>1.20933976611139</v>
      </c>
      <c r="C168">
        <v>0.98192367510303702</v>
      </c>
      <c r="D168">
        <v>2.2587356429167502</v>
      </c>
      <c r="E168">
        <v>1.08101435667049</v>
      </c>
      <c r="F168">
        <v>1.76024364813488</v>
      </c>
      <c r="G168">
        <v>1.2574435810337601</v>
      </c>
      <c r="H168">
        <v>1.4907227842264399</v>
      </c>
      <c r="I168" s="2">
        <v>0.82592366993864597</v>
      </c>
      <c r="J168">
        <f t="shared" si="5"/>
        <v>8</v>
      </c>
      <c r="K168" s="5">
        <f t="shared" si="4"/>
        <v>0.82592366993864597</v>
      </c>
    </row>
    <row r="169" spans="1:11" x14ac:dyDescent="0.25">
      <c r="A169" s="2" t="s">
        <v>169</v>
      </c>
      <c r="B169">
        <v>1.2903490114571601</v>
      </c>
      <c r="C169">
        <v>0.91235504967913394</v>
      </c>
      <c r="D169">
        <v>1.48669282250062</v>
      </c>
      <c r="E169">
        <v>1.0075259988510401</v>
      </c>
      <c r="F169">
        <v>1.7863328581303799</v>
      </c>
      <c r="G169">
        <v>1.4354011388779</v>
      </c>
      <c r="H169">
        <v>1.1901397613553399</v>
      </c>
      <c r="I169" s="2">
        <v>1.00800763653631</v>
      </c>
      <c r="J169">
        <f t="shared" si="5"/>
        <v>2</v>
      </c>
      <c r="K169" s="5">
        <f t="shared" si="4"/>
        <v>0.91235504967913394</v>
      </c>
    </row>
    <row r="170" spans="1:11" x14ac:dyDescent="0.25">
      <c r="A170" s="2" t="s">
        <v>170</v>
      </c>
      <c r="B170">
        <v>1.3452816895719999</v>
      </c>
      <c r="C170">
        <v>1.21865665873873</v>
      </c>
      <c r="D170">
        <v>3.4915092604831299</v>
      </c>
      <c r="E170">
        <v>1.4728192477170901</v>
      </c>
      <c r="F170">
        <v>1.4028264980824201</v>
      </c>
      <c r="G170">
        <v>1.2436982983756899</v>
      </c>
      <c r="H170">
        <v>1.90496767817526</v>
      </c>
      <c r="I170" s="2">
        <v>1.18955160089194</v>
      </c>
      <c r="J170">
        <f t="shared" si="5"/>
        <v>8</v>
      </c>
      <c r="K170" s="5">
        <f t="shared" si="4"/>
        <v>1.18955160089194</v>
      </c>
    </row>
    <row r="171" spans="1:11" x14ac:dyDescent="0.25">
      <c r="A171" s="2">
        <v>412</v>
      </c>
      <c r="B171">
        <v>1.2570091496440501</v>
      </c>
      <c r="C171">
        <v>0.77745311945352702</v>
      </c>
      <c r="D171">
        <v>3.0768750674027201</v>
      </c>
      <c r="E171">
        <v>0.96939300165123299</v>
      </c>
      <c r="F171">
        <v>1.53327530696057</v>
      </c>
      <c r="G171">
        <v>1.1032377356473999</v>
      </c>
      <c r="H171">
        <v>1.7147986649599201</v>
      </c>
      <c r="I171" s="2">
        <v>0.77827514277679699</v>
      </c>
      <c r="J171">
        <f t="shared" si="5"/>
        <v>2</v>
      </c>
      <c r="K171" s="5">
        <f t="shared" si="4"/>
        <v>0.77745311945352702</v>
      </c>
    </row>
    <row r="172" spans="1:11" x14ac:dyDescent="0.25">
      <c r="A172" s="2" t="s">
        <v>171</v>
      </c>
      <c r="B172">
        <v>1.3210534710572399</v>
      </c>
      <c r="C172">
        <v>1.07640157532942</v>
      </c>
      <c r="D172">
        <v>2.4299722826728098</v>
      </c>
      <c r="E172">
        <v>1.1825207769125701</v>
      </c>
      <c r="F172">
        <v>1.5437064737734001</v>
      </c>
      <c r="G172">
        <v>1.2012614406229201</v>
      </c>
      <c r="H172">
        <v>0.97330128320363496</v>
      </c>
      <c r="I172" s="2">
        <v>0.74669278351811796</v>
      </c>
      <c r="J172">
        <f t="shared" si="5"/>
        <v>8</v>
      </c>
      <c r="K172" s="5">
        <f t="shared" si="4"/>
        <v>0.74669278351811796</v>
      </c>
    </row>
    <row r="173" spans="1:11" x14ac:dyDescent="0.25">
      <c r="A173" s="2" t="s">
        <v>172</v>
      </c>
      <c r="B173">
        <v>1.22082621792334</v>
      </c>
      <c r="C173">
        <v>1.06681041678229</v>
      </c>
      <c r="D173">
        <v>1.49588057792852</v>
      </c>
      <c r="E173">
        <v>1.1395176841114101</v>
      </c>
      <c r="F173">
        <v>1.0032113154815601</v>
      </c>
      <c r="G173">
        <v>0.83902885298887797</v>
      </c>
      <c r="H173">
        <v>1.03874715133294</v>
      </c>
      <c r="I173" s="2">
        <v>0.65277029939908604</v>
      </c>
      <c r="J173">
        <f t="shared" si="5"/>
        <v>8</v>
      </c>
      <c r="K173" s="5">
        <f t="shared" si="4"/>
        <v>0.65277029939908604</v>
      </c>
    </row>
    <row r="174" spans="1:11" x14ac:dyDescent="0.25">
      <c r="A174" s="2" t="s">
        <v>173</v>
      </c>
      <c r="B174">
        <v>1.1855581155189501</v>
      </c>
      <c r="C174">
        <v>0.98153231658846196</v>
      </c>
      <c r="D174">
        <v>1.93610870778147</v>
      </c>
      <c r="E174">
        <v>1.1683432357715999</v>
      </c>
      <c r="F174">
        <v>1.15389610898239</v>
      </c>
      <c r="G174">
        <v>0.962731774517399</v>
      </c>
      <c r="H174">
        <v>1.3930330540921201</v>
      </c>
      <c r="I174" s="2">
        <v>0.747477214488803</v>
      </c>
      <c r="J174">
        <f t="shared" si="5"/>
        <v>8</v>
      </c>
      <c r="K174" s="5">
        <f t="shared" si="4"/>
        <v>0.747477214488803</v>
      </c>
    </row>
    <row r="175" spans="1:11" x14ac:dyDescent="0.25">
      <c r="A175" s="2" t="s">
        <v>174</v>
      </c>
      <c r="B175">
        <v>1.21042337432708</v>
      </c>
      <c r="C175">
        <v>1.1360850156270199</v>
      </c>
      <c r="D175">
        <v>1.9627715637243199</v>
      </c>
      <c r="E175">
        <v>1.4632494743297999</v>
      </c>
      <c r="F175">
        <v>1.6450638988314299</v>
      </c>
      <c r="G175">
        <v>1.59840493317735</v>
      </c>
      <c r="H175">
        <v>3.1626059722095898</v>
      </c>
      <c r="I175" s="2">
        <v>1.4449604415414801</v>
      </c>
      <c r="J175">
        <f t="shared" si="5"/>
        <v>2</v>
      </c>
      <c r="K175" s="5">
        <f t="shared" si="4"/>
        <v>1.1360850156270199</v>
      </c>
    </row>
    <row r="176" spans="1:11" x14ac:dyDescent="0.25">
      <c r="A176" s="2" t="s">
        <v>153</v>
      </c>
      <c r="B176">
        <v>2.0602056732163798</v>
      </c>
      <c r="C176">
        <v>1.3065168460185399</v>
      </c>
      <c r="D176">
        <v>277575.13580668799</v>
      </c>
      <c r="E176">
        <v>13.4811177931074</v>
      </c>
      <c r="F176">
        <v>3.0960838363885301</v>
      </c>
      <c r="G176">
        <v>2.08919482185983</v>
      </c>
      <c r="H176">
        <v>34.307448884891301</v>
      </c>
      <c r="I176" s="2">
        <v>1.55367631331423</v>
      </c>
      <c r="J176">
        <f t="shared" si="5"/>
        <v>2</v>
      </c>
      <c r="K176" s="5">
        <f t="shared" si="4"/>
        <v>1.3065168460185399</v>
      </c>
    </row>
    <row r="177" spans="1:11" x14ac:dyDescent="0.25">
      <c r="A177" s="2" t="s">
        <v>175</v>
      </c>
      <c r="B177">
        <v>0.88289709874796396</v>
      </c>
      <c r="C177">
        <v>0.76629353246189302</v>
      </c>
      <c r="D177">
        <v>1.3410240985839701</v>
      </c>
      <c r="E177">
        <v>0.93978789423632902</v>
      </c>
      <c r="F177">
        <v>1.2467855044393401</v>
      </c>
      <c r="G177">
        <v>0.97016384369966602</v>
      </c>
      <c r="H177">
        <v>1.1619869004071599</v>
      </c>
      <c r="I177" s="2">
        <v>0.75095816673513405</v>
      </c>
      <c r="J177">
        <f t="shared" si="5"/>
        <v>8</v>
      </c>
      <c r="K177" s="5">
        <f t="shared" si="4"/>
        <v>0.75095816673513405</v>
      </c>
    </row>
    <row r="178" spans="1:11" x14ac:dyDescent="0.25">
      <c r="A178" s="2" t="s">
        <v>176</v>
      </c>
      <c r="B178">
        <v>1.44784808139905</v>
      </c>
      <c r="C178">
        <v>1.2090812747314199</v>
      </c>
      <c r="D178">
        <v>7.9855123168578199</v>
      </c>
      <c r="E178">
        <v>1.7069573786893399</v>
      </c>
      <c r="F178">
        <v>1.9217261393129501</v>
      </c>
      <c r="G178">
        <v>1.49330700453795</v>
      </c>
      <c r="H178">
        <v>2.70282771169461</v>
      </c>
      <c r="I178" s="2">
        <v>1.2294182302510499</v>
      </c>
      <c r="J178">
        <f t="shared" si="5"/>
        <v>2</v>
      </c>
      <c r="K178" s="5">
        <f t="shared" si="4"/>
        <v>1.2090812747314199</v>
      </c>
    </row>
    <row r="179" spans="1:11" x14ac:dyDescent="0.25">
      <c r="A179" s="2" t="s">
        <v>177</v>
      </c>
      <c r="B179">
        <v>1.4449923073385</v>
      </c>
      <c r="C179">
        <v>1.0622479239221201</v>
      </c>
      <c r="D179">
        <v>3.5011007490626</v>
      </c>
      <c r="E179">
        <v>1.2501069231155499</v>
      </c>
      <c r="F179">
        <v>2.0667187399732598</v>
      </c>
      <c r="G179">
        <v>1.48269104238069</v>
      </c>
      <c r="H179">
        <v>2.2110461598640101</v>
      </c>
      <c r="I179" s="2">
        <v>0.97953943046724101</v>
      </c>
      <c r="J179">
        <f t="shared" si="5"/>
        <v>8</v>
      </c>
      <c r="K179" s="5">
        <f t="shared" si="4"/>
        <v>0.97953943046724101</v>
      </c>
    </row>
    <row r="180" spans="1:11" x14ac:dyDescent="0.25">
      <c r="A180" s="2" t="s">
        <v>178</v>
      </c>
      <c r="B180">
        <v>0.95295104607610104</v>
      </c>
      <c r="C180">
        <v>0.79475646607775297</v>
      </c>
      <c r="D180">
        <v>10.3807591772796</v>
      </c>
      <c r="E180">
        <v>1.58210146377914</v>
      </c>
      <c r="F180">
        <v>0.87288284355091905</v>
      </c>
      <c r="G180">
        <v>0.78925390028492903</v>
      </c>
      <c r="H180">
        <v>1.3823063142994401</v>
      </c>
      <c r="I180" s="2">
        <v>0.64047931900572197</v>
      </c>
      <c r="J180">
        <f t="shared" si="5"/>
        <v>8</v>
      </c>
      <c r="K180" s="5">
        <f t="shared" si="4"/>
        <v>0.64047931900572197</v>
      </c>
    </row>
    <row r="181" spans="1:11" x14ac:dyDescent="0.25">
      <c r="A181" s="2" t="s">
        <v>179</v>
      </c>
      <c r="B181">
        <v>1.1886667052159601</v>
      </c>
      <c r="C181">
        <v>0.86268811265079404</v>
      </c>
      <c r="D181">
        <v>1.68161414102124</v>
      </c>
      <c r="E181">
        <v>0.92557606892129596</v>
      </c>
      <c r="F181">
        <v>1.40278923726164</v>
      </c>
      <c r="G181">
        <v>1.0353715114509501</v>
      </c>
      <c r="H181">
        <v>1.22661926370029</v>
      </c>
      <c r="I181" s="2">
        <v>0.73819440025660699</v>
      </c>
      <c r="J181">
        <f t="shared" si="5"/>
        <v>8</v>
      </c>
      <c r="K181" s="5">
        <f t="shared" si="4"/>
        <v>0.73819440025660699</v>
      </c>
    </row>
    <row r="182" spans="1:11" x14ac:dyDescent="0.25">
      <c r="A182" s="2" t="s">
        <v>180</v>
      </c>
      <c r="B182">
        <v>2.0389153828027</v>
      </c>
      <c r="C182">
        <v>1.5469070876859701</v>
      </c>
      <c r="D182">
        <v>4.5494763723344303</v>
      </c>
      <c r="E182">
        <v>1.4366890431486501</v>
      </c>
      <c r="F182">
        <v>3.2866944207301501</v>
      </c>
      <c r="G182">
        <v>2.5022756113920201</v>
      </c>
      <c r="H182">
        <v>3.7820008331842101</v>
      </c>
      <c r="I182" s="2">
        <v>1.6629775215762299</v>
      </c>
      <c r="J182">
        <f t="shared" si="5"/>
        <v>4</v>
      </c>
      <c r="K182" s="5">
        <f t="shared" si="4"/>
        <v>1.4366890431486501</v>
      </c>
    </row>
    <row r="183" spans="1:11" x14ac:dyDescent="0.25">
      <c r="A183" s="2" t="s">
        <v>181</v>
      </c>
      <c r="B183">
        <v>1.38797443211833</v>
      </c>
      <c r="C183">
        <v>1.08224110967781</v>
      </c>
      <c r="D183">
        <v>43.866140696954801</v>
      </c>
      <c r="E183">
        <v>1.19671344241265</v>
      </c>
      <c r="F183">
        <v>1.8617239596238599</v>
      </c>
      <c r="G183">
        <v>1.42592370312456</v>
      </c>
      <c r="H183">
        <v>2.4130926658277301</v>
      </c>
      <c r="I183" s="2">
        <v>0.99362109433879997</v>
      </c>
      <c r="J183">
        <f t="shared" si="5"/>
        <v>8</v>
      </c>
      <c r="K183" s="5">
        <f t="shared" si="4"/>
        <v>0.99362109433879997</v>
      </c>
    </row>
    <row r="184" spans="1:11" x14ac:dyDescent="0.25">
      <c r="A184" s="2" t="s">
        <v>182</v>
      </c>
      <c r="B184">
        <v>1.43454949329671</v>
      </c>
      <c r="C184">
        <v>1.1724967147051699</v>
      </c>
      <c r="D184">
        <v>2.3686589402454299</v>
      </c>
      <c r="E184">
        <v>1.01379432864938</v>
      </c>
      <c r="F184">
        <v>1.9633067475208801</v>
      </c>
      <c r="G184">
        <v>1.5260110060273</v>
      </c>
      <c r="H184">
        <v>1.3664491213515699</v>
      </c>
      <c r="I184" s="2">
        <v>1.1072604808480599</v>
      </c>
      <c r="J184">
        <f t="shared" si="5"/>
        <v>4</v>
      </c>
      <c r="K184" s="5">
        <f t="shared" si="4"/>
        <v>1.01379432864938</v>
      </c>
    </row>
    <row r="185" spans="1:11" x14ac:dyDescent="0.25">
      <c r="A185" s="2" t="s">
        <v>183</v>
      </c>
      <c r="B185">
        <v>2.5117996707899701</v>
      </c>
      <c r="C185">
        <v>1.79425850189818</v>
      </c>
      <c r="D185">
        <v>776.57800614628002</v>
      </c>
      <c r="E185">
        <v>7.4594748171882896</v>
      </c>
      <c r="F185">
        <v>3.3130797091364701</v>
      </c>
      <c r="G185">
        <v>2.40237666196116</v>
      </c>
      <c r="H185">
        <v>26.100251546803499</v>
      </c>
      <c r="I185" s="2">
        <v>2.0483362423564699</v>
      </c>
      <c r="J185">
        <f t="shared" si="5"/>
        <v>2</v>
      </c>
      <c r="K185" s="5">
        <f t="shared" si="4"/>
        <v>1.79425850189818</v>
      </c>
    </row>
    <row r="186" spans="1:11" x14ac:dyDescent="0.25">
      <c r="A186" s="2" t="s">
        <v>168</v>
      </c>
      <c r="B186">
        <v>1.87563306677312</v>
      </c>
      <c r="C186">
        <v>1.5087675258470099</v>
      </c>
      <c r="D186">
        <v>840.35396029546598</v>
      </c>
      <c r="E186">
        <v>1.7665298003944101</v>
      </c>
      <c r="F186">
        <v>1.97505204847641</v>
      </c>
      <c r="G186">
        <v>1.6283737946698</v>
      </c>
      <c r="H186">
        <v>1.5334992886585199</v>
      </c>
      <c r="I186" s="2">
        <v>1.2169691643007801</v>
      </c>
      <c r="J186">
        <f t="shared" si="5"/>
        <v>8</v>
      </c>
      <c r="K186" s="5">
        <f t="shared" si="4"/>
        <v>1.2169691643007801</v>
      </c>
    </row>
    <row r="187" spans="1:11" x14ac:dyDescent="0.25">
      <c r="A187" s="2" t="s">
        <v>169</v>
      </c>
      <c r="B187">
        <v>2.1057918127383202</v>
      </c>
      <c r="C187">
        <v>1.59538091948776</v>
      </c>
      <c r="D187">
        <v>303254.02535342198</v>
      </c>
      <c r="E187">
        <v>20.132676068848401</v>
      </c>
      <c r="F187">
        <v>2.6285687080318798</v>
      </c>
      <c r="G187">
        <v>2.01810275127094</v>
      </c>
      <c r="H187">
        <v>66.523617416643305</v>
      </c>
      <c r="I187" s="2">
        <v>1.93847543945239</v>
      </c>
      <c r="J187">
        <f t="shared" si="5"/>
        <v>2</v>
      </c>
      <c r="K187" s="5">
        <f t="shared" si="4"/>
        <v>1.59538091948776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4E6E-A2A2-4C06-9A72-A3D58B5BA83E}">
  <dimension ref="A1:K187"/>
  <sheetViews>
    <sheetView topLeftCell="A7" workbookViewId="0">
      <selection activeCell="K159" sqref="K159"/>
    </sheetView>
  </sheetViews>
  <sheetFormatPr defaultRowHeight="15" x14ac:dyDescent="0.25"/>
  <cols>
    <col min="1" max="1" width="9.140625" style="2"/>
    <col min="9" max="9" width="9.140625" style="2"/>
    <col min="10" max="10" width="19.140625" customWidth="1"/>
    <col min="11" max="11" width="18.7109375" customWidth="1"/>
  </cols>
  <sheetData>
    <row r="1" spans="1:11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192</v>
      </c>
      <c r="K1" s="4" t="s">
        <v>191</v>
      </c>
    </row>
    <row r="2" spans="1:11" x14ac:dyDescent="0.25">
      <c r="A2" s="2" t="s">
        <v>9</v>
      </c>
      <c r="B2">
        <v>1.5366052714774201</v>
      </c>
      <c r="C2">
        <v>1.20303070489745</v>
      </c>
      <c r="D2">
        <v>2.6682920286583598</v>
      </c>
      <c r="E2">
        <v>1.1889821660450199</v>
      </c>
      <c r="F2">
        <v>2.09498614848092</v>
      </c>
      <c r="G2">
        <v>1.3570921593521399</v>
      </c>
      <c r="H2">
        <v>1.8456696618456201</v>
      </c>
      <c r="I2" s="2">
        <v>1.0531361071512</v>
      </c>
      <c r="J2">
        <f>MATCH(MIN(B2:I2),B2:I2,-1)</f>
        <v>8</v>
      </c>
      <c r="K2" s="5">
        <f>MIN(B2:I2)</f>
        <v>1.0531361071512</v>
      </c>
    </row>
    <row r="3" spans="1:11" x14ac:dyDescent="0.25">
      <c r="A3" s="2" t="s">
        <v>10</v>
      </c>
      <c r="B3">
        <v>1.81484328487507</v>
      </c>
      <c r="C3">
        <v>1.1989974200808799</v>
      </c>
      <c r="D3">
        <v>4.2486434381686502</v>
      </c>
      <c r="E3">
        <v>1.34264975202871</v>
      </c>
      <c r="F3">
        <v>1.09811873426231</v>
      </c>
      <c r="G3">
        <v>0.902585509817458</v>
      </c>
      <c r="H3">
        <v>0.91043301920845399</v>
      </c>
      <c r="I3" s="2">
        <v>0.71725554286472504</v>
      </c>
      <c r="J3">
        <f>MATCH(MIN(B3:I3),B3:I3,-1)</f>
        <v>8</v>
      </c>
      <c r="K3" s="5">
        <f t="shared" ref="K3:K66" si="0">MIN(B3:I3)</f>
        <v>0.71725554286472504</v>
      </c>
    </row>
    <row r="4" spans="1:11" x14ac:dyDescent="0.25">
      <c r="A4" s="2" t="s">
        <v>11</v>
      </c>
      <c r="B4">
        <v>1.45462858576064</v>
      </c>
      <c r="C4">
        <v>1.12584532449438</v>
      </c>
      <c r="D4">
        <v>4.3180727802263696</v>
      </c>
      <c r="E4">
        <v>1.2725236110984901</v>
      </c>
      <c r="F4">
        <v>1.48093964024435</v>
      </c>
      <c r="G4">
        <v>1.42745188174404</v>
      </c>
      <c r="H4">
        <v>1.2564030607329799</v>
      </c>
      <c r="I4" s="2">
        <v>1.54780759728342</v>
      </c>
      <c r="J4">
        <f t="shared" ref="J4:J67" si="1">MATCH(MIN(B4:I4),B4:I4,-1)</f>
        <v>2</v>
      </c>
      <c r="K4" s="5">
        <f t="shared" si="0"/>
        <v>1.12584532449438</v>
      </c>
    </row>
    <row r="5" spans="1:11" x14ac:dyDescent="0.25">
      <c r="A5" s="2" t="s">
        <v>12</v>
      </c>
      <c r="B5">
        <v>1.55669179380467</v>
      </c>
      <c r="C5">
        <v>1.08478908809212</v>
      </c>
      <c r="D5">
        <v>21.7876039930314</v>
      </c>
      <c r="E5">
        <v>1.6178063347626399</v>
      </c>
      <c r="F5">
        <v>1.3030089950795001</v>
      </c>
      <c r="G5">
        <v>1.0777201748987699</v>
      </c>
      <c r="H5">
        <v>1.35191531110936</v>
      </c>
      <c r="I5" s="2">
        <v>0.90316928593378198</v>
      </c>
      <c r="J5">
        <f t="shared" si="1"/>
        <v>8</v>
      </c>
      <c r="K5" s="5">
        <f t="shared" si="0"/>
        <v>0.90316928593378198</v>
      </c>
    </row>
    <row r="6" spans="1:11" x14ac:dyDescent="0.25">
      <c r="A6" s="2" t="s">
        <v>13</v>
      </c>
      <c r="B6">
        <v>1.9067037877750499</v>
      </c>
      <c r="C6">
        <v>0.84833657786010397</v>
      </c>
      <c r="D6">
        <v>8.4651842762368101</v>
      </c>
      <c r="E6">
        <v>1.1695267432795899</v>
      </c>
      <c r="F6">
        <v>2.6409802283393198</v>
      </c>
      <c r="G6">
        <v>1.41206914486636</v>
      </c>
      <c r="H6">
        <v>3.3325532065322201</v>
      </c>
      <c r="I6" s="2">
        <v>0.767972891915356</v>
      </c>
      <c r="J6">
        <f t="shared" si="1"/>
        <v>8</v>
      </c>
      <c r="K6" s="5">
        <f t="shared" si="0"/>
        <v>0.767972891915356</v>
      </c>
    </row>
    <row r="7" spans="1:11" x14ac:dyDescent="0.25">
      <c r="A7" s="2" t="s">
        <v>14</v>
      </c>
      <c r="B7">
        <v>1.8781070512589999</v>
      </c>
      <c r="C7">
        <v>1.2099513360085199</v>
      </c>
      <c r="D7">
        <v>15.5910439984505</v>
      </c>
      <c r="E7">
        <v>1.7280032670915</v>
      </c>
      <c r="F7">
        <v>1.75793344736381</v>
      </c>
      <c r="G7">
        <v>1.1955533737721999</v>
      </c>
      <c r="H7">
        <v>2.8721342581113198</v>
      </c>
      <c r="I7" s="2">
        <v>0.91396909801383996</v>
      </c>
      <c r="J7">
        <f t="shared" si="1"/>
        <v>8</v>
      </c>
      <c r="K7" s="5">
        <f t="shared" si="0"/>
        <v>0.91396909801383996</v>
      </c>
    </row>
    <row r="8" spans="1:11" x14ac:dyDescent="0.25">
      <c r="A8" s="2" t="s">
        <v>15</v>
      </c>
      <c r="B8">
        <v>1.5812632658896599</v>
      </c>
      <c r="C8">
        <v>1.22985098399308</v>
      </c>
      <c r="D8">
        <v>1.66020811142785</v>
      </c>
      <c r="E8">
        <v>1.1812811908121399</v>
      </c>
      <c r="F8">
        <v>1.82413067222015</v>
      </c>
      <c r="G8">
        <v>1.47992627338623</v>
      </c>
      <c r="H8">
        <v>19382.272998562701</v>
      </c>
      <c r="I8" s="2">
        <v>1.2963567922586201</v>
      </c>
      <c r="J8">
        <f t="shared" si="1"/>
        <v>4</v>
      </c>
      <c r="K8" s="5">
        <f t="shared" si="0"/>
        <v>1.1812811908121399</v>
      </c>
    </row>
    <row r="9" spans="1:11" x14ac:dyDescent="0.25">
      <c r="A9" s="2" t="s">
        <v>16</v>
      </c>
      <c r="B9">
        <v>0.61354707731769997</v>
      </c>
      <c r="C9">
        <v>0.454356329867519</v>
      </c>
      <c r="D9">
        <v>1.2232677959320799</v>
      </c>
      <c r="E9">
        <v>0.48874788199095398</v>
      </c>
      <c r="F9">
        <v>0.96848762092762197</v>
      </c>
      <c r="G9">
        <v>0.63177085972835501</v>
      </c>
      <c r="H9">
        <v>0.65190824725807595</v>
      </c>
      <c r="I9" s="2">
        <v>0.39208528998922199</v>
      </c>
      <c r="J9">
        <f t="shared" si="1"/>
        <v>8</v>
      </c>
      <c r="K9" s="5">
        <f t="shared" si="0"/>
        <v>0.39208528998922199</v>
      </c>
    </row>
    <row r="10" spans="1:11" x14ac:dyDescent="0.25">
      <c r="A10" s="2" t="s">
        <v>17</v>
      </c>
      <c r="B10">
        <v>2.4387226941761999</v>
      </c>
      <c r="C10">
        <v>1.4882522562790499</v>
      </c>
      <c r="D10">
        <v>16.794201762695099</v>
      </c>
      <c r="E10">
        <v>1.85140869542775</v>
      </c>
      <c r="F10">
        <v>3.7239831583127398</v>
      </c>
      <c r="G10">
        <v>2.2502606989076401</v>
      </c>
      <c r="H10">
        <v>4.6209590491772499</v>
      </c>
      <c r="I10" s="2">
        <v>1.30225349731468</v>
      </c>
      <c r="J10">
        <f t="shared" si="1"/>
        <v>8</v>
      </c>
      <c r="K10" s="5">
        <f t="shared" si="0"/>
        <v>1.30225349731468</v>
      </c>
    </row>
    <row r="11" spans="1:11" x14ac:dyDescent="0.25">
      <c r="A11" s="2" t="s">
        <v>18</v>
      </c>
      <c r="B11">
        <v>0.95119841457837195</v>
      </c>
      <c r="C11">
        <v>0.68196758736926899</v>
      </c>
      <c r="D11">
        <v>2.86036444397307</v>
      </c>
      <c r="E11">
        <v>0.71822893866667203</v>
      </c>
      <c r="F11">
        <v>1.30462538125077</v>
      </c>
      <c r="G11">
        <v>0.90080975129157403</v>
      </c>
      <c r="H11">
        <v>1.0727117173554599</v>
      </c>
      <c r="I11" s="2">
        <v>0.632710073719704</v>
      </c>
      <c r="J11">
        <f t="shared" si="1"/>
        <v>8</v>
      </c>
      <c r="K11" s="5">
        <f t="shared" si="0"/>
        <v>0.632710073719704</v>
      </c>
    </row>
    <row r="12" spans="1:11" x14ac:dyDescent="0.25">
      <c r="A12" s="2" t="s">
        <v>19</v>
      </c>
      <c r="B12">
        <v>0.808273295361841</v>
      </c>
      <c r="C12">
        <v>0.43661000523808002</v>
      </c>
      <c r="D12">
        <v>1.9350846470993699</v>
      </c>
      <c r="E12">
        <v>0.41475700013817501</v>
      </c>
      <c r="F12">
        <v>0.68997453431320099</v>
      </c>
      <c r="G12">
        <v>0.38897893327919397</v>
      </c>
      <c r="H12">
        <v>0.65197050864901296</v>
      </c>
      <c r="I12" s="2">
        <v>0.25045318280414403</v>
      </c>
      <c r="J12">
        <f t="shared" si="1"/>
        <v>8</v>
      </c>
      <c r="K12" s="5">
        <f t="shared" si="0"/>
        <v>0.25045318280414403</v>
      </c>
    </row>
    <row r="13" spans="1:11" x14ac:dyDescent="0.25">
      <c r="A13" s="2" t="s">
        <v>20</v>
      </c>
      <c r="B13">
        <v>1.7573751608233199</v>
      </c>
      <c r="C13">
        <v>1.1410337374397901</v>
      </c>
      <c r="D13">
        <v>7.3240599719425301</v>
      </c>
      <c r="E13">
        <v>1.6256583353342</v>
      </c>
      <c r="F13">
        <v>2.5801898042395601</v>
      </c>
      <c r="G13">
        <v>1.8697660447231299</v>
      </c>
      <c r="H13">
        <v>2.4116100495372601</v>
      </c>
      <c r="I13" s="2">
        <v>1.39673750383568</v>
      </c>
      <c r="J13">
        <f t="shared" si="1"/>
        <v>2</v>
      </c>
      <c r="K13" s="5">
        <f t="shared" si="0"/>
        <v>1.1410337374397901</v>
      </c>
    </row>
    <row r="14" spans="1:11" x14ac:dyDescent="0.25">
      <c r="A14" s="2" t="s">
        <v>21</v>
      </c>
      <c r="B14">
        <v>0.73343944200776701</v>
      </c>
      <c r="C14">
        <v>0.559272004378214</v>
      </c>
      <c r="D14">
        <v>168225.89386656799</v>
      </c>
      <c r="E14">
        <v>3.43122714708135</v>
      </c>
      <c r="F14">
        <v>1.16622330381641</v>
      </c>
      <c r="G14">
        <v>0.81076586143514495</v>
      </c>
      <c r="H14">
        <v>1.5504766545559601</v>
      </c>
      <c r="I14" s="2">
        <v>0.55807011078792901</v>
      </c>
      <c r="J14">
        <f t="shared" si="1"/>
        <v>8</v>
      </c>
      <c r="K14" s="5">
        <f t="shared" si="0"/>
        <v>0.55807011078792901</v>
      </c>
    </row>
    <row r="15" spans="1:11" x14ac:dyDescent="0.25">
      <c r="A15" s="2" t="s">
        <v>22</v>
      </c>
      <c r="B15">
        <v>0.74074947844376804</v>
      </c>
      <c r="C15">
        <v>0.59833897599174601</v>
      </c>
      <c r="D15" s="1">
        <v>4.9356362409874502E+29</v>
      </c>
      <c r="E15">
        <v>0.59865283441911199</v>
      </c>
      <c r="F15">
        <v>1.5123205149992101</v>
      </c>
      <c r="G15">
        <v>1.0035055522507299</v>
      </c>
      <c r="H15">
        <v>1.1141214364296499</v>
      </c>
      <c r="I15" s="2">
        <v>0.61661992695639101</v>
      </c>
      <c r="J15">
        <f t="shared" si="1"/>
        <v>2</v>
      </c>
      <c r="K15" s="5">
        <f t="shared" si="0"/>
        <v>0.59833897599174601</v>
      </c>
    </row>
    <row r="16" spans="1:11" x14ac:dyDescent="0.25">
      <c r="A16" s="2" t="s">
        <v>23</v>
      </c>
      <c r="B16">
        <v>1.78957643187783</v>
      </c>
      <c r="C16">
        <v>1.7058648474501199</v>
      </c>
      <c r="D16">
        <v>2.5302294828565599</v>
      </c>
      <c r="E16">
        <v>1.85326576419546</v>
      </c>
      <c r="F16">
        <v>1.3622694372178099</v>
      </c>
      <c r="G16">
        <v>1.3968627667623701</v>
      </c>
      <c r="H16">
        <v>10.845785720535799</v>
      </c>
      <c r="I16" s="2">
        <v>1.4942324748298299</v>
      </c>
      <c r="J16">
        <f t="shared" si="1"/>
        <v>5</v>
      </c>
      <c r="K16" s="5">
        <f t="shared" si="0"/>
        <v>1.3622694372178099</v>
      </c>
    </row>
    <row r="17" spans="1:11" x14ac:dyDescent="0.25">
      <c r="A17" s="2" t="s">
        <v>24</v>
      </c>
      <c r="B17">
        <v>0.49824646796227301</v>
      </c>
      <c r="C17">
        <v>0.41251767113822102</v>
      </c>
      <c r="D17">
        <v>0.76283109275040695</v>
      </c>
      <c r="E17">
        <v>0.40628545497532598</v>
      </c>
      <c r="F17">
        <v>0.51124270371612102</v>
      </c>
      <c r="G17">
        <v>0.359136466885702</v>
      </c>
      <c r="H17">
        <v>0.653932458308364</v>
      </c>
      <c r="I17" s="2">
        <v>0.35963509180728798</v>
      </c>
      <c r="J17">
        <f t="shared" si="1"/>
        <v>6</v>
      </c>
      <c r="K17" s="5">
        <f t="shared" si="0"/>
        <v>0.359136466885702</v>
      </c>
    </row>
    <row r="18" spans="1:11" x14ac:dyDescent="0.25">
      <c r="A18" s="2" t="s">
        <v>25</v>
      </c>
      <c r="B18">
        <v>1.2057667589696699</v>
      </c>
      <c r="C18">
        <v>0.83817593802117996</v>
      </c>
      <c r="D18">
        <v>9.3401172765119895</v>
      </c>
      <c r="E18">
        <v>1.3942686946216101</v>
      </c>
      <c r="F18">
        <v>2.1473375105534198</v>
      </c>
      <c r="G18">
        <v>1.3204165786620601</v>
      </c>
      <c r="H18">
        <v>1.3643426213461101</v>
      </c>
      <c r="I18" s="2">
        <v>0.72864492378982304</v>
      </c>
      <c r="J18">
        <f t="shared" si="1"/>
        <v>8</v>
      </c>
      <c r="K18" s="5">
        <f t="shared" si="0"/>
        <v>0.72864492378982304</v>
      </c>
    </row>
    <row r="19" spans="1:11" x14ac:dyDescent="0.25">
      <c r="A19" s="2" t="s">
        <v>26</v>
      </c>
      <c r="B19">
        <v>1.2340234804234</v>
      </c>
      <c r="C19">
        <v>0.76462559917862905</v>
      </c>
      <c r="D19">
        <v>1.6743880475048101</v>
      </c>
      <c r="E19">
        <v>0.68208887088091996</v>
      </c>
      <c r="F19">
        <v>2.2433793660158901</v>
      </c>
      <c r="G19">
        <v>1.24954937340391</v>
      </c>
      <c r="H19">
        <v>1.0846502916207701</v>
      </c>
      <c r="I19" s="2">
        <v>0.63153622010983501</v>
      </c>
      <c r="J19">
        <f t="shared" si="1"/>
        <v>8</v>
      </c>
      <c r="K19" s="5">
        <f t="shared" si="0"/>
        <v>0.63153622010983501</v>
      </c>
    </row>
    <row r="20" spans="1:11" x14ac:dyDescent="0.25">
      <c r="A20" s="2" t="s">
        <v>27</v>
      </c>
      <c r="B20">
        <v>1.94072542606888</v>
      </c>
      <c r="C20">
        <v>1.31805608232417</v>
      </c>
      <c r="D20">
        <v>10.809358442675499</v>
      </c>
      <c r="E20">
        <v>1.9047403278156501</v>
      </c>
      <c r="F20">
        <v>1.9460394432453501</v>
      </c>
      <c r="G20">
        <v>1.52627948682922</v>
      </c>
      <c r="H20">
        <v>3.6051560408654102</v>
      </c>
      <c r="I20" s="2">
        <v>1.1782596761176201</v>
      </c>
      <c r="J20">
        <f t="shared" si="1"/>
        <v>8</v>
      </c>
      <c r="K20" s="5">
        <f t="shared" si="0"/>
        <v>1.1782596761176201</v>
      </c>
    </row>
    <row r="21" spans="1:11" x14ac:dyDescent="0.25">
      <c r="A21" s="2" t="s">
        <v>28</v>
      </c>
      <c r="B21">
        <v>1.3958275565367599</v>
      </c>
      <c r="C21">
        <v>1.17718632764321</v>
      </c>
      <c r="D21">
        <v>3.8707039053725301</v>
      </c>
      <c r="E21">
        <v>1.3918401588520899</v>
      </c>
      <c r="F21">
        <v>1.6106329688974701</v>
      </c>
      <c r="G21">
        <v>1.07590834428488</v>
      </c>
      <c r="H21">
        <v>1.93015602422665</v>
      </c>
      <c r="I21" s="2">
        <v>1.02733156965198</v>
      </c>
      <c r="J21">
        <f t="shared" si="1"/>
        <v>8</v>
      </c>
      <c r="K21" s="5">
        <f t="shared" si="0"/>
        <v>1.02733156965198</v>
      </c>
    </row>
    <row r="22" spans="1:11" x14ac:dyDescent="0.25">
      <c r="A22" s="2" t="s">
        <v>29</v>
      </c>
      <c r="B22">
        <v>2.0965464607137201</v>
      </c>
      <c r="C22">
        <v>1.49533627607158</v>
      </c>
      <c r="D22">
        <v>1.3245834836797901</v>
      </c>
      <c r="E22">
        <v>1.1345123814248701</v>
      </c>
      <c r="F22">
        <v>1.54124268546736</v>
      </c>
      <c r="G22">
        <v>1.1986452439184301</v>
      </c>
      <c r="H22">
        <v>1.4391338950353401</v>
      </c>
      <c r="I22" s="2">
        <v>1.0651860030003599</v>
      </c>
      <c r="J22">
        <f t="shared" si="1"/>
        <v>8</v>
      </c>
      <c r="K22" s="5">
        <f t="shared" si="0"/>
        <v>1.0651860030003599</v>
      </c>
    </row>
    <row r="23" spans="1:11" x14ac:dyDescent="0.25">
      <c r="A23" s="2" t="s">
        <v>30</v>
      </c>
      <c r="B23">
        <v>1.3507044560716599</v>
      </c>
      <c r="C23">
        <v>0.80353140410678203</v>
      </c>
      <c r="D23">
        <v>3.1024434875572999</v>
      </c>
      <c r="E23">
        <v>0.92671017852054705</v>
      </c>
      <c r="F23">
        <v>1.4829280980431501</v>
      </c>
      <c r="G23">
        <v>1.03568802418404</v>
      </c>
      <c r="H23">
        <v>0.878906790669996</v>
      </c>
      <c r="I23" s="2">
        <v>0.64686860862071005</v>
      </c>
      <c r="J23">
        <f t="shared" si="1"/>
        <v>8</v>
      </c>
      <c r="K23" s="5">
        <f t="shared" si="0"/>
        <v>0.64686860862071005</v>
      </c>
    </row>
    <row r="24" spans="1:11" x14ac:dyDescent="0.25">
      <c r="A24" s="2" t="s">
        <v>31</v>
      </c>
      <c r="B24">
        <v>2.3896411581074899</v>
      </c>
      <c r="C24">
        <v>1.53505973261192</v>
      </c>
      <c r="D24">
        <v>5.9175824181016701</v>
      </c>
      <c r="E24">
        <v>1.59624027047288</v>
      </c>
      <c r="F24">
        <v>2.7170702820907602</v>
      </c>
      <c r="G24">
        <v>1.7850064986499701</v>
      </c>
      <c r="H24">
        <v>2.3745418399314402</v>
      </c>
      <c r="I24" s="2">
        <v>1.07349509809835</v>
      </c>
      <c r="J24">
        <f t="shared" si="1"/>
        <v>8</v>
      </c>
      <c r="K24" s="5">
        <f t="shared" si="0"/>
        <v>1.07349509809835</v>
      </c>
    </row>
    <row r="25" spans="1:11" x14ac:dyDescent="0.25">
      <c r="A25" s="2">
        <v>429</v>
      </c>
      <c r="B25">
        <v>1.9159233622534999</v>
      </c>
      <c r="C25">
        <v>0.97358671330164903</v>
      </c>
      <c r="D25">
        <v>5.8047702933738901</v>
      </c>
      <c r="E25">
        <v>1.25464843464631</v>
      </c>
      <c r="F25">
        <v>1.5267406811850399</v>
      </c>
      <c r="G25">
        <v>1.1243167967140999</v>
      </c>
      <c r="H25">
        <v>1.9839956833929699</v>
      </c>
      <c r="I25" s="2">
        <v>0.74934730861575505</v>
      </c>
      <c r="J25">
        <f t="shared" si="1"/>
        <v>8</v>
      </c>
      <c r="K25" s="5">
        <f t="shared" si="0"/>
        <v>0.74934730861575505</v>
      </c>
    </row>
    <row r="26" spans="1:11" x14ac:dyDescent="0.25">
      <c r="A26" s="2" t="s">
        <v>32</v>
      </c>
      <c r="B26">
        <v>1.43153819512049</v>
      </c>
      <c r="C26">
        <v>1.0425737591436099</v>
      </c>
      <c r="D26">
        <v>1.7200462606286999</v>
      </c>
      <c r="E26">
        <v>1.0701618031688001</v>
      </c>
      <c r="F26">
        <v>1.8174708199663501</v>
      </c>
      <c r="G26">
        <v>1.5269569566461001</v>
      </c>
      <c r="H26">
        <v>1.30838581204391</v>
      </c>
      <c r="I26" s="2">
        <v>1.08854341033198</v>
      </c>
      <c r="J26">
        <f t="shared" si="1"/>
        <v>2</v>
      </c>
      <c r="K26" s="5">
        <f t="shared" si="0"/>
        <v>1.0425737591436099</v>
      </c>
    </row>
    <row r="27" spans="1:11" x14ac:dyDescent="0.25">
      <c r="A27" s="2" t="s">
        <v>33</v>
      </c>
      <c r="B27">
        <v>1.94863581822258</v>
      </c>
      <c r="C27">
        <v>1.42481212845488</v>
      </c>
      <c r="D27">
        <v>2.8894424977534401</v>
      </c>
      <c r="E27">
        <v>1.26204439798334</v>
      </c>
      <c r="F27">
        <v>1.84143928496144</v>
      </c>
      <c r="G27">
        <v>1.56402039932488</v>
      </c>
      <c r="H27">
        <v>2.0266986653003398</v>
      </c>
      <c r="I27" s="2">
        <v>1.22182339457342</v>
      </c>
      <c r="J27">
        <f t="shared" si="1"/>
        <v>8</v>
      </c>
      <c r="K27" s="5">
        <f t="shared" si="0"/>
        <v>1.22182339457342</v>
      </c>
    </row>
    <row r="28" spans="1:11" x14ac:dyDescent="0.25">
      <c r="A28" s="2" t="s">
        <v>34</v>
      </c>
      <c r="B28">
        <v>1.7983126935921001</v>
      </c>
      <c r="C28">
        <v>1.3984355370752899</v>
      </c>
      <c r="D28">
        <v>4.2537226381312596</v>
      </c>
      <c r="E28">
        <v>1.5943990089909701</v>
      </c>
      <c r="F28">
        <v>2.0616414532794498</v>
      </c>
      <c r="G28">
        <v>1.6844060443617199</v>
      </c>
      <c r="H28">
        <v>2.0278407268522498</v>
      </c>
      <c r="I28" s="2">
        <v>1.491376026875</v>
      </c>
      <c r="J28">
        <f t="shared" si="1"/>
        <v>2</v>
      </c>
      <c r="K28" s="5">
        <f t="shared" si="0"/>
        <v>1.3984355370752899</v>
      </c>
    </row>
    <row r="29" spans="1:11" x14ac:dyDescent="0.25">
      <c r="A29" s="2" t="s">
        <v>35</v>
      </c>
      <c r="B29">
        <v>3.0473774311969999</v>
      </c>
      <c r="C29">
        <v>1.68461426979998</v>
      </c>
      <c r="D29">
        <v>5.0118961792072199</v>
      </c>
      <c r="E29">
        <v>1.85483883913156</v>
      </c>
      <c r="F29">
        <v>2.9437587080126701</v>
      </c>
      <c r="G29">
        <v>2.09180799082757</v>
      </c>
      <c r="H29">
        <v>3.35547695327016</v>
      </c>
      <c r="I29" s="2">
        <v>1.3800343591595601</v>
      </c>
      <c r="J29">
        <f t="shared" si="1"/>
        <v>8</v>
      </c>
      <c r="K29" s="5">
        <f t="shared" si="0"/>
        <v>1.3800343591595601</v>
      </c>
    </row>
    <row r="30" spans="1:11" x14ac:dyDescent="0.25">
      <c r="A30" s="2" t="s">
        <v>36</v>
      </c>
      <c r="B30">
        <v>2.1235466860149299</v>
      </c>
      <c r="C30">
        <v>1.39607734581137</v>
      </c>
      <c r="D30">
        <v>49.019106125787999</v>
      </c>
      <c r="E30">
        <v>1.8702711249097901</v>
      </c>
      <c r="F30">
        <v>2.52914345383796</v>
      </c>
      <c r="G30">
        <v>1.8947859387811901</v>
      </c>
      <c r="H30">
        <v>2.9510177346318498</v>
      </c>
      <c r="I30" s="2">
        <v>1.14328072075662</v>
      </c>
      <c r="J30">
        <f t="shared" si="1"/>
        <v>8</v>
      </c>
      <c r="K30" s="5">
        <f t="shared" si="0"/>
        <v>1.14328072075662</v>
      </c>
    </row>
    <row r="31" spans="1:11" x14ac:dyDescent="0.25">
      <c r="A31" s="2" t="s">
        <v>37</v>
      </c>
      <c r="B31">
        <v>1.4819180196169</v>
      </c>
      <c r="C31">
        <v>0.89129110964411995</v>
      </c>
      <c r="D31">
        <v>1807.22318622322</v>
      </c>
      <c r="E31">
        <v>0.72523025445114098</v>
      </c>
      <c r="F31">
        <v>1.01894593784792</v>
      </c>
      <c r="G31">
        <v>0.68740888576937698</v>
      </c>
      <c r="H31">
        <v>75.866780678142604</v>
      </c>
      <c r="I31" s="2">
        <v>0.712683401256619</v>
      </c>
      <c r="J31">
        <f t="shared" si="1"/>
        <v>6</v>
      </c>
      <c r="K31" s="5">
        <f t="shared" si="0"/>
        <v>0.68740888576937698</v>
      </c>
    </row>
    <row r="32" spans="1:11" x14ac:dyDescent="0.25">
      <c r="A32" s="2" t="s">
        <v>38</v>
      </c>
      <c r="B32">
        <v>0.67958751505113801</v>
      </c>
      <c r="C32">
        <v>0.57851713876573496</v>
      </c>
      <c r="D32">
        <v>0.62324238340736904</v>
      </c>
      <c r="E32">
        <v>0.58572698783817101</v>
      </c>
      <c r="F32">
        <v>1.1915872852251801</v>
      </c>
      <c r="G32">
        <v>0.75163052147494902</v>
      </c>
      <c r="H32">
        <v>0.50764076456972695</v>
      </c>
      <c r="I32" s="2">
        <v>0.62346163273704902</v>
      </c>
      <c r="J32">
        <f t="shared" si="1"/>
        <v>7</v>
      </c>
      <c r="K32" s="5">
        <f t="shared" si="0"/>
        <v>0.50764076456972695</v>
      </c>
    </row>
    <row r="33" spans="1:11" x14ac:dyDescent="0.25">
      <c r="A33" s="2" t="s">
        <v>39</v>
      </c>
      <c r="B33">
        <v>2.1930195952464802</v>
      </c>
      <c r="C33">
        <v>1.49957156004847</v>
      </c>
      <c r="D33">
        <v>2.8751934905980598</v>
      </c>
      <c r="E33">
        <v>1.38933422828065</v>
      </c>
      <c r="F33">
        <v>2.5182440590651498</v>
      </c>
      <c r="G33">
        <v>1.93317199294522</v>
      </c>
      <c r="H33">
        <v>2.2627629876136401</v>
      </c>
      <c r="I33" s="2">
        <v>1.2700756955122701</v>
      </c>
      <c r="J33">
        <f t="shared" si="1"/>
        <v>8</v>
      </c>
      <c r="K33" s="5">
        <f t="shared" si="0"/>
        <v>1.2700756955122701</v>
      </c>
    </row>
    <row r="34" spans="1:11" x14ac:dyDescent="0.25">
      <c r="A34" s="2" t="s">
        <v>40</v>
      </c>
      <c r="B34">
        <v>2.0279956543900099</v>
      </c>
      <c r="C34">
        <v>0.87428546096059401</v>
      </c>
      <c r="D34">
        <v>1.7904623673572599</v>
      </c>
      <c r="E34">
        <v>0.467937368961241</v>
      </c>
      <c r="F34">
        <v>1.7216413094957601</v>
      </c>
      <c r="G34">
        <v>1.02216653582258</v>
      </c>
      <c r="H34">
        <v>1.15401787647192</v>
      </c>
      <c r="I34" s="2">
        <v>0.45016183400052501</v>
      </c>
      <c r="J34">
        <f t="shared" si="1"/>
        <v>8</v>
      </c>
      <c r="K34" s="5">
        <f t="shared" si="0"/>
        <v>0.45016183400052501</v>
      </c>
    </row>
    <row r="35" spans="1:11" x14ac:dyDescent="0.25">
      <c r="A35" s="2" t="s">
        <v>41</v>
      </c>
      <c r="B35">
        <v>1.41580590008237</v>
      </c>
      <c r="C35">
        <v>0.99704354311822097</v>
      </c>
      <c r="D35">
        <v>1.66702197475597</v>
      </c>
      <c r="E35">
        <v>0.79590744451363205</v>
      </c>
      <c r="F35">
        <v>1.8554982577636501</v>
      </c>
      <c r="G35">
        <v>1.2764209260893999</v>
      </c>
      <c r="H35">
        <v>1.1320792814208001</v>
      </c>
      <c r="I35" s="2">
        <v>0.83840339595856805</v>
      </c>
      <c r="J35">
        <f t="shared" si="1"/>
        <v>4</v>
      </c>
      <c r="K35" s="5">
        <f t="shared" si="0"/>
        <v>0.79590744451363205</v>
      </c>
    </row>
    <row r="36" spans="1:11" x14ac:dyDescent="0.25">
      <c r="A36" s="2" t="s">
        <v>42</v>
      </c>
      <c r="B36">
        <v>1.5883008750629399</v>
      </c>
      <c r="C36">
        <v>1.41803475715924</v>
      </c>
      <c r="D36">
        <v>2.0603804138573198</v>
      </c>
      <c r="E36">
        <v>1.4555405127872401</v>
      </c>
      <c r="F36">
        <v>2.2749815495392598</v>
      </c>
      <c r="G36">
        <v>1.9158024957920201</v>
      </c>
      <c r="H36">
        <v>1.6218101332311301</v>
      </c>
      <c r="I36" s="2">
        <v>1.48987315722485</v>
      </c>
      <c r="J36">
        <f t="shared" si="1"/>
        <v>2</v>
      </c>
      <c r="K36" s="5">
        <f t="shared" si="0"/>
        <v>1.41803475715924</v>
      </c>
    </row>
    <row r="37" spans="1:11" x14ac:dyDescent="0.25">
      <c r="A37" s="2" t="s">
        <v>43</v>
      </c>
      <c r="B37">
        <v>2.3628445169107799</v>
      </c>
      <c r="C37">
        <v>1.4352009100987499</v>
      </c>
      <c r="D37">
        <v>3.3795332556855699</v>
      </c>
      <c r="E37">
        <v>1.2538931935522499</v>
      </c>
      <c r="F37">
        <v>3.3228188620604802</v>
      </c>
      <c r="G37">
        <v>2.0217852964110001</v>
      </c>
      <c r="H37">
        <v>2.9183134294375002</v>
      </c>
      <c r="I37" s="2">
        <v>1.1418094963060801</v>
      </c>
      <c r="J37">
        <f t="shared" si="1"/>
        <v>8</v>
      </c>
      <c r="K37" s="5">
        <f t="shared" si="0"/>
        <v>1.1418094963060801</v>
      </c>
    </row>
    <row r="38" spans="1:11" x14ac:dyDescent="0.25">
      <c r="A38" s="2" t="s">
        <v>44</v>
      </c>
      <c r="B38">
        <v>2.1499837811090399</v>
      </c>
      <c r="C38">
        <v>1.7449961085951999</v>
      </c>
      <c r="D38">
        <v>2.1011166363045302</v>
      </c>
      <c r="E38">
        <v>1.4655713617074</v>
      </c>
      <c r="F38">
        <v>3.31509518287214</v>
      </c>
      <c r="G38">
        <v>2.2991794807180201</v>
      </c>
      <c r="H38">
        <v>1.87007784351954</v>
      </c>
      <c r="I38" s="2">
        <v>1.5482865175862801</v>
      </c>
      <c r="J38">
        <f t="shared" si="1"/>
        <v>4</v>
      </c>
      <c r="K38" s="5">
        <f t="shared" si="0"/>
        <v>1.4655713617074</v>
      </c>
    </row>
    <row r="39" spans="1:11" x14ac:dyDescent="0.25">
      <c r="A39" s="2" t="s">
        <v>45</v>
      </c>
      <c r="B39">
        <v>1.0933556654413601</v>
      </c>
      <c r="C39">
        <v>0.83301019093359097</v>
      </c>
      <c r="D39">
        <v>1.2831344825679001</v>
      </c>
      <c r="E39">
        <v>0.69307635537989498</v>
      </c>
      <c r="F39">
        <v>1.49960856286944</v>
      </c>
      <c r="G39">
        <v>0.83670729392933996</v>
      </c>
      <c r="H39">
        <v>0.661003403588586</v>
      </c>
      <c r="I39" s="2">
        <v>0.73501637494569905</v>
      </c>
      <c r="J39">
        <f t="shared" si="1"/>
        <v>7</v>
      </c>
      <c r="K39" s="5">
        <f t="shared" si="0"/>
        <v>0.661003403588586</v>
      </c>
    </row>
    <row r="40" spans="1:11" x14ac:dyDescent="0.25">
      <c r="A40" s="2" t="s">
        <v>46</v>
      </c>
      <c r="B40">
        <v>1.7139790985893399</v>
      </c>
      <c r="C40">
        <v>1.2482491520707599</v>
      </c>
      <c r="D40">
        <v>4.1669248299781598</v>
      </c>
      <c r="E40">
        <v>1.4184058689824499</v>
      </c>
      <c r="F40">
        <v>2.4589666961688099</v>
      </c>
      <c r="G40">
        <v>1.6539340667273801</v>
      </c>
      <c r="H40">
        <v>1.76328194126222</v>
      </c>
      <c r="I40" s="2">
        <v>0.95498726813311696</v>
      </c>
      <c r="J40">
        <f t="shared" si="1"/>
        <v>8</v>
      </c>
      <c r="K40" s="5">
        <f t="shared" si="0"/>
        <v>0.95498726813311696</v>
      </c>
    </row>
    <row r="41" spans="1:11" x14ac:dyDescent="0.25">
      <c r="A41" s="2" t="s">
        <v>47</v>
      </c>
      <c r="B41">
        <v>1.26839285021463</v>
      </c>
      <c r="C41">
        <v>0.85021775799981703</v>
      </c>
      <c r="D41">
        <v>2.3316573092074599</v>
      </c>
      <c r="E41">
        <v>0.83175959862154403</v>
      </c>
      <c r="F41">
        <v>2.0439457252697499</v>
      </c>
      <c r="G41">
        <v>1.1922237415274299</v>
      </c>
      <c r="H41">
        <v>1.3600791264294401</v>
      </c>
      <c r="I41" s="2">
        <v>0.83832685799320705</v>
      </c>
      <c r="J41">
        <f t="shared" si="1"/>
        <v>4</v>
      </c>
      <c r="K41" s="5">
        <f t="shared" si="0"/>
        <v>0.83175959862154403</v>
      </c>
    </row>
    <row r="42" spans="1:11" x14ac:dyDescent="0.25">
      <c r="A42" s="2" t="s">
        <v>48</v>
      </c>
      <c r="B42">
        <v>1.73414063200436</v>
      </c>
      <c r="C42">
        <v>1.1226666769090901</v>
      </c>
      <c r="D42">
        <v>4.8075054921162002</v>
      </c>
      <c r="E42">
        <v>1.2819113545477601</v>
      </c>
      <c r="F42">
        <v>1.5492351879622499</v>
      </c>
      <c r="G42">
        <v>1.11349652635893</v>
      </c>
      <c r="H42">
        <v>1.2734296899736399</v>
      </c>
      <c r="I42" s="2">
        <v>0.85807690713259899</v>
      </c>
      <c r="J42">
        <f t="shared" si="1"/>
        <v>8</v>
      </c>
      <c r="K42" s="5">
        <f t="shared" si="0"/>
        <v>0.85807690713259899</v>
      </c>
    </row>
    <row r="43" spans="1:11" x14ac:dyDescent="0.25">
      <c r="A43" s="2" t="s">
        <v>49</v>
      </c>
      <c r="B43">
        <v>0.798201845238101</v>
      </c>
      <c r="C43">
        <v>0.60396738699399399</v>
      </c>
      <c r="D43">
        <v>1.0603942760621701</v>
      </c>
      <c r="E43">
        <v>0.75731955375304905</v>
      </c>
      <c r="F43">
        <v>2.2092177858995399</v>
      </c>
      <c r="G43">
        <v>1.1994412988299701</v>
      </c>
      <c r="H43">
        <v>0.754398716737819</v>
      </c>
      <c r="I43" s="2">
        <v>0.62163305860169404</v>
      </c>
      <c r="J43">
        <f t="shared" si="1"/>
        <v>2</v>
      </c>
      <c r="K43" s="5">
        <f t="shared" si="0"/>
        <v>0.60396738699399399</v>
      </c>
    </row>
    <row r="44" spans="1:11" x14ac:dyDescent="0.25">
      <c r="A44" s="2" t="s">
        <v>50</v>
      </c>
      <c r="B44">
        <v>2.1821792373860598</v>
      </c>
      <c r="C44">
        <v>1.4059174659711999</v>
      </c>
      <c r="D44">
        <v>14.875216312491499</v>
      </c>
      <c r="E44">
        <v>1.35005470169998</v>
      </c>
      <c r="F44">
        <v>2.8186430107821399</v>
      </c>
      <c r="G44">
        <v>1.89553096136967</v>
      </c>
      <c r="H44">
        <v>3.0693602716933301</v>
      </c>
      <c r="I44" s="2">
        <v>1.1361604521447899</v>
      </c>
      <c r="J44">
        <f t="shared" si="1"/>
        <v>8</v>
      </c>
      <c r="K44" s="5">
        <f t="shared" si="0"/>
        <v>1.1361604521447899</v>
      </c>
    </row>
    <row r="45" spans="1:11" x14ac:dyDescent="0.25">
      <c r="A45" s="2" t="s">
        <v>51</v>
      </c>
      <c r="B45">
        <v>2.4343277250465598</v>
      </c>
      <c r="C45">
        <v>1.6064172990483201</v>
      </c>
      <c r="D45">
        <v>26.825325900128401</v>
      </c>
      <c r="E45">
        <v>2.6445846793663002</v>
      </c>
      <c r="F45">
        <v>3.09307975019538</v>
      </c>
      <c r="G45">
        <v>2.1290345068143401</v>
      </c>
      <c r="H45">
        <v>4.7094249103774297</v>
      </c>
      <c r="I45" s="2">
        <v>1.42662531044167</v>
      </c>
      <c r="J45">
        <f t="shared" si="1"/>
        <v>8</v>
      </c>
      <c r="K45" s="5">
        <f t="shared" si="0"/>
        <v>1.42662531044167</v>
      </c>
    </row>
    <row r="46" spans="1:11" x14ac:dyDescent="0.25">
      <c r="A46" s="2" t="s">
        <v>52</v>
      </c>
      <c r="B46">
        <v>1.17457859995924</v>
      </c>
      <c r="C46">
        <v>0.87875049650796899</v>
      </c>
      <c r="D46">
        <v>1.1282947691281899</v>
      </c>
      <c r="E46">
        <v>0.77679834276108695</v>
      </c>
      <c r="F46">
        <v>1.1110541283298401</v>
      </c>
      <c r="G46">
        <v>0.88824032598566804</v>
      </c>
      <c r="H46">
        <v>0.89370099902742794</v>
      </c>
      <c r="I46" s="2">
        <v>0.77634055788499901</v>
      </c>
      <c r="J46">
        <f t="shared" si="1"/>
        <v>8</v>
      </c>
      <c r="K46" s="5">
        <f t="shared" si="0"/>
        <v>0.77634055788499901</v>
      </c>
    </row>
    <row r="47" spans="1:11" x14ac:dyDescent="0.25">
      <c r="A47" s="2" t="s">
        <v>53</v>
      </c>
      <c r="B47">
        <v>2.1575375564176502</v>
      </c>
      <c r="C47">
        <v>1.54368864030344</v>
      </c>
      <c r="D47">
        <v>10.1659316601384</v>
      </c>
      <c r="E47">
        <v>2.3597617612581501</v>
      </c>
      <c r="F47">
        <v>2.0837283879287498</v>
      </c>
      <c r="G47">
        <v>1.59980998660584</v>
      </c>
      <c r="H47">
        <v>3.2574443006359002</v>
      </c>
      <c r="I47" s="2">
        <v>1.36858631953903</v>
      </c>
      <c r="J47">
        <f t="shared" si="1"/>
        <v>8</v>
      </c>
      <c r="K47" s="5">
        <f t="shared" si="0"/>
        <v>1.36858631953903</v>
      </c>
    </row>
    <row r="48" spans="1:11" x14ac:dyDescent="0.25">
      <c r="A48" s="2" t="s">
        <v>54</v>
      </c>
      <c r="B48">
        <v>3.4876479431413299</v>
      </c>
      <c r="C48">
        <v>2.1064844078861702</v>
      </c>
      <c r="D48">
        <v>8.7282737783865798</v>
      </c>
      <c r="E48">
        <v>1.99413389902768</v>
      </c>
      <c r="F48">
        <v>3.0281128990966701</v>
      </c>
      <c r="G48">
        <v>2.0103836272641402</v>
      </c>
      <c r="H48">
        <v>4.3663574186088203</v>
      </c>
      <c r="I48" s="2">
        <v>1.4436793117845199</v>
      </c>
      <c r="J48">
        <f t="shared" si="1"/>
        <v>8</v>
      </c>
      <c r="K48" s="5">
        <f t="shared" si="0"/>
        <v>1.4436793117845199</v>
      </c>
    </row>
    <row r="49" spans="1:11" x14ac:dyDescent="0.25">
      <c r="A49" s="2" t="s">
        <v>55</v>
      </c>
      <c r="B49">
        <v>1.19632164770199</v>
      </c>
      <c r="C49">
        <v>0.72644428358866198</v>
      </c>
      <c r="D49">
        <v>2.9656690924805198</v>
      </c>
      <c r="E49">
        <v>0.63565664361458996</v>
      </c>
      <c r="F49">
        <v>1.84869695772906</v>
      </c>
      <c r="G49">
        <v>0.84250100146784501</v>
      </c>
      <c r="H49">
        <v>0.99630354634487495</v>
      </c>
      <c r="I49" s="2">
        <v>0.52972174995603205</v>
      </c>
      <c r="J49">
        <f t="shared" si="1"/>
        <v>8</v>
      </c>
      <c r="K49" s="5">
        <f t="shared" si="0"/>
        <v>0.52972174995603205</v>
      </c>
    </row>
    <row r="50" spans="1:11" x14ac:dyDescent="0.25">
      <c r="A50" s="2" t="s">
        <v>56</v>
      </c>
      <c r="B50">
        <v>1.2103616551580101</v>
      </c>
      <c r="C50">
        <v>0.81432614504357204</v>
      </c>
      <c r="D50">
        <v>1.38219263909826</v>
      </c>
      <c r="E50">
        <v>0.82430754224041003</v>
      </c>
      <c r="F50">
        <v>1.4290178033472101</v>
      </c>
      <c r="G50">
        <v>1.0318218145831199</v>
      </c>
      <c r="H50">
        <v>1.0158517254498101</v>
      </c>
      <c r="I50" s="2">
        <v>0.77218841859922505</v>
      </c>
      <c r="J50">
        <f t="shared" si="1"/>
        <v>8</v>
      </c>
      <c r="K50" s="5">
        <f t="shared" si="0"/>
        <v>0.77218841859922505</v>
      </c>
    </row>
    <row r="51" spans="1:11" x14ac:dyDescent="0.25">
      <c r="A51" s="2" t="s">
        <v>57</v>
      </c>
      <c r="B51">
        <v>2.7170588968203999</v>
      </c>
      <c r="C51">
        <v>1.67325235110736</v>
      </c>
      <c r="D51">
        <v>3.6693613076689502</v>
      </c>
      <c r="E51">
        <v>1.3211453913447599</v>
      </c>
      <c r="F51">
        <v>2.2645371185557899</v>
      </c>
      <c r="G51">
        <v>1.4733937020528201</v>
      </c>
      <c r="H51">
        <v>2.48700304804149</v>
      </c>
      <c r="I51" s="2">
        <v>1.0777467367890501</v>
      </c>
      <c r="J51">
        <f t="shared" si="1"/>
        <v>8</v>
      </c>
      <c r="K51" s="5">
        <f t="shared" si="0"/>
        <v>1.0777467367890501</v>
      </c>
    </row>
    <row r="52" spans="1:11" x14ac:dyDescent="0.25">
      <c r="A52" s="2" t="s">
        <v>58</v>
      </c>
      <c r="B52">
        <v>1.5127632092466401</v>
      </c>
      <c r="C52">
        <v>0.91128217302858905</v>
      </c>
      <c r="D52">
        <v>46.290483176913398</v>
      </c>
      <c r="E52">
        <v>1.86099768249706</v>
      </c>
      <c r="F52">
        <v>2.7043121790689901</v>
      </c>
      <c r="G52">
        <v>1.48692942351734</v>
      </c>
      <c r="H52">
        <v>2.3587951080520702</v>
      </c>
      <c r="I52" s="2">
        <v>0.81976948445585496</v>
      </c>
      <c r="J52">
        <f t="shared" si="1"/>
        <v>8</v>
      </c>
      <c r="K52" s="5">
        <f t="shared" si="0"/>
        <v>0.81976948445585496</v>
      </c>
    </row>
    <row r="53" spans="1:11" x14ac:dyDescent="0.25">
      <c r="A53" s="2" t="s">
        <v>59</v>
      </c>
      <c r="B53">
        <v>1.7864101832666901</v>
      </c>
      <c r="C53">
        <v>1.0245437445054799</v>
      </c>
      <c r="D53" s="1">
        <v>2.2855997528319602E+124</v>
      </c>
      <c r="E53">
        <v>2.7527974254543399</v>
      </c>
      <c r="F53">
        <v>2.2125845726301998</v>
      </c>
      <c r="G53">
        <v>1.3297878185121199</v>
      </c>
      <c r="H53">
        <v>2030.3502108627199</v>
      </c>
      <c r="I53" s="2">
        <v>0.758365132103897</v>
      </c>
      <c r="J53">
        <f t="shared" si="1"/>
        <v>8</v>
      </c>
      <c r="K53" s="5">
        <f t="shared" si="0"/>
        <v>0.758365132103897</v>
      </c>
    </row>
    <row r="54" spans="1:11" x14ac:dyDescent="0.25">
      <c r="A54" s="2" t="s">
        <v>60</v>
      </c>
      <c r="B54">
        <v>1.0484632356122401</v>
      </c>
      <c r="C54">
        <v>1.0122046193226499</v>
      </c>
      <c r="D54">
        <v>37.939096592301802</v>
      </c>
      <c r="E54">
        <v>1.98230827489763</v>
      </c>
      <c r="F54">
        <v>2.7933073452827801</v>
      </c>
      <c r="G54">
        <v>1.6259517565427599</v>
      </c>
      <c r="H54">
        <v>1.43279571195849</v>
      </c>
      <c r="I54" s="2">
        <v>0.862342138661774</v>
      </c>
      <c r="J54">
        <f t="shared" si="1"/>
        <v>8</v>
      </c>
      <c r="K54" s="5">
        <f t="shared" si="0"/>
        <v>0.862342138661774</v>
      </c>
    </row>
    <row r="55" spans="1:11" x14ac:dyDescent="0.25">
      <c r="A55" s="2" t="s">
        <v>61</v>
      </c>
      <c r="B55">
        <v>2.8192829528118</v>
      </c>
      <c r="C55">
        <v>1.5747277701092499</v>
      </c>
      <c r="D55">
        <v>10.6017249377313</v>
      </c>
      <c r="E55">
        <v>1.7460873065156699</v>
      </c>
      <c r="F55">
        <v>2.9098835058994199</v>
      </c>
      <c r="G55">
        <v>1.8835133234749699</v>
      </c>
      <c r="H55">
        <v>2.9180115612639499</v>
      </c>
      <c r="I55" s="2">
        <v>1.1687448924309101</v>
      </c>
      <c r="J55">
        <f t="shared" si="1"/>
        <v>8</v>
      </c>
      <c r="K55" s="5">
        <f t="shared" si="0"/>
        <v>1.1687448924309101</v>
      </c>
    </row>
    <row r="56" spans="1:11" x14ac:dyDescent="0.25">
      <c r="A56" s="2" t="s">
        <v>62</v>
      </c>
      <c r="B56">
        <v>0.99348678683497005</v>
      </c>
      <c r="C56">
        <v>0.503244610915216</v>
      </c>
      <c r="D56">
        <v>1.5726413199817399</v>
      </c>
      <c r="E56">
        <v>0.565689987930872</v>
      </c>
      <c r="F56">
        <v>1.04817585477168</v>
      </c>
      <c r="G56">
        <v>0.66254152410903699</v>
      </c>
      <c r="H56">
        <v>4.5153237902867103</v>
      </c>
      <c r="I56" s="2">
        <v>0.490171221206122</v>
      </c>
      <c r="J56">
        <f t="shared" si="1"/>
        <v>8</v>
      </c>
      <c r="K56" s="5">
        <f t="shared" si="0"/>
        <v>0.490171221206122</v>
      </c>
    </row>
    <row r="57" spans="1:11" x14ac:dyDescent="0.25">
      <c r="A57" s="2" t="s">
        <v>63</v>
      </c>
      <c r="B57">
        <v>2.2847515739233799</v>
      </c>
      <c r="C57">
        <v>1.31926708437339</v>
      </c>
      <c r="D57">
        <v>2.7796616646333399</v>
      </c>
      <c r="E57">
        <v>1.0408815598253001</v>
      </c>
      <c r="F57">
        <v>1.94484724173245</v>
      </c>
      <c r="G57">
        <v>1.4304149214369699</v>
      </c>
      <c r="H57">
        <v>1.74061425008768</v>
      </c>
      <c r="I57" s="2">
        <v>0.91308389796419298</v>
      </c>
      <c r="J57">
        <f t="shared" si="1"/>
        <v>8</v>
      </c>
      <c r="K57" s="5">
        <f t="shared" si="0"/>
        <v>0.91308389796419298</v>
      </c>
    </row>
    <row r="58" spans="1:11" x14ac:dyDescent="0.25">
      <c r="A58" s="2" t="s">
        <v>64</v>
      </c>
      <c r="B58">
        <v>1.4406805150125199</v>
      </c>
      <c r="C58">
        <v>1.1369587962376599</v>
      </c>
      <c r="D58">
        <v>3.9228288299579499</v>
      </c>
      <c r="E58">
        <v>1.2657295753362701</v>
      </c>
      <c r="F58">
        <v>3.5455460528660598</v>
      </c>
      <c r="G58">
        <v>2.1414438265270999</v>
      </c>
      <c r="H58">
        <v>1.89444244952396</v>
      </c>
      <c r="I58" s="2">
        <v>1.12158929818631</v>
      </c>
      <c r="J58">
        <f t="shared" si="1"/>
        <v>8</v>
      </c>
      <c r="K58" s="5">
        <f t="shared" si="0"/>
        <v>1.12158929818631</v>
      </c>
    </row>
    <row r="59" spans="1:11" x14ac:dyDescent="0.25">
      <c r="A59" s="2" t="s">
        <v>65</v>
      </c>
      <c r="B59">
        <v>1.9014398472007501</v>
      </c>
      <c r="C59">
        <v>1.2670584738657</v>
      </c>
      <c r="D59">
        <v>2.7167713779940801</v>
      </c>
      <c r="E59">
        <v>1.11681848640687</v>
      </c>
      <c r="F59">
        <v>2.3241664741077801</v>
      </c>
      <c r="G59">
        <v>1.3787154177371199</v>
      </c>
      <c r="H59">
        <v>1.8095369599197999</v>
      </c>
      <c r="I59" s="2">
        <v>0.931284625514194</v>
      </c>
      <c r="J59">
        <f t="shared" si="1"/>
        <v>8</v>
      </c>
      <c r="K59" s="5">
        <f t="shared" si="0"/>
        <v>0.931284625514194</v>
      </c>
    </row>
    <row r="60" spans="1:11" x14ac:dyDescent="0.25">
      <c r="A60" s="2" t="s">
        <v>66</v>
      </c>
      <c r="B60">
        <v>1.5070947256111</v>
      </c>
      <c r="C60">
        <v>1.2382252997745999</v>
      </c>
      <c r="D60">
        <v>1.1620020092114101</v>
      </c>
      <c r="E60">
        <v>1.1497734495611001</v>
      </c>
      <c r="F60">
        <v>1.54037094743222</v>
      </c>
      <c r="G60">
        <v>1.0801765697272001</v>
      </c>
      <c r="H60">
        <v>1.0809503217826599</v>
      </c>
      <c r="I60" s="2">
        <v>1.0346876131734699</v>
      </c>
      <c r="J60">
        <f t="shared" si="1"/>
        <v>8</v>
      </c>
      <c r="K60" s="5">
        <f t="shared" si="0"/>
        <v>1.0346876131734699</v>
      </c>
    </row>
    <row r="61" spans="1:11" x14ac:dyDescent="0.25">
      <c r="A61" s="2" t="s">
        <v>67</v>
      </c>
      <c r="B61">
        <v>1.4245768123647999</v>
      </c>
      <c r="C61">
        <v>0.94093131546245301</v>
      </c>
      <c r="D61">
        <v>5.14597841563209</v>
      </c>
      <c r="E61">
        <v>1.1826397320789099</v>
      </c>
      <c r="F61">
        <v>2.73328916697265</v>
      </c>
      <c r="G61">
        <v>1.7728702633253199</v>
      </c>
      <c r="H61">
        <v>2.5511794700408701</v>
      </c>
      <c r="I61" s="2">
        <v>0.94407819480792099</v>
      </c>
      <c r="J61">
        <f t="shared" si="1"/>
        <v>2</v>
      </c>
      <c r="K61" s="5">
        <f t="shared" si="0"/>
        <v>0.94093131546245301</v>
      </c>
    </row>
    <row r="62" spans="1:11" x14ac:dyDescent="0.25">
      <c r="A62" s="2" t="s">
        <v>68</v>
      </c>
      <c r="B62">
        <v>1.48715088557695</v>
      </c>
      <c r="C62">
        <v>1.16435544744465</v>
      </c>
      <c r="D62">
        <v>4.9016797970300798</v>
      </c>
      <c r="E62">
        <v>1.45960767766585</v>
      </c>
      <c r="F62">
        <v>1.6470225295526599</v>
      </c>
      <c r="G62">
        <v>1.13327045343633</v>
      </c>
      <c r="H62">
        <v>1.7825725163561299</v>
      </c>
      <c r="I62" s="2">
        <v>1.0116304184332201</v>
      </c>
      <c r="J62">
        <f t="shared" si="1"/>
        <v>8</v>
      </c>
      <c r="K62" s="5">
        <f t="shared" si="0"/>
        <v>1.0116304184332201</v>
      </c>
    </row>
    <row r="63" spans="1:11" x14ac:dyDescent="0.25">
      <c r="A63" s="2" t="s">
        <v>69</v>
      </c>
      <c r="B63">
        <v>3.2905688486859801</v>
      </c>
      <c r="C63">
        <v>2.17594082445471</v>
      </c>
      <c r="D63">
        <v>3.44193723099696</v>
      </c>
      <c r="E63">
        <v>1.7201400335334101</v>
      </c>
      <c r="F63">
        <v>3.33037514268069</v>
      </c>
      <c r="G63">
        <v>2.32776319150629</v>
      </c>
      <c r="H63">
        <v>2.7324578572807301</v>
      </c>
      <c r="I63" s="2">
        <v>1.46963039720911</v>
      </c>
      <c r="J63">
        <f t="shared" si="1"/>
        <v>8</v>
      </c>
      <c r="K63" s="5">
        <f t="shared" si="0"/>
        <v>1.46963039720911</v>
      </c>
    </row>
    <row r="64" spans="1:11" x14ac:dyDescent="0.25">
      <c r="A64" s="2" t="s">
        <v>70</v>
      </c>
      <c r="B64">
        <v>3.4671337745511699</v>
      </c>
      <c r="C64">
        <v>2.4636010598593598</v>
      </c>
      <c r="D64">
        <v>6.4663506544310803</v>
      </c>
      <c r="E64">
        <v>2.4862101642491399</v>
      </c>
      <c r="F64">
        <v>3.4050160938240799</v>
      </c>
      <c r="G64">
        <v>2.62146529850251</v>
      </c>
      <c r="H64">
        <v>4.7623319818749703</v>
      </c>
      <c r="I64" s="2">
        <v>1.9924174045493099</v>
      </c>
      <c r="J64">
        <f t="shared" si="1"/>
        <v>8</v>
      </c>
      <c r="K64" s="5">
        <f t="shared" si="0"/>
        <v>1.9924174045493099</v>
      </c>
    </row>
    <row r="65" spans="1:11" x14ac:dyDescent="0.25">
      <c r="A65" s="2" t="s">
        <v>71</v>
      </c>
      <c r="B65">
        <v>2.3814140412195499</v>
      </c>
      <c r="C65">
        <v>1.5465026178446699</v>
      </c>
      <c r="D65">
        <v>17.312264286301801</v>
      </c>
      <c r="E65">
        <v>1.8872175308475301</v>
      </c>
      <c r="F65">
        <v>2.0855391501616798</v>
      </c>
      <c r="G65">
        <v>1.4759581201791201</v>
      </c>
      <c r="H65">
        <v>2.2355084455669498</v>
      </c>
      <c r="I65" s="2">
        <v>1.19632296819568</v>
      </c>
      <c r="J65">
        <f t="shared" si="1"/>
        <v>8</v>
      </c>
      <c r="K65" s="5">
        <f t="shared" si="0"/>
        <v>1.19632296819568</v>
      </c>
    </row>
    <row r="66" spans="1:11" x14ac:dyDescent="0.25">
      <c r="A66" s="2" t="s">
        <v>72</v>
      </c>
      <c r="B66">
        <v>2.85774086782226</v>
      </c>
      <c r="C66">
        <v>2.1248975375258499</v>
      </c>
      <c r="D66">
        <v>4.4230283217802304</v>
      </c>
      <c r="E66">
        <v>1.8432317812986301</v>
      </c>
      <c r="F66">
        <v>2.9004436433936598</v>
      </c>
      <c r="G66">
        <v>2.2516756359326102</v>
      </c>
      <c r="H66">
        <v>2.1952448407259899</v>
      </c>
      <c r="I66" s="2">
        <v>1.6226249794005201</v>
      </c>
      <c r="J66">
        <f t="shared" si="1"/>
        <v>8</v>
      </c>
      <c r="K66" s="5">
        <f t="shared" si="0"/>
        <v>1.6226249794005201</v>
      </c>
    </row>
    <row r="67" spans="1:11" x14ac:dyDescent="0.25">
      <c r="A67" s="2" t="s">
        <v>73</v>
      </c>
      <c r="B67">
        <v>2.0286653161055801</v>
      </c>
      <c r="C67">
        <v>1.5138840890757601</v>
      </c>
      <c r="D67">
        <v>1175.1684509060999</v>
      </c>
      <c r="E67">
        <v>2.0093171347715502</v>
      </c>
      <c r="F67">
        <v>1.8162117288712001</v>
      </c>
      <c r="G67">
        <v>1.5962593319302401</v>
      </c>
      <c r="H67">
        <v>2.0840813310409598</v>
      </c>
      <c r="I67" s="2">
        <v>1.45781543320268</v>
      </c>
      <c r="J67">
        <f t="shared" si="1"/>
        <v>8</v>
      </c>
      <c r="K67" s="5">
        <f t="shared" ref="K67:K130" si="2">MIN(B67:I67)</f>
        <v>1.45781543320268</v>
      </c>
    </row>
    <row r="68" spans="1:11" x14ac:dyDescent="0.25">
      <c r="A68" s="2" t="s">
        <v>74</v>
      </c>
      <c r="B68">
        <v>1.3251471948583</v>
      </c>
      <c r="C68">
        <v>0.92897426752376799</v>
      </c>
      <c r="D68">
        <v>1.8385822192261101</v>
      </c>
      <c r="E68">
        <v>0.92583956606265605</v>
      </c>
      <c r="F68">
        <v>1.8708025751574</v>
      </c>
      <c r="G68">
        <v>1.23576729193056</v>
      </c>
      <c r="H68">
        <v>1.36288973446136</v>
      </c>
      <c r="I68" s="2">
        <v>0.89938114704957295</v>
      </c>
      <c r="J68">
        <f t="shared" ref="J68:J131" si="3">MATCH(MIN(B68:I68),B68:I68,-1)</f>
        <v>8</v>
      </c>
      <c r="K68" s="5">
        <f t="shared" si="2"/>
        <v>0.89938114704957295</v>
      </c>
    </row>
    <row r="69" spans="1:11" x14ac:dyDescent="0.25">
      <c r="A69" s="2" t="s">
        <v>75</v>
      </c>
      <c r="B69">
        <v>1.5652729770909699</v>
      </c>
      <c r="C69">
        <v>1.08407516602147</v>
      </c>
      <c r="D69">
        <v>4.6631241130580996</v>
      </c>
      <c r="E69">
        <v>1.22202333995255</v>
      </c>
      <c r="F69">
        <v>2.3695588068667401</v>
      </c>
      <c r="G69">
        <v>1.57593056589638</v>
      </c>
      <c r="H69">
        <v>1.8142732251637199</v>
      </c>
      <c r="I69" s="2">
        <v>1.0650866012856499</v>
      </c>
      <c r="J69">
        <f t="shared" si="3"/>
        <v>8</v>
      </c>
      <c r="K69" s="5">
        <f t="shared" si="2"/>
        <v>1.0650866012856499</v>
      </c>
    </row>
    <row r="70" spans="1:11" x14ac:dyDescent="0.25">
      <c r="A70" s="2" t="s">
        <v>76</v>
      </c>
      <c r="B70">
        <v>2.5794027067058098</v>
      </c>
      <c r="C70">
        <v>1.98282063531996</v>
      </c>
      <c r="D70">
        <v>1.88928956112195</v>
      </c>
      <c r="E70">
        <v>1.5818486555229601</v>
      </c>
      <c r="F70">
        <v>2.5435812944731899</v>
      </c>
      <c r="G70">
        <v>2.0751281488519999</v>
      </c>
      <c r="H70">
        <v>1.98906296225115</v>
      </c>
      <c r="I70" s="2">
        <v>1.53140979688807</v>
      </c>
      <c r="J70">
        <f t="shared" si="3"/>
        <v>8</v>
      </c>
      <c r="K70" s="5">
        <f t="shared" si="2"/>
        <v>1.53140979688807</v>
      </c>
    </row>
    <row r="71" spans="1:11" x14ac:dyDescent="0.25">
      <c r="A71" s="2" t="s">
        <v>77</v>
      </c>
      <c r="B71">
        <v>2.5260504092844802</v>
      </c>
      <c r="C71">
        <v>1.64437593363232</v>
      </c>
      <c r="D71">
        <v>4.0530240625390004</v>
      </c>
      <c r="E71">
        <v>1.5878322896405099</v>
      </c>
      <c r="F71">
        <v>2.5917064319594001</v>
      </c>
      <c r="G71">
        <v>1.90214500993685</v>
      </c>
      <c r="H71">
        <v>2.64752929751078</v>
      </c>
      <c r="I71" s="2">
        <v>1.4031590444552</v>
      </c>
      <c r="J71">
        <f t="shared" si="3"/>
        <v>8</v>
      </c>
      <c r="K71" s="5">
        <f t="shared" si="2"/>
        <v>1.4031590444552</v>
      </c>
    </row>
    <row r="72" spans="1:11" x14ac:dyDescent="0.25">
      <c r="A72" s="2" t="s">
        <v>78</v>
      </c>
      <c r="B72">
        <v>1.97691085535296</v>
      </c>
      <c r="C72">
        <v>1.59357123858531</v>
      </c>
      <c r="D72">
        <v>3.4359123189380099</v>
      </c>
      <c r="E72">
        <v>1.6927025196807699</v>
      </c>
      <c r="F72">
        <v>2.1420967042970802</v>
      </c>
      <c r="G72">
        <v>1.9187312646560899</v>
      </c>
      <c r="H72">
        <v>2.3712004370389899</v>
      </c>
      <c r="I72" s="2">
        <v>1.6275431528716899</v>
      </c>
      <c r="J72">
        <f t="shared" si="3"/>
        <v>2</v>
      </c>
      <c r="K72" s="5">
        <f t="shared" si="2"/>
        <v>1.59357123858531</v>
      </c>
    </row>
    <row r="73" spans="1:11" x14ac:dyDescent="0.25">
      <c r="A73" s="2" t="s">
        <v>79</v>
      </c>
      <c r="B73">
        <v>0.770001165139647</v>
      </c>
      <c r="C73">
        <v>0.530191779611772</v>
      </c>
      <c r="D73">
        <v>0.91645050125844696</v>
      </c>
      <c r="E73">
        <v>0.53986441551960795</v>
      </c>
      <c r="F73">
        <v>1.1716384745680599</v>
      </c>
      <c r="G73">
        <v>0.70265616596517899</v>
      </c>
      <c r="H73">
        <v>0.65035948125942</v>
      </c>
      <c r="I73" s="2">
        <v>0.43524522103084301</v>
      </c>
      <c r="J73">
        <f t="shared" si="3"/>
        <v>8</v>
      </c>
      <c r="K73" s="5">
        <f t="shared" si="2"/>
        <v>0.43524522103084301</v>
      </c>
    </row>
    <row r="74" spans="1:11" x14ac:dyDescent="0.25">
      <c r="A74" s="2" t="s">
        <v>80</v>
      </c>
      <c r="B74">
        <v>2.42460323405209</v>
      </c>
      <c r="C74">
        <v>1.6746321581516499</v>
      </c>
      <c r="D74">
        <v>165.161144834553</v>
      </c>
      <c r="E74">
        <v>1.9944778926045601</v>
      </c>
      <c r="F74">
        <v>2.0006107724798499</v>
      </c>
      <c r="G74">
        <v>1.3791337877485199</v>
      </c>
      <c r="H74">
        <v>2.2207544501599998</v>
      </c>
      <c r="I74" s="2">
        <v>1.27349392763907</v>
      </c>
      <c r="J74">
        <f t="shared" si="3"/>
        <v>8</v>
      </c>
      <c r="K74" s="5">
        <f t="shared" si="2"/>
        <v>1.27349392763907</v>
      </c>
    </row>
    <row r="75" spans="1:11" x14ac:dyDescent="0.25">
      <c r="A75" s="2" t="s">
        <v>81</v>
      </c>
      <c r="B75">
        <v>1.2476546982183701</v>
      </c>
      <c r="C75">
        <v>0.87955556080356101</v>
      </c>
      <c r="D75">
        <v>2.93425190256866</v>
      </c>
      <c r="E75">
        <v>0.97787351105742704</v>
      </c>
      <c r="F75">
        <v>1.50562427193737</v>
      </c>
      <c r="G75">
        <v>1.0557513273293899</v>
      </c>
      <c r="H75">
        <v>1.1040609076738299</v>
      </c>
      <c r="I75" s="2">
        <v>0.82487273471331601</v>
      </c>
      <c r="J75">
        <f t="shared" si="3"/>
        <v>8</v>
      </c>
      <c r="K75" s="5">
        <f t="shared" si="2"/>
        <v>0.82487273471331601</v>
      </c>
    </row>
    <row r="76" spans="1:11" x14ac:dyDescent="0.25">
      <c r="A76" s="2" t="s">
        <v>82</v>
      </c>
      <c r="B76">
        <v>2.4353596730051099</v>
      </c>
      <c r="C76">
        <v>1.74486033014287</v>
      </c>
      <c r="D76">
        <v>2.0903007978364201</v>
      </c>
      <c r="E76">
        <v>1.5416282270922299</v>
      </c>
      <c r="F76">
        <v>2.4611427072606502</v>
      </c>
      <c r="G76">
        <v>1.8040541579727101</v>
      </c>
      <c r="H76">
        <v>1.75624150443543</v>
      </c>
      <c r="I76" s="2">
        <v>1.3703821413780399</v>
      </c>
      <c r="J76">
        <f t="shared" si="3"/>
        <v>8</v>
      </c>
      <c r="K76" s="5">
        <f t="shared" si="2"/>
        <v>1.3703821413780399</v>
      </c>
    </row>
    <row r="77" spans="1:11" x14ac:dyDescent="0.25">
      <c r="A77" s="2" t="s">
        <v>83</v>
      </c>
      <c r="B77">
        <v>3.74280782533818</v>
      </c>
      <c r="C77">
        <v>2.6413196814595898</v>
      </c>
      <c r="D77">
        <v>7.3474688376191901</v>
      </c>
      <c r="E77">
        <v>2.5429073749520499</v>
      </c>
      <c r="F77">
        <v>4.4724314911006697</v>
      </c>
      <c r="G77">
        <v>3.4197881306857698</v>
      </c>
      <c r="H77">
        <v>5.76397941319573</v>
      </c>
      <c r="I77" s="2">
        <v>2.0152855933485299</v>
      </c>
      <c r="J77">
        <f t="shared" si="3"/>
        <v>8</v>
      </c>
      <c r="K77" s="5">
        <f t="shared" si="2"/>
        <v>2.0152855933485299</v>
      </c>
    </row>
    <row r="78" spans="1:11" x14ac:dyDescent="0.25">
      <c r="A78" s="2" t="s">
        <v>84</v>
      </c>
      <c r="B78">
        <v>1.36068922899091</v>
      </c>
      <c r="C78">
        <v>1.15763214301951</v>
      </c>
      <c r="D78">
        <v>1.06660776223316</v>
      </c>
      <c r="E78">
        <v>0.99358888362906905</v>
      </c>
      <c r="F78">
        <v>1.74933149642215</v>
      </c>
      <c r="G78">
        <v>1.4017653044332401</v>
      </c>
      <c r="H78">
        <v>0.91293250361986</v>
      </c>
      <c r="I78" s="2">
        <v>1.0289859307309399</v>
      </c>
      <c r="J78">
        <f t="shared" si="3"/>
        <v>7</v>
      </c>
      <c r="K78" s="5">
        <f t="shared" si="2"/>
        <v>0.91293250361986</v>
      </c>
    </row>
    <row r="79" spans="1:11" x14ac:dyDescent="0.25">
      <c r="A79" s="2" t="s">
        <v>85</v>
      </c>
      <c r="B79">
        <v>2.2498763783373801</v>
      </c>
      <c r="C79">
        <v>1.2629146477359301</v>
      </c>
      <c r="D79">
        <v>3.3208572264905798</v>
      </c>
      <c r="E79">
        <v>0.964870946191832</v>
      </c>
      <c r="F79">
        <v>3.0136064776112899</v>
      </c>
      <c r="G79">
        <v>1.8436603440923001</v>
      </c>
      <c r="H79">
        <v>33.071022967777601</v>
      </c>
      <c r="I79" s="2">
        <v>2.3957233883426299</v>
      </c>
      <c r="J79">
        <f t="shared" si="3"/>
        <v>4</v>
      </c>
      <c r="K79" s="5">
        <f t="shared" si="2"/>
        <v>0.964870946191832</v>
      </c>
    </row>
    <row r="80" spans="1:11" x14ac:dyDescent="0.25">
      <c r="A80" s="2" t="s">
        <v>86</v>
      </c>
      <c r="B80">
        <v>1.70061973574772</v>
      </c>
      <c r="C80">
        <v>1.1634668809675399</v>
      </c>
      <c r="D80">
        <v>32250704.125263002</v>
      </c>
      <c r="E80">
        <v>1.28010045549214</v>
      </c>
      <c r="F80">
        <v>2.0875999361244699</v>
      </c>
      <c r="G80">
        <v>1.50723040123776</v>
      </c>
      <c r="H80">
        <v>1.87906972811415</v>
      </c>
      <c r="I80" s="2">
        <v>1.02154121908776</v>
      </c>
      <c r="J80">
        <f t="shared" si="3"/>
        <v>8</v>
      </c>
      <c r="K80" s="5">
        <f t="shared" si="2"/>
        <v>1.02154121908776</v>
      </c>
    </row>
    <row r="81" spans="1:11" x14ac:dyDescent="0.25">
      <c r="A81" s="2" t="s">
        <v>87</v>
      </c>
      <c r="B81">
        <v>1.1284451134924101</v>
      </c>
      <c r="C81">
        <v>0.87702341942678197</v>
      </c>
      <c r="D81">
        <v>14.0864875379146</v>
      </c>
      <c r="E81">
        <v>1.52106764351465</v>
      </c>
      <c r="F81">
        <v>2.0160688941679799</v>
      </c>
      <c r="G81">
        <v>1.2867915345418199</v>
      </c>
      <c r="H81">
        <v>1.2756792970575399</v>
      </c>
      <c r="I81" s="2">
        <v>0.79699119170729005</v>
      </c>
      <c r="J81">
        <f t="shared" si="3"/>
        <v>8</v>
      </c>
      <c r="K81" s="5">
        <f t="shared" si="2"/>
        <v>0.79699119170729005</v>
      </c>
    </row>
    <row r="82" spans="1:11" x14ac:dyDescent="0.25">
      <c r="A82" s="2" t="s">
        <v>88</v>
      </c>
      <c r="B82">
        <v>1.63317637375776</v>
      </c>
      <c r="C82">
        <v>1.1755791144221099</v>
      </c>
      <c r="D82">
        <v>1883.2470263681801</v>
      </c>
      <c r="E82">
        <v>1.3686126431857299</v>
      </c>
      <c r="F82">
        <v>2.00651501959759</v>
      </c>
      <c r="G82">
        <v>1.63595471043566</v>
      </c>
      <c r="H82">
        <v>4.9715359800511498</v>
      </c>
      <c r="I82" s="2">
        <v>1.2301933310805899</v>
      </c>
      <c r="J82">
        <f t="shared" si="3"/>
        <v>2</v>
      </c>
      <c r="K82" s="5">
        <f t="shared" si="2"/>
        <v>1.1755791144221099</v>
      </c>
    </row>
    <row r="83" spans="1:11" x14ac:dyDescent="0.25">
      <c r="A83" s="2" t="s">
        <v>89</v>
      </c>
      <c r="B83">
        <v>2.4959791291487701</v>
      </c>
      <c r="C83">
        <v>1.47763770355928</v>
      </c>
      <c r="D83">
        <v>2989.8164090395799</v>
      </c>
      <c r="E83">
        <v>13.483661939760101</v>
      </c>
      <c r="F83">
        <v>4.2778982421885399</v>
      </c>
      <c r="G83">
        <v>2.4761053343614901</v>
      </c>
      <c r="H83">
        <v>9.8321304173961099</v>
      </c>
      <c r="I83" s="2">
        <v>1.8983334865524799</v>
      </c>
      <c r="J83">
        <f t="shared" si="3"/>
        <v>2</v>
      </c>
      <c r="K83" s="5">
        <f t="shared" si="2"/>
        <v>1.47763770355928</v>
      </c>
    </row>
    <row r="84" spans="1:11" x14ac:dyDescent="0.25">
      <c r="A84" s="2" t="s">
        <v>90</v>
      </c>
      <c r="B84">
        <v>1.5230280731522301</v>
      </c>
      <c r="C84">
        <v>1.31792754586211</v>
      </c>
      <c r="D84" s="1">
        <v>4.0355650343467502E+38</v>
      </c>
      <c r="E84">
        <v>42778.184090876202</v>
      </c>
      <c r="F84">
        <v>1.75032967231607</v>
      </c>
      <c r="G84">
        <v>1.54569207029406</v>
      </c>
      <c r="H84">
        <v>27.599165246553799</v>
      </c>
      <c r="I84" s="2">
        <v>1.5758250256806601</v>
      </c>
      <c r="J84">
        <f t="shared" si="3"/>
        <v>2</v>
      </c>
      <c r="K84" s="5">
        <f t="shared" si="2"/>
        <v>1.31792754586211</v>
      </c>
    </row>
    <row r="85" spans="1:11" x14ac:dyDescent="0.25">
      <c r="A85" s="2" t="s">
        <v>91</v>
      </c>
      <c r="B85">
        <v>1.19461619384491</v>
      </c>
      <c r="C85">
        <v>0.60776152783622905</v>
      </c>
      <c r="D85">
        <v>5.9331307353361602</v>
      </c>
      <c r="E85">
        <v>1.08978275845907</v>
      </c>
      <c r="F85">
        <v>1.87294286417043</v>
      </c>
      <c r="G85">
        <v>1.17178654452222</v>
      </c>
      <c r="H85">
        <v>0.69813194837833303</v>
      </c>
      <c r="I85" s="2">
        <v>0.746130913606315</v>
      </c>
      <c r="J85">
        <f t="shared" si="3"/>
        <v>2</v>
      </c>
      <c r="K85" s="5">
        <f t="shared" si="2"/>
        <v>0.60776152783622905</v>
      </c>
    </row>
    <row r="86" spans="1:11" x14ac:dyDescent="0.25">
      <c r="A86" s="2" t="s">
        <v>92</v>
      </c>
      <c r="B86">
        <v>2.36216824656552</v>
      </c>
      <c r="C86">
        <v>1.42384852694145</v>
      </c>
      <c r="D86">
        <v>4.2496895565482298</v>
      </c>
      <c r="E86">
        <v>1.2373013784165401</v>
      </c>
      <c r="F86">
        <v>2.90334192780765</v>
      </c>
      <c r="G86">
        <v>1.66901067886712</v>
      </c>
      <c r="H86">
        <v>2.7557338951033801</v>
      </c>
      <c r="I86" s="2">
        <v>0.99978962910845204</v>
      </c>
      <c r="J86">
        <f t="shared" si="3"/>
        <v>8</v>
      </c>
      <c r="K86" s="5">
        <f t="shared" si="2"/>
        <v>0.99978962910845204</v>
      </c>
    </row>
    <row r="87" spans="1:11" x14ac:dyDescent="0.25">
      <c r="A87" s="2" t="s">
        <v>93</v>
      </c>
      <c r="B87">
        <v>1.2269891855403501</v>
      </c>
      <c r="C87">
        <v>0.83568707244979001</v>
      </c>
      <c r="D87">
        <v>2.10236584275762</v>
      </c>
      <c r="E87">
        <v>0.911295018999561</v>
      </c>
      <c r="F87">
        <v>1.50728920072203</v>
      </c>
      <c r="G87">
        <v>0.95599921363567297</v>
      </c>
      <c r="H87">
        <v>0.90029801019173605</v>
      </c>
      <c r="I87" s="2">
        <v>0.73459522421179402</v>
      </c>
      <c r="J87">
        <f t="shared" si="3"/>
        <v>8</v>
      </c>
      <c r="K87" s="5">
        <f t="shared" si="2"/>
        <v>0.73459522421179402</v>
      </c>
    </row>
    <row r="88" spans="1:11" x14ac:dyDescent="0.25">
      <c r="A88" s="2" t="s">
        <v>94</v>
      </c>
      <c r="B88">
        <v>1.8235083570261801</v>
      </c>
      <c r="C88">
        <v>1.3090795114989</v>
      </c>
      <c r="D88">
        <v>5.5829990756102204</v>
      </c>
      <c r="E88">
        <v>1.37684140212626</v>
      </c>
      <c r="F88">
        <v>2.7075639935581899</v>
      </c>
      <c r="G88">
        <v>1.6846743039619601</v>
      </c>
      <c r="H88">
        <v>1.9811131930288299</v>
      </c>
      <c r="I88" s="2">
        <v>1.05765907780512</v>
      </c>
      <c r="J88">
        <f t="shared" si="3"/>
        <v>8</v>
      </c>
      <c r="K88" s="5">
        <f t="shared" si="2"/>
        <v>1.05765907780512</v>
      </c>
    </row>
    <row r="89" spans="1:11" x14ac:dyDescent="0.25">
      <c r="A89" s="2" t="s">
        <v>95</v>
      </c>
      <c r="B89">
        <v>1.8295139610471101</v>
      </c>
      <c r="C89">
        <v>1.26580185965918</v>
      </c>
      <c r="D89">
        <v>51.444147225265098</v>
      </c>
      <c r="E89">
        <v>2.4390507707507298</v>
      </c>
      <c r="F89">
        <v>2.6796059425603498</v>
      </c>
      <c r="G89">
        <v>1.61902803276082</v>
      </c>
      <c r="H89">
        <v>7.2502412922566304</v>
      </c>
      <c r="I89" s="2">
        <v>1.2235537220789201</v>
      </c>
      <c r="J89">
        <f t="shared" si="3"/>
        <v>8</v>
      </c>
      <c r="K89" s="5">
        <f t="shared" si="2"/>
        <v>1.2235537220789201</v>
      </c>
    </row>
    <row r="90" spans="1:11" x14ac:dyDescent="0.25">
      <c r="A90" s="2" t="s">
        <v>96</v>
      </c>
      <c r="B90">
        <v>2.9292959905190998</v>
      </c>
      <c r="C90">
        <v>1.6351156159993501</v>
      </c>
      <c r="D90">
        <v>6.3930474389056702</v>
      </c>
      <c r="E90">
        <v>1.4521896054402299</v>
      </c>
      <c r="F90">
        <v>2.75716217821613</v>
      </c>
      <c r="G90">
        <v>1.8701912240342</v>
      </c>
      <c r="H90">
        <v>3.7707272493708199</v>
      </c>
      <c r="I90" s="2">
        <v>1.21765972802071</v>
      </c>
      <c r="J90">
        <f t="shared" si="3"/>
        <v>8</v>
      </c>
      <c r="K90" s="5">
        <f t="shared" si="2"/>
        <v>1.21765972802071</v>
      </c>
    </row>
    <row r="91" spans="1:11" x14ac:dyDescent="0.25">
      <c r="A91" s="2" t="s">
        <v>97</v>
      </c>
      <c r="B91">
        <v>1.6867297382773001</v>
      </c>
      <c r="C91">
        <v>1.19770981848484</v>
      </c>
      <c r="D91">
        <v>4.13317762010682</v>
      </c>
      <c r="E91">
        <v>1.5312244420040799</v>
      </c>
      <c r="F91">
        <v>1.64459524551912</v>
      </c>
      <c r="G91">
        <v>1.2586262680160101</v>
      </c>
      <c r="H91">
        <v>1.3816320023050499</v>
      </c>
      <c r="I91" s="2">
        <v>0.78154339973935605</v>
      </c>
      <c r="J91">
        <f t="shared" si="3"/>
        <v>8</v>
      </c>
      <c r="K91" s="5">
        <f t="shared" si="2"/>
        <v>0.78154339973935605</v>
      </c>
    </row>
    <row r="92" spans="1:11" x14ac:dyDescent="0.25">
      <c r="A92" s="2" t="s">
        <v>98</v>
      </c>
      <c r="B92">
        <v>0.91769174047990398</v>
      </c>
      <c r="C92">
        <v>0.64435198895040902</v>
      </c>
      <c r="D92">
        <v>1.5554940604357499</v>
      </c>
      <c r="E92">
        <v>0.73860224058530399</v>
      </c>
      <c r="F92">
        <v>1.36768212306585</v>
      </c>
      <c r="G92">
        <v>1.0027269391728599</v>
      </c>
      <c r="H92">
        <v>0.91307705736034805</v>
      </c>
      <c r="I92" s="2">
        <v>0.73018439839689597</v>
      </c>
      <c r="J92">
        <f t="shared" si="3"/>
        <v>2</v>
      </c>
      <c r="K92" s="5">
        <f t="shared" si="2"/>
        <v>0.64435198895040902</v>
      </c>
    </row>
    <row r="93" spans="1:11" x14ac:dyDescent="0.25">
      <c r="A93" s="2" t="s">
        <v>99</v>
      </c>
      <c r="B93">
        <v>1.18021886997643</v>
      </c>
      <c r="C93">
        <v>0.95481629830696602</v>
      </c>
      <c r="D93">
        <v>2.2771786725443399</v>
      </c>
      <c r="E93">
        <v>1.12581971466048</v>
      </c>
      <c r="F93">
        <v>2.1605883275500601</v>
      </c>
      <c r="G93">
        <v>1.48019271937029</v>
      </c>
      <c r="H93">
        <v>1.74100440460987</v>
      </c>
      <c r="I93" s="2">
        <v>0.95702203130188901</v>
      </c>
      <c r="J93">
        <f t="shared" si="3"/>
        <v>2</v>
      </c>
      <c r="K93" s="5">
        <f t="shared" si="2"/>
        <v>0.95481629830696602</v>
      </c>
    </row>
    <row r="94" spans="1:11" x14ac:dyDescent="0.25">
      <c r="A94" s="2" t="s">
        <v>100</v>
      </c>
      <c r="B94">
        <v>1.4419094776739101</v>
      </c>
      <c r="C94">
        <v>1.1410412581513001</v>
      </c>
      <c r="D94">
        <v>3.4056742233808399</v>
      </c>
      <c r="E94">
        <v>1.1033863555024599</v>
      </c>
      <c r="F94">
        <v>2.2787401939194201</v>
      </c>
      <c r="G94">
        <v>1.4551359100827099</v>
      </c>
      <c r="H94">
        <v>1.6657134729203</v>
      </c>
      <c r="I94" s="2">
        <v>0.984545165611169</v>
      </c>
      <c r="J94">
        <f t="shared" si="3"/>
        <v>8</v>
      </c>
      <c r="K94" s="5">
        <f t="shared" si="2"/>
        <v>0.984545165611169</v>
      </c>
    </row>
    <row r="95" spans="1:11" x14ac:dyDescent="0.25">
      <c r="A95" s="2" t="s">
        <v>101</v>
      </c>
      <c r="B95">
        <v>2.2288446531178598</v>
      </c>
      <c r="C95">
        <v>1.7048504905308499</v>
      </c>
      <c r="D95">
        <v>4.7146936296201902</v>
      </c>
      <c r="E95">
        <v>1.51254491509686</v>
      </c>
      <c r="F95">
        <v>2.42452335748118</v>
      </c>
      <c r="G95">
        <v>1.8578374928675201</v>
      </c>
      <c r="H95">
        <v>1.8588265165500799</v>
      </c>
      <c r="I95" s="2">
        <v>1.2643756321831801</v>
      </c>
      <c r="J95">
        <f t="shared" si="3"/>
        <v>8</v>
      </c>
      <c r="K95" s="5">
        <f t="shared" si="2"/>
        <v>1.2643756321831801</v>
      </c>
    </row>
    <row r="96" spans="1:11" x14ac:dyDescent="0.25">
      <c r="A96" s="2" t="s">
        <v>102</v>
      </c>
      <c r="B96">
        <v>1.75034105346883</v>
      </c>
      <c r="C96">
        <v>1.3888996350052301</v>
      </c>
      <c r="D96">
        <v>2.0098499928329998</v>
      </c>
      <c r="E96">
        <v>1.0525487512132401</v>
      </c>
      <c r="F96">
        <v>2.20179511232408</v>
      </c>
      <c r="G96">
        <v>1.42583654558691</v>
      </c>
      <c r="H96">
        <v>1.3926047429096</v>
      </c>
      <c r="I96" s="2">
        <v>1.11100310929012</v>
      </c>
      <c r="J96">
        <f t="shared" si="3"/>
        <v>4</v>
      </c>
      <c r="K96" s="5">
        <f t="shared" si="2"/>
        <v>1.0525487512132401</v>
      </c>
    </row>
    <row r="97" spans="1:11" x14ac:dyDescent="0.25">
      <c r="A97" s="2" t="s">
        <v>100</v>
      </c>
      <c r="B97">
        <v>1.3964680151056501</v>
      </c>
      <c r="C97">
        <v>1.12472870925225</v>
      </c>
      <c r="D97">
        <v>2.56016256773861</v>
      </c>
      <c r="E97">
        <v>1.0079084315297</v>
      </c>
      <c r="F97">
        <v>2.1184672816560401</v>
      </c>
      <c r="G97">
        <v>1.3485294338689899</v>
      </c>
      <c r="H97">
        <v>1.03483247854928</v>
      </c>
      <c r="I97" s="2">
        <v>0.89144951150321505</v>
      </c>
      <c r="J97">
        <f t="shared" si="3"/>
        <v>8</v>
      </c>
      <c r="K97" s="5">
        <f t="shared" si="2"/>
        <v>0.89144951150321505</v>
      </c>
    </row>
    <row r="98" spans="1:11" x14ac:dyDescent="0.25">
      <c r="A98" s="2" t="s">
        <v>103</v>
      </c>
      <c r="B98">
        <v>1.60728292612259</v>
      </c>
      <c r="C98">
        <v>1.10545847593711</v>
      </c>
      <c r="D98">
        <v>2.9536380304246399</v>
      </c>
      <c r="E98">
        <v>1.19976845426114</v>
      </c>
      <c r="F98">
        <v>3.1029932113237</v>
      </c>
      <c r="G98">
        <v>1.97725128606554</v>
      </c>
      <c r="H98">
        <v>2.0345410788373099</v>
      </c>
      <c r="I98" s="2">
        <v>1.07852301042934</v>
      </c>
      <c r="J98">
        <f t="shared" si="3"/>
        <v>8</v>
      </c>
      <c r="K98" s="5">
        <f t="shared" si="2"/>
        <v>1.07852301042934</v>
      </c>
    </row>
    <row r="99" spans="1:11" x14ac:dyDescent="0.25">
      <c r="A99" s="2" t="s">
        <v>104</v>
      </c>
      <c r="B99">
        <v>0.781074137298992</v>
      </c>
      <c r="C99">
        <v>0.443997508880352</v>
      </c>
      <c r="D99">
        <v>140.81713863805399</v>
      </c>
      <c r="E99">
        <v>0.58960806514383701</v>
      </c>
      <c r="I99" s="2">
        <v>1.21835443037974</v>
      </c>
      <c r="J99">
        <f t="shared" si="3"/>
        <v>2</v>
      </c>
      <c r="K99" s="5">
        <f t="shared" si="2"/>
        <v>0.443997508880352</v>
      </c>
    </row>
    <row r="100" spans="1:11" x14ac:dyDescent="0.25">
      <c r="A100" s="2" t="s">
        <v>106</v>
      </c>
      <c r="B100">
        <v>1.52499158939984</v>
      </c>
      <c r="C100">
        <v>0.97166397060433796</v>
      </c>
      <c r="D100">
        <v>0.66887389434123701</v>
      </c>
      <c r="E100">
        <v>1.06367993113027</v>
      </c>
      <c r="F100">
        <v>1.6096512386412201</v>
      </c>
      <c r="G100">
        <v>1.14688476842985</v>
      </c>
      <c r="H100">
        <v>1.2481657065554801</v>
      </c>
      <c r="I100" s="2">
        <v>1.14852850126637</v>
      </c>
      <c r="J100">
        <f t="shared" si="3"/>
        <v>3</v>
      </c>
      <c r="K100" s="5">
        <f t="shared" si="2"/>
        <v>0.66887389434123701</v>
      </c>
    </row>
    <row r="101" spans="1:11" x14ac:dyDescent="0.25">
      <c r="A101" s="2" t="s">
        <v>107</v>
      </c>
      <c r="B101">
        <v>1.0891516281284399</v>
      </c>
      <c r="C101">
        <v>0.95994204076979694</v>
      </c>
      <c r="D101">
        <v>0.85746287192927595</v>
      </c>
      <c r="E101">
        <v>0.93777340934003295</v>
      </c>
      <c r="F101">
        <v>1.3930298259832501</v>
      </c>
      <c r="G101">
        <v>1.1001371639758299</v>
      </c>
      <c r="H101">
        <v>0.93972411076525697</v>
      </c>
      <c r="I101" s="2">
        <v>0.97522783186747397</v>
      </c>
      <c r="J101">
        <f t="shared" si="3"/>
        <v>3</v>
      </c>
      <c r="K101" s="5">
        <f t="shared" si="2"/>
        <v>0.85746287192927595</v>
      </c>
    </row>
    <row r="102" spans="1:11" x14ac:dyDescent="0.25">
      <c r="A102" s="2" t="s">
        <v>108</v>
      </c>
      <c r="B102">
        <v>1.02550269979317</v>
      </c>
      <c r="C102">
        <v>0.60375448039008395</v>
      </c>
      <c r="D102">
        <v>4.5812676339802998</v>
      </c>
      <c r="E102">
        <v>0.91918408762064296</v>
      </c>
      <c r="F102">
        <v>1.32702944376815</v>
      </c>
      <c r="G102">
        <v>1.07282957002966</v>
      </c>
      <c r="H102">
        <v>1.8168346124133601</v>
      </c>
      <c r="I102" s="2">
        <v>0.65690822302331298</v>
      </c>
      <c r="J102">
        <f t="shared" si="3"/>
        <v>2</v>
      </c>
      <c r="K102" s="5">
        <f t="shared" si="2"/>
        <v>0.60375448039008395</v>
      </c>
    </row>
    <row r="103" spans="1:11" x14ac:dyDescent="0.25">
      <c r="A103" s="2" t="s">
        <v>109</v>
      </c>
      <c r="B103">
        <v>1.08488057929451</v>
      </c>
      <c r="C103">
        <v>0.77602155114674498</v>
      </c>
      <c r="D103">
        <v>4.2001108039806203</v>
      </c>
      <c r="E103">
        <v>0.92750925829791897</v>
      </c>
      <c r="F103">
        <v>1.06435454034396</v>
      </c>
      <c r="G103">
        <v>0.80487497125848995</v>
      </c>
      <c r="H103">
        <v>1.62457624405361</v>
      </c>
      <c r="I103" s="2">
        <v>0.66888113127350601</v>
      </c>
      <c r="J103">
        <f t="shared" si="3"/>
        <v>8</v>
      </c>
      <c r="K103" s="5">
        <f t="shared" si="2"/>
        <v>0.66888113127350601</v>
      </c>
    </row>
    <row r="104" spans="1:11" x14ac:dyDescent="0.25">
      <c r="A104" s="2" t="s">
        <v>110</v>
      </c>
      <c r="B104">
        <v>3.8662827640027202</v>
      </c>
      <c r="C104">
        <v>2.0104014070846299</v>
      </c>
      <c r="D104">
        <v>112.871314940603</v>
      </c>
      <c r="E104">
        <v>3.8211391936566299</v>
      </c>
      <c r="F104">
        <v>4.47963834166457</v>
      </c>
      <c r="G104">
        <v>2.6750441520935202</v>
      </c>
      <c r="H104">
        <v>25.3303779065592</v>
      </c>
      <c r="I104" s="2">
        <v>1.88458406165112</v>
      </c>
      <c r="J104">
        <f t="shared" si="3"/>
        <v>8</v>
      </c>
      <c r="K104" s="5">
        <f t="shared" si="2"/>
        <v>1.88458406165112</v>
      </c>
    </row>
    <row r="105" spans="1:11" x14ac:dyDescent="0.25">
      <c r="A105" s="2" t="s">
        <v>111</v>
      </c>
      <c r="B105">
        <v>2.7200458153885001</v>
      </c>
      <c r="C105">
        <v>1.4075012189109199</v>
      </c>
      <c r="D105">
        <v>3.3637424098968798</v>
      </c>
      <c r="E105">
        <v>1.08923544584325</v>
      </c>
      <c r="F105">
        <v>1.94414474490807</v>
      </c>
      <c r="G105">
        <v>1.2840282095757101</v>
      </c>
      <c r="H105">
        <v>3.4277958694494899</v>
      </c>
      <c r="I105" s="2">
        <v>0.86638782697246997</v>
      </c>
      <c r="J105">
        <f t="shared" si="3"/>
        <v>8</v>
      </c>
      <c r="K105" s="5">
        <f t="shared" si="2"/>
        <v>0.86638782697246997</v>
      </c>
    </row>
    <row r="106" spans="1:11" x14ac:dyDescent="0.25">
      <c r="A106" s="2" t="s">
        <v>112</v>
      </c>
      <c r="B106">
        <v>1.23548736317587</v>
      </c>
      <c r="C106">
        <v>0.80349456141481601</v>
      </c>
      <c r="D106" s="1">
        <v>1.61143996734924E+25</v>
      </c>
      <c r="E106">
        <v>50.7580258435788</v>
      </c>
      <c r="F106">
        <v>1.65329369327253</v>
      </c>
      <c r="G106">
        <v>1.1382641138854499</v>
      </c>
      <c r="H106">
        <v>19.771523783092999</v>
      </c>
      <c r="I106" s="2">
        <v>0.75566089795235603</v>
      </c>
      <c r="J106">
        <f t="shared" si="3"/>
        <v>8</v>
      </c>
      <c r="K106" s="5">
        <f t="shared" si="2"/>
        <v>0.75566089795235603</v>
      </c>
    </row>
    <row r="107" spans="1:11" x14ac:dyDescent="0.25">
      <c r="A107" s="2" t="s">
        <v>113</v>
      </c>
      <c r="B107">
        <v>1.5508321177217801</v>
      </c>
      <c r="C107">
        <v>0.91166171970765197</v>
      </c>
      <c r="D107">
        <v>2.7863756389656098</v>
      </c>
      <c r="E107">
        <v>0.82072208475436503</v>
      </c>
      <c r="F107">
        <v>1.9182167134544801</v>
      </c>
      <c r="G107">
        <v>1.2140551188816799</v>
      </c>
      <c r="H107">
        <v>1.25730560913177</v>
      </c>
      <c r="I107" s="2">
        <v>0.74510125997329602</v>
      </c>
      <c r="J107">
        <f t="shared" si="3"/>
        <v>8</v>
      </c>
      <c r="K107" s="5">
        <f t="shared" si="2"/>
        <v>0.74510125997329602</v>
      </c>
    </row>
    <row r="108" spans="1:11" x14ac:dyDescent="0.25">
      <c r="A108" s="2" t="s">
        <v>114</v>
      </c>
      <c r="B108">
        <v>1.05866440834293</v>
      </c>
      <c r="C108">
        <v>0.74939928872625305</v>
      </c>
      <c r="D108">
        <v>1.9378199983950899</v>
      </c>
      <c r="E108">
        <v>0.79833242625783596</v>
      </c>
      <c r="F108">
        <v>1.64669423033093</v>
      </c>
      <c r="G108">
        <v>1.07531539655937</v>
      </c>
      <c r="H108">
        <v>1.03104005260128</v>
      </c>
      <c r="I108" s="2">
        <v>0.70629635810678904</v>
      </c>
      <c r="J108">
        <f t="shared" si="3"/>
        <v>8</v>
      </c>
      <c r="K108" s="5">
        <f t="shared" si="2"/>
        <v>0.70629635810678904</v>
      </c>
    </row>
    <row r="109" spans="1:11" x14ac:dyDescent="0.25">
      <c r="A109" s="2" t="s">
        <v>115</v>
      </c>
      <c r="B109">
        <v>1.9822604641897399</v>
      </c>
      <c r="C109">
        <v>0.86828122569345301</v>
      </c>
      <c r="D109">
        <v>8195.9031649351691</v>
      </c>
      <c r="E109">
        <v>0.67437203871220197</v>
      </c>
      <c r="F109">
        <v>1.3048884639092599</v>
      </c>
      <c r="G109">
        <v>0.67532332166031706</v>
      </c>
      <c r="H109">
        <v>23.879483203606402</v>
      </c>
      <c r="I109" s="2">
        <v>0.59403697095465002</v>
      </c>
      <c r="J109">
        <f t="shared" si="3"/>
        <v>8</v>
      </c>
      <c r="K109" s="5">
        <f t="shared" si="2"/>
        <v>0.59403697095465002</v>
      </c>
    </row>
    <row r="110" spans="1:11" x14ac:dyDescent="0.25">
      <c r="A110" s="2" t="s">
        <v>116</v>
      </c>
      <c r="B110">
        <v>2.61388530123063</v>
      </c>
      <c r="C110">
        <v>1.5269881233596601</v>
      </c>
      <c r="D110">
        <v>14.824416202414801</v>
      </c>
      <c r="E110">
        <v>1.42748614264431</v>
      </c>
      <c r="F110">
        <v>3.6492806876156498</v>
      </c>
      <c r="G110">
        <v>2.21905199417411</v>
      </c>
      <c r="H110">
        <v>4.7708453624481901</v>
      </c>
      <c r="I110" s="2">
        <v>1.21734775257253</v>
      </c>
      <c r="J110">
        <f t="shared" si="3"/>
        <v>8</v>
      </c>
      <c r="K110" s="5">
        <f t="shared" si="2"/>
        <v>1.21734775257253</v>
      </c>
    </row>
    <row r="111" spans="1:11" x14ac:dyDescent="0.25">
      <c r="A111" s="2" t="s">
        <v>117</v>
      </c>
      <c r="B111">
        <v>2.3880187630146499</v>
      </c>
      <c r="C111">
        <v>1.61574574595002</v>
      </c>
      <c r="D111">
        <v>1.58259748214527</v>
      </c>
      <c r="E111">
        <v>1.27038763070519</v>
      </c>
      <c r="F111">
        <v>2.6989150123871499</v>
      </c>
      <c r="G111">
        <v>1.9130528083443199</v>
      </c>
      <c r="H111">
        <v>1.70924398685606</v>
      </c>
      <c r="I111" s="2">
        <v>1.2000132022208401</v>
      </c>
      <c r="J111">
        <f t="shared" si="3"/>
        <v>8</v>
      </c>
      <c r="K111" s="5">
        <f t="shared" si="2"/>
        <v>1.2000132022208401</v>
      </c>
    </row>
    <row r="112" spans="1:11" x14ac:dyDescent="0.25">
      <c r="A112" s="2" t="s">
        <v>118</v>
      </c>
      <c r="B112">
        <v>2.19230193155144</v>
      </c>
      <c r="C112">
        <v>1.71308191392497</v>
      </c>
      <c r="D112">
        <v>2.6196179726680602</v>
      </c>
      <c r="E112">
        <v>2.2596209821599702</v>
      </c>
      <c r="F112">
        <v>2.5732260800374802</v>
      </c>
      <c r="G112">
        <v>1.9386555160252901</v>
      </c>
      <c r="H112">
        <v>2.3537977256047098</v>
      </c>
      <c r="I112" s="2">
        <v>1.62805379938659</v>
      </c>
      <c r="J112">
        <f t="shared" si="3"/>
        <v>8</v>
      </c>
      <c r="K112" s="5">
        <f t="shared" si="2"/>
        <v>1.62805379938659</v>
      </c>
    </row>
    <row r="113" spans="1:11" x14ac:dyDescent="0.25">
      <c r="A113" s="2" t="s">
        <v>119</v>
      </c>
      <c r="B113">
        <v>1.3637944058381599</v>
      </c>
      <c r="C113">
        <v>0.72301567515873999</v>
      </c>
      <c r="D113">
        <v>2.71291747340599</v>
      </c>
      <c r="E113">
        <v>0.795005102872404</v>
      </c>
      <c r="F113">
        <v>2.7931996707567399</v>
      </c>
      <c r="G113">
        <v>1.5006803005795899</v>
      </c>
      <c r="H113">
        <v>3.8218560891707898</v>
      </c>
      <c r="I113" s="2">
        <v>0.77490904830618201</v>
      </c>
      <c r="J113">
        <f t="shared" si="3"/>
        <v>2</v>
      </c>
      <c r="K113" s="5">
        <f t="shared" si="2"/>
        <v>0.72301567515873999</v>
      </c>
    </row>
    <row r="114" spans="1:11" x14ac:dyDescent="0.25">
      <c r="A114" s="2" t="s">
        <v>120</v>
      </c>
      <c r="B114">
        <v>0.96996055049866003</v>
      </c>
      <c r="C114">
        <v>0.50970573470651304</v>
      </c>
      <c r="D114">
        <v>62.081404735323297</v>
      </c>
      <c r="E114">
        <v>1.3696994941241301</v>
      </c>
      <c r="F114">
        <v>1.1189809095332399</v>
      </c>
      <c r="G114">
        <v>0.719147037430936</v>
      </c>
      <c r="H114">
        <v>32.637408552476003</v>
      </c>
      <c r="I114" s="2">
        <v>0.70513973900301197</v>
      </c>
      <c r="J114">
        <f t="shared" si="3"/>
        <v>2</v>
      </c>
      <c r="K114" s="5">
        <f t="shared" si="2"/>
        <v>0.50970573470651304</v>
      </c>
    </row>
    <row r="115" spans="1:11" x14ac:dyDescent="0.25">
      <c r="A115" s="2" t="s">
        <v>121</v>
      </c>
      <c r="B115">
        <v>2.8909089078209802</v>
      </c>
      <c r="C115">
        <v>1.6113649855280201</v>
      </c>
      <c r="D115">
        <v>22.610292209935299</v>
      </c>
      <c r="E115">
        <v>2.1317440694946601</v>
      </c>
      <c r="F115">
        <v>4.12597986748548</v>
      </c>
      <c r="G115">
        <v>2.4945815112242502</v>
      </c>
      <c r="H115">
        <v>6.5605915730408899</v>
      </c>
      <c r="I115" s="2">
        <v>1.2504053839589699</v>
      </c>
      <c r="J115">
        <f t="shared" si="3"/>
        <v>8</v>
      </c>
      <c r="K115" s="5">
        <f t="shared" si="2"/>
        <v>1.2504053839589699</v>
      </c>
    </row>
    <row r="116" spans="1:11" x14ac:dyDescent="0.25">
      <c r="A116" s="2" t="s">
        <v>122</v>
      </c>
      <c r="B116">
        <v>1.6270597289620401</v>
      </c>
      <c r="C116">
        <v>1.0787356778880299</v>
      </c>
      <c r="D116">
        <v>2.66202976303396</v>
      </c>
      <c r="E116">
        <v>1.18722781475825</v>
      </c>
      <c r="F116">
        <v>2.03848483459576</v>
      </c>
      <c r="G116">
        <v>1.35385930485065</v>
      </c>
      <c r="H116">
        <v>1.31222444650179</v>
      </c>
      <c r="I116" s="2">
        <v>1.1116057769611201</v>
      </c>
      <c r="J116">
        <f t="shared" si="3"/>
        <v>2</v>
      </c>
      <c r="K116" s="5">
        <f t="shared" si="2"/>
        <v>1.0787356778880299</v>
      </c>
    </row>
    <row r="117" spans="1:11" x14ac:dyDescent="0.25">
      <c r="A117" s="2" t="s">
        <v>123</v>
      </c>
      <c r="B117">
        <v>1.1728089747441</v>
      </c>
      <c r="C117">
        <v>0.68686548538334902</v>
      </c>
      <c r="D117">
        <v>2.3140956652804299</v>
      </c>
      <c r="E117">
        <v>0.70060282655846096</v>
      </c>
      <c r="F117">
        <v>2.47312741137346</v>
      </c>
      <c r="G117">
        <v>1.4825554091806099</v>
      </c>
      <c r="H117">
        <v>2.2078788322437899</v>
      </c>
      <c r="I117" s="2">
        <v>0.71658102432572701</v>
      </c>
      <c r="J117">
        <f t="shared" si="3"/>
        <v>2</v>
      </c>
      <c r="K117" s="5">
        <f t="shared" si="2"/>
        <v>0.68686548538334902</v>
      </c>
    </row>
    <row r="118" spans="1:11" x14ac:dyDescent="0.25">
      <c r="A118" s="2" t="s">
        <v>124</v>
      </c>
      <c r="B118">
        <v>1.4571289823498901</v>
      </c>
      <c r="C118">
        <v>1.0895300328039701</v>
      </c>
      <c r="D118">
        <v>3.0868259450975701</v>
      </c>
      <c r="E118">
        <v>0.91222388241632002</v>
      </c>
      <c r="F118">
        <v>3.4885140362204701</v>
      </c>
      <c r="G118">
        <v>1.9751201907104099</v>
      </c>
      <c r="H118">
        <v>1.6695934232216401</v>
      </c>
      <c r="I118" s="2">
        <v>1.03887053787585</v>
      </c>
      <c r="J118">
        <f t="shared" si="3"/>
        <v>4</v>
      </c>
      <c r="K118" s="5">
        <f t="shared" si="2"/>
        <v>0.91222388241632002</v>
      </c>
    </row>
    <row r="119" spans="1:11" x14ac:dyDescent="0.25">
      <c r="A119" s="2" t="s">
        <v>125</v>
      </c>
      <c r="B119">
        <v>2.0469765978149002</v>
      </c>
      <c r="C119">
        <v>1.19764883260457</v>
      </c>
      <c r="D119">
        <v>3.4063774855760101</v>
      </c>
      <c r="E119">
        <v>1.0145942604429501</v>
      </c>
      <c r="F119">
        <v>2.1494021812889499</v>
      </c>
      <c r="G119">
        <v>1.4126425265593501</v>
      </c>
      <c r="H119">
        <v>1.9723842179629101</v>
      </c>
      <c r="I119" s="2">
        <v>0.86849361565171401</v>
      </c>
      <c r="J119">
        <f t="shared" si="3"/>
        <v>8</v>
      </c>
      <c r="K119" s="5">
        <f t="shared" si="2"/>
        <v>0.86849361565171401</v>
      </c>
    </row>
    <row r="120" spans="1:11" x14ac:dyDescent="0.25">
      <c r="A120" s="2" t="s">
        <v>126</v>
      </c>
      <c r="B120">
        <v>2.2791356359649799</v>
      </c>
      <c r="C120">
        <v>1.6513068143755101</v>
      </c>
      <c r="D120">
        <v>9.0380937676523398</v>
      </c>
      <c r="E120">
        <v>2.2540875953109301</v>
      </c>
      <c r="F120">
        <v>2.0344849956986102</v>
      </c>
      <c r="G120">
        <v>1.56101009158141</v>
      </c>
      <c r="H120">
        <v>1.8713413488642701</v>
      </c>
      <c r="I120" s="2">
        <v>1.22137186752785</v>
      </c>
      <c r="J120">
        <f t="shared" si="3"/>
        <v>8</v>
      </c>
      <c r="K120" s="5">
        <f t="shared" si="2"/>
        <v>1.22137186752785</v>
      </c>
    </row>
    <row r="121" spans="1:11" x14ac:dyDescent="0.25">
      <c r="A121" s="2">
        <v>505</v>
      </c>
      <c r="B121">
        <v>1.0600202941550201</v>
      </c>
      <c r="C121">
        <v>0.83716529372979998</v>
      </c>
      <c r="D121">
        <v>1.1544050440175</v>
      </c>
      <c r="E121">
        <v>0.83592811224230901</v>
      </c>
      <c r="F121">
        <v>1.9988831684112001</v>
      </c>
      <c r="G121">
        <v>1.17342209107496</v>
      </c>
      <c r="H121">
        <v>0.88611476770380704</v>
      </c>
      <c r="I121" s="2">
        <v>0.80685272256907303</v>
      </c>
      <c r="J121">
        <f t="shared" si="3"/>
        <v>8</v>
      </c>
      <c r="K121" s="5">
        <f t="shared" si="2"/>
        <v>0.80685272256907303</v>
      </c>
    </row>
    <row r="122" spans="1:11" x14ac:dyDescent="0.25">
      <c r="A122" s="2" t="s">
        <v>127</v>
      </c>
      <c r="B122">
        <v>2.3770286679798098</v>
      </c>
      <c r="C122">
        <v>2.0722048467471299</v>
      </c>
      <c r="D122">
        <v>6.3255617545646396</v>
      </c>
      <c r="E122">
        <v>2.2773124266205098</v>
      </c>
      <c r="F122">
        <v>3.17865653133157</v>
      </c>
      <c r="G122">
        <v>2.47014105391604</v>
      </c>
      <c r="H122">
        <v>3.5808687460481701</v>
      </c>
      <c r="I122" s="2">
        <v>1.9479100867707899</v>
      </c>
      <c r="J122">
        <f t="shared" si="3"/>
        <v>8</v>
      </c>
      <c r="K122" s="5">
        <f t="shared" si="2"/>
        <v>1.9479100867707899</v>
      </c>
    </row>
    <row r="123" spans="1:11" x14ac:dyDescent="0.25">
      <c r="A123" s="2" t="s">
        <v>128</v>
      </c>
      <c r="B123">
        <v>1.95157078199345</v>
      </c>
      <c r="C123">
        <v>1.72094314114258</v>
      </c>
      <c r="D123">
        <v>4.3612905766540804</v>
      </c>
      <c r="E123">
        <v>1.9302399409062301</v>
      </c>
      <c r="F123">
        <v>2.3132677121385301</v>
      </c>
      <c r="G123">
        <v>1.7995039415429499</v>
      </c>
      <c r="H123">
        <v>2.40802480981823</v>
      </c>
      <c r="I123" s="2">
        <v>1.5485891091002</v>
      </c>
      <c r="J123">
        <f t="shared" si="3"/>
        <v>8</v>
      </c>
      <c r="K123" s="5">
        <f t="shared" si="2"/>
        <v>1.5485891091002</v>
      </c>
    </row>
    <row r="124" spans="1:11" x14ac:dyDescent="0.25">
      <c r="A124" s="2" t="s">
        <v>129</v>
      </c>
      <c r="B124">
        <v>1.8556031253349901</v>
      </c>
      <c r="C124">
        <v>1.13743923333559</v>
      </c>
      <c r="D124">
        <v>2.9347874093898998</v>
      </c>
      <c r="E124">
        <v>1.1783636575840299</v>
      </c>
      <c r="F124">
        <v>2.2721408028580998</v>
      </c>
      <c r="G124">
        <v>1.6956962980983199</v>
      </c>
      <c r="H124">
        <v>1.5772175448349499</v>
      </c>
      <c r="I124" s="2">
        <v>0.99888638286682896</v>
      </c>
      <c r="J124">
        <f t="shared" si="3"/>
        <v>8</v>
      </c>
      <c r="K124" s="5">
        <f t="shared" si="2"/>
        <v>0.99888638286682896</v>
      </c>
    </row>
    <row r="125" spans="1:11" x14ac:dyDescent="0.25">
      <c r="A125" s="2" t="s">
        <v>130</v>
      </c>
      <c r="B125">
        <v>2.08357006126705</v>
      </c>
      <c r="C125">
        <v>1.10576182350968</v>
      </c>
      <c r="D125">
        <v>7.1932839664387496</v>
      </c>
      <c r="E125">
        <v>1.2097143937611501</v>
      </c>
      <c r="F125">
        <v>2.50410245278586</v>
      </c>
      <c r="G125">
        <v>1.3108557763336799</v>
      </c>
      <c r="H125">
        <v>3.22148921480568</v>
      </c>
      <c r="I125" s="2">
        <v>0.830270387311425</v>
      </c>
      <c r="J125">
        <f t="shared" si="3"/>
        <v>8</v>
      </c>
      <c r="K125" s="5">
        <f t="shared" si="2"/>
        <v>0.830270387311425</v>
      </c>
    </row>
    <row r="126" spans="1:11" x14ac:dyDescent="0.25">
      <c r="A126" s="2" t="s">
        <v>131</v>
      </c>
      <c r="B126">
        <v>2.11271143191304</v>
      </c>
      <c r="C126">
        <v>1.20803568523373</v>
      </c>
      <c r="D126">
        <v>176.73565567624999</v>
      </c>
      <c r="E126">
        <v>1.62964577353788</v>
      </c>
      <c r="F126">
        <v>2.2413569672623201</v>
      </c>
      <c r="G126">
        <v>1.10202062889421</v>
      </c>
      <c r="H126">
        <v>2.0706092158890499</v>
      </c>
      <c r="I126" s="2">
        <v>0.76242548515109199</v>
      </c>
      <c r="J126">
        <f t="shared" si="3"/>
        <v>8</v>
      </c>
      <c r="K126" s="5">
        <f t="shared" si="2"/>
        <v>0.76242548515109199</v>
      </c>
    </row>
    <row r="127" spans="1:11" x14ac:dyDescent="0.25">
      <c r="A127" s="2" t="s">
        <v>132</v>
      </c>
      <c r="B127">
        <v>0.81374012478033797</v>
      </c>
      <c r="C127">
        <v>0.56908964887342495</v>
      </c>
      <c r="D127">
        <v>0.95976336372346605</v>
      </c>
      <c r="E127">
        <v>0.59095488360105197</v>
      </c>
      <c r="F127">
        <v>0.92208461960584898</v>
      </c>
      <c r="G127">
        <v>0.78052181339448801</v>
      </c>
      <c r="H127">
        <v>0.76718365087857299</v>
      </c>
      <c r="I127" s="2">
        <v>0.59817566666622002</v>
      </c>
      <c r="J127">
        <f t="shared" si="3"/>
        <v>2</v>
      </c>
      <c r="K127" s="5">
        <f t="shared" si="2"/>
        <v>0.56908964887342495</v>
      </c>
    </row>
    <row r="128" spans="1:11" x14ac:dyDescent="0.25">
      <c r="A128" s="2" t="s">
        <v>133</v>
      </c>
      <c r="B128">
        <v>2.3454115890351201</v>
      </c>
      <c r="C128">
        <v>1.61298684417884</v>
      </c>
      <c r="D128">
        <v>4.0558650853918801</v>
      </c>
      <c r="E128">
        <v>1.40999816786192</v>
      </c>
      <c r="F128">
        <v>3.2900395275616101</v>
      </c>
      <c r="G128">
        <v>2.17492148319631</v>
      </c>
      <c r="H128">
        <v>2.0780947874028399</v>
      </c>
      <c r="I128" s="2">
        <v>1.2661602676708701</v>
      </c>
      <c r="J128">
        <f t="shared" si="3"/>
        <v>8</v>
      </c>
      <c r="K128" s="5">
        <f t="shared" si="2"/>
        <v>1.2661602676708701</v>
      </c>
    </row>
    <row r="129" spans="1:11" x14ac:dyDescent="0.25">
      <c r="A129" s="2" t="s">
        <v>134</v>
      </c>
      <c r="B129">
        <v>1.6774950438084999</v>
      </c>
      <c r="C129">
        <v>0.93171380364318401</v>
      </c>
      <c r="D129">
        <v>6.06482086027673</v>
      </c>
      <c r="E129">
        <v>1.37501891899492</v>
      </c>
      <c r="F129">
        <v>2.1956973411147498</v>
      </c>
      <c r="G129">
        <v>1.4115347283939701</v>
      </c>
      <c r="H129">
        <v>2.2481063984139298</v>
      </c>
      <c r="I129" s="2">
        <v>0.68818548137861302</v>
      </c>
      <c r="J129">
        <f t="shared" si="3"/>
        <v>8</v>
      </c>
      <c r="K129" s="5">
        <f t="shared" si="2"/>
        <v>0.68818548137861302</v>
      </c>
    </row>
    <row r="130" spans="1:11" x14ac:dyDescent="0.25">
      <c r="A130" s="2" t="s">
        <v>135</v>
      </c>
      <c r="B130">
        <v>1.4054584817540099</v>
      </c>
      <c r="C130">
        <v>1.08036484407782</v>
      </c>
      <c r="D130">
        <v>1.9509518791579901</v>
      </c>
      <c r="E130">
        <v>1.07752789328764</v>
      </c>
      <c r="F130">
        <v>2.19395842376287</v>
      </c>
      <c r="G130">
        <v>1.6290904366880199</v>
      </c>
      <c r="H130">
        <v>1.2751931351885899</v>
      </c>
      <c r="I130" s="2">
        <v>1.0628421832921</v>
      </c>
      <c r="J130">
        <f t="shared" si="3"/>
        <v>8</v>
      </c>
      <c r="K130" s="5">
        <f t="shared" si="2"/>
        <v>1.0628421832921</v>
      </c>
    </row>
    <row r="131" spans="1:11" x14ac:dyDescent="0.25">
      <c r="A131" s="2" t="s">
        <v>136</v>
      </c>
      <c r="B131">
        <v>1.7969365036826299</v>
      </c>
      <c r="C131">
        <v>1.16953447773865</v>
      </c>
      <c r="D131">
        <v>1.46537538632783</v>
      </c>
      <c r="E131">
        <v>0.90163697954385702</v>
      </c>
      <c r="F131">
        <v>2.0726180470124298</v>
      </c>
      <c r="G131">
        <v>1.45923621242698</v>
      </c>
      <c r="H131">
        <v>1.35926197144645</v>
      </c>
      <c r="I131" s="2">
        <v>0.84620838883252503</v>
      </c>
      <c r="J131">
        <f t="shared" si="3"/>
        <v>8</v>
      </c>
      <c r="K131" s="5">
        <f t="shared" ref="K131:K187" si="4">MIN(B131:I131)</f>
        <v>0.84620838883252503</v>
      </c>
    </row>
    <row r="132" spans="1:11" x14ac:dyDescent="0.25">
      <c r="A132" s="2" t="s">
        <v>137</v>
      </c>
      <c r="B132">
        <v>1.7801786392449199</v>
      </c>
      <c r="C132">
        <v>1.1308233824113101</v>
      </c>
      <c r="D132">
        <v>351888501690499</v>
      </c>
      <c r="E132">
        <v>0.921231061745451</v>
      </c>
      <c r="F132">
        <v>1.90476351582917</v>
      </c>
      <c r="G132">
        <v>1.4912930486467599</v>
      </c>
      <c r="H132">
        <v>4.7826453995622398</v>
      </c>
      <c r="I132" s="2">
        <v>1.18143830424589</v>
      </c>
      <c r="J132">
        <f t="shared" ref="J132:J187" si="5">MATCH(MIN(B132:I132),B132:I132,-1)</f>
        <v>4</v>
      </c>
      <c r="K132" s="5">
        <f t="shared" si="4"/>
        <v>0.921231061745451</v>
      </c>
    </row>
    <row r="133" spans="1:11" x14ac:dyDescent="0.25">
      <c r="A133" s="2" t="s">
        <v>138</v>
      </c>
      <c r="B133">
        <v>2.0722325318602901</v>
      </c>
      <c r="C133">
        <v>1.2186131606783299</v>
      </c>
      <c r="D133">
        <v>2.4477791668281101</v>
      </c>
      <c r="E133">
        <v>1.1596708565474101</v>
      </c>
      <c r="F133">
        <v>3.22184326864341</v>
      </c>
      <c r="G133">
        <v>1.9068059040663901</v>
      </c>
      <c r="H133">
        <v>1.8107176021132201</v>
      </c>
      <c r="I133" s="2">
        <v>1.0289425376249</v>
      </c>
      <c r="J133">
        <f t="shared" si="5"/>
        <v>8</v>
      </c>
      <c r="K133" s="5">
        <f t="shared" si="4"/>
        <v>1.0289425376249</v>
      </c>
    </row>
    <row r="134" spans="1:11" x14ac:dyDescent="0.25">
      <c r="A134" s="2" t="s">
        <v>139</v>
      </c>
      <c r="B134">
        <v>2.32984146048604</v>
      </c>
      <c r="C134">
        <v>1.61852992680557</v>
      </c>
      <c r="D134">
        <v>161.14763168981099</v>
      </c>
      <c r="E134">
        <v>3.4503115283021701</v>
      </c>
      <c r="F134">
        <v>2.89022980755737</v>
      </c>
      <c r="G134">
        <v>1.9868588151959301</v>
      </c>
      <c r="H134">
        <v>15.1503946668156</v>
      </c>
      <c r="I134" s="2">
        <v>1.3856274103775199</v>
      </c>
      <c r="J134">
        <f t="shared" si="5"/>
        <v>8</v>
      </c>
      <c r="K134" s="5">
        <f t="shared" si="4"/>
        <v>1.3856274103775199</v>
      </c>
    </row>
    <row r="135" spans="1:11" x14ac:dyDescent="0.25">
      <c r="A135" s="2" t="s">
        <v>140</v>
      </c>
      <c r="B135">
        <v>1.56502960394117</v>
      </c>
      <c r="C135">
        <v>1.1326074513725299</v>
      </c>
      <c r="D135">
        <v>5.6200160668609698</v>
      </c>
      <c r="E135">
        <v>0.92240797620745496</v>
      </c>
      <c r="F135">
        <v>1.89979178138169</v>
      </c>
      <c r="G135">
        <v>1.2919778661697601</v>
      </c>
      <c r="H135">
        <v>2.34496315904022</v>
      </c>
      <c r="I135" s="2">
        <v>0.91875329633348601</v>
      </c>
      <c r="J135">
        <f t="shared" si="5"/>
        <v>8</v>
      </c>
      <c r="K135" s="5">
        <f t="shared" si="4"/>
        <v>0.91875329633348601</v>
      </c>
    </row>
    <row r="136" spans="1:11" x14ac:dyDescent="0.25">
      <c r="A136" s="2" t="s">
        <v>141</v>
      </c>
      <c r="B136">
        <v>1.9182932475521099</v>
      </c>
      <c r="C136">
        <v>1.5588097966213501</v>
      </c>
      <c r="D136">
        <v>159743446.16535601</v>
      </c>
      <c r="E136">
        <v>426.97524544145898</v>
      </c>
      <c r="F136">
        <v>2.4096481583560299</v>
      </c>
      <c r="G136">
        <v>1.76254364792456</v>
      </c>
      <c r="H136">
        <v>220170.15704411099</v>
      </c>
      <c r="I136" s="2">
        <v>1.5233509704677699</v>
      </c>
      <c r="J136">
        <f t="shared" si="5"/>
        <v>8</v>
      </c>
      <c r="K136" s="5">
        <f t="shared" si="4"/>
        <v>1.5233509704677699</v>
      </c>
    </row>
    <row r="137" spans="1:11" x14ac:dyDescent="0.25">
      <c r="A137" s="2" t="s">
        <v>142</v>
      </c>
      <c r="B137">
        <v>2.0548499117740402</v>
      </c>
      <c r="C137">
        <v>1.21378497256672</v>
      </c>
      <c r="D137">
        <v>7.2067089817985801</v>
      </c>
      <c r="E137">
        <v>1.39997307648388</v>
      </c>
      <c r="F137">
        <v>3.53735910351446</v>
      </c>
      <c r="G137">
        <v>2.08356020890115</v>
      </c>
      <c r="H137">
        <v>4.2708483025277602</v>
      </c>
      <c r="I137" s="2">
        <v>1.0714899528370001</v>
      </c>
      <c r="J137">
        <f t="shared" si="5"/>
        <v>8</v>
      </c>
      <c r="K137" s="5">
        <f t="shared" si="4"/>
        <v>1.0714899528370001</v>
      </c>
    </row>
    <row r="138" spans="1:11" x14ac:dyDescent="0.25">
      <c r="A138" s="2" t="s">
        <v>143</v>
      </c>
      <c r="B138">
        <v>1.7524057989300099</v>
      </c>
      <c r="C138">
        <v>1.2288116063544301</v>
      </c>
      <c r="D138">
        <v>59.176984319097897</v>
      </c>
      <c r="E138">
        <v>2.2872421192075501</v>
      </c>
      <c r="F138">
        <v>3.09774696677154</v>
      </c>
      <c r="G138">
        <v>1.9666911417597199</v>
      </c>
      <c r="H138">
        <v>3.9588376910116598</v>
      </c>
      <c r="I138" s="2">
        <v>1.4903955299831499</v>
      </c>
      <c r="J138">
        <f t="shared" si="5"/>
        <v>2</v>
      </c>
      <c r="K138" s="5">
        <f t="shared" si="4"/>
        <v>1.2288116063544301</v>
      </c>
    </row>
    <row r="139" spans="1:11" x14ac:dyDescent="0.25">
      <c r="A139" s="2" t="s">
        <v>144</v>
      </c>
      <c r="B139">
        <v>2.24093333863047</v>
      </c>
      <c r="C139">
        <v>1.8007953824592</v>
      </c>
      <c r="D139">
        <v>1.8841871631842599</v>
      </c>
      <c r="E139">
        <v>1.5554466756649801</v>
      </c>
      <c r="F139">
        <v>2.6603606269073201</v>
      </c>
      <c r="G139">
        <v>2.1547885149481099</v>
      </c>
      <c r="H139">
        <v>1.8021822061534201</v>
      </c>
      <c r="I139" s="2">
        <v>1.5759501115158601</v>
      </c>
      <c r="J139">
        <f t="shared" si="5"/>
        <v>4</v>
      </c>
      <c r="K139" s="5">
        <f t="shared" si="4"/>
        <v>1.5554466756649801</v>
      </c>
    </row>
    <row r="140" spans="1:11" x14ac:dyDescent="0.25">
      <c r="A140" s="2" t="s">
        <v>145</v>
      </c>
      <c r="B140">
        <v>1.1890985531029801</v>
      </c>
      <c r="C140">
        <v>0.87497596558935498</v>
      </c>
      <c r="D140">
        <v>0.91493359348935499</v>
      </c>
      <c r="E140">
        <v>0.89344954357863204</v>
      </c>
      <c r="F140">
        <v>2.18492187114559</v>
      </c>
      <c r="G140">
        <v>1.4666951186367201</v>
      </c>
      <c r="H140">
        <v>1.1589928752946399</v>
      </c>
      <c r="I140" s="2">
        <v>1.03373204034374</v>
      </c>
      <c r="J140">
        <f t="shared" si="5"/>
        <v>2</v>
      </c>
      <c r="K140" s="5">
        <f t="shared" si="4"/>
        <v>0.87497596558935498</v>
      </c>
    </row>
    <row r="141" spans="1:11" x14ac:dyDescent="0.25">
      <c r="A141" s="2" t="s">
        <v>146</v>
      </c>
      <c r="B141">
        <v>1.59789215626351</v>
      </c>
      <c r="C141">
        <v>0.97179927111224496</v>
      </c>
      <c r="D141">
        <v>1.8288708708111501</v>
      </c>
      <c r="E141">
        <v>0.86901884148795405</v>
      </c>
      <c r="F141">
        <v>2.0039232798596802</v>
      </c>
      <c r="G141">
        <v>1.34980030510511</v>
      </c>
      <c r="H141">
        <v>1.4840867655473799</v>
      </c>
      <c r="I141" s="2">
        <v>0.828283297630106</v>
      </c>
      <c r="J141">
        <f t="shared" si="5"/>
        <v>8</v>
      </c>
      <c r="K141" s="5">
        <f t="shared" si="4"/>
        <v>0.828283297630106</v>
      </c>
    </row>
    <row r="142" spans="1:11" x14ac:dyDescent="0.25">
      <c r="A142" s="2">
        <v>407</v>
      </c>
      <c r="B142">
        <v>0.908149209663623</v>
      </c>
      <c r="C142">
        <v>0.789312120281218</v>
      </c>
      <c r="D142">
        <v>1.3140267977268301</v>
      </c>
      <c r="E142">
        <v>0.79263530977331198</v>
      </c>
      <c r="F142">
        <v>1.46048005796042</v>
      </c>
      <c r="G142">
        <v>1.0721728128332799</v>
      </c>
      <c r="H142">
        <v>1.03902467559347</v>
      </c>
      <c r="I142" s="2">
        <v>0.81886624650276196</v>
      </c>
      <c r="J142">
        <f t="shared" si="5"/>
        <v>2</v>
      </c>
      <c r="K142" s="5">
        <f t="shared" si="4"/>
        <v>0.789312120281218</v>
      </c>
    </row>
    <row r="143" spans="1:11" x14ac:dyDescent="0.25">
      <c r="A143" s="2" t="s">
        <v>147</v>
      </c>
      <c r="B143">
        <v>1.98157765187381</v>
      </c>
      <c r="C143">
        <v>1.3710637317052701</v>
      </c>
      <c r="D143">
        <v>5.1424329862621398</v>
      </c>
      <c r="E143">
        <v>1.37820052011473</v>
      </c>
      <c r="F143">
        <v>1.74009382814389</v>
      </c>
      <c r="G143">
        <v>1.2464252325951399</v>
      </c>
      <c r="H143">
        <v>3.28179815386342</v>
      </c>
      <c r="I143" s="2">
        <v>1.11110041894115</v>
      </c>
      <c r="J143">
        <f t="shared" si="5"/>
        <v>8</v>
      </c>
      <c r="K143" s="5">
        <f t="shared" si="4"/>
        <v>1.11110041894115</v>
      </c>
    </row>
    <row r="144" spans="1:11" x14ac:dyDescent="0.25">
      <c r="A144" s="2" t="s">
        <v>148</v>
      </c>
      <c r="B144">
        <v>1.19328157420416</v>
      </c>
      <c r="C144">
        <v>1.0902956115184199</v>
      </c>
      <c r="D144">
        <v>5.2448849041422596</v>
      </c>
      <c r="E144">
        <v>1.8706450584846901</v>
      </c>
      <c r="F144">
        <v>1.4847105969082199</v>
      </c>
      <c r="G144">
        <v>1.35535143741216</v>
      </c>
      <c r="H144">
        <v>1.87466519292975</v>
      </c>
      <c r="I144" s="2">
        <v>0.96275911523629398</v>
      </c>
      <c r="J144">
        <f t="shared" si="5"/>
        <v>8</v>
      </c>
      <c r="K144" s="5">
        <f t="shared" si="4"/>
        <v>0.96275911523629398</v>
      </c>
    </row>
    <row r="145" spans="1:11" x14ac:dyDescent="0.25">
      <c r="A145" s="2" t="s">
        <v>129</v>
      </c>
      <c r="B145">
        <v>2.2245716858923701</v>
      </c>
      <c r="C145">
        <v>1.7998479029813499</v>
      </c>
      <c r="D145">
        <v>459.01477270217498</v>
      </c>
      <c r="E145">
        <v>1.66087006334187</v>
      </c>
      <c r="F145">
        <v>2.5506966033887801</v>
      </c>
      <c r="G145">
        <v>2.0733671454118401</v>
      </c>
      <c r="H145">
        <v>350.71665935380099</v>
      </c>
      <c r="I145" s="2">
        <v>1.89233832229932</v>
      </c>
      <c r="J145">
        <f t="shared" si="5"/>
        <v>4</v>
      </c>
      <c r="K145" s="5">
        <f t="shared" si="4"/>
        <v>1.66087006334187</v>
      </c>
    </row>
    <row r="146" spans="1:11" x14ac:dyDescent="0.25">
      <c r="A146" s="2" t="s">
        <v>149</v>
      </c>
      <c r="B146">
        <v>2.05690435578187</v>
      </c>
      <c r="C146">
        <v>1.1162794949950099</v>
      </c>
      <c r="D146">
        <v>171.01399979071999</v>
      </c>
      <c r="E146">
        <v>18.985401710396498</v>
      </c>
      <c r="F146">
        <v>2.4337196320548502</v>
      </c>
      <c r="G146">
        <v>1.4062910778195701</v>
      </c>
      <c r="H146">
        <v>10.5866052738662</v>
      </c>
      <c r="I146" s="2">
        <v>0.93020606774771197</v>
      </c>
      <c r="J146">
        <f t="shared" si="5"/>
        <v>8</v>
      </c>
      <c r="K146" s="5">
        <f t="shared" si="4"/>
        <v>0.93020606774771197</v>
      </c>
    </row>
    <row r="147" spans="1:11" x14ac:dyDescent="0.25">
      <c r="A147" s="2" t="s">
        <v>134</v>
      </c>
      <c r="B147">
        <v>3.8814155077746699</v>
      </c>
      <c r="C147">
        <v>2.3580073352844702</v>
      </c>
      <c r="D147">
        <v>35341.162577160598</v>
      </c>
      <c r="E147">
        <v>5.8711198322979499</v>
      </c>
      <c r="F147">
        <v>4.5477142236178398</v>
      </c>
      <c r="G147">
        <v>2.8497606522238499</v>
      </c>
      <c r="H147">
        <v>7299.8629550748901</v>
      </c>
      <c r="I147" s="2">
        <v>6.0165850258365303</v>
      </c>
      <c r="J147">
        <f t="shared" si="5"/>
        <v>2</v>
      </c>
      <c r="K147" s="5">
        <f t="shared" si="4"/>
        <v>2.3580073352844702</v>
      </c>
    </row>
    <row r="148" spans="1:11" x14ac:dyDescent="0.25">
      <c r="A148" s="2" t="s">
        <v>135</v>
      </c>
      <c r="B148">
        <v>3.0201183551342701</v>
      </c>
      <c r="C148">
        <v>1.70351904936406</v>
      </c>
      <c r="D148">
        <v>4898407.83293074</v>
      </c>
      <c r="E148">
        <v>13.645461770063299</v>
      </c>
      <c r="F148">
        <v>3.286450528909</v>
      </c>
      <c r="G148">
        <v>1.90203505941353</v>
      </c>
      <c r="H148">
        <v>226.97697399036699</v>
      </c>
      <c r="I148" s="2">
        <v>1.56842066666802</v>
      </c>
      <c r="J148">
        <f t="shared" si="5"/>
        <v>8</v>
      </c>
      <c r="K148" s="5">
        <f t="shared" si="4"/>
        <v>1.56842066666802</v>
      </c>
    </row>
    <row r="149" spans="1:11" x14ac:dyDescent="0.25">
      <c r="A149" s="2" t="s">
        <v>136</v>
      </c>
      <c r="B149">
        <v>2.8307103519282899</v>
      </c>
      <c r="C149">
        <v>1.56358123215251</v>
      </c>
      <c r="D149">
        <v>2902157.8803711198</v>
      </c>
      <c r="E149">
        <v>17.033291993058398</v>
      </c>
      <c r="F149">
        <v>3.2280324653089298</v>
      </c>
      <c r="G149">
        <v>1.8659542362077</v>
      </c>
      <c r="H149">
        <v>120.42924566888701</v>
      </c>
      <c r="I149" s="2">
        <v>1.3571596293819299</v>
      </c>
      <c r="J149">
        <f t="shared" si="5"/>
        <v>8</v>
      </c>
      <c r="K149" s="5">
        <f t="shared" si="4"/>
        <v>1.3571596293819299</v>
      </c>
    </row>
    <row r="150" spans="1:11" x14ac:dyDescent="0.25">
      <c r="A150" s="2" t="s">
        <v>150</v>
      </c>
      <c r="B150">
        <v>1.91610501435999</v>
      </c>
      <c r="C150">
        <v>1.3184880044617799</v>
      </c>
      <c r="D150">
        <v>6.3029411618714803</v>
      </c>
      <c r="E150">
        <v>1.6420724832090601</v>
      </c>
      <c r="F150">
        <v>3.04557877549263</v>
      </c>
      <c r="G150">
        <v>1.7636451401206601</v>
      </c>
      <c r="H150">
        <v>2.9092680316250301</v>
      </c>
      <c r="I150" s="2">
        <v>1.23632453511119</v>
      </c>
      <c r="J150">
        <f t="shared" si="5"/>
        <v>8</v>
      </c>
      <c r="K150" s="5">
        <f t="shared" si="4"/>
        <v>1.23632453511119</v>
      </c>
    </row>
    <row r="151" spans="1:11" x14ac:dyDescent="0.25">
      <c r="A151" s="2" t="s">
        <v>151</v>
      </c>
      <c r="B151">
        <v>1.46790165156653</v>
      </c>
      <c r="C151">
        <v>1.04059173251752</v>
      </c>
      <c r="D151">
        <v>2.8204636652042399</v>
      </c>
      <c r="E151">
        <v>1.1253481927137301</v>
      </c>
      <c r="F151">
        <v>2.2809012083504898</v>
      </c>
      <c r="G151">
        <v>1.6576308880761601</v>
      </c>
      <c r="H151">
        <v>2.1099304300441002</v>
      </c>
      <c r="I151" s="2">
        <v>1.02952498260995</v>
      </c>
      <c r="J151">
        <f t="shared" si="5"/>
        <v>8</v>
      </c>
      <c r="K151" s="5">
        <f t="shared" si="4"/>
        <v>1.02952498260995</v>
      </c>
    </row>
    <row r="152" spans="1:11" x14ac:dyDescent="0.25">
      <c r="A152" s="2" t="s">
        <v>152</v>
      </c>
      <c r="B152">
        <v>2.1152022568051398</v>
      </c>
      <c r="C152">
        <v>1.3877248297982501</v>
      </c>
      <c r="D152">
        <v>41.095274473031097</v>
      </c>
      <c r="E152">
        <v>1.97324345572175</v>
      </c>
      <c r="F152">
        <v>2.3599653434830898</v>
      </c>
      <c r="G152">
        <v>1.36394800852864</v>
      </c>
      <c r="H152">
        <v>10.689431067007099</v>
      </c>
      <c r="I152" s="2">
        <v>0.93181290810227202</v>
      </c>
      <c r="J152">
        <f t="shared" si="5"/>
        <v>8</v>
      </c>
      <c r="K152" s="5">
        <f t="shared" si="4"/>
        <v>0.93181290810227202</v>
      </c>
    </row>
    <row r="153" spans="1:11" x14ac:dyDescent="0.25">
      <c r="A153" s="2" t="s">
        <v>153</v>
      </c>
      <c r="B153">
        <v>2.33059004449892</v>
      </c>
      <c r="C153">
        <v>1.30016368588535</v>
      </c>
      <c r="D153">
        <v>1.7180038746558399</v>
      </c>
      <c r="E153">
        <v>1.0214403542014201</v>
      </c>
      <c r="F153">
        <v>2.5819278571953399</v>
      </c>
      <c r="G153">
        <v>1.5633836212416701</v>
      </c>
      <c r="H153">
        <v>1.7358674366541</v>
      </c>
      <c r="I153" s="2">
        <v>1.0483391809920899</v>
      </c>
      <c r="J153">
        <f t="shared" si="5"/>
        <v>4</v>
      </c>
      <c r="K153" s="5">
        <f t="shared" si="4"/>
        <v>1.0214403542014201</v>
      </c>
    </row>
    <row r="154" spans="1:11" x14ac:dyDescent="0.25">
      <c r="A154" s="2" t="s">
        <v>154</v>
      </c>
      <c r="B154">
        <v>3.03753318110099</v>
      </c>
      <c r="C154">
        <v>1.95329491758681</v>
      </c>
      <c r="D154">
        <v>7.08083907197393</v>
      </c>
      <c r="E154">
        <v>1.6361692004110699</v>
      </c>
      <c r="F154">
        <v>3.3231092394997801</v>
      </c>
      <c r="G154">
        <v>2.1226007394057298</v>
      </c>
      <c r="H154">
        <v>5.4774716877620904</v>
      </c>
      <c r="I154" s="2">
        <v>1.3130183598459</v>
      </c>
      <c r="J154">
        <f t="shared" si="5"/>
        <v>8</v>
      </c>
      <c r="K154" s="5">
        <f t="shared" si="4"/>
        <v>1.3130183598459</v>
      </c>
    </row>
    <row r="155" spans="1:11" x14ac:dyDescent="0.25">
      <c r="A155" s="2" t="s">
        <v>155</v>
      </c>
      <c r="B155">
        <v>3.1722670187642499</v>
      </c>
      <c r="C155">
        <v>2.1968798948283101</v>
      </c>
      <c r="D155">
        <v>2.2139348224226301</v>
      </c>
      <c r="E155">
        <v>1.55305987665179</v>
      </c>
      <c r="F155">
        <v>3.48116085843834</v>
      </c>
      <c r="G155">
        <v>2.4524450192170302</v>
      </c>
      <c r="H155">
        <v>1.87921059794172</v>
      </c>
      <c r="I155" s="2">
        <v>1.53995043001383</v>
      </c>
      <c r="J155">
        <f t="shared" si="5"/>
        <v>8</v>
      </c>
      <c r="K155" s="5">
        <f t="shared" si="4"/>
        <v>1.53995043001383</v>
      </c>
    </row>
    <row r="156" spans="1:11" x14ac:dyDescent="0.25">
      <c r="A156" s="2" t="s">
        <v>156</v>
      </c>
      <c r="B156">
        <v>2.7334682160121302</v>
      </c>
      <c r="C156">
        <v>1.7903010191612401</v>
      </c>
      <c r="D156">
        <v>2.3782182814773298</v>
      </c>
      <c r="E156">
        <v>1.42105421619941</v>
      </c>
      <c r="F156">
        <v>2.78203962930011</v>
      </c>
      <c r="G156">
        <v>1.98414079463893</v>
      </c>
      <c r="H156">
        <v>2.1970168415332898</v>
      </c>
      <c r="I156" s="2">
        <v>1.19111474565919</v>
      </c>
      <c r="J156">
        <f t="shared" si="5"/>
        <v>8</v>
      </c>
      <c r="K156" s="5">
        <f t="shared" si="4"/>
        <v>1.19111474565919</v>
      </c>
    </row>
    <row r="157" spans="1:11" x14ac:dyDescent="0.25">
      <c r="A157" s="2" t="s">
        <v>157</v>
      </c>
      <c r="B157">
        <v>1.7420049401345299</v>
      </c>
      <c r="C157">
        <v>0.83118621243552904</v>
      </c>
      <c r="D157">
        <v>10.7297505961856</v>
      </c>
      <c r="E157">
        <v>1.1394008225633601</v>
      </c>
      <c r="F157">
        <v>1.6634459054266999</v>
      </c>
      <c r="G157">
        <v>1.0328173648411301</v>
      </c>
      <c r="H157">
        <v>1.19539609958486</v>
      </c>
      <c r="I157" s="2">
        <v>0.77000222236679405</v>
      </c>
      <c r="J157">
        <f t="shared" si="5"/>
        <v>8</v>
      </c>
      <c r="K157" s="5">
        <f t="shared" si="4"/>
        <v>0.77000222236679405</v>
      </c>
    </row>
    <row r="158" spans="1:11" x14ac:dyDescent="0.25">
      <c r="A158" s="2" t="s">
        <v>158</v>
      </c>
      <c r="B158">
        <v>2.1890433051428899</v>
      </c>
      <c r="C158">
        <v>1.43097190085075</v>
      </c>
      <c r="D158">
        <v>18.6223382705763</v>
      </c>
      <c r="E158">
        <v>1.9841575013195401</v>
      </c>
      <c r="F158">
        <v>2.49998851447087</v>
      </c>
      <c r="G158">
        <v>1.7378597135288001</v>
      </c>
      <c r="H158">
        <v>3.3680318413872299</v>
      </c>
      <c r="I158" s="2">
        <v>1.2102141338307499</v>
      </c>
      <c r="J158">
        <f t="shared" si="5"/>
        <v>8</v>
      </c>
      <c r="K158" s="5">
        <f t="shared" si="4"/>
        <v>1.2102141338307499</v>
      </c>
    </row>
    <row r="159" spans="1:11" x14ac:dyDescent="0.25">
      <c r="A159" s="2" t="s">
        <v>159</v>
      </c>
      <c r="B159">
        <v>1.6746519444991199</v>
      </c>
      <c r="C159">
        <v>1.27945721033995</v>
      </c>
      <c r="D159">
        <v>3.08956267700531</v>
      </c>
      <c r="E159">
        <v>1.4146191592666799</v>
      </c>
      <c r="F159">
        <v>2.3374702515639201</v>
      </c>
      <c r="G159">
        <v>1.7494158274692599</v>
      </c>
      <c r="H159">
        <v>1.99133509683627</v>
      </c>
      <c r="I159" s="2">
        <v>1.36588510271349</v>
      </c>
      <c r="J159">
        <f t="shared" si="5"/>
        <v>2</v>
      </c>
      <c r="K159" s="5">
        <f t="shared" si="4"/>
        <v>1.27945721033995</v>
      </c>
    </row>
    <row r="160" spans="1:11" x14ac:dyDescent="0.25">
      <c r="A160" s="2" t="s">
        <v>160</v>
      </c>
      <c r="B160">
        <v>2.1468071485131799</v>
      </c>
      <c r="C160">
        <v>1.2485715210782</v>
      </c>
      <c r="D160">
        <v>3.1134436486897199</v>
      </c>
      <c r="E160">
        <v>1.21684533479403</v>
      </c>
      <c r="F160">
        <v>1.785931110191</v>
      </c>
      <c r="G160">
        <v>1.23737504069653</v>
      </c>
      <c r="H160">
        <v>1.57745556446266</v>
      </c>
      <c r="I160" s="2">
        <v>0.97864256500443403</v>
      </c>
      <c r="J160">
        <f t="shared" si="5"/>
        <v>8</v>
      </c>
      <c r="K160" s="5">
        <f t="shared" si="4"/>
        <v>0.97864256500443403</v>
      </c>
    </row>
    <row r="161" spans="1:11" x14ac:dyDescent="0.25">
      <c r="A161" s="2" t="s">
        <v>161</v>
      </c>
      <c r="B161">
        <v>2.01712032545201</v>
      </c>
      <c r="C161">
        <v>1.28654484291744</v>
      </c>
      <c r="D161">
        <v>1.87534358497079</v>
      </c>
      <c r="E161">
        <v>1.38334948960589</v>
      </c>
      <c r="F161">
        <v>2.4276875037291101</v>
      </c>
      <c r="G161">
        <v>1.56035459746609</v>
      </c>
      <c r="H161">
        <v>1.8431577553053</v>
      </c>
      <c r="I161" s="2">
        <v>1.2999619764935899</v>
      </c>
      <c r="J161">
        <f t="shared" si="5"/>
        <v>2</v>
      </c>
      <c r="K161" s="5">
        <f t="shared" si="4"/>
        <v>1.28654484291744</v>
      </c>
    </row>
    <row r="162" spans="1:11" x14ac:dyDescent="0.25">
      <c r="A162" s="2" t="s">
        <v>162</v>
      </c>
      <c r="B162">
        <v>1.8092013716972</v>
      </c>
      <c r="C162">
        <v>1.1073222156131799</v>
      </c>
      <c r="D162">
        <v>3.9483477552433102</v>
      </c>
      <c r="E162">
        <v>1.1207220730354801</v>
      </c>
      <c r="F162">
        <v>1.7119529095010599</v>
      </c>
      <c r="G162">
        <v>1.2592955233884</v>
      </c>
      <c r="H162">
        <v>2.2717017165596198</v>
      </c>
      <c r="I162" s="2">
        <v>0.83707503665749505</v>
      </c>
      <c r="J162">
        <f t="shared" si="5"/>
        <v>8</v>
      </c>
      <c r="K162" s="5">
        <f t="shared" si="4"/>
        <v>0.83707503665749505</v>
      </c>
    </row>
    <row r="163" spans="1:11" x14ac:dyDescent="0.25">
      <c r="A163" s="2" t="s">
        <v>163</v>
      </c>
      <c r="B163">
        <v>1.7372510923362201</v>
      </c>
      <c r="C163">
        <v>1.3919789768573001</v>
      </c>
      <c r="D163">
        <v>1652.45810731952</v>
      </c>
      <c r="E163">
        <v>3.0820320769130598</v>
      </c>
      <c r="F163">
        <v>2.71053764516975</v>
      </c>
      <c r="G163">
        <v>2.06896559882053</v>
      </c>
      <c r="H163">
        <v>3.6028165695555199</v>
      </c>
      <c r="I163" s="2">
        <v>1.2295372796233499</v>
      </c>
      <c r="J163">
        <f t="shared" si="5"/>
        <v>8</v>
      </c>
      <c r="K163" s="5">
        <f t="shared" si="4"/>
        <v>1.2295372796233499</v>
      </c>
    </row>
    <row r="164" spans="1:11" x14ac:dyDescent="0.25">
      <c r="A164" s="2" t="s">
        <v>164</v>
      </c>
      <c r="B164">
        <v>2.0272424968446301</v>
      </c>
      <c r="C164">
        <v>1.29608781011248</v>
      </c>
      <c r="D164">
        <v>5698.0652448596002</v>
      </c>
      <c r="E164">
        <v>6.14275506605963</v>
      </c>
      <c r="F164">
        <v>2.7211452250352801</v>
      </c>
      <c r="G164">
        <v>1.88497075805124</v>
      </c>
      <c r="H164">
        <v>6.7543099640989803</v>
      </c>
      <c r="I164" s="2">
        <v>1.1597246862131501</v>
      </c>
      <c r="J164">
        <f t="shared" si="5"/>
        <v>8</v>
      </c>
      <c r="K164" s="5">
        <f t="shared" si="4"/>
        <v>1.1597246862131501</v>
      </c>
    </row>
    <row r="165" spans="1:11" x14ac:dyDescent="0.25">
      <c r="A165" s="2" t="s">
        <v>165</v>
      </c>
      <c r="B165">
        <v>2.5020899429529599</v>
      </c>
      <c r="C165">
        <v>1.7015018509164399</v>
      </c>
      <c r="D165">
        <v>273.93538291670899</v>
      </c>
      <c r="E165">
        <v>5.6818574700618303</v>
      </c>
      <c r="F165">
        <v>3.1565856987186698</v>
      </c>
      <c r="G165">
        <v>2.2918222198140601</v>
      </c>
      <c r="H165">
        <v>6.2729760512581798</v>
      </c>
      <c r="I165" s="2">
        <v>1.71653131406866</v>
      </c>
      <c r="J165">
        <f t="shared" si="5"/>
        <v>2</v>
      </c>
      <c r="K165" s="5">
        <f t="shared" si="4"/>
        <v>1.7015018509164399</v>
      </c>
    </row>
    <row r="166" spans="1:11" x14ac:dyDescent="0.25">
      <c r="A166" s="2" t="s">
        <v>166</v>
      </c>
      <c r="B166">
        <v>2.3848849880390999</v>
      </c>
      <c r="C166">
        <v>1.8249446257933799</v>
      </c>
      <c r="D166">
        <v>9.3739028647939495</v>
      </c>
      <c r="E166">
        <v>2.2334846136849502</v>
      </c>
      <c r="F166">
        <v>2.8038945690725101</v>
      </c>
      <c r="G166">
        <v>1.9999792343546701</v>
      </c>
      <c r="H166">
        <v>4.4365437530786203</v>
      </c>
      <c r="I166" s="2">
        <v>1.5812239121301701</v>
      </c>
      <c r="J166">
        <f t="shared" si="5"/>
        <v>8</v>
      </c>
      <c r="K166" s="5">
        <f t="shared" si="4"/>
        <v>1.5812239121301701</v>
      </c>
    </row>
    <row r="167" spans="1:11" x14ac:dyDescent="0.25">
      <c r="A167" s="2" t="s">
        <v>167</v>
      </c>
      <c r="B167">
        <v>1.52198510945482</v>
      </c>
      <c r="C167">
        <v>1.0948044896841</v>
      </c>
      <c r="D167">
        <v>2.53304566466936</v>
      </c>
      <c r="E167">
        <v>1.1571587447979399</v>
      </c>
      <c r="F167">
        <v>1.78316540207125</v>
      </c>
      <c r="G167">
        <v>1.28755938929134</v>
      </c>
      <c r="H167">
        <v>1.88274460925885</v>
      </c>
      <c r="I167" s="2">
        <v>0.97056935153872503</v>
      </c>
      <c r="J167">
        <f t="shared" si="5"/>
        <v>8</v>
      </c>
      <c r="K167" s="5">
        <f t="shared" si="4"/>
        <v>0.97056935153872503</v>
      </c>
    </row>
    <row r="168" spans="1:11" x14ac:dyDescent="0.25">
      <c r="A168" s="2" t="s">
        <v>168</v>
      </c>
      <c r="B168">
        <v>1.9701906661027799</v>
      </c>
      <c r="C168">
        <v>1.3724130341793599</v>
      </c>
      <c r="D168">
        <v>5.6217740470978601</v>
      </c>
      <c r="E168">
        <v>1.4910290232680701</v>
      </c>
      <c r="F168">
        <v>2.7936559076703098</v>
      </c>
      <c r="G168">
        <v>1.7443703584022801</v>
      </c>
      <c r="H168">
        <v>3.27209121224934</v>
      </c>
      <c r="I168" s="2">
        <v>1.2061906923144501</v>
      </c>
      <c r="J168">
        <f t="shared" si="5"/>
        <v>8</v>
      </c>
      <c r="K168" s="5">
        <f t="shared" si="4"/>
        <v>1.2061906923144501</v>
      </c>
    </row>
    <row r="169" spans="1:11" x14ac:dyDescent="0.25">
      <c r="A169" s="2" t="s">
        <v>169</v>
      </c>
      <c r="B169">
        <v>1.8180917026705401</v>
      </c>
      <c r="C169">
        <v>1.2211278778336201</v>
      </c>
      <c r="D169">
        <v>2.4015788966890699</v>
      </c>
      <c r="E169">
        <v>1.35593436277896</v>
      </c>
      <c r="F169">
        <v>2.2828962869776102</v>
      </c>
      <c r="G169">
        <v>1.6093947641342701</v>
      </c>
      <c r="H169">
        <v>1.6740542153914999</v>
      </c>
      <c r="I169" s="2">
        <v>1.21759765462304</v>
      </c>
      <c r="J169">
        <f t="shared" si="5"/>
        <v>8</v>
      </c>
      <c r="K169" s="5">
        <f t="shared" si="4"/>
        <v>1.21759765462304</v>
      </c>
    </row>
    <row r="170" spans="1:11" x14ac:dyDescent="0.25">
      <c r="A170" s="2" t="s">
        <v>170</v>
      </c>
      <c r="B170">
        <v>1.4290690863849</v>
      </c>
      <c r="C170">
        <v>1.2036787691114701</v>
      </c>
      <c r="D170">
        <v>5.61356985342971</v>
      </c>
      <c r="E170">
        <v>1.3396052394839999</v>
      </c>
      <c r="F170">
        <v>1.5250292991768699</v>
      </c>
      <c r="G170">
        <v>1.1035878947214399</v>
      </c>
      <c r="H170">
        <v>2.77107883985125</v>
      </c>
      <c r="I170" s="2">
        <v>1.0233062388904</v>
      </c>
      <c r="J170">
        <f t="shared" si="5"/>
        <v>8</v>
      </c>
      <c r="K170" s="5">
        <f t="shared" si="4"/>
        <v>1.0233062388904</v>
      </c>
    </row>
    <row r="171" spans="1:11" x14ac:dyDescent="0.25">
      <c r="A171" s="2">
        <v>412</v>
      </c>
      <c r="B171">
        <v>2.2064504087053498</v>
      </c>
      <c r="C171">
        <v>1.33405305517123</v>
      </c>
      <c r="D171">
        <v>6.7037307541671698</v>
      </c>
      <c r="E171">
        <v>1.5506057081529101</v>
      </c>
      <c r="F171">
        <v>2.4047990167180799</v>
      </c>
      <c r="G171">
        <v>1.5505497938063</v>
      </c>
      <c r="H171">
        <v>3.3843994992486301</v>
      </c>
      <c r="I171" s="2">
        <v>1.0656184381528799</v>
      </c>
      <c r="J171">
        <f t="shared" si="5"/>
        <v>8</v>
      </c>
      <c r="K171" s="5">
        <f t="shared" si="4"/>
        <v>1.0656184381528799</v>
      </c>
    </row>
    <row r="172" spans="1:11" x14ac:dyDescent="0.25">
      <c r="A172" s="2" t="s">
        <v>171</v>
      </c>
      <c r="B172">
        <v>1.68579051950204</v>
      </c>
      <c r="C172">
        <v>1.2331623204290201</v>
      </c>
      <c r="D172">
        <v>5.2687241577267399</v>
      </c>
      <c r="E172">
        <v>1.3827522315910901</v>
      </c>
      <c r="F172">
        <v>2.1026765913359799</v>
      </c>
      <c r="G172">
        <v>1.25238099626237</v>
      </c>
      <c r="H172">
        <v>1.1972980796458701</v>
      </c>
      <c r="I172" s="2">
        <v>1.0190777236499799</v>
      </c>
      <c r="J172">
        <f t="shared" si="5"/>
        <v>8</v>
      </c>
      <c r="K172" s="5">
        <f t="shared" si="4"/>
        <v>1.0190777236499799</v>
      </c>
    </row>
    <row r="173" spans="1:11" x14ac:dyDescent="0.25">
      <c r="A173" s="2" t="s">
        <v>172</v>
      </c>
      <c r="B173">
        <v>1.1599562642160199</v>
      </c>
      <c r="C173">
        <v>0.90044224771539205</v>
      </c>
      <c r="D173">
        <v>1.95952161021347</v>
      </c>
      <c r="E173">
        <v>1.1275488738517501</v>
      </c>
      <c r="F173">
        <v>1.72910497002208</v>
      </c>
      <c r="G173">
        <v>1.3300336991372499</v>
      </c>
      <c r="H173">
        <v>1.4248986828510499</v>
      </c>
      <c r="I173" s="2">
        <v>0.99448736030512397</v>
      </c>
      <c r="J173">
        <f t="shared" si="5"/>
        <v>2</v>
      </c>
      <c r="K173" s="5">
        <f t="shared" si="4"/>
        <v>0.90044224771539205</v>
      </c>
    </row>
    <row r="174" spans="1:11" x14ac:dyDescent="0.25">
      <c r="A174" s="2" t="s">
        <v>173</v>
      </c>
      <c r="B174">
        <v>2.37894235638371</v>
      </c>
      <c r="C174">
        <v>1.9185536604557301</v>
      </c>
      <c r="D174">
        <v>7.7160095578613097</v>
      </c>
      <c r="E174">
        <v>2.0731592020229499</v>
      </c>
      <c r="F174">
        <v>3.0311686076723601</v>
      </c>
      <c r="G174">
        <v>1.95340495252131</v>
      </c>
      <c r="H174">
        <v>3.9135467359809</v>
      </c>
      <c r="I174" s="2">
        <v>1.7328963004673801</v>
      </c>
      <c r="J174">
        <f t="shared" si="5"/>
        <v>8</v>
      </c>
      <c r="K174" s="5">
        <f t="shared" si="4"/>
        <v>1.7328963004673801</v>
      </c>
    </row>
    <row r="175" spans="1:11" x14ac:dyDescent="0.25">
      <c r="A175" s="2" t="s">
        <v>174</v>
      </c>
      <c r="B175">
        <v>1.5025925158555999</v>
      </c>
      <c r="C175">
        <v>1.50515283295901</v>
      </c>
      <c r="D175">
        <v>2.2282941793451601</v>
      </c>
      <c r="E175">
        <v>1.5768365309680099</v>
      </c>
      <c r="F175">
        <v>1.9578752500504499</v>
      </c>
      <c r="G175">
        <v>1.69353611747262</v>
      </c>
      <c r="H175">
        <v>2.99227433172222</v>
      </c>
      <c r="I175" s="2">
        <v>1.34615795519619</v>
      </c>
      <c r="J175">
        <f t="shared" si="5"/>
        <v>8</v>
      </c>
      <c r="K175" s="5">
        <f t="shared" si="4"/>
        <v>1.34615795519619</v>
      </c>
    </row>
    <row r="176" spans="1:11" x14ac:dyDescent="0.25">
      <c r="A176" s="2" t="s">
        <v>153</v>
      </c>
      <c r="B176">
        <v>2.7081844207786299</v>
      </c>
      <c r="C176">
        <v>1.5560797705934799</v>
      </c>
      <c r="D176">
        <v>4058732.6731402101</v>
      </c>
      <c r="E176">
        <v>21.135660880348901</v>
      </c>
      <c r="F176">
        <v>3.5105224464755702</v>
      </c>
      <c r="G176">
        <v>2.01692372026297</v>
      </c>
      <c r="H176">
        <v>115.847594220302</v>
      </c>
      <c r="I176" s="2">
        <v>1.5623536938354901</v>
      </c>
      <c r="J176">
        <f t="shared" si="5"/>
        <v>2</v>
      </c>
      <c r="K176" s="5">
        <f t="shared" si="4"/>
        <v>1.5560797705934799</v>
      </c>
    </row>
    <row r="177" spans="1:11" x14ac:dyDescent="0.25">
      <c r="A177" s="2" t="s">
        <v>175</v>
      </c>
      <c r="B177">
        <v>1.2058163087223901</v>
      </c>
      <c r="C177">
        <v>0.94693480129503105</v>
      </c>
      <c r="D177">
        <v>2.0904724910508401</v>
      </c>
      <c r="E177">
        <v>1.1712291460690201</v>
      </c>
      <c r="F177">
        <v>1.6187622856174699</v>
      </c>
      <c r="G177">
        <v>1.0834654528255701</v>
      </c>
      <c r="H177">
        <v>1.7576331091781401</v>
      </c>
      <c r="I177" s="2">
        <v>1.00341448234916</v>
      </c>
      <c r="J177">
        <f t="shared" si="5"/>
        <v>2</v>
      </c>
      <c r="K177" s="5">
        <f t="shared" si="4"/>
        <v>0.94693480129503105</v>
      </c>
    </row>
    <row r="178" spans="1:11" x14ac:dyDescent="0.25">
      <c r="A178" s="2" t="s">
        <v>176</v>
      </c>
      <c r="B178">
        <v>1.64415978846983</v>
      </c>
      <c r="C178">
        <v>1.26657968771609</v>
      </c>
      <c r="D178">
        <v>22.3231551590472</v>
      </c>
      <c r="E178">
        <v>1.8994473634098801</v>
      </c>
      <c r="F178">
        <v>1.7569241384479299</v>
      </c>
      <c r="G178">
        <v>1.5024375892717501</v>
      </c>
      <c r="H178">
        <v>4.7112039709527398</v>
      </c>
      <c r="I178" s="2">
        <v>1.1999945515957999</v>
      </c>
      <c r="J178">
        <f t="shared" si="5"/>
        <v>8</v>
      </c>
      <c r="K178" s="5">
        <f t="shared" si="4"/>
        <v>1.1999945515957999</v>
      </c>
    </row>
    <row r="179" spans="1:11" x14ac:dyDescent="0.25">
      <c r="A179" s="2" t="s">
        <v>177</v>
      </c>
      <c r="B179">
        <v>2.73029540327442</v>
      </c>
      <c r="C179">
        <v>1.71477582007153</v>
      </c>
      <c r="D179">
        <v>9.8945290413818494</v>
      </c>
      <c r="E179">
        <v>1.9422771012382301</v>
      </c>
      <c r="F179">
        <v>3.5733878367855598</v>
      </c>
      <c r="G179">
        <v>2.2173136799220301</v>
      </c>
      <c r="H179">
        <v>5.5130676436294799</v>
      </c>
      <c r="I179" s="2">
        <v>1.2382799972634599</v>
      </c>
      <c r="J179">
        <f t="shared" si="5"/>
        <v>8</v>
      </c>
      <c r="K179" s="5">
        <f t="shared" si="4"/>
        <v>1.2382799972634599</v>
      </c>
    </row>
    <row r="180" spans="1:11" x14ac:dyDescent="0.25">
      <c r="A180" s="2" t="s">
        <v>178</v>
      </c>
      <c r="B180">
        <v>1.4921540168685901</v>
      </c>
      <c r="C180">
        <v>1.19258414840405</v>
      </c>
      <c r="D180">
        <v>66.201819204562</v>
      </c>
      <c r="E180">
        <v>3.1541510437929801</v>
      </c>
      <c r="F180">
        <v>1.84104229695949</v>
      </c>
      <c r="G180">
        <v>1.3398593377996</v>
      </c>
      <c r="H180">
        <v>3.9953071357943499</v>
      </c>
      <c r="I180" s="2">
        <v>0.94909856786880598</v>
      </c>
      <c r="J180">
        <f t="shared" si="5"/>
        <v>8</v>
      </c>
      <c r="K180" s="5">
        <f t="shared" si="4"/>
        <v>0.94909856786880598</v>
      </c>
    </row>
    <row r="181" spans="1:11" x14ac:dyDescent="0.25">
      <c r="A181" s="2" t="s">
        <v>179</v>
      </c>
      <c r="B181">
        <v>1.96255363772686</v>
      </c>
      <c r="C181">
        <v>1.20410647597805</v>
      </c>
      <c r="D181">
        <v>3.02908483790632</v>
      </c>
      <c r="E181">
        <v>1.36599902461913</v>
      </c>
      <c r="F181">
        <v>2.66033552636513</v>
      </c>
      <c r="G181">
        <v>1.7736514369887799</v>
      </c>
      <c r="H181">
        <v>2.14089510574895</v>
      </c>
      <c r="I181" s="2">
        <v>1.1151646623234901</v>
      </c>
      <c r="J181">
        <f t="shared" si="5"/>
        <v>8</v>
      </c>
      <c r="K181" s="5">
        <f t="shared" si="4"/>
        <v>1.1151646623234901</v>
      </c>
    </row>
    <row r="182" spans="1:11" x14ac:dyDescent="0.25">
      <c r="A182" s="2" t="s">
        <v>180</v>
      </c>
      <c r="B182">
        <v>2.6776248790524599</v>
      </c>
      <c r="C182">
        <v>1.62324580112691</v>
      </c>
      <c r="D182">
        <v>10.1542155278721</v>
      </c>
      <c r="E182">
        <v>1.6405628080872301</v>
      </c>
      <c r="F182">
        <v>3.8073677766372902</v>
      </c>
      <c r="G182">
        <v>2.3718876951994101</v>
      </c>
      <c r="H182">
        <v>7.5741753917218499</v>
      </c>
      <c r="I182" s="2">
        <v>1.55434212368375</v>
      </c>
      <c r="J182">
        <f t="shared" si="5"/>
        <v>8</v>
      </c>
      <c r="K182" s="5">
        <f t="shared" si="4"/>
        <v>1.55434212368375</v>
      </c>
    </row>
    <row r="183" spans="1:11" x14ac:dyDescent="0.25">
      <c r="A183" s="2" t="s">
        <v>181</v>
      </c>
      <c r="B183">
        <v>1.92237416395336</v>
      </c>
      <c r="C183">
        <v>1.2925641675919399</v>
      </c>
      <c r="D183">
        <v>415.51159459675</v>
      </c>
      <c r="E183">
        <v>1.04615268742916</v>
      </c>
      <c r="F183">
        <v>1.6088849610878799</v>
      </c>
      <c r="G183">
        <v>1.22832004390435</v>
      </c>
      <c r="H183">
        <v>3.46478092716016</v>
      </c>
      <c r="I183" s="2">
        <v>0.968359965339888</v>
      </c>
      <c r="J183">
        <f t="shared" si="5"/>
        <v>8</v>
      </c>
      <c r="K183" s="5">
        <f t="shared" si="4"/>
        <v>0.968359965339888</v>
      </c>
    </row>
    <row r="184" spans="1:11" x14ac:dyDescent="0.25">
      <c r="A184" s="2" t="s">
        <v>182</v>
      </c>
      <c r="B184">
        <v>1.3202584082067399</v>
      </c>
      <c r="C184">
        <v>0.99701904782513995</v>
      </c>
      <c r="D184">
        <v>3.3794008864346901</v>
      </c>
      <c r="E184">
        <v>0.91592968553149001</v>
      </c>
      <c r="F184">
        <v>1.5293636218900699</v>
      </c>
      <c r="G184">
        <v>1.21692876316173</v>
      </c>
      <c r="H184">
        <v>1.0087891091146499</v>
      </c>
      <c r="I184" s="2">
        <v>0.80205608888472701</v>
      </c>
      <c r="J184">
        <f t="shared" si="5"/>
        <v>8</v>
      </c>
      <c r="K184" s="5">
        <f t="shared" si="4"/>
        <v>0.80205608888472701</v>
      </c>
    </row>
    <row r="185" spans="1:11" x14ac:dyDescent="0.25">
      <c r="A185" s="2" t="s">
        <v>183</v>
      </c>
      <c r="B185">
        <v>2.8406481220087998</v>
      </c>
      <c r="C185">
        <v>1.85035252411901</v>
      </c>
      <c r="D185">
        <v>5394.8217899436404</v>
      </c>
      <c r="E185">
        <v>9.3153933348847904</v>
      </c>
      <c r="F185">
        <v>3.5326548565074698</v>
      </c>
      <c r="G185">
        <v>2.32463545851104</v>
      </c>
      <c r="H185">
        <v>73.476366877718604</v>
      </c>
      <c r="I185" s="2">
        <v>1.90160521030592</v>
      </c>
      <c r="J185">
        <f t="shared" si="5"/>
        <v>2</v>
      </c>
      <c r="K185" s="5">
        <f t="shared" si="4"/>
        <v>1.85035252411901</v>
      </c>
    </row>
    <row r="186" spans="1:11" x14ac:dyDescent="0.25">
      <c r="A186" s="2" t="s">
        <v>168</v>
      </c>
      <c r="B186">
        <v>2.0991890554810899</v>
      </c>
      <c r="C186">
        <v>1.59494327475902</v>
      </c>
      <c r="D186">
        <v>20832.939747157801</v>
      </c>
      <c r="E186">
        <v>2.6586850221975298</v>
      </c>
      <c r="F186">
        <v>2.28324480069158</v>
      </c>
      <c r="G186">
        <v>1.7046470168314301</v>
      </c>
      <c r="H186">
        <v>3.6354636236009101</v>
      </c>
      <c r="I186" s="2">
        <v>1.2462547395830701</v>
      </c>
      <c r="J186">
        <f t="shared" si="5"/>
        <v>8</v>
      </c>
      <c r="K186" s="5">
        <f t="shared" si="4"/>
        <v>1.2462547395830701</v>
      </c>
    </row>
    <row r="187" spans="1:11" x14ac:dyDescent="0.25">
      <c r="A187" s="2" t="s">
        <v>169</v>
      </c>
      <c r="B187">
        <v>2.99395843749627</v>
      </c>
      <c r="C187">
        <v>2.0881284047830899</v>
      </c>
      <c r="D187">
        <v>5155997.6330532702</v>
      </c>
      <c r="E187">
        <v>37.614675880534499</v>
      </c>
      <c r="F187">
        <v>3.6135089539518601</v>
      </c>
      <c r="G187">
        <v>2.4572168952501601</v>
      </c>
      <c r="H187">
        <v>280.60595040946299</v>
      </c>
      <c r="I187" s="2">
        <v>2.4298982674999201</v>
      </c>
      <c r="J187">
        <f t="shared" si="5"/>
        <v>2</v>
      </c>
      <c r="K187" s="5">
        <f t="shared" si="4"/>
        <v>2.0881284047830899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C51F-3148-42AE-9098-8854FF9D213E}">
  <dimension ref="A1:E187"/>
  <sheetViews>
    <sheetView workbookViewId="0">
      <selection activeCell="M37" sqref="M37"/>
    </sheetView>
  </sheetViews>
  <sheetFormatPr defaultRowHeight="15" x14ac:dyDescent="0.25"/>
  <cols>
    <col min="1" max="1" width="23.85546875" style="22" customWidth="1"/>
    <col min="5" max="5" width="9.140625" style="2"/>
  </cols>
  <sheetData>
    <row r="1" spans="1:5" s="4" customFormat="1" x14ac:dyDescent="0.25">
      <c r="A1" s="21" t="s">
        <v>0</v>
      </c>
      <c r="B1" s="4" t="s">
        <v>184</v>
      </c>
      <c r="C1" s="4" t="s">
        <v>185</v>
      </c>
      <c r="D1" s="4" t="s">
        <v>186</v>
      </c>
      <c r="E1" s="3" t="s">
        <v>187</v>
      </c>
    </row>
    <row r="2" spans="1:5" x14ac:dyDescent="0.25">
      <c r="A2" s="22" t="s">
        <v>9</v>
      </c>
      <c r="B2" s="9">
        <v>1.2530957135321199</v>
      </c>
      <c r="C2" s="9">
        <v>1.0425216214694999</v>
      </c>
      <c r="D2" s="9">
        <v>0.87168550059597805</v>
      </c>
      <c r="E2" s="23">
        <v>0.86465213669873597</v>
      </c>
    </row>
    <row r="3" spans="1:5" x14ac:dyDescent="0.25">
      <c r="A3" s="22" t="s">
        <v>10</v>
      </c>
      <c r="B3" s="9">
        <v>0.96377517564453996</v>
      </c>
      <c r="C3" s="9">
        <v>0.91582390544728198</v>
      </c>
      <c r="D3" s="9">
        <v>0.98220607145384997</v>
      </c>
      <c r="E3" s="23">
        <v>0.352458491227985</v>
      </c>
    </row>
    <row r="4" spans="1:5" x14ac:dyDescent="0.25">
      <c r="A4" s="22" t="s">
        <v>11</v>
      </c>
      <c r="B4" s="9">
        <v>2.19654477780862</v>
      </c>
      <c r="C4" s="9">
        <v>2.0799713914202398</v>
      </c>
      <c r="D4" s="9">
        <v>2.2831767960637799</v>
      </c>
      <c r="E4" s="23">
        <v>2.16572496636448</v>
      </c>
    </row>
    <row r="5" spans="1:5" x14ac:dyDescent="0.25">
      <c r="A5" s="22" t="s">
        <v>12</v>
      </c>
      <c r="B5" s="9">
        <v>0.26924090238661103</v>
      </c>
      <c r="C5" s="9">
        <v>0.365742694413762</v>
      </c>
      <c r="D5" s="9">
        <v>0.26307496230312699</v>
      </c>
      <c r="E5" s="23">
        <v>0.38697437547143299</v>
      </c>
    </row>
    <row r="6" spans="1:5" x14ac:dyDescent="0.25">
      <c r="A6" s="22" t="s">
        <v>13</v>
      </c>
      <c r="B6" s="9">
        <v>1.3298716311732599</v>
      </c>
      <c r="C6" s="9">
        <v>1.4449985668195999</v>
      </c>
      <c r="D6" s="9">
        <v>1.6047200726712501</v>
      </c>
      <c r="E6" s="23">
        <v>1.4335563603679999</v>
      </c>
    </row>
    <row r="7" spans="1:5" x14ac:dyDescent="0.25">
      <c r="A7" s="22" t="s">
        <v>14</v>
      </c>
      <c r="B7" s="9">
        <v>0.78909582800509004</v>
      </c>
      <c r="C7" s="9">
        <v>1.0019876263414</v>
      </c>
      <c r="D7" s="9">
        <v>0.881390965854838</v>
      </c>
      <c r="E7" s="23">
        <v>1.04336519304256</v>
      </c>
    </row>
    <row r="8" spans="1:5" x14ac:dyDescent="0.25">
      <c r="A8" s="22" t="s">
        <v>15</v>
      </c>
      <c r="B8" s="9">
        <v>1.0981156374733101</v>
      </c>
      <c r="C8" s="9">
        <v>1.0490012298215201</v>
      </c>
      <c r="D8" s="9">
        <v>0.81926278295267296</v>
      </c>
      <c r="E8" s="23">
        <v>1.1249006029789099</v>
      </c>
    </row>
    <row r="9" spans="1:5" x14ac:dyDescent="0.25">
      <c r="A9" s="22" t="s">
        <v>16</v>
      </c>
      <c r="B9" s="9">
        <v>0.60534976382941996</v>
      </c>
      <c r="C9" s="9">
        <v>0.42371597331817601</v>
      </c>
      <c r="D9" s="9">
        <v>0.44536962000590302</v>
      </c>
      <c r="E9" s="23">
        <v>0.47721683683820298</v>
      </c>
    </row>
    <row r="10" spans="1:5" x14ac:dyDescent="0.25">
      <c r="A10" s="22" t="s">
        <v>17</v>
      </c>
      <c r="B10" s="9">
        <v>0.43998551185046603</v>
      </c>
      <c r="C10" s="9">
        <v>0.62125622414098602</v>
      </c>
      <c r="D10" s="9">
        <v>0.61409966518432602</v>
      </c>
      <c r="E10" s="23">
        <v>0.77837883902848803</v>
      </c>
    </row>
    <row r="11" spans="1:5" x14ac:dyDescent="0.25">
      <c r="A11" s="22" t="s">
        <v>18</v>
      </c>
      <c r="B11" s="9">
        <v>0.50783682256497997</v>
      </c>
      <c r="C11" s="9">
        <v>0.63460878703749701</v>
      </c>
      <c r="D11" s="9">
        <v>0.38572849528045899</v>
      </c>
      <c r="E11" s="23">
        <v>0.47139547053687197</v>
      </c>
    </row>
    <row r="12" spans="1:5" x14ac:dyDescent="0.25">
      <c r="A12" s="22" t="s">
        <v>19</v>
      </c>
      <c r="B12" s="9">
        <v>0.51673320726316296</v>
      </c>
      <c r="C12" s="9">
        <v>0.463448140442622</v>
      </c>
      <c r="D12" s="9">
        <v>0.34204151269144401</v>
      </c>
      <c r="E12" s="23">
        <v>0.53650989430990303</v>
      </c>
    </row>
    <row r="13" spans="1:5" x14ac:dyDescent="0.25">
      <c r="A13" s="22" t="s">
        <v>20</v>
      </c>
      <c r="B13" s="9">
        <v>1.9865574833894399</v>
      </c>
      <c r="C13" s="9">
        <v>1.2661286966454299</v>
      </c>
      <c r="D13" s="9">
        <v>1.56400953894048</v>
      </c>
      <c r="E13" s="23">
        <v>1.71887472931027</v>
      </c>
    </row>
    <row r="14" spans="1:5" x14ac:dyDescent="0.25">
      <c r="A14" s="22" t="s">
        <v>21</v>
      </c>
      <c r="B14" s="9">
        <v>1.46871509193756</v>
      </c>
      <c r="C14" s="9">
        <v>1.2206234302355301</v>
      </c>
      <c r="D14" s="9">
        <v>1.20808588114992</v>
      </c>
      <c r="E14" s="23">
        <v>1.1962337835483401</v>
      </c>
    </row>
    <row r="15" spans="1:5" x14ac:dyDescent="0.25">
      <c r="A15" s="22" t="s">
        <v>22</v>
      </c>
      <c r="B15" s="9">
        <v>0.911079264427753</v>
      </c>
      <c r="C15" s="9">
        <v>1.0030718589288601</v>
      </c>
      <c r="D15" s="9">
        <v>0.83801468502523002</v>
      </c>
      <c r="E15" s="23">
        <v>0.36386529144343099</v>
      </c>
    </row>
    <row r="16" spans="1:5" x14ac:dyDescent="0.25">
      <c r="A16" s="22" t="s">
        <v>23</v>
      </c>
      <c r="B16" s="9">
        <v>0.85187034041784004</v>
      </c>
      <c r="C16" s="9">
        <v>0.90072881171418095</v>
      </c>
      <c r="D16" s="9">
        <v>0.93826974300896204</v>
      </c>
      <c r="E16" s="23">
        <v>0.86520461218784395</v>
      </c>
    </row>
    <row r="17" spans="1:5" x14ac:dyDescent="0.25">
      <c r="A17" s="22" t="s">
        <v>24</v>
      </c>
      <c r="B17" s="9">
        <v>0.30964941036292498</v>
      </c>
      <c r="C17" s="9">
        <v>0.55634702966732197</v>
      </c>
      <c r="D17" s="9">
        <v>0.52200799158953903</v>
      </c>
      <c r="E17" s="23">
        <v>0.53798390956120801</v>
      </c>
    </row>
    <row r="18" spans="1:5" x14ac:dyDescent="0.25">
      <c r="A18" s="22" t="s">
        <v>25</v>
      </c>
      <c r="B18" s="9">
        <v>1.02995276296611</v>
      </c>
      <c r="C18" s="9">
        <v>1.0621647310634801</v>
      </c>
      <c r="D18" s="9">
        <v>0.721589337165367</v>
      </c>
      <c r="E18" s="23">
        <v>0.72593804978252297</v>
      </c>
    </row>
    <row r="19" spans="1:5" x14ac:dyDescent="0.25">
      <c r="A19" s="22" t="s">
        <v>26</v>
      </c>
      <c r="B19" s="9">
        <v>0.56016355449488797</v>
      </c>
      <c r="C19" s="9">
        <v>0.43020138250352302</v>
      </c>
      <c r="D19" s="9">
        <v>0.507871343352014</v>
      </c>
      <c r="E19" s="23">
        <v>0.219673108388378</v>
      </c>
    </row>
    <row r="20" spans="1:5" x14ac:dyDescent="0.25">
      <c r="A20" s="22" t="s">
        <v>27</v>
      </c>
      <c r="B20" s="9">
        <v>1.6214474080218799</v>
      </c>
      <c r="C20" s="9">
        <v>1.4699589436454401</v>
      </c>
      <c r="D20" s="9">
        <v>1.0014279080151001</v>
      </c>
      <c r="E20" s="23">
        <v>1.17754019604367</v>
      </c>
    </row>
    <row r="21" spans="1:5" x14ac:dyDescent="0.25">
      <c r="A21" s="22" t="s">
        <v>28</v>
      </c>
      <c r="B21" s="9">
        <v>0.98643700489812103</v>
      </c>
      <c r="C21" s="9">
        <v>0.48942220374295498</v>
      </c>
      <c r="D21" s="9">
        <v>1.0663110126816699</v>
      </c>
      <c r="E21" s="23">
        <v>0.71320535159010001</v>
      </c>
    </row>
    <row r="22" spans="1:5" x14ac:dyDescent="0.25">
      <c r="A22" s="22" t="s">
        <v>29</v>
      </c>
      <c r="B22" s="9">
        <v>0.79164256349068196</v>
      </c>
      <c r="C22" s="9">
        <v>0.49806998621589399</v>
      </c>
      <c r="D22" s="9">
        <v>0.85483370279215798</v>
      </c>
      <c r="E22" s="23">
        <v>0.55615893994218302</v>
      </c>
    </row>
    <row r="23" spans="1:5" x14ac:dyDescent="0.25">
      <c r="A23" s="22" t="s">
        <v>30</v>
      </c>
      <c r="B23" s="9">
        <v>1.16410695576767</v>
      </c>
      <c r="C23" s="9">
        <v>1.2994958397077201</v>
      </c>
      <c r="D23" s="9">
        <v>0.89371242588608102</v>
      </c>
      <c r="E23" s="23">
        <v>0.42414603916631999</v>
      </c>
    </row>
    <row r="24" spans="1:5" x14ac:dyDescent="0.25">
      <c r="A24" s="22" t="s">
        <v>31</v>
      </c>
      <c r="B24" s="9">
        <v>0.74361436544572601</v>
      </c>
      <c r="C24" s="9">
        <v>1.07762474041547</v>
      </c>
      <c r="D24" s="9">
        <v>1.21418261052298</v>
      </c>
      <c r="E24" s="23">
        <v>1.0901592467504899</v>
      </c>
    </row>
    <row r="25" spans="1:5" x14ac:dyDescent="0.25">
      <c r="A25" s="22">
        <v>429</v>
      </c>
      <c r="B25" s="9">
        <v>0.57961242143412195</v>
      </c>
      <c r="C25" s="9">
        <v>0.65126467378349595</v>
      </c>
      <c r="D25" s="9">
        <v>0.67422493433089603</v>
      </c>
      <c r="E25" s="23">
        <v>0.69735138786721496</v>
      </c>
    </row>
    <row r="26" spans="1:5" x14ac:dyDescent="0.25">
      <c r="A26" s="22" t="s">
        <v>32</v>
      </c>
      <c r="B26" s="9">
        <v>1.0408815700867999</v>
      </c>
      <c r="C26" s="9">
        <v>0.97396484041164699</v>
      </c>
      <c r="D26" s="9">
        <v>1.09008608945356</v>
      </c>
      <c r="E26" s="23">
        <v>1.0162496573878701</v>
      </c>
    </row>
    <row r="27" spans="1:5" x14ac:dyDescent="0.25">
      <c r="A27" s="22" t="s">
        <v>33</v>
      </c>
      <c r="B27" s="9">
        <v>0.53030280807831398</v>
      </c>
      <c r="C27" s="9">
        <v>0.96854512350164501</v>
      </c>
      <c r="D27" s="9">
        <v>0.96671229574737105</v>
      </c>
      <c r="E27" s="23">
        <v>1.25125711821781</v>
      </c>
    </row>
    <row r="28" spans="1:5" x14ac:dyDescent="0.25">
      <c r="A28" s="22" t="s">
        <v>34</v>
      </c>
      <c r="B28" s="9">
        <v>1.3298854781365901</v>
      </c>
      <c r="C28" s="9">
        <v>0.92490569592443606</v>
      </c>
      <c r="D28" s="9">
        <v>0.705669807939865</v>
      </c>
      <c r="E28" s="23">
        <v>0.87660182586240398</v>
      </c>
    </row>
    <row r="29" spans="1:5" x14ac:dyDescent="0.25">
      <c r="A29" s="22" t="s">
        <v>35</v>
      </c>
      <c r="B29" s="9">
        <v>1.2473910061197699</v>
      </c>
      <c r="C29" s="9">
        <v>1.2869655393335999</v>
      </c>
      <c r="D29" s="9">
        <v>1.1156508004588599</v>
      </c>
      <c r="E29" s="23">
        <v>1.1457092664139401</v>
      </c>
    </row>
    <row r="30" spans="1:5" x14ac:dyDescent="0.25">
      <c r="A30" s="22" t="s">
        <v>36</v>
      </c>
      <c r="B30" s="9">
        <v>0.81869972126621304</v>
      </c>
      <c r="C30" s="9">
        <v>0.70805398930794405</v>
      </c>
      <c r="D30" s="9">
        <v>1.0800005108014401</v>
      </c>
      <c r="E30" s="23">
        <v>1.4521291804843399</v>
      </c>
    </row>
    <row r="31" spans="1:5" x14ac:dyDescent="0.25">
      <c r="A31" s="22" t="s">
        <v>37</v>
      </c>
      <c r="B31" s="9">
        <v>1.1927311672126699</v>
      </c>
      <c r="C31" s="9">
        <v>1.4256940565326901</v>
      </c>
      <c r="D31" s="9">
        <v>0.667299724137977</v>
      </c>
      <c r="E31" s="23">
        <v>0.79540501420190302</v>
      </c>
    </row>
    <row r="32" spans="1:5" x14ac:dyDescent="0.25">
      <c r="A32" s="22" t="s">
        <v>38</v>
      </c>
      <c r="B32" s="9">
        <v>0.58334293029199202</v>
      </c>
      <c r="C32" s="9">
        <v>0.43381996675089601</v>
      </c>
      <c r="D32" s="9">
        <v>0.39713082124131399</v>
      </c>
      <c r="E32" s="23">
        <v>0.45355345067070102</v>
      </c>
    </row>
    <row r="33" spans="1:5" x14ac:dyDescent="0.25">
      <c r="A33" s="22" t="s">
        <v>39</v>
      </c>
      <c r="B33" s="9">
        <v>0.75112393222533602</v>
      </c>
      <c r="C33" s="9">
        <v>1.07164315020602</v>
      </c>
      <c r="D33" s="9">
        <v>1.23692623785266</v>
      </c>
      <c r="E33" s="23">
        <v>1.06240372541811</v>
      </c>
    </row>
    <row r="34" spans="1:5" x14ac:dyDescent="0.25">
      <c r="A34" s="22" t="s">
        <v>40</v>
      </c>
      <c r="B34" s="9">
        <v>0.96538441353619897</v>
      </c>
      <c r="C34" s="9">
        <v>0.76117611623082904</v>
      </c>
      <c r="D34" s="9">
        <v>0.85019541030975998</v>
      </c>
      <c r="E34" s="23">
        <v>1.1183400511877399</v>
      </c>
    </row>
    <row r="35" spans="1:5" x14ac:dyDescent="0.25">
      <c r="A35" s="22" t="s">
        <v>41</v>
      </c>
      <c r="B35" s="9">
        <v>0.94175330880146102</v>
      </c>
      <c r="C35" s="9">
        <v>1.0135613597151001</v>
      </c>
      <c r="D35" s="9">
        <v>0.80683859003601199</v>
      </c>
      <c r="E35" s="23">
        <v>1.0850887343467801</v>
      </c>
    </row>
    <row r="36" spans="1:5" x14ac:dyDescent="0.25">
      <c r="A36" s="22" t="s">
        <v>42</v>
      </c>
      <c r="B36" s="9">
        <v>1.0543788289275799</v>
      </c>
      <c r="C36" s="9">
        <v>0.93292599528609998</v>
      </c>
      <c r="D36" s="9">
        <v>0.622463887726454</v>
      </c>
      <c r="E36" s="23">
        <v>0.91392394457958104</v>
      </c>
    </row>
    <row r="37" spans="1:5" x14ac:dyDescent="0.25">
      <c r="A37" s="22" t="s">
        <v>43</v>
      </c>
      <c r="B37" s="9">
        <v>1.12181344361386</v>
      </c>
      <c r="C37" s="9">
        <v>1.01991595075779</v>
      </c>
      <c r="D37" s="9">
        <v>1.34473666154224</v>
      </c>
      <c r="E37" s="23">
        <v>1.53159492530653</v>
      </c>
    </row>
    <row r="38" spans="1:5" x14ac:dyDescent="0.25">
      <c r="A38" s="22" t="s">
        <v>44</v>
      </c>
      <c r="B38" s="9">
        <v>0.80193456230031701</v>
      </c>
      <c r="C38" s="9">
        <v>1.1371987038988101</v>
      </c>
      <c r="D38" s="9">
        <v>0.90830176178206901</v>
      </c>
      <c r="E38" s="23">
        <v>1.18805944391957</v>
      </c>
    </row>
    <row r="39" spans="1:5" x14ac:dyDescent="0.25">
      <c r="A39" s="22" t="s">
        <v>45</v>
      </c>
      <c r="B39" s="9">
        <v>1.08647089073442</v>
      </c>
      <c r="C39" s="9">
        <v>0.500231258611471</v>
      </c>
      <c r="D39" s="9">
        <v>0.80436408380340296</v>
      </c>
      <c r="E39" s="23">
        <v>0.71295883997229204</v>
      </c>
    </row>
    <row r="40" spans="1:5" x14ac:dyDescent="0.25">
      <c r="A40" s="22" t="s">
        <v>46</v>
      </c>
      <c r="B40" s="9">
        <v>0.81656260908405798</v>
      </c>
      <c r="C40" s="9">
        <v>0.83599490776500596</v>
      </c>
      <c r="D40" s="9">
        <v>0.94130955556504103</v>
      </c>
      <c r="E40" s="23">
        <v>0.48250407635840897</v>
      </c>
    </row>
    <row r="41" spans="1:5" x14ac:dyDescent="0.25">
      <c r="A41" s="22" t="s">
        <v>47</v>
      </c>
      <c r="B41" s="9">
        <v>0.65087745768036598</v>
      </c>
      <c r="C41" s="9">
        <v>0.54788450506629904</v>
      </c>
      <c r="D41" s="9">
        <v>0.55477357263343996</v>
      </c>
      <c r="E41" s="23">
        <v>0.684213135264924</v>
      </c>
    </row>
    <row r="42" spans="1:5" x14ac:dyDescent="0.25">
      <c r="A42" s="22" t="s">
        <v>48</v>
      </c>
      <c r="B42" s="9">
        <v>1.2816472516422199</v>
      </c>
      <c r="C42" s="9">
        <v>1.0039571833715899</v>
      </c>
      <c r="D42" s="9">
        <v>1.2216066029814701</v>
      </c>
      <c r="E42" s="23">
        <v>0.66469137143747203</v>
      </c>
    </row>
    <row r="43" spans="1:5" x14ac:dyDescent="0.25">
      <c r="A43" s="22" t="s">
        <v>49</v>
      </c>
      <c r="B43" s="9">
        <v>0.49089930341134902</v>
      </c>
      <c r="C43" s="9">
        <v>0.72410774167835901</v>
      </c>
      <c r="D43" s="9">
        <v>0.43298455079896098</v>
      </c>
      <c r="E43" s="23">
        <v>0.44785364797154897</v>
      </c>
    </row>
    <row r="44" spans="1:5" x14ac:dyDescent="0.25">
      <c r="A44" s="22" t="s">
        <v>50</v>
      </c>
      <c r="B44" s="9">
        <v>0.728678587791872</v>
      </c>
      <c r="C44" s="9">
        <v>0.85614168444754102</v>
      </c>
      <c r="D44" s="9">
        <v>0.96290674297937895</v>
      </c>
      <c r="E44" s="23">
        <v>0.92841687123903305</v>
      </c>
    </row>
    <row r="45" spans="1:5" x14ac:dyDescent="0.25">
      <c r="A45" s="22" t="s">
        <v>51</v>
      </c>
      <c r="B45" s="9">
        <v>0.81322272429832199</v>
      </c>
      <c r="C45" s="9">
        <v>0.99606622396491995</v>
      </c>
      <c r="D45" s="9">
        <v>0.88978642158737098</v>
      </c>
      <c r="E45" s="23">
        <v>0.66964124854408302</v>
      </c>
    </row>
    <row r="46" spans="1:5" x14ac:dyDescent="0.25">
      <c r="A46" s="22" t="s">
        <v>52</v>
      </c>
      <c r="B46" s="9">
        <v>0.49940591486548302</v>
      </c>
      <c r="C46" s="9">
        <v>0.41616772241593297</v>
      </c>
      <c r="D46" s="9">
        <v>0.69649629465641305</v>
      </c>
      <c r="E46" s="23">
        <v>0.81639838194396996</v>
      </c>
    </row>
    <row r="47" spans="1:5" x14ac:dyDescent="0.25">
      <c r="A47" s="22" t="s">
        <v>53</v>
      </c>
      <c r="B47" s="9">
        <v>1.3904911185064599</v>
      </c>
      <c r="C47" s="9">
        <v>1.46856732573805</v>
      </c>
      <c r="D47" s="9">
        <v>1.03078466857019</v>
      </c>
      <c r="E47" s="23">
        <v>1.24489776484874</v>
      </c>
    </row>
    <row r="48" spans="1:5" x14ac:dyDescent="0.25">
      <c r="A48" s="22" t="s">
        <v>54</v>
      </c>
      <c r="B48" s="9">
        <v>0.74356601862446703</v>
      </c>
      <c r="C48" s="9">
        <v>0.919968929071457</v>
      </c>
      <c r="D48" s="9">
        <v>0.83769729659138403</v>
      </c>
      <c r="E48" s="23">
        <v>1.0850793507918599</v>
      </c>
    </row>
    <row r="49" spans="1:5" x14ac:dyDescent="0.25">
      <c r="A49" s="22" t="s">
        <v>55</v>
      </c>
      <c r="B49" s="9">
        <v>0.54214641100601701</v>
      </c>
      <c r="C49" s="9">
        <v>0.75868715812261101</v>
      </c>
      <c r="D49" s="9">
        <v>0.69497094118398595</v>
      </c>
      <c r="E49" s="23">
        <v>0.73454318440057897</v>
      </c>
    </row>
    <row r="50" spans="1:5" x14ac:dyDescent="0.25">
      <c r="A50" s="22" t="s">
        <v>56</v>
      </c>
      <c r="B50" s="9">
        <v>0.79785056714531399</v>
      </c>
      <c r="C50" s="9">
        <v>0.90508202507301605</v>
      </c>
      <c r="D50" s="9">
        <v>0.89900562823720997</v>
      </c>
      <c r="E50" s="23">
        <v>0.97209499134003696</v>
      </c>
    </row>
    <row r="51" spans="1:5" x14ac:dyDescent="0.25">
      <c r="A51" s="22" t="s">
        <v>57</v>
      </c>
      <c r="B51" s="9">
        <v>0.798281407025629</v>
      </c>
      <c r="C51" s="9">
        <v>0.84618793406286097</v>
      </c>
      <c r="D51" s="9">
        <v>0.84353346302355403</v>
      </c>
      <c r="E51" s="23">
        <v>1.0187914177112001</v>
      </c>
    </row>
    <row r="52" spans="1:5" x14ac:dyDescent="0.25">
      <c r="A52" s="22" t="s">
        <v>58</v>
      </c>
      <c r="B52" s="9">
        <v>0.99007865007342299</v>
      </c>
      <c r="C52" s="9">
        <v>0.42855803836848499</v>
      </c>
      <c r="D52" s="9">
        <v>0.91358652154724496</v>
      </c>
      <c r="E52" s="23">
        <v>0.72315008432061201</v>
      </c>
    </row>
    <row r="53" spans="1:5" x14ac:dyDescent="0.25">
      <c r="A53" s="22" t="s">
        <v>59</v>
      </c>
      <c r="B53" s="9">
        <v>0.744944439774753</v>
      </c>
      <c r="C53" s="9">
        <v>0.48900331369396899</v>
      </c>
      <c r="D53" s="9">
        <v>0.59805228962403501</v>
      </c>
      <c r="E53" s="23">
        <v>0.74324918271704299</v>
      </c>
    </row>
    <row r="54" spans="1:5" x14ac:dyDescent="0.25">
      <c r="A54" s="22" t="s">
        <v>60</v>
      </c>
      <c r="B54" s="9">
        <v>0.688035729197088</v>
      </c>
      <c r="C54" s="9">
        <v>0.77923843892560296</v>
      </c>
      <c r="D54" s="9">
        <v>0.88907933485461499</v>
      </c>
      <c r="E54" s="23">
        <v>0.451678697423534</v>
      </c>
    </row>
    <row r="55" spans="1:5" x14ac:dyDescent="0.25">
      <c r="A55" s="22" t="s">
        <v>61</v>
      </c>
      <c r="B55" s="9">
        <v>1.13378835562346</v>
      </c>
      <c r="C55" s="9">
        <v>1.23757667127668</v>
      </c>
      <c r="D55" s="9">
        <v>1.0257494894181201</v>
      </c>
      <c r="E55" s="23">
        <v>1.0182987372088499</v>
      </c>
    </row>
    <row r="56" spans="1:5" x14ac:dyDescent="0.25">
      <c r="A56" s="22" t="s">
        <v>62</v>
      </c>
      <c r="B56" s="9">
        <v>0.83037193707997603</v>
      </c>
      <c r="C56" s="9">
        <v>0.55490504302495802</v>
      </c>
      <c r="D56" s="9">
        <v>0.73566778212672002</v>
      </c>
      <c r="E56" s="23">
        <v>0.577445795338829</v>
      </c>
    </row>
    <row r="57" spans="1:5" x14ac:dyDescent="0.25">
      <c r="A57" s="22" t="s">
        <v>63</v>
      </c>
      <c r="B57" s="9">
        <v>1.44948739596932</v>
      </c>
      <c r="C57" s="9">
        <v>1.0638629467604599</v>
      </c>
      <c r="D57" s="9">
        <v>0.92210561425849902</v>
      </c>
      <c r="E57" s="23">
        <v>1.0750784023958899</v>
      </c>
    </row>
    <row r="58" spans="1:5" x14ac:dyDescent="0.25">
      <c r="A58" s="22" t="s">
        <v>64</v>
      </c>
      <c r="B58" s="9">
        <v>1.04129367788691</v>
      </c>
      <c r="C58" s="9">
        <v>0.97641925728211898</v>
      </c>
      <c r="D58" s="9">
        <v>0.928863101891515</v>
      </c>
      <c r="E58" s="23">
        <v>0.88838503541733904</v>
      </c>
    </row>
    <row r="59" spans="1:5" x14ac:dyDescent="0.25">
      <c r="A59" s="22" t="s">
        <v>65</v>
      </c>
      <c r="B59" s="9">
        <v>0.75686787057094096</v>
      </c>
      <c r="C59" s="9">
        <v>0.79223463594391796</v>
      </c>
      <c r="D59" s="9">
        <v>0.75040501845191698</v>
      </c>
      <c r="E59" s="23">
        <v>1.0785566727556599</v>
      </c>
    </row>
    <row r="60" spans="1:5" x14ac:dyDescent="0.25">
      <c r="A60" s="22" t="s">
        <v>66</v>
      </c>
      <c r="B60" s="9">
        <v>1.25511474824592</v>
      </c>
      <c r="C60" s="9">
        <v>0.85635899824500294</v>
      </c>
      <c r="D60" s="9">
        <v>1.0038076633383299</v>
      </c>
      <c r="E60" s="23">
        <v>1.21661678919492</v>
      </c>
    </row>
    <row r="61" spans="1:5" x14ac:dyDescent="0.25">
      <c r="A61" s="22" t="s">
        <v>67</v>
      </c>
      <c r="B61" s="9">
        <v>0.93933368388036698</v>
      </c>
      <c r="C61" s="9">
        <v>1.0167584892791299</v>
      </c>
      <c r="D61" s="9">
        <v>0.96158992187197201</v>
      </c>
      <c r="E61" s="23">
        <v>1.03633436158088</v>
      </c>
    </row>
    <row r="62" spans="1:5" x14ac:dyDescent="0.25">
      <c r="A62" s="22" t="s">
        <v>68</v>
      </c>
      <c r="B62" s="9">
        <v>0.91617274864446696</v>
      </c>
      <c r="C62" s="9">
        <v>1.03180200073628</v>
      </c>
      <c r="D62" s="9">
        <v>1.00987532227482</v>
      </c>
      <c r="E62" s="23">
        <v>0.97911313967962599</v>
      </c>
    </row>
    <row r="63" spans="1:5" x14ac:dyDescent="0.25">
      <c r="A63" s="22" t="s">
        <v>69</v>
      </c>
      <c r="B63" s="9">
        <v>0.60063802821522205</v>
      </c>
      <c r="C63" s="9">
        <v>0.81771236230712097</v>
      </c>
      <c r="D63" s="9">
        <v>0.85715049518034903</v>
      </c>
      <c r="E63" s="23">
        <v>0.98696290210801096</v>
      </c>
    </row>
    <row r="64" spans="1:5" x14ac:dyDescent="0.25">
      <c r="A64" s="22" t="s">
        <v>70</v>
      </c>
      <c r="B64" s="9">
        <v>1.06430713047425</v>
      </c>
      <c r="C64" s="9">
        <v>1.11291792544296</v>
      </c>
      <c r="D64" s="9">
        <v>0.95249702953798199</v>
      </c>
      <c r="E64" s="23">
        <v>1.0836388170237901</v>
      </c>
    </row>
    <row r="65" spans="1:5" x14ac:dyDescent="0.25">
      <c r="A65" s="22" t="s">
        <v>71</v>
      </c>
      <c r="B65" s="9">
        <v>0.92329795440052698</v>
      </c>
      <c r="C65" s="9">
        <v>0.89978930498338705</v>
      </c>
      <c r="D65" s="9">
        <v>1.08105667340339</v>
      </c>
      <c r="E65" s="23">
        <v>0.85992768125777996</v>
      </c>
    </row>
    <row r="66" spans="1:5" x14ac:dyDescent="0.25">
      <c r="A66" s="22" t="s">
        <v>72</v>
      </c>
      <c r="B66" s="9">
        <v>1.0350328404265801</v>
      </c>
      <c r="C66" s="9">
        <v>1.4003454710777301</v>
      </c>
      <c r="D66" s="9">
        <v>1.17133662741571</v>
      </c>
      <c r="E66" s="23">
        <v>0.65079328106998302</v>
      </c>
    </row>
    <row r="67" spans="1:5" x14ac:dyDescent="0.25">
      <c r="A67" s="22" t="s">
        <v>73</v>
      </c>
      <c r="B67" s="9">
        <v>0.88720784058464797</v>
      </c>
      <c r="C67" s="9">
        <v>0.93120556890410999</v>
      </c>
      <c r="D67" s="9">
        <v>1.0332203161920099</v>
      </c>
      <c r="E67" s="23">
        <v>0.64241488568506899</v>
      </c>
    </row>
    <row r="68" spans="1:5" x14ac:dyDescent="0.25">
      <c r="A68" s="22" t="s">
        <v>74</v>
      </c>
      <c r="B68" s="9">
        <v>0.64813945150118601</v>
      </c>
      <c r="C68" s="9">
        <v>0.89679846240510497</v>
      </c>
      <c r="D68" s="9">
        <v>0.63694869377379504</v>
      </c>
      <c r="E68" s="23">
        <v>1.0492703606556799</v>
      </c>
    </row>
    <row r="69" spans="1:5" x14ac:dyDescent="0.25">
      <c r="A69" s="22" t="s">
        <v>75</v>
      </c>
      <c r="B69" s="9">
        <v>1.08039200920231</v>
      </c>
      <c r="C69" s="9">
        <v>1.1065697230803799</v>
      </c>
      <c r="D69" s="9">
        <v>0.86425681005547705</v>
      </c>
      <c r="E69" s="23">
        <v>0.76058234798315205</v>
      </c>
    </row>
    <row r="70" spans="1:5" x14ac:dyDescent="0.25">
      <c r="A70" s="22" t="s">
        <v>76</v>
      </c>
      <c r="B70" s="9">
        <v>0.92486371655606903</v>
      </c>
      <c r="C70" s="9">
        <v>0.94519438062099703</v>
      </c>
      <c r="D70" s="9">
        <v>1.34929817057198</v>
      </c>
      <c r="E70" s="23">
        <v>0.94160636011916299</v>
      </c>
    </row>
    <row r="71" spans="1:5" x14ac:dyDescent="0.25">
      <c r="A71" s="22" t="s">
        <v>77</v>
      </c>
      <c r="B71" s="9">
        <v>1.0587457910199101</v>
      </c>
      <c r="C71" s="9">
        <v>0.74927987866281198</v>
      </c>
      <c r="D71" s="9">
        <v>1.04041342023655</v>
      </c>
      <c r="E71" s="23">
        <v>0.89146860473301404</v>
      </c>
    </row>
    <row r="72" spans="1:5" x14ac:dyDescent="0.25">
      <c r="A72" s="22" t="s">
        <v>78</v>
      </c>
      <c r="B72" s="9">
        <v>0.96237371998488597</v>
      </c>
      <c r="C72" s="9">
        <v>0.84395267233343796</v>
      </c>
      <c r="D72" s="9">
        <v>1.01305963995584</v>
      </c>
      <c r="E72" s="23">
        <v>0.77619419445315996</v>
      </c>
    </row>
    <row r="73" spans="1:5" x14ac:dyDescent="0.25">
      <c r="A73" s="22" t="s">
        <v>79</v>
      </c>
      <c r="B73" s="9">
        <v>0.82991790577817104</v>
      </c>
      <c r="C73" s="9">
        <v>0.83456664784648904</v>
      </c>
      <c r="D73" s="9">
        <v>0.62631168221877798</v>
      </c>
      <c r="E73" s="23">
        <v>0.82381302845453697</v>
      </c>
    </row>
    <row r="74" spans="1:5" x14ac:dyDescent="0.25">
      <c r="A74" s="22" t="s">
        <v>80</v>
      </c>
      <c r="B74" s="9">
        <v>1.24454917166215</v>
      </c>
      <c r="C74" s="9">
        <v>1.4005898039328499</v>
      </c>
      <c r="D74" s="9">
        <v>1.3750197671756901</v>
      </c>
      <c r="E74" s="23">
        <v>1.4933662924053801</v>
      </c>
    </row>
    <row r="75" spans="1:5" x14ac:dyDescent="0.25">
      <c r="A75" s="22" t="s">
        <v>81</v>
      </c>
      <c r="B75" s="9">
        <v>1.1232677633299999</v>
      </c>
      <c r="C75" s="9">
        <v>0.77583648200910904</v>
      </c>
      <c r="D75" s="9">
        <v>1.0880536935956699</v>
      </c>
      <c r="E75" s="23">
        <v>1.14551791754762</v>
      </c>
    </row>
    <row r="76" spans="1:5" x14ac:dyDescent="0.25">
      <c r="A76" s="22" t="s">
        <v>82</v>
      </c>
      <c r="B76" s="9">
        <v>1.0180104196548601</v>
      </c>
      <c r="C76" s="9">
        <v>0.73698891875490702</v>
      </c>
      <c r="D76" s="9">
        <v>0.87265447804511798</v>
      </c>
      <c r="E76" s="23">
        <v>0.81408717871039804</v>
      </c>
    </row>
    <row r="77" spans="1:5" x14ac:dyDescent="0.25">
      <c r="A77" s="22" t="s">
        <v>83</v>
      </c>
      <c r="B77" s="9">
        <v>0.34668940960961098</v>
      </c>
      <c r="C77" s="9">
        <v>0.79477217912437703</v>
      </c>
      <c r="D77" s="9">
        <v>1.0334409386876899</v>
      </c>
      <c r="E77" s="23">
        <v>1.50226176492321</v>
      </c>
    </row>
    <row r="78" spans="1:5" x14ac:dyDescent="0.25">
      <c r="A78" s="22" t="s">
        <v>84</v>
      </c>
      <c r="B78" s="9">
        <v>1.12978973353222</v>
      </c>
      <c r="C78" s="9">
        <v>0.771378645401678</v>
      </c>
      <c r="D78" s="9">
        <v>1.18355928723285</v>
      </c>
      <c r="E78" s="23">
        <v>1.18483665635066</v>
      </c>
    </row>
    <row r="79" spans="1:5" x14ac:dyDescent="0.25">
      <c r="A79" s="22" t="s">
        <v>85</v>
      </c>
      <c r="B79" s="9">
        <v>0.582202859449796</v>
      </c>
      <c r="C79" s="9">
        <v>0.81179010847243105</v>
      </c>
      <c r="D79" s="9">
        <v>0.81004430834169405</v>
      </c>
      <c r="E79" s="23">
        <v>0.91223903788562</v>
      </c>
    </row>
    <row r="80" spans="1:5" x14ac:dyDescent="0.25">
      <c r="A80" s="22" t="s">
        <v>86</v>
      </c>
      <c r="B80" s="9">
        <v>0.74304028331522498</v>
      </c>
      <c r="C80" s="9">
        <v>0.50600253765064396</v>
      </c>
      <c r="D80" s="9">
        <v>0.80284091074986697</v>
      </c>
      <c r="E80" s="23">
        <v>0.98124414619265998</v>
      </c>
    </row>
    <row r="81" spans="1:5" x14ac:dyDescent="0.25">
      <c r="A81" s="22" t="s">
        <v>87</v>
      </c>
      <c r="B81" s="9">
        <v>0.76222336136272295</v>
      </c>
      <c r="C81" s="9">
        <v>1.1501360238052201</v>
      </c>
      <c r="D81" s="9">
        <v>0.83220904003074903</v>
      </c>
      <c r="E81" s="23">
        <v>0.95023365472444499</v>
      </c>
    </row>
    <row r="82" spans="1:5" x14ac:dyDescent="0.25">
      <c r="A82" s="22" t="s">
        <v>88</v>
      </c>
      <c r="B82" s="9">
        <v>1.0386194001956499</v>
      </c>
      <c r="C82" s="9">
        <v>1.1028289456986899</v>
      </c>
      <c r="D82" s="9">
        <v>1.0434135483286699</v>
      </c>
      <c r="E82" s="23">
        <v>1.1278442800182</v>
      </c>
    </row>
    <row r="83" spans="1:5" x14ac:dyDescent="0.25">
      <c r="A83" s="22" t="s">
        <v>89</v>
      </c>
      <c r="B83" s="9">
        <v>0.86389824878973798</v>
      </c>
      <c r="C83" s="9">
        <v>0.69310293676180501</v>
      </c>
      <c r="D83" s="9">
        <v>0.35263741853448199</v>
      </c>
      <c r="E83" s="23">
        <v>0.95929498848017403</v>
      </c>
    </row>
    <row r="84" spans="1:5" x14ac:dyDescent="0.25">
      <c r="A84" s="22" t="s">
        <v>90</v>
      </c>
      <c r="B84" s="9">
        <v>0.944197237289087</v>
      </c>
      <c r="C84" s="9">
        <v>1.3533435067822699</v>
      </c>
      <c r="D84" s="9">
        <v>1.37661744356733</v>
      </c>
      <c r="E84" s="23">
        <v>0.68495134853042405</v>
      </c>
    </row>
    <row r="85" spans="1:5" x14ac:dyDescent="0.25">
      <c r="A85" s="22" t="s">
        <v>91</v>
      </c>
      <c r="B85" s="9">
        <v>0.69662534364992901</v>
      </c>
      <c r="C85" s="9">
        <v>0.90844395978811099</v>
      </c>
      <c r="D85" s="9">
        <v>0.78409041388170997</v>
      </c>
      <c r="E85" s="23">
        <v>0.68733997468599295</v>
      </c>
    </row>
    <row r="86" spans="1:5" x14ac:dyDescent="0.25">
      <c r="A86" s="22" t="s">
        <v>92</v>
      </c>
      <c r="B86" s="9">
        <v>1.0658304171361399</v>
      </c>
      <c r="C86" s="9">
        <v>1.1001969597343</v>
      </c>
      <c r="D86" s="9">
        <v>1.1410710049700401</v>
      </c>
      <c r="E86" s="23">
        <v>1.0139904280241701</v>
      </c>
    </row>
    <row r="87" spans="1:5" x14ac:dyDescent="0.25">
      <c r="A87" s="22" t="s">
        <v>93</v>
      </c>
      <c r="B87" s="9">
        <v>1.5318784494953599</v>
      </c>
      <c r="C87" s="9">
        <v>1.3305098201060801</v>
      </c>
      <c r="D87" s="9">
        <v>1.62778524393274</v>
      </c>
      <c r="E87" s="23">
        <v>0.64386822227359797</v>
      </c>
    </row>
    <row r="88" spans="1:5" x14ac:dyDescent="0.25">
      <c r="A88" s="22" t="s">
        <v>94</v>
      </c>
      <c r="B88" s="9">
        <v>0.85722005221699005</v>
      </c>
      <c r="C88" s="9">
        <v>0.768086104345722</v>
      </c>
      <c r="D88" s="9">
        <v>0.90044105180346201</v>
      </c>
      <c r="E88" s="23">
        <v>0.93154856849687995</v>
      </c>
    </row>
    <row r="89" spans="1:5" x14ac:dyDescent="0.25">
      <c r="A89" s="22" t="s">
        <v>95</v>
      </c>
      <c r="B89" s="9">
        <v>1.09207567681687</v>
      </c>
      <c r="C89" s="9">
        <v>1.10816473077494</v>
      </c>
      <c r="D89" s="9">
        <v>1.3963934094385699</v>
      </c>
      <c r="E89" s="23">
        <v>1.2204591257108099</v>
      </c>
    </row>
    <row r="90" spans="1:5" x14ac:dyDescent="0.25">
      <c r="A90" s="22" t="s">
        <v>96</v>
      </c>
      <c r="B90" s="9">
        <v>0.990878286486372</v>
      </c>
      <c r="C90" s="9">
        <v>1.0078859844605501</v>
      </c>
      <c r="D90" s="9">
        <v>1.15466566207995</v>
      </c>
      <c r="E90" s="23">
        <v>1.3525993261851199</v>
      </c>
    </row>
    <row r="91" spans="1:5" x14ac:dyDescent="0.25">
      <c r="A91" s="22" t="s">
        <v>97</v>
      </c>
      <c r="B91" s="9">
        <v>1.1751463569970799</v>
      </c>
      <c r="C91" s="9">
        <v>1.0555233399558901</v>
      </c>
      <c r="D91" s="9">
        <v>1.01664460371845</v>
      </c>
      <c r="E91" s="23">
        <v>1.13508653840497</v>
      </c>
    </row>
    <row r="92" spans="1:5" x14ac:dyDescent="0.25">
      <c r="A92" s="22" t="s">
        <v>98</v>
      </c>
      <c r="B92" s="9">
        <v>1.0186978225323899</v>
      </c>
      <c r="C92" s="9">
        <v>0.95453551862471198</v>
      </c>
      <c r="D92" s="9">
        <v>0.92863591821402802</v>
      </c>
      <c r="E92" s="23">
        <v>0.78437123129803499</v>
      </c>
    </row>
    <row r="93" spans="1:5" x14ac:dyDescent="0.25">
      <c r="A93" s="22" t="s">
        <v>99</v>
      </c>
      <c r="B93" s="9">
        <v>0.939592962206653</v>
      </c>
      <c r="C93" s="9">
        <v>0.98306839273006696</v>
      </c>
      <c r="D93" s="9">
        <v>0.84715868535441496</v>
      </c>
      <c r="E93" s="23">
        <v>0.82872124526070501</v>
      </c>
    </row>
    <row r="94" spans="1:5" x14ac:dyDescent="0.25">
      <c r="A94" s="22" t="s">
        <v>100</v>
      </c>
      <c r="B94" s="9">
        <v>0.94183363284893495</v>
      </c>
      <c r="C94" s="9">
        <v>0.80930812149155296</v>
      </c>
      <c r="D94" s="9">
        <v>1.1638063556751901</v>
      </c>
      <c r="E94" s="23">
        <v>0.952956800916133</v>
      </c>
    </row>
    <row r="95" spans="1:5" x14ac:dyDescent="0.25">
      <c r="A95" s="22" t="s">
        <v>101</v>
      </c>
      <c r="B95" s="9">
        <v>0.99557221692142095</v>
      </c>
      <c r="C95" s="9">
        <v>0.94242617358402603</v>
      </c>
      <c r="D95" s="9">
        <v>1.1311229528579001</v>
      </c>
      <c r="E95" s="23">
        <v>0.807610746639425</v>
      </c>
    </row>
    <row r="96" spans="1:5" x14ac:dyDescent="0.25">
      <c r="A96" s="22" t="s">
        <v>102</v>
      </c>
      <c r="B96" s="9">
        <v>1.0106910899136401</v>
      </c>
      <c r="C96" s="9">
        <v>0.97602688509901303</v>
      </c>
      <c r="D96" s="9">
        <v>0.94788486793392401</v>
      </c>
      <c r="E96" s="23">
        <v>0.98226422168762095</v>
      </c>
    </row>
    <row r="97" spans="1:5" x14ac:dyDescent="0.25">
      <c r="A97" s="22" t="s">
        <v>100</v>
      </c>
      <c r="B97" s="9">
        <v>1.2049151727702401</v>
      </c>
      <c r="C97" s="9">
        <v>0.96728926468317999</v>
      </c>
      <c r="D97" s="9">
        <v>1.2724014242437001</v>
      </c>
      <c r="E97" s="23">
        <v>0.85470086721329197</v>
      </c>
    </row>
    <row r="98" spans="1:5" x14ac:dyDescent="0.25">
      <c r="A98" s="22" t="s">
        <v>103</v>
      </c>
      <c r="B98" s="9">
        <v>0.82776091248334804</v>
      </c>
      <c r="C98" s="9">
        <v>1.1643726997082999</v>
      </c>
      <c r="D98" s="9">
        <v>1.0339060937272799</v>
      </c>
      <c r="E98" s="23">
        <v>0.821017610683768</v>
      </c>
    </row>
    <row r="99" spans="1:5" x14ac:dyDescent="0.25">
      <c r="A99" s="22" t="s">
        <v>104</v>
      </c>
      <c r="B99" s="9">
        <v>0.52799741284560198</v>
      </c>
      <c r="C99" s="9">
        <v>0.87616511931874796</v>
      </c>
      <c r="D99" s="9">
        <v>0.61844681915646804</v>
      </c>
      <c r="E99" s="23">
        <v>0.84757532721376805</v>
      </c>
    </row>
    <row r="100" spans="1:5" x14ac:dyDescent="0.25">
      <c r="A100" s="22" t="s">
        <v>106</v>
      </c>
      <c r="B100" s="9">
        <v>0.56596076864716904</v>
      </c>
      <c r="C100" s="9">
        <v>0.82591678026132398</v>
      </c>
      <c r="D100" s="9">
        <v>1.0326651752429801</v>
      </c>
      <c r="E100" s="23">
        <v>1.12967838912916</v>
      </c>
    </row>
    <row r="101" spans="1:5" x14ac:dyDescent="0.25">
      <c r="A101" s="22" t="s">
        <v>107</v>
      </c>
      <c r="B101" s="9">
        <v>1.00305318536305</v>
      </c>
      <c r="C101" s="9">
        <v>1.35211127412178</v>
      </c>
      <c r="D101" s="9">
        <v>1.31540374988023</v>
      </c>
      <c r="E101" s="23">
        <v>1.2872652071539601</v>
      </c>
    </row>
    <row r="102" spans="1:5" x14ac:dyDescent="0.25">
      <c r="A102" s="22" t="s">
        <v>108</v>
      </c>
      <c r="B102" s="9">
        <v>1.14914171466361</v>
      </c>
      <c r="C102" s="9">
        <v>0.93267024431470102</v>
      </c>
      <c r="D102" s="9">
        <v>0.989013503401306</v>
      </c>
      <c r="E102" s="23">
        <v>0.85095364039070498</v>
      </c>
    </row>
    <row r="103" spans="1:5" x14ac:dyDescent="0.25">
      <c r="A103" s="22" t="s">
        <v>109</v>
      </c>
      <c r="B103" s="9">
        <v>1.2474804989785599</v>
      </c>
      <c r="C103" s="9">
        <v>1.10501545722498</v>
      </c>
      <c r="D103" s="9">
        <v>0.92200148070899801</v>
      </c>
      <c r="E103" s="23">
        <v>0.58493060695207799</v>
      </c>
    </row>
    <row r="104" spans="1:5" x14ac:dyDescent="0.25">
      <c r="A104" s="22" t="s">
        <v>110</v>
      </c>
      <c r="B104" s="9">
        <v>1.0261525192096199</v>
      </c>
      <c r="C104" s="9">
        <v>1.1860016478489599</v>
      </c>
      <c r="D104" s="9">
        <v>1.3944054688982299</v>
      </c>
      <c r="E104" s="23">
        <v>1.2634974811586499</v>
      </c>
    </row>
    <row r="105" spans="1:5" x14ac:dyDescent="0.25">
      <c r="A105" s="22" t="s">
        <v>111</v>
      </c>
      <c r="B105" s="9">
        <v>0.65331009613607405</v>
      </c>
      <c r="C105" s="9">
        <v>0.79897025785632103</v>
      </c>
      <c r="D105" s="9">
        <v>0.86619907684367303</v>
      </c>
      <c r="E105" s="23">
        <v>0.93567370397973404</v>
      </c>
    </row>
    <row r="106" spans="1:5" x14ac:dyDescent="0.25">
      <c r="A106" s="22" t="s">
        <v>112</v>
      </c>
      <c r="B106" s="9">
        <v>1.8280420452072299</v>
      </c>
      <c r="C106" s="9">
        <v>1.8217957646140801</v>
      </c>
      <c r="D106" s="9">
        <v>1.3622340698631401</v>
      </c>
      <c r="E106" s="23">
        <v>1.72782444709323</v>
      </c>
    </row>
    <row r="107" spans="1:5" x14ac:dyDescent="0.25">
      <c r="A107" s="22" t="s">
        <v>113</v>
      </c>
      <c r="B107" s="9">
        <v>0.76525905174717301</v>
      </c>
      <c r="C107" s="9">
        <v>0.50389215169417001</v>
      </c>
      <c r="D107" s="9">
        <v>0.66937146571181805</v>
      </c>
      <c r="E107" s="23">
        <v>0.70094202915800796</v>
      </c>
    </row>
    <row r="108" spans="1:5" x14ac:dyDescent="0.25">
      <c r="A108" s="22" t="s">
        <v>114</v>
      </c>
      <c r="B108" s="9">
        <v>1.0636831940514799</v>
      </c>
      <c r="C108" s="9">
        <v>0.719554842601004</v>
      </c>
      <c r="D108" s="9">
        <v>0.98112958669383099</v>
      </c>
      <c r="E108" s="23">
        <v>0.87143368068535898</v>
      </c>
    </row>
    <row r="109" spans="1:5" x14ac:dyDescent="0.25">
      <c r="A109" s="22" t="s">
        <v>115</v>
      </c>
      <c r="B109" s="9">
        <v>0.83895930039774402</v>
      </c>
      <c r="C109" s="9">
        <v>1.00987792224206</v>
      </c>
      <c r="D109" s="9">
        <v>0.93353016666351996</v>
      </c>
      <c r="E109" s="23">
        <v>0.57342108645426904</v>
      </c>
    </row>
    <row r="110" spans="1:5" x14ac:dyDescent="0.25">
      <c r="A110" s="22" t="s">
        <v>116</v>
      </c>
      <c r="B110" s="9">
        <v>0.97532529515553901</v>
      </c>
      <c r="C110" s="9">
        <v>0.97360282275531895</v>
      </c>
      <c r="D110" s="9">
        <v>0.99764869345019003</v>
      </c>
      <c r="E110" s="23">
        <v>1.3806924093359401</v>
      </c>
    </row>
    <row r="111" spans="1:5" x14ac:dyDescent="0.25">
      <c r="A111" s="22" t="s">
        <v>117</v>
      </c>
      <c r="B111" s="9">
        <v>1.3748216803211</v>
      </c>
      <c r="C111" s="9">
        <v>1.43939333230785</v>
      </c>
      <c r="D111" s="9">
        <v>1.69161865271481</v>
      </c>
      <c r="E111" s="23">
        <v>1.3436676211488301</v>
      </c>
    </row>
    <row r="112" spans="1:5" x14ac:dyDescent="0.25">
      <c r="A112" s="22" t="s">
        <v>118</v>
      </c>
      <c r="B112" s="9">
        <v>1.09921044725966</v>
      </c>
      <c r="C112" s="9">
        <v>0.51478100461817</v>
      </c>
      <c r="D112" s="9">
        <v>1.1880092743018</v>
      </c>
      <c r="E112" s="23">
        <v>1.11112890485553</v>
      </c>
    </row>
    <row r="113" spans="1:5" x14ac:dyDescent="0.25">
      <c r="A113" s="22" t="s">
        <v>119</v>
      </c>
      <c r="B113" s="9">
        <v>0.70848205901667005</v>
      </c>
      <c r="C113" s="9">
        <v>0.59707865054506204</v>
      </c>
      <c r="D113" s="9">
        <v>0.80344504064920197</v>
      </c>
      <c r="E113" s="23">
        <v>0.78740334207585605</v>
      </c>
    </row>
    <row r="114" spans="1:5" x14ac:dyDescent="0.25">
      <c r="A114" s="22" t="s">
        <v>120</v>
      </c>
      <c r="B114" s="9">
        <v>0.79905486711440499</v>
      </c>
      <c r="C114" s="9">
        <v>0.62054350460379504</v>
      </c>
      <c r="D114" s="9">
        <v>0.65765643650912897</v>
      </c>
      <c r="E114" s="23">
        <v>0.58624707384518404</v>
      </c>
    </row>
    <row r="115" spans="1:5" x14ac:dyDescent="0.25">
      <c r="A115" s="22" t="s">
        <v>121</v>
      </c>
      <c r="B115" s="9">
        <v>1.3270687532176699</v>
      </c>
      <c r="C115" s="9">
        <v>1.4179544206285</v>
      </c>
      <c r="D115" s="9">
        <v>1.6310320615648499</v>
      </c>
      <c r="E115" s="23">
        <v>1.4538354209922999</v>
      </c>
    </row>
    <row r="116" spans="1:5" x14ac:dyDescent="0.25">
      <c r="A116" s="22" t="s">
        <v>122</v>
      </c>
      <c r="B116" s="9">
        <v>1.36992040497111</v>
      </c>
      <c r="C116" s="9">
        <v>0.69745549972114496</v>
      </c>
      <c r="D116" s="9">
        <v>1.3758655996823601</v>
      </c>
      <c r="E116" s="23">
        <v>0.75193628443309801</v>
      </c>
    </row>
    <row r="117" spans="1:5" x14ac:dyDescent="0.25">
      <c r="A117" s="22" t="s">
        <v>123</v>
      </c>
      <c r="B117" s="9">
        <v>0.80643997695357905</v>
      </c>
      <c r="C117" s="9">
        <v>0.81463967601578902</v>
      </c>
      <c r="D117" s="9">
        <v>0.864512638970101</v>
      </c>
      <c r="E117" s="23">
        <v>1.12844641555368</v>
      </c>
    </row>
    <row r="118" spans="1:5" x14ac:dyDescent="0.25">
      <c r="A118" s="22" t="s">
        <v>124</v>
      </c>
      <c r="B118" s="9">
        <v>1.12823118779224</v>
      </c>
      <c r="C118" s="9">
        <v>0.65085539786663005</v>
      </c>
      <c r="D118" s="9">
        <v>1.0478571647061701</v>
      </c>
      <c r="E118" s="23">
        <v>1.4975960578374801</v>
      </c>
    </row>
    <row r="119" spans="1:5" x14ac:dyDescent="0.25">
      <c r="A119" s="22" t="s">
        <v>125</v>
      </c>
      <c r="B119" s="9">
        <v>0.81989566059986596</v>
      </c>
      <c r="C119" s="9">
        <v>1.00770538051192</v>
      </c>
      <c r="D119" s="9">
        <v>0.988948397140059</v>
      </c>
      <c r="E119" s="23">
        <v>1.0608208937580099</v>
      </c>
    </row>
    <row r="120" spans="1:5" x14ac:dyDescent="0.25">
      <c r="A120" s="22" t="s">
        <v>126</v>
      </c>
      <c r="B120" s="9">
        <v>1.3195530523218599</v>
      </c>
      <c r="C120" s="9">
        <v>1.0662913508790699</v>
      </c>
      <c r="D120" s="9">
        <v>1.4232275940863599</v>
      </c>
      <c r="E120" s="23">
        <v>1.1397160090110601</v>
      </c>
    </row>
    <row r="121" spans="1:5" x14ac:dyDescent="0.25">
      <c r="A121" s="22">
        <v>505</v>
      </c>
      <c r="B121" s="9">
        <v>1.2963567907929101</v>
      </c>
      <c r="C121" s="9">
        <v>0.940958508316735</v>
      </c>
      <c r="D121" s="9">
        <v>0.98049688973515303</v>
      </c>
      <c r="E121" s="23">
        <v>0.74680679560706098</v>
      </c>
    </row>
    <row r="122" spans="1:5" x14ac:dyDescent="0.25">
      <c r="A122" s="22" t="s">
        <v>127</v>
      </c>
      <c r="B122" s="9">
        <v>0.90082175289123501</v>
      </c>
      <c r="C122" s="9">
        <v>0.92578750309295599</v>
      </c>
      <c r="D122" s="9">
        <v>1.25442402111916</v>
      </c>
      <c r="E122" s="23">
        <v>1.21984407814333</v>
      </c>
    </row>
    <row r="123" spans="1:5" x14ac:dyDescent="0.25">
      <c r="A123" s="22" t="s">
        <v>128</v>
      </c>
      <c r="B123" s="9">
        <v>1.2494911826780699</v>
      </c>
      <c r="C123" s="9">
        <v>1.08717631066875</v>
      </c>
      <c r="D123" s="9">
        <v>1.0326157708663299</v>
      </c>
      <c r="E123" s="23">
        <v>1.31250150120147</v>
      </c>
    </row>
    <row r="124" spans="1:5" x14ac:dyDescent="0.25">
      <c r="A124" s="22" t="s">
        <v>129</v>
      </c>
      <c r="B124" s="9">
        <v>1.4025734588388501</v>
      </c>
      <c r="C124" s="9">
        <v>1.2287651238851101</v>
      </c>
      <c r="D124" s="9">
        <v>1.1373453990506901</v>
      </c>
      <c r="E124" s="23">
        <v>0.90520379171035803</v>
      </c>
    </row>
    <row r="125" spans="1:5" x14ac:dyDescent="0.25">
      <c r="A125" s="22" t="s">
        <v>130</v>
      </c>
      <c r="B125" s="9">
        <v>0.99046283786116196</v>
      </c>
      <c r="C125" s="9">
        <v>1.2436564007156501</v>
      </c>
      <c r="D125" s="9">
        <v>1.40555417718747</v>
      </c>
      <c r="E125" s="23">
        <v>0.92522247206605501</v>
      </c>
    </row>
    <row r="126" spans="1:5" x14ac:dyDescent="0.25">
      <c r="A126" s="22" t="s">
        <v>131</v>
      </c>
      <c r="B126" s="9">
        <v>0.70763303026111302</v>
      </c>
      <c r="C126" s="9">
        <v>0.79085974850096796</v>
      </c>
      <c r="D126" s="9">
        <v>0.84358839341909697</v>
      </c>
      <c r="E126" s="23">
        <v>0.58185292577297598</v>
      </c>
    </row>
    <row r="127" spans="1:5" x14ac:dyDescent="0.25">
      <c r="A127" s="22" t="s">
        <v>132</v>
      </c>
      <c r="B127" s="9">
        <v>1.23074428600352</v>
      </c>
      <c r="C127" s="9">
        <v>0.826389822240993</v>
      </c>
      <c r="D127" s="9">
        <v>0.70154506027174102</v>
      </c>
      <c r="E127" s="23">
        <v>0.52845773065145596</v>
      </c>
    </row>
    <row r="128" spans="1:5" x14ac:dyDescent="0.25">
      <c r="A128" s="22" t="s">
        <v>133</v>
      </c>
      <c r="B128" s="9">
        <v>1.17908805280785</v>
      </c>
      <c r="C128" s="9">
        <v>1.14292006745212</v>
      </c>
      <c r="D128" s="9">
        <v>1.0057243367111399</v>
      </c>
      <c r="E128" s="23">
        <v>0.90170013955974704</v>
      </c>
    </row>
    <row r="129" spans="1:5" x14ac:dyDescent="0.25">
      <c r="A129" s="22" t="s">
        <v>134</v>
      </c>
      <c r="B129" s="9">
        <v>1.02181529444286</v>
      </c>
      <c r="C129" s="9">
        <v>0.99258072023781296</v>
      </c>
      <c r="D129" s="9">
        <v>1.05854600149038</v>
      </c>
      <c r="E129" s="23">
        <v>1.0454615053718199</v>
      </c>
    </row>
    <row r="130" spans="1:5" x14ac:dyDescent="0.25">
      <c r="A130" s="22" t="s">
        <v>135</v>
      </c>
      <c r="B130" s="9">
        <v>1.49333406104765</v>
      </c>
      <c r="C130" s="9">
        <v>1.1554541541240799</v>
      </c>
      <c r="D130" s="9">
        <v>1.18117188957737</v>
      </c>
      <c r="E130" s="23">
        <v>0.81742173664526696</v>
      </c>
    </row>
    <row r="131" spans="1:5" x14ac:dyDescent="0.25">
      <c r="A131" s="22" t="s">
        <v>136</v>
      </c>
      <c r="B131" s="9">
        <v>1.0253657716298501</v>
      </c>
      <c r="C131" s="9">
        <v>0.72989155973157305</v>
      </c>
      <c r="D131" s="9">
        <v>0.93236141919908899</v>
      </c>
      <c r="E131" s="23">
        <v>0.85455732974123999</v>
      </c>
    </row>
    <row r="132" spans="1:5" x14ac:dyDescent="0.25">
      <c r="A132" s="22" t="s">
        <v>137</v>
      </c>
      <c r="B132" s="9">
        <v>0.92471416921747296</v>
      </c>
      <c r="C132" s="9">
        <v>1.08475437872136</v>
      </c>
      <c r="D132" s="9">
        <v>0.889099123649019</v>
      </c>
      <c r="E132" s="23">
        <v>0.95067883981066204</v>
      </c>
    </row>
    <row r="133" spans="1:5" x14ac:dyDescent="0.25">
      <c r="A133" s="22" t="s">
        <v>138</v>
      </c>
      <c r="B133" s="9">
        <v>0.45935273042492802</v>
      </c>
      <c r="C133" s="9">
        <v>0.47829919827709499</v>
      </c>
      <c r="D133" s="9">
        <v>0.47260055974868798</v>
      </c>
      <c r="E133" s="23">
        <v>0.69862979674513803</v>
      </c>
    </row>
    <row r="134" spans="1:5" x14ac:dyDescent="0.25">
      <c r="A134" s="22" t="s">
        <v>139</v>
      </c>
      <c r="B134" s="9">
        <v>0.89566005065110499</v>
      </c>
      <c r="C134" s="9">
        <v>0.92404949914140999</v>
      </c>
      <c r="D134" s="9">
        <v>1.0701457423638201</v>
      </c>
      <c r="E134" s="23">
        <v>0.80318502765300503</v>
      </c>
    </row>
    <row r="135" spans="1:5" x14ac:dyDescent="0.25">
      <c r="A135" s="22" t="s">
        <v>140</v>
      </c>
      <c r="B135" s="9">
        <v>0.68813025874081801</v>
      </c>
      <c r="C135" s="9">
        <v>1.0482103228877799</v>
      </c>
      <c r="D135" s="9">
        <v>1.2852135938494</v>
      </c>
      <c r="E135" s="23">
        <v>1.1631549665804199</v>
      </c>
    </row>
    <row r="136" spans="1:5" x14ac:dyDescent="0.25">
      <c r="A136" s="22" t="s">
        <v>141</v>
      </c>
      <c r="B136" s="9">
        <v>1.9892652924009</v>
      </c>
      <c r="C136" s="9">
        <v>1.7080872269732501</v>
      </c>
      <c r="D136" s="9">
        <v>1.7484022729262101</v>
      </c>
      <c r="E136" s="23">
        <v>1.42003571861398</v>
      </c>
    </row>
    <row r="137" spans="1:5" x14ac:dyDescent="0.25">
      <c r="A137" s="22" t="s">
        <v>142</v>
      </c>
      <c r="B137" s="9">
        <v>1.06881003004923</v>
      </c>
      <c r="C137" s="9">
        <v>1.1807354335390501</v>
      </c>
      <c r="D137" s="9">
        <v>1.25871796797138</v>
      </c>
      <c r="E137" s="23">
        <v>1.34772744152331</v>
      </c>
    </row>
    <row r="138" spans="1:5" x14ac:dyDescent="0.25">
      <c r="A138" s="22" t="s">
        <v>143</v>
      </c>
      <c r="B138" s="9">
        <v>1.40364811886673</v>
      </c>
      <c r="C138" s="9">
        <v>1.21373217823355</v>
      </c>
      <c r="D138" s="9">
        <v>1.4096751609890401</v>
      </c>
      <c r="E138" s="23">
        <v>1.33764819397302</v>
      </c>
    </row>
    <row r="139" spans="1:5" x14ac:dyDescent="0.25">
      <c r="A139" s="22" t="s">
        <v>144</v>
      </c>
      <c r="B139" s="9">
        <v>0.93248065819974402</v>
      </c>
      <c r="C139" s="9">
        <v>1.1337413185577301</v>
      </c>
      <c r="D139" s="9">
        <v>1.04202464978672</v>
      </c>
      <c r="E139" s="23">
        <v>1.1788449085746899</v>
      </c>
    </row>
    <row r="140" spans="1:5" x14ac:dyDescent="0.25">
      <c r="A140" s="22" t="s">
        <v>145</v>
      </c>
      <c r="B140" s="9">
        <v>0.72137223075039103</v>
      </c>
      <c r="C140" s="9">
        <v>1.1643782101521001</v>
      </c>
      <c r="D140" s="9">
        <v>0.91941651514411604</v>
      </c>
      <c r="E140" s="23">
        <v>1.3837612677498701</v>
      </c>
    </row>
    <row r="141" spans="1:5" x14ac:dyDescent="0.25">
      <c r="A141" s="22" t="s">
        <v>146</v>
      </c>
      <c r="B141" s="9">
        <v>0.80684924374689004</v>
      </c>
      <c r="C141" s="9">
        <v>0.68905072977505999</v>
      </c>
      <c r="D141" s="9">
        <v>0.85060080064820198</v>
      </c>
      <c r="E141" s="23">
        <v>1.2400544703287699</v>
      </c>
    </row>
    <row r="142" spans="1:5" x14ac:dyDescent="0.25">
      <c r="A142" s="22">
        <v>407</v>
      </c>
      <c r="B142" s="9">
        <v>0.98818131377290697</v>
      </c>
      <c r="C142" s="9">
        <v>0.65990990927981796</v>
      </c>
      <c r="D142" s="9">
        <v>0.72017600988763297</v>
      </c>
      <c r="E142" s="23">
        <v>0.69738664362042402</v>
      </c>
    </row>
    <row r="143" spans="1:5" x14ac:dyDescent="0.25">
      <c r="A143" s="22" t="s">
        <v>147</v>
      </c>
      <c r="B143" s="9">
        <v>1.03321206097411</v>
      </c>
      <c r="C143" s="9">
        <v>1.2839379031668099</v>
      </c>
      <c r="D143" s="9">
        <v>1.16543690106588</v>
      </c>
      <c r="E143" s="23">
        <v>0.84515675751643804</v>
      </c>
    </row>
    <row r="144" spans="1:5" x14ac:dyDescent="0.25">
      <c r="A144" s="22" t="s">
        <v>148</v>
      </c>
      <c r="B144" s="9">
        <v>1.1944370245760101</v>
      </c>
      <c r="C144" s="9">
        <v>0.92449476785969298</v>
      </c>
      <c r="D144" s="9">
        <v>0.96923228122941396</v>
      </c>
      <c r="E144" s="23">
        <v>1.12974965652644</v>
      </c>
    </row>
    <row r="145" spans="1:5" x14ac:dyDescent="0.25">
      <c r="A145" s="22" t="s">
        <v>129</v>
      </c>
      <c r="B145" s="9">
        <v>1.3097474780542999</v>
      </c>
      <c r="C145" s="9">
        <v>1.2621982028007901</v>
      </c>
      <c r="D145" s="9">
        <v>1.3317599939765401</v>
      </c>
      <c r="E145" s="23">
        <v>1.6620099251401601</v>
      </c>
    </row>
    <row r="146" spans="1:5" x14ac:dyDescent="0.25">
      <c r="A146" s="22" t="s">
        <v>149</v>
      </c>
      <c r="B146" s="9">
        <v>1.4556669497852299</v>
      </c>
      <c r="C146" s="9">
        <v>1.3422135659280501</v>
      </c>
      <c r="D146" s="9">
        <v>1.1670009283957501</v>
      </c>
      <c r="E146" s="23">
        <v>0.83234953870676598</v>
      </c>
    </row>
    <row r="147" spans="1:5" x14ac:dyDescent="0.25">
      <c r="A147" s="22" t="s">
        <v>134</v>
      </c>
      <c r="B147" s="9">
        <v>1.141779715757</v>
      </c>
      <c r="C147" s="9">
        <v>1.18089782240529</v>
      </c>
      <c r="D147" s="9">
        <v>1.03360450055147</v>
      </c>
      <c r="E147" s="23">
        <v>1.09070075742124</v>
      </c>
    </row>
    <row r="148" spans="1:5" x14ac:dyDescent="0.25">
      <c r="A148" s="22" t="s">
        <v>135</v>
      </c>
      <c r="B148" s="9">
        <v>1.2434098882971301</v>
      </c>
      <c r="C148" s="9">
        <v>0.96852567022386604</v>
      </c>
      <c r="D148" s="9">
        <v>0.77850065297275395</v>
      </c>
      <c r="E148" s="23">
        <v>0.892076326508352</v>
      </c>
    </row>
    <row r="149" spans="1:5" x14ac:dyDescent="0.25">
      <c r="A149" s="22" t="s">
        <v>136</v>
      </c>
      <c r="B149" s="9">
        <v>0.98411141500859201</v>
      </c>
      <c r="C149" s="9">
        <v>0.58391801269563703</v>
      </c>
      <c r="D149" s="9">
        <v>0.72623723612487701</v>
      </c>
      <c r="E149" s="23">
        <v>0.70080919848521805</v>
      </c>
    </row>
    <row r="150" spans="1:5" x14ac:dyDescent="0.25">
      <c r="A150" s="22" t="s">
        <v>150</v>
      </c>
      <c r="B150" s="9">
        <v>1.62408349900053</v>
      </c>
      <c r="C150" s="9">
        <v>1.3196362156157</v>
      </c>
      <c r="D150" s="9">
        <v>1.68971535569111</v>
      </c>
      <c r="E150" s="23">
        <v>1.29345053423221</v>
      </c>
    </row>
    <row r="151" spans="1:5" x14ac:dyDescent="0.25">
      <c r="A151" s="22" t="s">
        <v>151</v>
      </c>
      <c r="B151" s="9">
        <v>1.38191470827614</v>
      </c>
      <c r="C151" s="9">
        <v>1.34437682213006</v>
      </c>
      <c r="D151" s="9">
        <v>1.4527546168046701</v>
      </c>
      <c r="E151" s="23">
        <v>0.81199071306584503</v>
      </c>
    </row>
    <row r="152" spans="1:5" x14ac:dyDescent="0.25">
      <c r="A152" s="22" t="s">
        <v>152</v>
      </c>
      <c r="B152" s="9">
        <v>1.01559830517156</v>
      </c>
      <c r="C152" s="9">
        <v>0.83140589519864505</v>
      </c>
      <c r="D152" s="9">
        <v>1.0154099409648101</v>
      </c>
      <c r="E152" s="23">
        <v>0.92091775252942498</v>
      </c>
    </row>
    <row r="153" spans="1:5" x14ac:dyDescent="0.25">
      <c r="A153" s="22" t="s">
        <v>153</v>
      </c>
      <c r="B153" s="9">
        <v>0.50458784926658795</v>
      </c>
      <c r="C153" s="9">
        <v>0.70100240071088205</v>
      </c>
      <c r="D153" s="9">
        <v>0.80581460646610303</v>
      </c>
      <c r="E153" s="23">
        <v>1.18273999417009</v>
      </c>
    </row>
    <row r="154" spans="1:5" x14ac:dyDescent="0.25">
      <c r="A154" s="22" t="s">
        <v>154</v>
      </c>
      <c r="B154" s="9">
        <v>0.99673931619317202</v>
      </c>
      <c r="C154" s="9">
        <v>1.07487416268368</v>
      </c>
      <c r="D154" s="9">
        <v>1.3930384439057899</v>
      </c>
      <c r="E154" s="23">
        <v>1.2090717481918101</v>
      </c>
    </row>
    <row r="155" spans="1:5" x14ac:dyDescent="0.25">
      <c r="A155" s="22" t="s">
        <v>155</v>
      </c>
      <c r="B155" s="9">
        <v>0.94483857262962401</v>
      </c>
      <c r="C155" s="9">
        <v>0.90381141796169095</v>
      </c>
      <c r="D155" s="9">
        <v>0.78315029396480895</v>
      </c>
      <c r="E155" s="23">
        <v>1.01690712506956</v>
      </c>
    </row>
    <row r="156" spans="1:5" x14ac:dyDescent="0.25">
      <c r="A156" s="22" t="s">
        <v>156</v>
      </c>
      <c r="B156" s="9">
        <v>1.5253784076666099</v>
      </c>
      <c r="C156" s="9">
        <v>1.00197132757211</v>
      </c>
      <c r="D156" s="9">
        <v>1.0670433677772999</v>
      </c>
      <c r="E156" s="23">
        <v>1.11077096842726</v>
      </c>
    </row>
    <row r="157" spans="1:5" x14ac:dyDescent="0.25">
      <c r="A157" s="22" t="s">
        <v>157</v>
      </c>
      <c r="B157" s="9">
        <v>1.20621510801842</v>
      </c>
      <c r="C157" s="9">
        <v>1.2085398044618301</v>
      </c>
      <c r="D157" s="9">
        <v>1.1127286784655199</v>
      </c>
      <c r="E157" s="23">
        <v>0.52378719146256103</v>
      </c>
    </row>
    <row r="158" spans="1:5" x14ac:dyDescent="0.25">
      <c r="A158" s="22" t="s">
        <v>158</v>
      </c>
      <c r="B158" s="9">
        <v>1.2710076632049301</v>
      </c>
      <c r="C158" s="9">
        <v>1.0804443264968699</v>
      </c>
      <c r="D158" s="9">
        <v>1.02907776623626</v>
      </c>
      <c r="E158" s="23">
        <v>1.2556837255259801</v>
      </c>
    </row>
    <row r="159" spans="1:5" x14ac:dyDescent="0.25">
      <c r="A159" s="22" t="s">
        <v>159</v>
      </c>
      <c r="B159" s="9">
        <v>1.60871908593663</v>
      </c>
      <c r="C159" s="9">
        <v>1.26855755759455</v>
      </c>
      <c r="D159" s="9">
        <v>1.2475541904504901</v>
      </c>
      <c r="E159" s="23">
        <v>1.00848460007651</v>
      </c>
    </row>
    <row r="160" spans="1:5" x14ac:dyDescent="0.25">
      <c r="A160" s="22" t="s">
        <v>160</v>
      </c>
      <c r="B160" s="9">
        <v>1.07030881070645</v>
      </c>
      <c r="C160" s="9">
        <v>1.4657234833705699</v>
      </c>
      <c r="D160" s="9">
        <v>1.16875477172158</v>
      </c>
      <c r="E160" s="23">
        <v>0.976866297485944</v>
      </c>
    </row>
    <row r="161" spans="1:5" x14ac:dyDescent="0.25">
      <c r="A161" s="22" t="s">
        <v>161</v>
      </c>
      <c r="B161" s="9">
        <v>0.96930211228059204</v>
      </c>
      <c r="C161" s="9">
        <v>1.08861437226126</v>
      </c>
      <c r="D161" s="9">
        <v>1.19740879459424</v>
      </c>
      <c r="E161" s="23">
        <v>1.14803865547327</v>
      </c>
    </row>
    <row r="162" spans="1:5" x14ac:dyDescent="0.25">
      <c r="A162" s="22" t="s">
        <v>162</v>
      </c>
      <c r="B162" s="9">
        <v>0.798165057878227</v>
      </c>
      <c r="C162" s="9">
        <v>0.73105485467284004</v>
      </c>
      <c r="D162" s="9">
        <v>0.91364839178709001</v>
      </c>
      <c r="E162" s="23">
        <v>1.1125826405874599</v>
      </c>
    </row>
    <row r="163" spans="1:5" x14ac:dyDescent="0.25">
      <c r="A163" s="22" t="s">
        <v>163</v>
      </c>
      <c r="B163" s="9">
        <v>1.0174302198143601</v>
      </c>
      <c r="C163" s="9">
        <v>1.5593660139332199</v>
      </c>
      <c r="D163" s="9">
        <v>1.1237439535081</v>
      </c>
      <c r="E163" s="23">
        <v>0.82138699208851795</v>
      </c>
    </row>
    <row r="164" spans="1:5" x14ac:dyDescent="0.25">
      <c r="A164" s="22" t="s">
        <v>164</v>
      </c>
      <c r="B164" s="9">
        <v>1.2565271053121501</v>
      </c>
      <c r="C164" s="9">
        <v>0.99377532463040896</v>
      </c>
      <c r="D164" s="9">
        <v>0.95184513795556902</v>
      </c>
      <c r="E164" s="23">
        <v>0.76504583468348097</v>
      </c>
    </row>
    <row r="165" spans="1:5" x14ac:dyDescent="0.25">
      <c r="A165" s="22" t="s">
        <v>165</v>
      </c>
      <c r="B165" s="9">
        <v>1.1802568456375699</v>
      </c>
      <c r="C165" s="9">
        <v>0.79762698398897702</v>
      </c>
      <c r="D165" s="9">
        <v>1.30483318227571</v>
      </c>
      <c r="E165" s="23">
        <v>0.79749942355271597</v>
      </c>
    </row>
    <row r="166" spans="1:5" x14ac:dyDescent="0.25">
      <c r="A166" s="22" t="s">
        <v>166</v>
      </c>
      <c r="B166" s="9">
        <v>1.37059824598234</v>
      </c>
      <c r="C166" s="9">
        <v>1.26278263520525</v>
      </c>
      <c r="D166" s="9">
        <v>1.35542661113276</v>
      </c>
      <c r="E166" s="23">
        <v>0.75628795603066401</v>
      </c>
    </row>
    <row r="167" spans="1:5" x14ac:dyDescent="0.25">
      <c r="A167" s="22" t="s">
        <v>167</v>
      </c>
      <c r="B167" s="9">
        <v>1.12307757361398</v>
      </c>
      <c r="C167" s="9">
        <v>1.1777539457999</v>
      </c>
      <c r="D167" s="9">
        <v>1.18894282572594</v>
      </c>
      <c r="E167" s="23">
        <v>0.94221660761178205</v>
      </c>
    </row>
    <row r="168" spans="1:5" x14ac:dyDescent="0.25">
      <c r="A168" s="22" t="s">
        <v>168</v>
      </c>
      <c r="B168" s="9">
        <v>1.32921970599136</v>
      </c>
      <c r="C168" s="9">
        <v>1.3390737583811101</v>
      </c>
      <c r="D168" s="9">
        <v>1.23940871160378</v>
      </c>
      <c r="E168" s="23">
        <v>0.90853535927531803</v>
      </c>
    </row>
    <row r="169" spans="1:5" x14ac:dyDescent="0.25">
      <c r="A169" s="22" t="s">
        <v>169</v>
      </c>
      <c r="B169" s="9">
        <v>1.19714520407744</v>
      </c>
      <c r="C169" s="9">
        <v>0.87649236825179699</v>
      </c>
      <c r="D169" s="9">
        <v>0.87452277499702802</v>
      </c>
      <c r="E169" s="23">
        <v>1.0316176403226001</v>
      </c>
    </row>
    <row r="170" spans="1:5" x14ac:dyDescent="0.25">
      <c r="A170" s="22" t="s">
        <v>170</v>
      </c>
      <c r="B170" s="9">
        <v>1.12554916792533</v>
      </c>
      <c r="C170" s="9">
        <v>1.1889652432520701</v>
      </c>
      <c r="D170" s="9">
        <v>1.22748912466496</v>
      </c>
      <c r="E170" s="23">
        <v>0.91238895814315102</v>
      </c>
    </row>
    <row r="171" spans="1:5" x14ac:dyDescent="0.25">
      <c r="A171" s="22">
        <v>412</v>
      </c>
      <c r="B171" s="9">
        <v>0.665436452317411</v>
      </c>
      <c r="C171" s="9">
        <v>0.48373975341435099</v>
      </c>
      <c r="D171" s="9">
        <v>0.73915447106918997</v>
      </c>
      <c r="E171" s="23">
        <v>1.2620668645501201</v>
      </c>
    </row>
    <row r="172" spans="1:5" x14ac:dyDescent="0.25">
      <c r="A172" s="22" t="s">
        <v>171</v>
      </c>
      <c r="B172" s="9">
        <v>0.92324577850610501</v>
      </c>
      <c r="C172" s="9">
        <v>1.13589707030913</v>
      </c>
      <c r="D172" s="9">
        <v>0.96443498530645699</v>
      </c>
      <c r="E172" s="23">
        <v>0.76562756903067097</v>
      </c>
    </row>
    <row r="173" spans="1:5" x14ac:dyDescent="0.25">
      <c r="A173" s="22" t="s">
        <v>172</v>
      </c>
      <c r="B173" s="9">
        <v>1.2780752992463</v>
      </c>
      <c r="C173" s="9">
        <v>1.3013578118565901</v>
      </c>
      <c r="D173" s="9">
        <v>1.38735451673286</v>
      </c>
      <c r="E173" s="23">
        <v>1.0887470817638101</v>
      </c>
    </row>
    <row r="174" spans="1:5" x14ac:dyDescent="0.25">
      <c r="A174" s="22" t="s">
        <v>173</v>
      </c>
      <c r="B174" s="9">
        <v>1.0124515774318401</v>
      </c>
      <c r="C174" s="9">
        <v>0.959738186745967</v>
      </c>
      <c r="D174" s="9">
        <v>1.0625440265499999</v>
      </c>
      <c r="E174" s="23">
        <v>1.3497639850246399</v>
      </c>
    </row>
    <row r="175" spans="1:5" x14ac:dyDescent="0.25">
      <c r="A175" s="22" t="s">
        <v>174</v>
      </c>
      <c r="B175" s="9">
        <v>1.1829907235756401</v>
      </c>
      <c r="C175" s="9">
        <v>1.1845062252682801</v>
      </c>
      <c r="D175" s="9">
        <v>1.15278810152514</v>
      </c>
      <c r="E175" s="23">
        <v>0.76420130894923599</v>
      </c>
    </row>
    <row r="176" spans="1:5" x14ac:dyDescent="0.25">
      <c r="A176" s="22" t="s">
        <v>153</v>
      </c>
      <c r="B176" s="9">
        <v>0.58464166092629999</v>
      </c>
      <c r="C176" s="9">
        <v>0.60524414230668599</v>
      </c>
      <c r="D176" s="9">
        <v>0.73598635170422499</v>
      </c>
      <c r="E176" s="23">
        <v>1.29455533887553</v>
      </c>
    </row>
    <row r="177" spans="1:5" x14ac:dyDescent="0.25">
      <c r="A177" s="22" t="s">
        <v>175</v>
      </c>
      <c r="B177" s="9">
        <v>1.19252006657752</v>
      </c>
      <c r="C177" s="9">
        <v>1.3028598086080401</v>
      </c>
      <c r="D177" s="9">
        <v>1.38813264336677</v>
      </c>
      <c r="E177" s="23">
        <v>1.0379320198092501</v>
      </c>
    </row>
    <row r="178" spans="1:5" x14ac:dyDescent="0.25">
      <c r="A178" s="22" t="s">
        <v>176</v>
      </c>
      <c r="B178" s="9">
        <v>0.81729635077587304</v>
      </c>
      <c r="C178" s="9">
        <v>1.1481712995214099</v>
      </c>
      <c r="D178" s="9">
        <v>1.31822467442567</v>
      </c>
      <c r="E178" s="23">
        <v>1.00283594043888</v>
      </c>
    </row>
    <row r="179" spans="1:5" x14ac:dyDescent="0.25">
      <c r="A179" s="22" t="s">
        <v>177</v>
      </c>
      <c r="B179" s="9">
        <v>1.20894318038357</v>
      </c>
      <c r="C179" s="9">
        <v>1.1223217286359699</v>
      </c>
      <c r="D179" s="9">
        <v>1.056477931324</v>
      </c>
      <c r="E179" s="23">
        <v>1.4574167250855301</v>
      </c>
    </row>
    <row r="180" spans="1:5" x14ac:dyDescent="0.25">
      <c r="A180" s="22" t="s">
        <v>178</v>
      </c>
      <c r="B180" s="9">
        <v>0.13713114140671401</v>
      </c>
      <c r="C180" s="9">
        <v>0.217639836828591</v>
      </c>
      <c r="D180" s="9">
        <v>0.34565436476383998</v>
      </c>
      <c r="E180" s="23">
        <v>0.42446450785461098</v>
      </c>
    </row>
    <row r="181" spans="1:5" x14ac:dyDescent="0.25">
      <c r="A181" s="22" t="s">
        <v>179</v>
      </c>
      <c r="B181" s="9">
        <v>1.8156428727071801</v>
      </c>
      <c r="C181" s="9">
        <v>1.23376818824117</v>
      </c>
      <c r="D181" s="9">
        <v>1.4673663044731799</v>
      </c>
      <c r="E181" s="23">
        <v>1.2955638805835401</v>
      </c>
    </row>
    <row r="182" spans="1:5" x14ac:dyDescent="0.25">
      <c r="A182" s="22" t="s">
        <v>180</v>
      </c>
      <c r="B182" s="9">
        <v>0.77640125347977396</v>
      </c>
      <c r="C182" s="9">
        <v>0.90296956928914596</v>
      </c>
      <c r="D182" s="9">
        <v>1.01770812274336</v>
      </c>
      <c r="E182" s="23">
        <v>0.76328619843216805</v>
      </c>
    </row>
    <row r="183" spans="1:5" x14ac:dyDescent="0.25">
      <c r="A183" s="22" t="s">
        <v>181</v>
      </c>
      <c r="B183" s="9">
        <v>1.3638169974558401</v>
      </c>
      <c r="C183" s="9">
        <v>1.23373972978628</v>
      </c>
      <c r="D183" s="9">
        <v>1.6299864047775301</v>
      </c>
      <c r="E183" s="23">
        <v>1.17222524573464</v>
      </c>
    </row>
    <row r="184" spans="1:5" x14ac:dyDescent="0.25">
      <c r="A184" s="22" t="s">
        <v>182</v>
      </c>
      <c r="B184" s="9">
        <v>0.90769998036411803</v>
      </c>
      <c r="C184" s="9">
        <v>0.86657329796527405</v>
      </c>
      <c r="D184" s="9">
        <v>0.51796701244874499</v>
      </c>
      <c r="E184" s="23">
        <v>0.51267066281413698</v>
      </c>
    </row>
    <row r="185" spans="1:5" x14ac:dyDescent="0.25">
      <c r="A185" s="22" t="s">
        <v>183</v>
      </c>
      <c r="B185" s="9">
        <v>1.2545808006157799</v>
      </c>
      <c r="C185" s="9">
        <v>1.3245453633716699</v>
      </c>
      <c r="D185" s="9">
        <v>1.1087778217783799</v>
      </c>
      <c r="E185" s="23">
        <v>0.98231004604098704</v>
      </c>
    </row>
    <row r="186" spans="1:5" x14ac:dyDescent="0.25">
      <c r="A186" s="22" t="s">
        <v>168</v>
      </c>
      <c r="B186" s="9">
        <v>0.98916349976265705</v>
      </c>
      <c r="C186" s="9">
        <v>1.31289416718642</v>
      </c>
      <c r="D186" s="9">
        <v>1.17289510186004</v>
      </c>
      <c r="E186" s="23">
        <v>1.37383092935274</v>
      </c>
    </row>
    <row r="187" spans="1:5" x14ac:dyDescent="0.25">
      <c r="A187" s="22" t="s">
        <v>169</v>
      </c>
      <c r="B187" s="9">
        <v>1.3168081148926301</v>
      </c>
      <c r="C187" s="9">
        <v>1.07124967442049</v>
      </c>
      <c r="D187" s="9">
        <v>0.86860769464739795</v>
      </c>
      <c r="E187" s="23">
        <v>1.2646272067837201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B52E-DF22-4F3D-9D97-2C8373989EA0}">
  <dimension ref="A1:E187"/>
  <sheetViews>
    <sheetView workbookViewId="0">
      <selection activeCell="O179" sqref="O179"/>
    </sheetView>
  </sheetViews>
  <sheetFormatPr defaultRowHeight="15" x14ac:dyDescent="0.25"/>
  <cols>
    <col min="1" max="1" width="23.85546875" style="22" customWidth="1"/>
    <col min="5" max="5" width="9.140625" style="2"/>
  </cols>
  <sheetData>
    <row r="1" spans="1:5" s="4" customFormat="1" x14ac:dyDescent="0.25">
      <c r="A1" s="21" t="s">
        <v>0</v>
      </c>
      <c r="B1" s="4" t="s">
        <v>220</v>
      </c>
      <c r="C1" s="4" t="s">
        <v>221</v>
      </c>
      <c r="D1" s="4" t="s">
        <v>222</v>
      </c>
      <c r="E1" s="3" t="s">
        <v>223</v>
      </c>
    </row>
    <row r="2" spans="1:5" x14ac:dyDescent="0.25">
      <c r="A2" s="22" t="s">
        <v>9</v>
      </c>
      <c r="B2" s="9">
        <v>67.244030728794201</v>
      </c>
      <c r="C2" s="9">
        <v>80.285159873904206</v>
      </c>
      <c r="D2" s="9">
        <v>54.1877271021783</v>
      </c>
      <c r="E2" s="23">
        <v>59.488015855272998</v>
      </c>
    </row>
    <row r="3" spans="1:5" x14ac:dyDescent="0.25">
      <c r="A3" s="22" t="s">
        <v>10</v>
      </c>
      <c r="B3" s="9">
        <v>61.678290360417201</v>
      </c>
      <c r="C3" s="9">
        <v>54.571344588060597</v>
      </c>
      <c r="D3" s="9">
        <v>51.3590392984188</v>
      </c>
      <c r="E3" s="23">
        <v>8.2399282435249006</v>
      </c>
    </row>
    <row r="4" spans="1:5" x14ac:dyDescent="0.25">
      <c r="A4" s="22" t="s">
        <v>11</v>
      </c>
      <c r="B4" s="9">
        <v>47.151924330406999</v>
      </c>
      <c r="C4" s="9">
        <v>38.183257556910696</v>
      </c>
      <c r="D4" s="9">
        <v>44.535078484951299</v>
      </c>
      <c r="E4" s="23">
        <v>41.967604539384602</v>
      </c>
    </row>
    <row r="5" spans="1:5" x14ac:dyDescent="0.25">
      <c r="A5" s="22" t="s">
        <v>12</v>
      </c>
      <c r="B5" s="9">
        <v>-1</v>
      </c>
      <c r="C5" s="9">
        <v>-1</v>
      </c>
      <c r="D5" s="9">
        <v>-1</v>
      </c>
      <c r="E5" s="23">
        <v>-1</v>
      </c>
    </row>
    <row r="6" spans="1:5" x14ac:dyDescent="0.25">
      <c r="A6" s="22" t="s">
        <v>13</v>
      </c>
      <c r="B6" s="9">
        <v>53.642577598349597</v>
      </c>
      <c r="C6" s="9">
        <v>49.636360462406003</v>
      </c>
      <c r="D6" s="9">
        <v>65.6632293143157</v>
      </c>
      <c r="E6" s="23">
        <v>42.052342735600398</v>
      </c>
    </row>
    <row r="7" spans="1:5" x14ac:dyDescent="0.25">
      <c r="A7" s="22" t="s">
        <v>14</v>
      </c>
      <c r="B7" s="9">
        <v>99.582785571895698</v>
      </c>
      <c r="C7" s="9">
        <v>125.066401089462</v>
      </c>
      <c r="D7" s="9">
        <v>160.60496616844699</v>
      </c>
      <c r="E7" s="23">
        <v>201.82540546967101</v>
      </c>
    </row>
    <row r="8" spans="1:5" x14ac:dyDescent="0.25">
      <c r="A8" s="22" t="s">
        <v>15</v>
      </c>
      <c r="B8" s="9">
        <v>-1</v>
      </c>
      <c r="C8" s="9">
        <v>-1</v>
      </c>
      <c r="D8" s="9">
        <v>-1</v>
      </c>
      <c r="E8" s="23">
        <v>-1</v>
      </c>
    </row>
    <row r="9" spans="1:5" x14ac:dyDescent="0.25">
      <c r="A9" s="22" t="s">
        <v>16</v>
      </c>
      <c r="B9" s="9">
        <v>74.818804396537303</v>
      </c>
      <c r="C9" s="9">
        <v>51.191800670197999</v>
      </c>
      <c r="D9" s="9">
        <v>58.264673242689199</v>
      </c>
      <c r="E9" s="23">
        <v>61.168873143311203</v>
      </c>
    </row>
    <row r="10" spans="1:5" x14ac:dyDescent="0.25">
      <c r="A10" s="22" t="s">
        <v>17</v>
      </c>
      <c r="B10" s="9">
        <v>-1</v>
      </c>
      <c r="C10" s="9">
        <v>-1</v>
      </c>
      <c r="D10" s="9">
        <v>-1</v>
      </c>
      <c r="E10" s="23">
        <v>-1</v>
      </c>
    </row>
    <row r="11" spans="1:5" x14ac:dyDescent="0.25">
      <c r="A11" s="22" t="s">
        <v>18</v>
      </c>
      <c r="B11" s="9">
        <v>16.650048816979101</v>
      </c>
      <c r="C11" s="9">
        <v>24.838991476819199</v>
      </c>
      <c r="D11" s="9">
        <v>19.058185709801901</v>
      </c>
      <c r="E11" s="23">
        <v>26.276285737795298</v>
      </c>
    </row>
    <row r="12" spans="1:5" x14ac:dyDescent="0.25">
      <c r="A12" s="22" t="s">
        <v>19</v>
      </c>
      <c r="B12" s="9">
        <v>23.6651850292081</v>
      </c>
      <c r="C12" s="9">
        <v>25.277490047164399</v>
      </c>
      <c r="D12" s="9">
        <v>19.248647928218102</v>
      </c>
      <c r="E12" s="23">
        <v>25.302302393426899</v>
      </c>
    </row>
    <row r="13" spans="1:5" x14ac:dyDescent="0.25">
      <c r="A13" s="22" t="s">
        <v>20</v>
      </c>
      <c r="B13" s="9">
        <v>85.954047876920001</v>
      </c>
      <c r="C13" s="9">
        <v>58.699589242412898</v>
      </c>
      <c r="D13" s="9">
        <v>54.393683790228302</v>
      </c>
      <c r="E13" s="23">
        <v>78.639027409138905</v>
      </c>
    </row>
    <row r="14" spans="1:5" x14ac:dyDescent="0.25">
      <c r="A14" s="22" t="s">
        <v>21</v>
      </c>
      <c r="B14" s="9">
        <v>-1</v>
      </c>
      <c r="C14" s="9">
        <v>-1</v>
      </c>
      <c r="D14" s="9">
        <v>-1</v>
      </c>
      <c r="E14" s="23">
        <v>-1</v>
      </c>
    </row>
    <row r="15" spans="1:5" x14ac:dyDescent="0.25">
      <c r="A15" s="22" t="s">
        <v>22</v>
      </c>
      <c r="B15" s="9">
        <v>-1</v>
      </c>
      <c r="C15" s="9">
        <v>-1</v>
      </c>
      <c r="D15" s="9">
        <v>-1</v>
      </c>
      <c r="E15" s="23">
        <v>-1</v>
      </c>
    </row>
    <row r="16" spans="1:5" x14ac:dyDescent="0.25">
      <c r="A16" s="22" t="s">
        <v>23</v>
      </c>
      <c r="B16" s="9">
        <v>257.73016937181302</v>
      </c>
      <c r="C16" s="9">
        <v>312.91416873541198</v>
      </c>
      <c r="D16" s="9">
        <v>379.57957047974202</v>
      </c>
      <c r="E16" s="23">
        <v>195.54891792137701</v>
      </c>
    </row>
    <row r="17" spans="1:5" x14ac:dyDescent="0.25">
      <c r="A17" s="22" t="s">
        <v>24</v>
      </c>
      <c r="B17" s="9">
        <v>21.7350219964659</v>
      </c>
      <c r="C17" s="9">
        <v>38.235050588306898</v>
      </c>
      <c r="D17" s="9">
        <v>41.514440119419099</v>
      </c>
      <c r="E17" s="23">
        <v>46.887074482561502</v>
      </c>
    </row>
    <row r="18" spans="1:5" x14ac:dyDescent="0.25">
      <c r="A18" s="22" t="s">
        <v>25</v>
      </c>
      <c r="B18" s="9">
        <v>-1</v>
      </c>
      <c r="C18" s="9">
        <v>-1</v>
      </c>
      <c r="D18" s="9">
        <v>-1</v>
      </c>
      <c r="E18" s="23">
        <v>-1</v>
      </c>
    </row>
    <row r="19" spans="1:5" x14ac:dyDescent="0.25">
      <c r="A19" s="22" t="s">
        <v>26</v>
      </c>
      <c r="B19" s="9">
        <v>58.3723686844152</v>
      </c>
      <c r="C19" s="9">
        <v>47.789811893981202</v>
      </c>
      <c r="D19" s="9">
        <v>55.742346963819202</v>
      </c>
      <c r="E19" s="23">
        <v>22.210799482603399</v>
      </c>
    </row>
    <row r="20" spans="1:5" x14ac:dyDescent="0.25">
      <c r="A20" s="22" t="s">
        <v>27</v>
      </c>
      <c r="B20" s="9">
        <v>-1</v>
      </c>
      <c r="C20" s="9">
        <v>-1</v>
      </c>
      <c r="D20" s="9">
        <v>-1</v>
      </c>
      <c r="E20" s="23">
        <v>-1</v>
      </c>
    </row>
    <row r="21" spans="1:5" x14ac:dyDescent="0.25">
      <c r="A21" s="22" t="s">
        <v>28</v>
      </c>
      <c r="B21" s="9">
        <v>-1</v>
      </c>
      <c r="C21" s="9">
        <v>-1</v>
      </c>
      <c r="D21" s="9">
        <v>-1</v>
      </c>
      <c r="E21" s="23">
        <v>-1</v>
      </c>
    </row>
    <row r="22" spans="1:5" x14ac:dyDescent="0.25">
      <c r="A22" s="22" t="s">
        <v>29</v>
      </c>
      <c r="B22" s="9">
        <v>38.663713699398897</v>
      </c>
      <c r="C22" s="9">
        <v>34.965661220005103</v>
      </c>
      <c r="D22" s="9">
        <v>64.331467562652904</v>
      </c>
      <c r="E22" s="23">
        <v>76.361151555090899</v>
      </c>
    </row>
    <row r="23" spans="1:5" x14ac:dyDescent="0.25">
      <c r="A23" s="22" t="s">
        <v>30</v>
      </c>
      <c r="B23" s="9">
        <v>162.871207021922</v>
      </c>
      <c r="C23" s="9">
        <v>157.64456580957599</v>
      </c>
      <c r="D23" s="9">
        <v>69.960779444452299</v>
      </c>
      <c r="E23" s="23">
        <v>51.291353200290501</v>
      </c>
    </row>
    <row r="24" spans="1:5" x14ac:dyDescent="0.25">
      <c r="A24" s="22" t="s">
        <v>31</v>
      </c>
      <c r="B24" s="9">
        <v>42.462247761235901</v>
      </c>
      <c r="C24" s="9">
        <v>78.7892198658284</v>
      </c>
      <c r="D24" s="9">
        <v>65.064471175739797</v>
      </c>
      <c r="E24" s="23">
        <v>36.268688208703601</v>
      </c>
    </row>
    <row r="25" spans="1:5" x14ac:dyDescent="0.25">
      <c r="A25" s="22">
        <v>429</v>
      </c>
      <c r="B25" s="9">
        <v>56.531323676753402</v>
      </c>
      <c r="C25" s="9">
        <v>69.373410458494504</v>
      </c>
      <c r="D25" s="9">
        <v>59.757952413222498</v>
      </c>
      <c r="E25" s="23">
        <v>37.307731901732197</v>
      </c>
    </row>
    <row r="26" spans="1:5" x14ac:dyDescent="0.25">
      <c r="A26" s="22" t="s">
        <v>32</v>
      </c>
      <c r="B26" s="9">
        <v>141.67122081452399</v>
      </c>
      <c r="C26" s="9">
        <v>77.251929754539901</v>
      </c>
      <c r="D26" s="9">
        <v>118.32540811261499</v>
      </c>
      <c r="E26" s="23">
        <v>103.168853499734</v>
      </c>
    </row>
    <row r="27" spans="1:5" x14ac:dyDescent="0.25">
      <c r="A27" s="22" t="s">
        <v>33</v>
      </c>
      <c r="B27" s="9">
        <v>-1</v>
      </c>
      <c r="C27" s="9">
        <v>-1</v>
      </c>
      <c r="D27" s="9">
        <v>-1</v>
      </c>
      <c r="E27" s="23">
        <v>-1</v>
      </c>
    </row>
    <row r="28" spans="1:5" x14ac:dyDescent="0.25">
      <c r="A28" s="22" t="s">
        <v>34</v>
      </c>
      <c r="B28" s="9">
        <v>61.320744035805099</v>
      </c>
      <c r="C28" s="9">
        <v>45.272669664803502</v>
      </c>
      <c r="D28" s="9">
        <v>40.386760377065499</v>
      </c>
      <c r="E28" s="23">
        <v>52.409710276392602</v>
      </c>
    </row>
    <row r="29" spans="1:5" x14ac:dyDescent="0.25">
      <c r="A29" s="22" t="s">
        <v>35</v>
      </c>
      <c r="B29" s="9">
        <v>46.709622580196701</v>
      </c>
      <c r="C29" s="9">
        <v>62.449972385019201</v>
      </c>
      <c r="D29" s="9">
        <v>44.081474890585199</v>
      </c>
      <c r="E29" s="23">
        <v>42.117900409426298</v>
      </c>
    </row>
    <row r="30" spans="1:5" x14ac:dyDescent="0.25">
      <c r="A30" s="22" t="s">
        <v>36</v>
      </c>
      <c r="B30" s="9">
        <v>75.004708410850398</v>
      </c>
      <c r="C30" s="9">
        <v>106.70598799150299</v>
      </c>
      <c r="D30" s="9">
        <v>162.00533149808999</v>
      </c>
      <c r="E30" s="23">
        <v>167.974036776969</v>
      </c>
    </row>
    <row r="31" spans="1:5" x14ac:dyDescent="0.25">
      <c r="A31" s="22" t="s">
        <v>37</v>
      </c>
      <c r="B31" s="9">
        <v>44.761750590456401</v>
      </c>
      <c r="C31" s="9">
        <v>48.499742085250503</v>
      </c>
      <c r="D31" s="9">
        <v>29.570856324699601</v>
      </c>
      <c r="E31" s="23">
        <v>37.053540505850101</v>
      </c>
    </row>
    <row r="32" spans="1:5" x14ac:dyDescent="0.25">
      <c r="A32" s="22" t="s">
        <v>38</v>
      </c>
      <c r="B32" s="9">
        <v>28.1913740262607</v>
      </c>
      <c r="C32" s="9">
        <v>23.9303249705201</v>
      </c>
      <c r="D32" s="9">
        <v>25.736390842633</v>
      </c>
      <c r="E32" s="23">
        <v>33.696009339463203</v>
      </c>
    </row>
    <row r="33" spans="1:5" x14ac:dyDescent="0.25">
      <c r="A33" s="22" t="s">
        <v>39</v>
      </c>
      <c r="B33" s="9">
        <v>14.518183578703701</v>
      </c>
      <c r="C33" s="9">
        <v>20.134637852275102</v>
      </c>
      <c r="D33" s="9">
        <v>23.773627033393399</v>
      </c>
      <c r="E33" s="23">
        <v>21.609398343047701</v>
      </c>
    </row>
    <row r="34" spans="1:5" x14ac:dyDescent="0.25">
      <c r="A34" s="22" t="s">
        <v>40</v>
      </c>
      <c r="B34" s="9">
        <v>53.704208755339501</v>
      </c>
      <c r="C34" s="9">
        <v>52.2509702577333</v>
      </c>
      <c r="D34" s="9">
        <v>75.572998495209205</v>
      </c>
      <c r="E34" s="23">
        <v>91.584272271285002</v>
      </c>
    </row>
    <row r="35" spans="1:5" x14ac:dyDescent="0.25">
      <c r="A35" s="22" t="s">
        <v>41</v>
      </c>
      <c r="B35" s="9">
        <v>38.908314550163396</v>
      </c>
      <c r="C35" s="9">
        <v>50.258239641805197</v>
      </c>
      <c r="D35" s="9">
        <v>49.772353163606603</v>
      </c>
      <c r="E35" s="23">
        <v>83.280616840178197</v>
      </c>
    </row>
    <row r="36" spans="1:5" x14ac:dyDescent="0.25">
      <c r="A36" s="22" t="s">
        <v>42</v>
      </c>
      <c r="B36" s="9">
        <v>44.533071882582398</v>
      </c>
      <c r="C36" s="9">
        <v>29.060519014217501</v>
      </c>
      <c r="D36" s="9">
        <v>22.9332217688616</v>
      </c>
      <c r="E36" s="23">
        <v>41.077915884272898</v>
      </c>
    </row>
    <row r="37" spans="1:5" x14ac:dyDescent="0.25">
      <c r="A37" s="22" t="s">
        <v>43</v>
      </c>
      <c r="B37" s="9">
        <v>45.249461189793998</v>
      </c>
      <c r="C37" s="9">
        <v>47.246485721401299</v>
      </c>
      <c r="D37" s="9">
        <v>69.590088933498194</v>
      </c>
      <c r="E37" s="23">
        <v>61.511762597782599</v>
      </c>
    </row>
    <row r="38" spans="1:5" x14ac:dyDescent="0.25">
      <c r="A38" s="22" t="s">
        <v>44</v>
      </c>
      <c r="B38" s="9">
        <v>21.745936682375799</v>
      </c>
      <c r="C38" s="9">
        <v>33.281194153878502</v>
      </c>
      <c r="D38" s="9">
        <v>31.611568777693599</v>
      </c>
      <c r="E38" s="23">
        <v>45.496262794075498</v>
      </c>
    </row>
    <row r="39" spans="1:5" x14ac:dyDescent="0.25">
      <c r="A39" s="22" t="s">
        <v>45</v>
      </c>
      <c r="B39" s="9">
        <v>112.375181755754</v>
      </c>
      <c r="C39" s="9">
        <v>61.268263986634203</v>
      </c>
      <c r="D39" s="9">
        <v>145.377553296792</v>
      </c>
      <c r="E39" s="23">
        <v>67.342494378811395</v>
      </c>
    </row>
    <row r="40" spans="1:5" x14ac:dyDescent="0.25">
      <c r="A40" s="22" t="s">
        <v>46</v>
      </c>
      <c r="B40" s="9">
        <v>-1</v>
      </c>
      <c r="C40" s="9">
        <v>-1</v>
      </c>
      <c r="D40" s="9">
        <v>-1</v>
      </c>
      <c r="E40" s="23">
        <v>-1</v>
      </c>
    </row>
    <row r="41" spans="1:5" x14ac:dyDescent="0.25">
      <c r="A41" s="22" t="s">
        <v>47</v>
      </c>
      <c r="B41" s="9">
        <v>19.281465650613601</v>
      </c>
      <c r="C41" s="9">
        <v>22.2041117326978</v>
      </c>
      <c r="D41" s="9">
        <v>31.463821599012899</v>
      </c>
      <c r="E41" s="23">
        <v>43.235423749337201</v>
      </c>
    </row>
    <row r="42" spans="1:5" x14ac:dyDescent="0.25">
      <c r="A42" s="22" t="s">
        <v>48</v>
      </c>
      <c r="B42" s="9">
        <v>115.30687901938001</v>
      </c>
      <c r="C42" s="9">
        <v>69.1382772275729</v>
      </c>
      <c r="D42" s="9">
        <v>110.899015672809</v>
      </c>
      <c r="E42" s="23">
        <v>31.679252445709501</v>
      </c>
    </row>
    <row r="43" spans="1:5" x14ac:dyDescent="0.25">
      <c r="A43" s="22" t="s">
        <v>49</v>
      </c>
      <c r="B43" s="9">
        <v>-1</v>
      </c>
      <c r="C43" s="9">
        <v>-1</v>
      </c>
      <c r="D43" s="9">
        <v>-1</v>
      </c>
      <c r="E43" s="23">
        <v>-1</v>
      </c>
    </row>
    <row r="44" spans="1:5" x14ac:dyDescent="0.25">
      <c r="A44" s="22" t="s">
        <v>50</v>
      </c>
      <c r="B44" s="9">
        <v>46.110184597905302</v>
      </c>
      <c r="C44" s="9">
        <v>81.125922925446204</v>
      </c>
      <c r="D44" s="9">
        <v>110.874403776619</v>
      </c>
      <c r="E44" s="23">
        <v>95.191089474735193</v>
      </c>
    </row>
    <row r="45" spans="1:5" x14ac:dyDescent="0.25">
      <c r="A45" s="22" t="s">
        <v>51</v>
      </c>
      <c r="B45" s="9">
        <v>-1</v>
      </c>
      <c r="C45" s="9">
        <v>-1</v>
      </c>
      <c r="D45" s="9">
        <v>-1</v>
      </c>
      <c r="E45" s="23">
        <v>-1</v>
      </c>
    </row>
    <row r="46" spans="1:5" x14ac:dyDescent="0.25">
      <c r="A46" s="22" t="s">
        <v>52</v>
      </c>
      <c r="B46" s="9">
        <v>73.884508111503607</v>
      </c>
      <c r="C46" s="9">
        <v>70.294409417420894</v>
      </c>
      <c r="D46" s="9">
        <v>140.22639521002401</v>
      </c>
      <c r="E46" s="23">
        <v>163.84401498385199</v>
      </c>
    </row>
    <row r="47" spans="1:5" x14ac:dyDescent="0.25">
      <c r="A47" s="22" t="s">
        <v>53</v>
      </c>
      <c r="B47" s="9">
        <v>124.190203052396</v>
      </c>
      <c r="C47" s="9">
        <v>201.77276411579601</v>
      </c>
      <c r="D47" s="9">
        <v>101.066539744137</v>
      </c>
      <c r="E47" s="23">
        <v>99.914649808912003</v>
      </c>
    </row>
    <row r="48" spans="1:5" x14ac:dyDescent="0.25">
      <c r="A48" s="22" t="s">
        <v>54</v>
      </c>
      <c r="B48" s="9">
        <v>91.327704483443995</v>
      </c>
      <c r="C48" s="9">
        <v>101.940802642889</v>
      </c>
      <c r="D48" s="9">
        <v>89.591893309950706</v>
      </c>
      <c r="E48" s="23">
        <v>79.078864931245704</v>
      </c>
    </row>
    <row r="49" spans="1:5" x14ac:dyDescent="0.25">
      <c r="A49" s="22" t="s">
        <v>55</v>
      </c>
      <c r="B49" s="9">
        <v>56.115410293722</v>
      </c>
      <c r="C49" s="9">
        <v>61.919458442025601</v>
      </c>
      <c r="D49" s="9">
        <v>93.293600391353706</v>
      </c>
      <c r="E49" s="23">
        <v>47.2050128033192</v>
      </c>
    </row>
    <row r="50" spans="1:5" x14ac:dyDescent="0.25">
      <c r="A50" s="22" t="s">
        <v>56</v>
      </c>
      <c r="B50" s="9">
        <v>58.2025669589815</v>
      </c>
      <c r="C50" s="9">
        <v>55.4623600880116</v>
      </c>
      <c r="D50" s="9">
        <v>56.9338293991458</v>
      </c>
      <c r="E50" s="23">
        <v>59.382409890525501</v>
      </c>
    </row>
    <row r="51" spans="1:5" x14ac:dyDescent="0.25">
      <c r="A51" s="22" t="s">
        <v>57</v>
      </c>
      <c r="B51" s="9">
        <v>61.415511296371797</v>
      </c>
      <c r="C51" s="9">
        <v>68.437601665726206</v>
      </c>
      <c r="D51" s="9">
        <v>93.054780968560493</v>
      </c>
      <c r="E51" s="23">
        <v>102.105534042885</v>
      </c>
    </row>
    <row r="52" spans="1:5" x14ac:dyDescent="0.25">
      <c r="A52" s="22" t="s">
        <v>58</v>
      </c>
      <c r="B52" s="9">
        <v>160.22428950483999</v>
      </c>
      <c r="C52" s="9">
        <v>88.563004500494401</v>
      </c>
      <c r="D52" s="9">
        <v>198.35805221819999</v>
      </c>
      <c r="E52" s="23">
        <v>78.087034749161504</v>
      </c>
    </row>
    <row r="53" spans="1:5" x14ac:dyDescent="0.25">
      <c r="A53" s="22" t="s">
        <v>59</v>
      </c>
      <c r="B53" s="9">
        <v>60.794436545787697</v>
      </c>
      <c r="C53" s="9">
        <v>49.902463368044202</v>
      </c>
      <c r="D53" s="9">
        <v>87.016220692180795</v>
      </c>
      <c r="E53" s="23">
        <v>90.485240593366996</v>
      </c>
    </row>
    <row r="54" spans="1:5" x14ac:dyDescent="0.25">
      <c r="A54" s="22" t="s">
        <v>60</v>
      </c>
      <c r="B54" s="9">
        <v>-1</v>
      </c>
      <c r="C54" s="9">
        <v>-1</v>
      </c>
      <c r="D54" s="9">
        <v>-1</v>
      </c>
      <c r="E54" s="23">
        <v>-1</v>
      </c>
    </row>
    <row r="55" spans="1:5" x14ac:dyDescent="0.25">
      <c r="A55" s="22" t="s">
        <v>61</v>
      </c>
      <c r="B55" s="9">
        <v>119.648571401762</v>
      </c>
      <c r="C55" s="9">
        <v>117.57092907479</v>
      </c>
      <c r="D55" s="9">
        <v>97.958954222712507</v>
      </c>
      <c r="E55" s="23">
        <v>88.4728466547148</v>
      </c>
    </row>
    <row r="56" spans="1:5" x14ac:dyDescent="0.25">
      <c r="A56" s="22" t="s">
        <v>62</v>
      </c>
      <c r="B56" s="9">
        <v>48.616088217875699</v>
      </c>
      <c r="C56" s="9">
        <v>26.7456935236319</v>
      </c>
      <c r="D56" s="9">
        <v>59.5666323659133</v>
      </c>
      <c r="E56" s="23">
        <v>43.353976055131</v>
      </c>
    </row>
    <row r="57" spans="1:5" x14ac:dyDescent="0.25">
      <c r="A57" s="22" t="s">
        <v>63</v>
      </c>
      <c r="B57" s="9">
        <v>110.17545799469301</v>
      </c>
      <c r="C57" s="9">
        <v>77.561099493350795</v>
      </c>
      <c r="D57" s="9">
        <v>66.6551111071945</v>
      </c>
      <c r="E57" s="23">
        <v>102.994649135693</v>
      </c>
    </row>
    <row r="58" spans="1:5" x14ac:dyDescent="0.25">
      <c r="A58" s="22" t="s">
        <v>64</v>
      </c>
      <c r="B58" s="9">
        <v>69.184714630892699</v>
      </c>
      <c r="C58" s="9">
        <v>44.649074758864501</v>
      </c>
      <c r="D58" s="9">
        <v>60.787334772388498</v>
      </c>
      <c r="E58" s="23">
        <v>36.632511225088301</v>
      </c>
    </row>
    <row r="59" spans="1:5" x14ac:dyDescent="0.25">
      <c r="A59" s="22" t="s">
        <v>65</v>
      </c>
      <c r="B59" s="9">
        <v>35.711901664825</v>
      </c>
      <c r="C59" s="9">
        <v>40.200172208067599</v>
      </c>
      <c r="D59" s="9">
        <v>44.829684887965598</v>
      </c>
      <c r="E59" s="23">
        <v>42.5990645206887</v>
      </c>
    </row>
    <row r="60" spans="1:5" x14ac:dyDescent="0.25">
      <c r="A60" s="22" t="s">
        <v>66</v>
      </c>
      <c r="B60" s="9">
        <v>33.315064082441502</v>
      </c>
      <c r="C60" s="9">
        <v>21.035031234816</v>
      </c>
      <c r="D60" s="9">
        <v>34.163918903893098</v>
      </c>
      <c r="E60" s="23">
        <v>30.0436211481836</v>
      </c>
    </row>
    <row r="61" spans="1:5" x14ac:dyDescent="0.25">
      <c r="A61" s="22" t="s">
        <v>67</v>
      </c>
      <c r="B61" s="9">
        <v>81.729367825054794</v>
      </c>
      <c r="C61" s="9">
        <v>101.576556231358</v>
      </c>
      <c r="D61" s="9">
        <v>71.179443481889393</v>
      </c>
      <c r="E61" s="23">
        <v>82.5846553069305</v>
      </c>
    </row>
    <row r="62" spans="1:5" x14ac:dyDescent="0.25">
      <c r="A62" s="22" t="s">
        <v>68</v>
      </c>
      <c r="B62" s="9">
        <v>44.683029231354801</v>
      </c>
      <c r="C62" s="9">
        <v>54.039272367557103</v>
      </c>
      <c r="D62" s="9">
        <v>52.301609923542998</v>
      </c>
      <c r="E62" s="23">
        <v>44.561376010892097</v>
      </c>
    </row>
    <row r="63" spans="1:5" x14ac:dyDescent="0.25">
      <c r="A63" s="22" t="s">
        <v>69</v>
      </c>
      <c r="B63" s="9">
        <v>17.574507344275201</v>
      </c>
      <c r="C63" s="9">
        <v>31.432792569298499</v>
      </c>
      <c r="D63" s="9">
        <v>28.146303545705699</v>
      </c>
      <c r="E63" s="23">
        <v>32.334249884966503</v>
      </c>
    </row>
    <row r="64" spans="1:5" x14ac:dyDescent="0.25">
      <c r="A64" s="22" t="s">
        <v>70</v>
      </c>
      <c r="B64" s="9">
        <v>36.641165183349599</v>
      </c>
      <c r="C64" s="9">
        <v>36.803408985488304</v>
      </c>
      <c r="D64" s="9">
        <v>37.3879967024628</v>
      </c>
      <c r="E64" s="23">
        <v>32.267176766906204</v>
      </c>
    </row>
    <row r="65" spans="1:5" x14ac:dyDescent="0.25">
      <c r="A65" s="22" t="s">
        <v>71</v>
      </c>
      <c r="B65" s="9">
        <v>91.584499252832401</v>
      </c>
      <c r="C65" s="9">
        <v>89.461803299155093</v>
      </c>
      <c r="D65" s="9">
        <v>96.945992941857696</v>
      </c>
      <c r="E65" s="23">
        <v>74.172691210431296</v>
      </c>
    </row>
    <row r="66" spans="1:5" x14ac:dyDescent="0.25">
      <c r="A66" s="22" t="s">
        <v>72</v>
      </c>
      <c r="B66" s="9">
        <v>54.950225542768699</v>
      </c>
      <c r="C66" s="9">
        <v>68.957376949338695</v>
      </c>
      <c r="D66" s="9">
        <v>63.649440719246797</v>
      </c>
      <c r="E66" s="23">
        <v>36.960046883869097</v>
      </c>
    </row>
    <row r="67" spans="1:5" x14ac:dyDescent="0.25">
      <c r="A67" s="22" t="s">
        <v>73</v>
      </c>
      <c r="B67" s="9">
        <v>-1</v>
      </c>
      <c r="C67" s="9">
        <v>-1</v>
      </c>
      <c r="D67" s="9">
        <v>-1</v>
      </c>
      <c r="E67" s="23">
        <v>-1</v>
      </c>
    </row>
    <row r="68" spans="1:5" x14ac:dyDescent="0.25">
      <c r="A68" s="22" t="s">
        <v>74</v>
      </c>
      <c r="B68" s="9">
        <v>34.897172875392201</v>
      </c>
      <c r="C68" s="9">
        <v>33.2761531813427</v>
      </c>
      <c r="D68" s="9">
        <v>35.509034988057799</v>
      </c>
      <c r="E68" s="23">
        <v>45.518576332588403</v>
      </c>
    </row>
    <row r="69" spans="1:5" x14ac:dyDescent="0.25">
      <c r="A69" s="22" t="s">
        <v>75</v>
      </c>
      <c r="B69" s="9">
        <v>-1</v>
      </c>
      <c r="C69" s="9">
        <v>-1</v>
      </c>
      <c r="D69" s="9">
        <v>-1</v>
      </c>
      <c r="E69" s="23">
        <v>-1</v>
      </c>
    </row>
    <row r="70" spans="1:5" x14ac:dyDescent="0.25">
      <c r="A70" s="22" t="s">
        <v>76</v>
      </c>
      <c r="B70" s="9">
        <v>44.159519808058199</v>
      </c>
      <c r="C70" s="9">
        <v>71.086981698741795</v>
      </c>
      <c r="D70" s="9">
        <v>82.728405923169106</v>
      </c>
      <c r="E70" s="23">
        <v>77.558077426886697</v>
      </c>
    </row>
    <row r="71" spans="1:5" x14ac:dyDescent="0.25">
      <c r="A71" s="22" t="s">
        <v>77</v>
      </c>
      <c r="B71" s="9">
        <v>-1</v>
      </c>
      <c r="C71" s="9">
        <v>-1</v>
      </c>
      <c r="D71" s="9">
        <v>-1</v>
      </c>
      <c r="E71" s="23">
        <v>-1</v>
      </c>
    </row>
    <row r="72" spans="1:5" x14ac:dyDescent="0.25">
      <c r="A72" s="22" t="s">
        <v>78</v>
      </c>
      <c r="B72" s="9">
        <v>-1</v>
      </c>
      <c r="C72" s="9">
        <v>-1</v>
      </c>
      <c r="D72" s="9">
        <v>-1</v>
      </c>
      <c r="E72" s="23">
        <v>-1</v>
      </c>
    </row>
    <row r="73" spans="1:5" x14ac:dyDescent="0.25">
      <c r="A73" s="22" t="s">
        <v>79</v>
      </c>
      <c r="B73" s="9">
        <v>116.494536156984</v>
      </c>
      <c r="C73" s="9">
        <v>154.61340770851399</v>
      </c>
      <c r="D73" s="9">
        <v>111.04910654721201</v>
      </c>
      <c r="E73" s="23">
        <v>145.48676920688499</v>
      </c>
    </row>
    <row r="74" spans="1:5" x14ac:dyDescent="0.25">
      <c r="A74" s="22" t="s">
        <v>80</v>
      </c>
      <c r="B74" s="9">
        <v>-1</v>
      </c>
      <c r="C74" s="9">
        <v>-1</v>
      </c>
      <c r="D74" s="9">
        <v>-1</v>
      </c>
      <c r="E74" s="23">
        <v>-1</v>
      </c>
    </row>
    <row r="75" spans="1:5" x14ac:dyDescent="0.25">
      <c r="A75" s="22" t="s">
        <v>81</v>
      </c>
      <c r="B75" s="9">
        <v>93.407544949552005</v>
      </c>
      <c r="C75" s="9">
        <v>29.183889851766601</v>
      </c>
      <c r="D75" s="9">
        <v>79.209185705444696</v>
      </c>
      <c r="E75" s="23">
        <v>55.085212153445603</v>
      </c>
    </row>
    <row r="76" spans="1:5" x14ac:dyDescent="0.25">
      <c r="A76" s="22" t="s">
        <v>82</v>
      </c>
      <c r="B76" s="9">
        <v>45.725236626782703</v>
      </c>
      <c r="C76" s="9">
        <v>40.374981413940603</v>
      </c>
      <c r="D76" s="9">
        <v>64.308702959291296</v>
      </c>
      <c r="E76" s="23">
        <v>46.734663761521396</v>
      </c>
    </row>
    <row r="77" spans="1:5" x14ac:dyDescent="0.25">
      <c r="A77" s="22" t="s">
        <v>83</v>
      </c>
      <c r="B77" s="9">
        <v>-1</v>
      </c>
      <c r="C77" s="9">
        <v>-1</v>
      </c>
      <c r="D77" s="9">
        <v>-1</v>
      </c>
      <c r="E77" s="23">
        <v>-1</v>
      </c>
    </row>
    <row r="78" spans="1:5" x14ac:dyDescent="0.25">
      <c r="A78" s="22" t="s">
        <v>84</v>
      </c>
      <c r="B78" s="9">
        <v>-1</v>
      </c>
      <c r="C78" s="9">
        <v>-1</v>
      </c>
      <c r="D78" s="9">
        <v>-1</v>
      </c>
      <c r="E78" s="23">
        <v>-1</v>
      </c>
    </row>
    <row r="79" spans="1:5" x14ac:dyDescent="0.25">
      <c r="A79" s="22" t="s">
        <v>85</v>
      </c>
      <c r="B79" s="9">
        <v>26.817770670277302</v>
      </c>
      <c r="C79" s="9">
        <v>43.0504320571766</v>
      </c>
      <c r="D79" s="9">
        <v>43.515482268605098</v>
      </c>
      <c r="E79" s="23">
        <v>39.869472377061498</v>
      </c>
    </row>
    <row r="80" spans="1:5" x14ac:dyDescent="0.25">
      <c r="A80" s="22" t="s">
        <v>86</v>
      </c>
      <c r="B80" s="9">
        <v>61.487059934157998</v>
      </c>
      <c r="C80" s="9">
        <v>37.019432528857699</v>
      </c>
      <c r="D80" s="9">
        <v>49.634658695818402</v>
      </c>
      <c r="E80" s="23">
        <v>55.0796268023675</v>
      </c>
    </row>
    <row r="81" spans="1:5" x14ac:dyDescent="0.25">
      <c r="A81" s="22" t="s">
        <v>87</v>
      </c>
      <c r="B81" s="9">
        <v>195.726785679096</v>
      </c>
      <c r="C81" s="9">
        <v>316.942201494389</v>
      </c>
      <c r="D81" s="9">
        <v>241.77020103465901</v>
      </c>
      <c r="E81" s="23">
        <v>231.136600369196</v>
      </c>
    </row>
    <row r="82" spans="1:5" x14ac:dyDescent="0.25">
      <c r="A82" s="22" t="s">
        <v>88</v>
      </c>
      <c r="B82" s="9">
        <v>160.21652178276801</v>
      </c>
      <c r="C82" s="9">
        <v>113.34925451579799</v>
      </c>
      <c r="D82" s="9">
        <v>147.65924010013899</v>
      </c>
      <c r="E82" s="23">
        <v>121.97969610904001</v>
      </c>
    </row>
    <row r="83" spans="1:5" x14ac:dyDescent="0.25">
      <c r="A83" s="22" t="s">
        <v>89</v>
      </c>
      <c r="B83" s="9">
        <v>-1</v>
      </c>
      <c r="C83" s="9">
        <v>-1</v>
      </c>
      <c r="D83" s="9">
        <v>-1</v>
      </c>
      <c r="E83" s="23">
        <v>-1</v>
      </c>
    </row>
    <row r="84" spans="1:5" x14ac:dyDescent="0.25">
      <c r="A84" s="22" t="s">
        <v>90</v>
      </c>
      <c r="B84" s="9">
        <v>-1</v>
      </c>
      <c r="C84" s="9">
        <v>-1</v>
      </c>
      <c r="D84" s="9">
        <v>-1</v>
      </c>
      <c r="E84" s="23">
        <v>-1</v>
      </c>
    </row>
    <row r="85" spans="1:5" x14ac:dyDescent="0.25">
      <c r="A85" s="22" t="s">
        <v>91</v>
      </c>
      <c r="B85" s="9">
        <v>-1</v>
      </c>
      <c r="C85" s="9">
        <v>-1</v>
      </c>
      <c r="D85" s="9">
        <v>-1</v>
      </c>
      <c r="E85" s="23">
        <v>-1</v>
      </c>
    </row>
    <row r="86" spans="1:5" x14ac:dyDescent="0.25">
      <c r="A86" s="22" t="s">
        <v>92</v>
      </c>
      <c r="B86" s="9">
        <v>39.574416057087802</v>
      </c>
      <c r="C86" s="9">
        <v>35.6953647034818</v>
      </c>
      <c r="D86" s="9">
        <v>43.514173529318299</v>
      </c>
      <c r="E86" s="23">
        <v>39.124519392868002</v>
      </c>
    </row>
    <row r="87" spans="1:5" x14ac:dyDescent="0.25">
      <c r="A87" s="22" t="s">
        <v>93</v>
      </c>
      <c r="B87" s="9">
        <v>250.34081696777201</v>
      </c>
      <c r="C87" s="9">
        <v>133.19685327613399</v>
      </c>
      <c r="D87" s="9">
        <v>215.12808388473999</v>
      </c>
      <c r="E87" s="23">
        <v>53.282571861951801</v>
      </c>
    </row>
    <row r="88" spans="1:5" x14ac:dyDescent="0.25">
      <c r="A88" s="22" t="s">
        <v>94</v>
      </c>
      <c r="B88" s="9">
        <v>80.782249957200605</v>
      </c>
      <c r="C88" s="9">
        <v>71.899956603885798</v>
      </c>
      <c r="D88" s="9">
        <v>71.021399713175498</v>
      </c>
      <c r="E88" s="23">
        <v>72.383306597892599</v>
      </c>
    </row>
    <row r="89" spans="1:5" x14ac:dyDescent="0.25">
      <c r="A89" s="22" t="s">
        <v>95</v>
      </c>
      <c r="B89" s="9">
        <v>229.50220558240201</v>
      </c>
      <c r="C89" s="9">
        <v>111.03082026132699</v>
      </c>
      <c r="D89" s="9">
        <v>143.77372185282499</v>
      </c>
      <c r="E89" s="23">
        <v>111.661283136018</v>
      </c>
    </row>
    <row r="90" spans="1:5" x14ac:dyDescent="0.25">
      <c r="A90" s="22" t="s">
        <v>96</v>
      </c>
      <c r="B90" s="9">
        <v>61.778568851472698</v>
      </c>
      <c r="C90" s="9">
        <v>51.4005921942098</v>
      </c>
      <c r="D90" s="9">
        <v>79.498664716541796</v>
      </c>
      <c r="E90" s="23">
        <v>72.8155373246598</v>
      </c>
    </row>
    <row r="91" spans="1:5" x14ac:dyDescent="0.25">
      <c r="A91" s="22" t="s">
        <v>97</v>
      </c>
      <c r="B91" s="9">
        <v>131.17731596166999</v>
      </c>
      <c r="C91" s="9">
        <v>89.219250166736003</v>
      </c>
      <c r="D91" s="9">
        <v>89.763030616718893</v>
      </c>
      <c r="E91" s="23">
        <v>67.629163396924994</v>
      </c>
    </row>
    <row r="92" spans="1:5" x14ac:dyDescent="0.25">
      <c r="A92" s="22" t="s">
        <v>98</v>
      </c>
      <c r="B92" s="9">
        <v>57.8474770616874</v>
      </c>
      <c r="C92" s="9">
        <v>37.546732132990599</v>
      </c>
      <c r="D92" s="9">
        <v>58.545851036987102</v>
      </c>
      <c r="E92" s="23">
        <v>28.8893290178708</v>
      </c>
    </row>
    <row r="93" spans="1:5" x14ac:dyDescent="0.25">
      <c r="A93" s="22" t="s">
        <v>99</v>
      </c>
      <c r="B93" s="9">
        <v>30.4315867319958</v>
      </c>
      <c r="C93" s="9">
        <v>42.452633206287999</v>
      </c>
      <c r="D93" s="9">
        <v>35.064539222874402</v>
      </c>
      <c r="E93" s="23">
        <v>33.471303063139501</v>
      </c>
    </row>
    <row r="94" spans="1:5" x14ac:dyDescent="0.25">
      <c r="A94" s="22" t="s">
        <v>100</v>
      </c>
      <c r="B94" s="9">
        <v>43.684717644620697</v>
      </c>
      <c r="C94" s="9">
        <v>33.984748862274699</v>
      </c>
      <c r="D94" s="9">
        <v>62.930795561205201</v>
      </c>
      <c r="E94" s="23">
        <v>43.967501105690097</v>
      </c>
    </row>
    <row r="95" spans="1:5" x14ac:dyDescent="0.25">
      <c r="A95" s="22" t="s">
        <v>101</v>
      </c>
      <c r="B95" s="9">
        <v>52.792624767096697</v>
      </c>
      <c r="C95" s="9">
        <v>50.2516882551012</v>
      </c>
      <c r="D95" s="9">
        <v>47.2585833809203</v>
      </c>
      <c r="E95" s="23">
        <v>16.101932242434899</v>
      </c>
    </row>
    <row r="96" spans="1:5" x14ac:dyDescent="0.25">
      <c r="A96" s="22" t="s">
        <v>102</v>
      </c>
      <c r="B96" s="9">
        <v>33.694500312572401</v>
      </c>
      <c r="C96" s="9">
        <v>29.471017213980801</v>
      </c>
      <c r="D96" s="9">
        <v>27.705857462025701</v>
      </c>
      <c r="E96" s="23">
        <v>13.8407755513651</v>
      </c>
    </row>
    <row r="97" spans="1:5" x14ac:dyDescent="0.25">
      <c r="A97" s="22" t="s">
        <v>100</v>
      </c>
      <c r="B97" s="9">
        <v>56.427532737606597</v>
      </c>
      <c r="C97" s="9">
        <v>39.216150169664097</v>
      </c>
      <c r="D97" s="9">
        <v>78.3621428849804</v>
      </c>
      <c r="E97" s="23">
        <v>45.3468321070999</v>
      </c>
    </row>
    <row r="98" spans="1:5" x14ac:dyDescent="0.25">
      <c r="A98" s="22" t="s">
        <v>103</v>
      </c>
      <c r="B98" s="9">
        <v>-1</v>
      </c>
      <c r="C98" s="9">
        <v>-1</v>
      </c>
      <c r="D98" s="9">
        <v>-1</v>
      </c>
      <c r="E98" s="23">
        <v>-1</v>
      </c>
    </row>
    <row r="99" spans="1:5" x14ac:dyDescent="0.25">
      <c r="A99" s="22" t="s">
        <v>104</v>
      </c>
      <c r="B99" s="9">
        <v>103.94402736409999</v>
      </c>
      <c r="C99" s="9">
        <v>172.38673257243801</v>
      </c>
      <c r="D99" s="9">
        <v>160.92544713975201</v>
      </c>
      <c r="E99" s="23">
        <v>148.48655561201599</v>
      </c>
    </row>
    <row r="100" spans="1:5" x14ac:dyDescent="0.25">
      <c r="A100" s="22" t="s">
        <v>106</v>
      </c>
      <c r="B100" s="9">
        <v>-1</v>
      </c>
      <c r="C100" s="9">
        <v>-1</v>
      </c>
      <c r="D100" s="9">
        <v>-1</v>
      </c>
      <c r="E100" s="23">
        <v>-1</v>
      </c>
    </row>
    <row r="101" spans="1:5" x14ac:dyDescent="0.25">
      <c r="A101" s="22" t="s">
        <v>107</v>
      </c>
      <c r="B101" s="9">
        <v>44.730888902652097</v>
      </c>
      <c r="C101" s="9">
        <v>68.759684751501098</v>
      </c>
      <c r="D101" s="9">
        <v>87.274195674765906</v>
      </c>
      <c r="E101" s="23">
        <v>91.447515435088306</v>
      </c>
    </row>
    <row r="102" spans="1:5" x14ac:dyDescent="0.25">
      <c r="A102" s="22" t="s">
        <v>108</v>
      </c>
      <c r="B102" s="9">
        <v>136.342597237994</v>
      </c>
      <c r="C102" s="9">
        <v>109.768025145439</v>
      </c>
      <c r="D102" s="9">
        <v>107.17362837793399</v>
      </c>
      <c r="E102" s="23">
        <v>113.45236501175199</v>
      </c>
    </row>
    <row r="103" spans="1:5" x14ac:dyDescent="0.25">
      <c r="A103" s="22" t="s">
        <v>109</v>
      </c>
      <c r="B103" s="9">
        <v>66.898059869596494</v>
      </c>
      <c r="C103" s="9">
        <v>67.523501225833996</v>
      </c>
      <c r="D103" s="9">
        <v>79.585062309094496</v>
      </c>
      <c r="E103" s="23">
        <v>66.805827269398605</v>
      </c>
    </row>
    <row r="104" spans="1:5" x14ac:dyDescent="0.25">
      <c r="A104" s="22" t="s">
        <v>110</v>
      </c>
      <c r="B104" s="9">
        <v>44.1868403994823</v>
      </c>
      <c r="C104" s="9">
        <v>61.650560084427802</v>
      </c>
      <c r="D104" s="9">
        <v>100.596318707016</v>
      </c>
      <c r="E104" s="23">
        <v>102.322718397524</v>
      </c>
    </row>
    <row r="105" spans="1:5" x14ac:dyDescent="0.25">
      <c r="A105" s="22" t="s">
        <v>111</v>
      </c>
      <c r="B105" s="9">
        <v>-1</v>
      </c>
      <c r="C105" s="9">
        <v>-1</v>
      </c>
      <c r="D105" s="9">
        <v>-1</v>
      </c>
      <c r="E105" s="23">
        <v>-1</v>
      </c>
    </row>
    <row r="106" spans="1:5" x14ac:dyDescent="0.25">
      <c r="A106" s="22" t="s">
        <v>112</v>
      </c>
      <c r="B106" s="9">
        <v>88.301919540905104</v>
      </c>
      <c r="C106" s="9">
        <v>105.066567336779</v>
      </c>
      <c r="D106" s="9">
        <v>39.7169593773394</v>
      </c>
      <c r="E106" s="23">
        <v>48.279746881826803</v>
      </c>
    </row>
    <row r="107" spans="1:5" x14ac:dyDescent="0.25">
      <c r="A107" s="22" t="s">
        <v>113</v>
      </c>
      <c r="B107" s="9">
        <v>73.658140914645401</v>
      </c>
      <c r="C107" s="9">
        <v>53.826799169996299</v>
      </c>
      <c r="D107" s="9">
        <v>85.999465237279196</v>
      </c>
      <c r="E107" s="23">
        <v>87.802862827680897</v>
      </c>
    </row>
    <row r="108" spans="1:5" x14ac:dyDescent="0.25">
      <c r="A108" s="22" t="s">
        <v>114</v>
      </c>
      <c r="B108" s="9">
        <v>66.3634907218796</v>
      </c>
      <c r="C108" s="9">
        <v>32.034614091788001</v>
      </c>
      <c r="D108" s="9">
        <v>49.828275057310499</v>
      </c>
      <c r="E108" s="23">
        <v>37.070402331752803</v>
      </c>
    </row>
    <row r="109" spans="1:5" x14ac:dyDescent="0.25">
      <c r="A109" s="22" t="s">
        <v>115</v>
      </c>
      <c r="B109" s="9">
        <v>214.43963264292</v>
      </c>
      <c r="C109" s="9">
        <v>112.593702023161</v>
      </c>
      <c r="D109" s="9">
        <v>229.98363804823401</v>
      </c>
      <c r="E109" s="23">
        <v>99.190220597677794</v>
      </c>
    </row>
    <row r="110" spans="1:5" x14ac:dyDescent="0.25">
      <c r="A110" s="22" t="s">
        <v>116</v>
      </c>
      <c r="B110" s="9">
        <v>170.013553109074</v>
      </c>
      <c r="C110" s="9">
        <v>150.96401862434001</v>
      </c>
      <c r="D110" s="9">
        <v>114.22373842229899</v>
      </c>
      <c r="E110" s="23">
        <v>160.724286011608</v>
      </c>
    </row>
    <row r="111" spans="1:5" x14ac:dyDescent="0.25">
      <c r="A111" s="22" t="s">
        <v>117</v>
      </c>
      <c r="B111" s="9">
        <v>-1</v>
      </c>
      <c r="C111" s="9">
        <v>-1</v>
      </c>
      <c r="D111" s="9">
        <v>-1</v>
      </c>
      <c r="E111" s="23">
        <v>-1</v>
      </c>
    </row>
    <row r="112" spans="1:5" x14ac:dyDescent="0.25">
      <c r="A112" s="22" t="s">
        <v>118</v>
      </c>
      <c r="B112" s="9">
        <v>-1</v>
      </c>
      <c r="C112" s="9">
        <v>-1</v>
      </c>
      <c r="D112" s="9">
        <v>-1</v>
      </c>
      <c r="E112" s="23">
        <v>-1</v>
      </c>
    </row>
    <row r="113" spans="1:5" x14ac:dyDescent="0.25">
      <c r="A113" s="22" t="s">
        <v>119</v>
      </c>
      <c r="B113" s="9">
        <v>-1</v>
      </c>
      <c r="C113" s="9">
        <v>-1</v>
      </c>
      <c r="D113" s="9">
        <v>-1</v>
      </c>
      <c r="E113" s="23">
        <v>-1</v>
      </c>
    </row>
    <row r="114" spans="1:5" x14ac:dyDescent="0.25">
      <c r="A114" s="22" t="s">
        <v>120</v>
      </c>
      <c r="B114" s="9">
        <v>30.935252812001501</v>
      </c>
      <c r="C114" s="9">
        <v>28.564533787875799</v>
      </c>
      <c r="D114" s="9">
        <v>22.3393278717461</v>
      </c>
      <c r="E114" s="23">
        <v>19.316309422637701</v>
      </c>
    </row>
    <row r="115" spans="1:5" x14ac:dyDescent="0.25">
      <c r="A115" s="22" t="s">
        <v>121</v>
      </c>
      <c r="B115" s="9">
        <v>-1</v>
      </c>
      <c r="C115" s="9">
        <v>-1</v>
      </c>
      <c r="D115" s="9">
        <v>-1</v>
      </c>
      <c r="E115" s="23">
        <v>-1</v>
      </c>
    </row>
    <row r="116" spans="1:5" x14ac:dyDescent="0.25">
      <c r="A116" s="22" t="s">
        <v>122</v>
      </c>
      <c r="B116" s="9">
        <v>73.205830564340502</v>
      </c>
      <c r="C116" s="9">
        <v>27.3575678217939</v>
      </c>
      <c r="D116" s="9">
        <v>74.303752141929806</v>
      </c>
      <c r="E116" s="23">
        <v>28.290477917751701</v>
      </c>
    </row>
    <row r="117" spans="1:5" x14ac:dyDescent="0.25">
      <c r="A117" s="22" t="s">
        <v>123</v>
      </c>
      <c r="B117" s="9">
        <v>32.3364619641277</v>
      </c>
      <c r="C117" s="9">
        <v>33.009573361414702</v>
      </c>
      <c r="D117" s="9">
        <v>26.7635584649991</v>
      </c>
      <c r="E117" s="23">
        <v>56.762770091567099</v>
      </c>
    </row>
    <row r="118" spans="1:5" x14ac:dyDescent="0.25">
      <c r="A118" s="22" t="s">
        <v>124</v>
      </c>
      <c r="B118" s="9">
        <v>62.550330119237501</v>
      </c>
      <c r="C118" s="9">
        <v>29.328226432943602</v>
      </c>
      <c r="D118" s="9">
        <v>58.798105949271701</v>
      </c>
      <c r="E118" s="23">
        <v>35.6227066773614</v>
      </c>
    </row>
    <row r="119" spans="1:5" x14ac:dyDescent="0.25">
      <c r="A119" s="22" t="s">
        <v>125</v>
      </c>
      <c r="B119" s="9">
        <v>25.982388113060502</v>
      </c>
      <c r="C119" s="9">
        <v>31.9620659159133</v>
      </c>
      <c r="D119" s="9">
        <v>38.625869027916202</v>
      </c>
      <c r="E119" s="23">
        <v>42.8876522576412</v>
      </c>
    </row>
    <row r="120" spans="1:5" x14ac:dyDescent="0.25">
      <c r="A120" s="22" t="s">
        <v>126</v>
      </c>
      <c r="B120" s="9">
        <v>243.637793799484</v>
      </c>
      <c r="C120" s="9">
        <v>155.03714077446199</v>
      </c>
      <c r="D120" s="9">
        <v>222.94090558118501</v>
      </c>
      <c r="E120" s="23">
        <v>124.306201337091</v>
      </c>
    </row>
    <row r="121" spans="1:5" x14ac:dyDescent="0.25">
      <c r="A121" s="22">
        <v>505</v>
      </c>
      <c r="B121" s="9">
        <v>83.503789402477494</v>
      </c>
      <c r="C121" s="9">
        <v>60.137634994108602</v>
      </c>
      <c r="D121" s="9">
        <v>79.572823104635205</v>
      </c>
      <c r="E121" s="23">
        <v>56.669623907877998</v>
      </c>
    </row>
    <row r="122" spans="1:5" x14ac:dyDescent="0.25">
      <c r="A122" s="22" t="s">
        <v>127</v>
      </c>
      <c r="B122" s="9">
        <v>-1</v>
      </c>
      <c r="C122" s="9">
        <v>-1</v>
      </c>
      <c r="D122" s="9">
        <v>-1</v>
      </c>
      <c r="E122" s="23">
        <v>-1</v>
      </c>
    </row>
    <row r="123" spans="1:5" x14ac:dyDescent="0.25">
      <c r="A123" s="22" t="s">
        <v>128</v>
      </c>
      <c r="B123" s="9">
        <v>168.15022478952099</v>
      </c>
      <c r="C123" s="9">
        <v>97.984917283941897</v>
      </c>
      <c r="D123" s="9">
        <v>82.469757056411396</v>
      </c>
      <c r="E123" s="23">
        <v>80.164997219952298</v>
      </c>
    </row>
    <row r="124" spans="1:5" x14ac:dyDescent="0.25">
      <c r="A124" s="22" t="s">
        <v>129</v>
      </c>
      <c r="B124" s="9">
        <v>-1</v>
      </c>
      <c r="C124" s="9">
        <v>-1</v>
      </c>
      <c r="D124" s="9">
        <v>-1</v>
      </c>
      <c r="E124" s="23">
        <v>-1</v>
      </c>
    </row>
    <row r="125" spans="1:5" x14ac:dyDescent="0.25">
      <c r="A125" s="22" t="s">
        <v>130</v>
      </c>
      <c r="B125" s="9">
        <v>101.448387719859</v>
      </c>
      <c r="C125" s="9">
        <v>146.01713081546899</v>
      </c>
      <c r="D125" s="9">
        <v>132.45557288154299</v>
      </c>
      <c r="E125" s="23">
        <v>65.806910245144394</v>
      </c>
    </row>
    <row r="126" spans="1:5" x14ac:dyDescent="0.25">
      <c r="A126" s="22" t="s">
        <v>131</v>
      </c>
      <c r="B126" s="9">
        <v>70.580791222973502</v>
      </c>
      <c r="C126" s="9">
        <v>104.677775838654</v>
      </c>
      <c r="D126" s="9">
        <v>100.780460980005</v>
      </c>
      <c r="E126" s="23">
        <v>39.292175167752397</v>
      </c>
    </row>
    <row r="127" spans="1:5" x14ac:dyDescent="0.25">
      <c r="A127" s="22" t="s">
        <v>132</v>
      </c>
      <c r="B127" s="9">
        <v>30.964678776943</v>
      </c>
      <c r="C127" s="9">
        <v>18.9845728264707</v>
      </c>
      <c r="D127" s="9">
        <v>20.280348421044302</v>
      </c>
      <c r="E127" s="23">
        <v>14.921581145906099</v>
      </c>
    </row>
    <row r="128" spans="1:5" x14ac:dyDescent="0.25">
      <c r="A128" s="22" t="s">
        <v>133</v>
      </c>
      <c r="B128" s="9">
        <v>41.042387816246702</v>
      </c>
      <c r="C128" s="9">
        <v>66.749919386450401</v>
      </c>
      <c r="D128" s="9">
        <v>63.436582759151001</v>
      </c>
      <c r="E128" s="23">
        <v>77.585818726052693</v>
      </c>
    </row>
    <row r="129" spans="1:5" x14ac:dyDescent="0.25">
      <c r="A129" s="22" t="s">
        <v>134</v>
      </c>
      <c r="B129" s="9">
        <v>78.541743965896899</v>
      </c>
      <c r="C129" s="9">
        <v>83.475995006228601</v>
      </c>
      <c r="D129" s="9">
        <v>64.413068026113194</v>
      </c>
      <c r="E129" s="23">
        <v>47.613336221332503</v>
      </c>
    </row>
    <row r="130" spans="1:5" x14ac:dyDescent="0.25">
      <c r="A130" s="22" t="s">
        <v>135</v>
      </c>
      <c r="B130" s="9">
        <v>209.966808732023</v>
      </c>
      <c r="C130" s="9">
        <v>71.584678972606397</v>
      </c>
      <c r="D130" s="9">
        <v>135.63722109321199</v>
      </c>
      <c r="E130" s="23">
        <v>107.13447444132601</v>
      </c>
    </row>
    <row r="131" spans="1:5" x14ac:dyDescent="0.25">
      <c r="A131" s="22" t="s">
        <v>136</v>
      </c>
      <c r="B131" s="9">
        <v>82.327755634792794</v>
      </c>
      <c r="C131" s="9">
        <v>39.968093367919401</v>
      </c>
      <c r="D131" s="9">
        <v>75.356319029211704</v>
      </c>
      <c r="E131" s="23">
        <v>45.897690292380503</v>
      </c>
    </row>
    <row r="132" spans="1:5" x14ac:dyDescent="0.25">
      <c r="A132" s="22" t="s">
        <v>137</v>
      </c>
      <c r="B132" s="9">
        <v>80.696675603483101</v>
      </c>
      <c r="C132" s="9">
        <v>121.972477085664</v>
      </c>
      <c r="D132" s="9">
        <v>69.442659426795004</v>
      </c>
      <c r="E132" s="23">
        <v>108.37774372473</v>
      </c>
    </row>
    <row r="133" spans="1:5" x14ac:dyDescent="0.25">
      <c r="A133" s="22" t="s">
        <v>138</v>
      </c>
      <c r="B133" s="9">
        <v>-1</v>
      </c>
      <c r="C133" s="9">
        <v>-1</v>
      </c>
      <c r="D133" s="9">
        <v>-1</v>
      </c>
      <c r="E133" s="23">
        <v>-1</v>
      </c>
    </row>
    <row r="134" spans="1:5" x14ac:dyDescent="0.25">
      <c r="A134" s="22" t="s">
        <v>139</v>
      </c>
      <c r="B134" s="9">
        <v>-1</v>
      </c>
      <c r="C134" s="9">
        <v>-1</v>
      </c>
      <c r="D134" s="9">
        <v>-1</v>
      </c>
      <c r="E134" s="23">
        <v>-1</v>
      </c>
    </row>
    <row r="135" spans="1:5" x14ac:dyDescent="0.25">
      <c r="A135" s="22" t="s">
        <v>140</v>
      </c>
      <c r="B135" s="9">
        <v>-1</v>
      </c>
      <c r="C135" s="9">
        <v>-1</v>
      </c>
      <c r="D135" s="9">
        <v>-1</v>
      </c>
      <c r="E135" s="23">
        <v>-1</v>
      </c>
    </row>
    <row r="136" spans="1:5" x14ac:dyDescent="0.25">
      <c r="A136" s="22" t="s">
        <v>141</v>
      </c>
      <c r="B136" s="9">
        <v>51.473040160568402</v>
      </c>
      <c r="C136" s="9">
        <v>40.949495555266999</v>
      </c>
      <c r="D136" s="9">
        <v>66.943690687242096</v>
      </c>
      <c r="E136" s="23">
        <v>68.247123381025602</v>
      </c>
    </row>
    <row r="137" spans="1:5" x14ac:dyDescent="0.25">
      <c r="A137" s="22" t="s">
        <v>142</v>
      </c>
      <c r="B137" s="9">
        <v>117.013586869821</v>
      </c>
      <c r="C137" s="9">
        <v>158.27699758615799</v>
      </c>
      <c r="D137" s="9">
        <v>168.81447027179101</v>
      </c>
      <c r="E137" s="23">
        <v>133.14466639050701</v>
      </c>
    </row>
    <row r="138" spans="1:5" x14ac:dyDescent="0.25">
      <c r="A138" s="22" t="s">
        <v>143</v>
      </c>
      <c r="B138" s="9">
        <v>-1</v>
      </c>
      <c r="C138" s="9">
        <v>-1</v>
      </c>
      <c r="D138" s="9">
        <v>-1</v>
      </c>
      <c r="E138" s="23">
        <v>-1</v>
      </c>
    </row>
    <row r="139" spans="1:5" x14ac:dyDescent="0.25">
      <c r="A139" s="22" t="s">
        <v>144</v>
      </c>
      <c r="B139" s="9">
        <v>-1</v>
      </c>
      <c r="C139" s="9">
        <v>-1</v>
      </c>
      <c r="D139" s="9">
        <v>-1</v>
      </c>
      <c r="E139" s="23">
        <v>-1</v>
      </c>
    </row>
    <row r="140" spans="1:5" x14ac:dyDescent="0.25">
      <c r="A140" s="22" t="s">
        <v>145</v>
      </c>
      <c r="B140" s="9">
        <v>74.284874890872103</v>
      </c>
      <c r="C140" s="9">
        <v>70.763981960579201</v>
      </c>
      <c r="D140" s="9">
        <v>89.249125268038995</v>
      </c>
      <c r="E140" s="23">
        <v>77.926860981548202</v>
      </c>
    </row>
    <row r="141" spans="1:5" x14ac:dyDescent="0.25">
      <c r="A141" s="22" t="s">
        <v>146</v>
      </c>
      <c r="B141" s="9">
        <v>41.048781169614301</v>
      </c>
      <c r="C141" s="9">
        <v>26.250533921241502</v>
      </c>
      <c r="D141" s="9">
        <v>41.871252265490298</v>
      </c>
      <c r="E141" s="23">
        <v>35.933159613314899</v>
      </c>
    </row>
    <row r="142" spans="1:5" x14ac:dyDescent="0.25">
      <c r="A142" s="22">
        <v>407</v>
      </c>
      <c r="B142" s="9">
        <v>26.642069560776001</v>
      </c>
      <c r="C142" s="9">
        <v>18.8129541648984</v>
      </c>
      <c r="D142" s="9">
        <v>28.848163107121302</v>
      </c>
      <c r="E142" s="23">
        <v>26.611445047723802</v>
      </c>
    </row>
    <row r="143" spans="1:5" x14ac:dyDescent="0.25">
      <c r="A143" s="22" t="s">
        <v>147</v>
      </c>
      <c r="B143" s="9">
        <v>-1</v>
      </c>
      <c r="C143" s="9">
        <v>-1</v>
      </c>
      <c r="D143" s="9">
        <v>-1</v>
      </c>
      <c r="E143" s="23">
        <v>-1</v>
      </c>
    </row>
    <row r="144" spans="1:5" x14ac:dyDescent="0.25">
      <c r="A144" s="22" t="s">
        <v>148</v>
      </c>
      <c r="B144" s="9">
        <v>-1</v>
      </c>
      <c r="C144" s="9">
        <v>-1</v>
      </c>
      <c r="D144" s="9">
        <v>-1</v>
      </c>
      <c r="E144" s="23">
        <v>-1</v>
      </c>
    </row>
    <row r="145" spans="1:5" x14ac:dyDescent="0.25">
      <c r="A145" s="22" t="s">
        <v>129</v>
      </c>
      <c r="B145" s="9">
        <v>-1</v>
      </c>
      <c r="C145" s="9">
        <v>-1</v>
      </c>
      <c r="D145" s="9">
        <v>-1</v>
      </c>
      <c r="E145" s="23">
        <v>-1</v>
      </c>
    </row>
    <row r="146" spans="1:5" x14ac:dyDescent="0.25">
      <c r="A146" s="22" t="s">
        <v>149</v>
      </c>
      <c r="B146" s="9">
        <v>-1</v>
      </c>
      <c r="C146" s="9">
        <v>-1</v>
      </c>
      <c r="D146" s="9">
        <v>-1</v>
      </c>
      <c r="E146" s="23">
        <v>-1</v>
      </c>
    </row>
    <row r="147" spans="1:5" x14ac:dyDescent="0.25">
      <c r="A147" s="22" t="s">
        <v>134</v>
      </c>
      <c r="B147" s="9">
        <v>71.6470475506258</v>
      </c>
      <c r="C147" s="9">
        <v>76.641807845037803</v>
      </c>
      <c r="D147" s="9">
        <v>72.424393125390196</v>
      </c>
      <c r="E147" s="23">
        <v>51.297589850492997</v>
      </c>
    </row>
    <row r="148" spans="1:5" x14ac:dyDescent="0.25">
      <c r="A148" s="22" t="s">
        <v>135</v>
      </c>
      <c r="B148" s="9">
        <v>210.203583207169</v>
      </c>
      <c r="C148" s="9">
        <v>104.639570873916</v>
      </c>
      <c r="D148" s="9">
        <v>187.57310521832099</v>
      </c>
      <c r="E148" s="23">
        <v>212.345414944331</v>
      </c>
    </row>
    <row r="149" spans="1:5" x14ac:dyDescent="0.25">
      <c r="A149" s="22" t="s">
        <v>136</v>
      </c>
      <c r="B149" s="9">
        <v>80.354741892245698</v>
      </c>
      <c r="C149" s="9">
        <v>40.555860793658503</v>
      </c>
      <c r="D149" s="9">
        <v>73.858407904294793</v>
      </c>
      <c r="E149" s="23">
        <v>51.5584003671798</v>
      </c>
    </row>
    <row r="150" spans="1:5" x14ac:dyDescent="0.25">
      <c r="A150" s="22" t="s">
        <v>150</v>
      </c>
      <c r="B150" s="9">
        <v>72.934423139002703</v>
      </c>
      <c r="C150" s="9">
        <v>56.210937281015497</v>
      </c>
      <c r="D150" s="9">
        <v>79.313923849820796</v>
      </c>
      <c r="E150" s="23">
        <v>58.533179898353303</v>
      </c>
    </row>
    <row r="151" spans="1:5" x14ac:dyDescent="0.25">
      <c r="A151" s="22" t="s">
        <v>151</v>
      </c>
      <c r="B151" s="9">
        <v>-1</v>
      </c>
      <c r="C151" s="9">
        <v>-1</v>
      </c>
      <c r="D151" s="9">
        <v>-1</v>
      </c>
      <c r="E151" s="23">
        <v>-1</v>
      </c>
    </row>
    <row r="152" spans="1:5" x14ac:dyDescent="0.25">
      <c r="A152" s="22" t="s">
        <v>152</v>
      </c>
      <c r="B152" s="9">
        <v>67.728015610045503</v>
      </c>
      <c r="C152" s="9">
        <v>33.328619574535303</v>
      </c>
      <c r="D152" s="9">
        <v>58.446949526799301</v>
      </c>
      <c r="E152" s="23">
        <v>33.398655599478403</v>
      </c>
    </row>
    <row r="153" spans="1:5" x14ac:dyDescent="0.25">
      <c r="A153" s="22" t="s">
        <v>153</v>
      </c>
      <c r="B153" s="9">
        <v>82.2615102482699</v>
      </c>
      <c r="C153" s="9">
        <v>91.104877036024007</v>
      </c>
      <c r="D153" s="9">
        <v>115.931714889153</v>
      </c>
      <c r="E153" s="23">
        <v>88.894455824769807</v>
      </c>
    </row>
    <row r="154" spans="1:5" x14ac:dyDescent="0.25">
      <c r="A154" s="22" t="s">
        <v>154</v>
      </c>
      <c r="B154" s="9">
        <v>55.9264401980261</v>
      </c>
      <c r="C154" s="9">
        <v>90.883535854985794</v>
      </c>
      <c r="D154" s="9">
        <v>108.85507999926899</v>
      </c>
      <c r="E154" s="23">
        <v>81.616942977771203</v>
      </c>
    </row>
    <row r="155" spans="1:5" x14ac:dyDescent="0.25">
      <c r="A155" s="22" t="s">
        <v>155</v>
      </c>
      <c r="B155" s="9">
        <v>30.594449446203001</v>
      </c>
      <c r="C155" s="9">
        <v>61.947208598300797</v>
      </c>
      <c r="D155" s="9">
        <v>90.238126254576201</v>
      </c>
      <c r="E155" s="23">
        <v>174.29457649190499</v>
      </c>
    </row>
    <row r="156" spans="1:5" x14ac:dyDescent="0.25">
      <c r="A156" s="22" t="s">
        <v>156</v>
      </c>
      <c r="B156" s="9">
        <v>13.837759758638899</v>
      </c>
      <c r="C156" s="9">
        <v>11.5577228263653</v>
      </c>
      <c r="D156" s="9">
        <v>12.075238230184199</v>
      </c>
      <c r="E156" s="23">
        <v>12.551793516222</v>
      </c>
    </row>
    <row r="157" spans="1:5" x14ac:dyDescent="0.25">
      <c r="A157" s="22" t="s">
        <v>157</v>
      </c>
      <c r="B157" s="9">
        <v>161.98893949531001</v>
      </c>
      <c r="C157" s="9">
        <v>179.02458281675601</v>
      </c>
      <c r="D157" s="9">
        <v>201.76639167123801</v>
      </c>
      <c r="E157" s="23">
        <v>87.367748638374096</v>
      </c>
    </row>
    <row r="158" spans="1:5" x14ac:dyDescent="0.25">
      <c r="A158" s="22" t="s">
        <v>158</v>
      </c>
      <c r="B158" s="9">
        <v>94.609868851349404</v>
      </c>
      <c r="C158" s="9">
        <v>71.982746584294901</v>
      </c>
      <c r="D158" s="9">
        <v>106.33038157159</v>
      </c>
      <c r="E158" s="23">
        <v>67.214772233985997</v>
      </c>
    </row>
    <row r="159" spans="1:5" x14ac:dyDescent="0.25">
      <c r="A159" s="22" t="s">
        <v>159</v>
      </c>
      <c r="B159" s="9">
        <v>41.975814021228103</v>
      </c>
      <c r="C159" s="9">
        <v>24.3512769572725</v>
      </c>
      <c r="D159" s="9">
        <v>32.251119436994202</v>
      </c>
      <c r="E159" s="23">
        <v>25.432343603567801</v>
      </c>
    </row>
    <row r="160" spans="1:5" x14ac:dyDescent="0.25">
      <c r="A160" s="22" t="s">
        <v>160</v>
      </c>
      <c r="B160" s="9">
        <v>56.009059663429802</v>
      </c>
      <c r="C160" s="9">
        <v>78.043611124653296</v>
      </c>
      <c r="D160" s="9">
        <v>56.978733330415103</v>
      </c>
      <c r="E160" s="23">
        <v>35.744535163714303</v>
      </c>
    </row>
    <row r="161" spans="1:5" x14ac:dyDescent="0.25">
      <c r="A161" s="22" t="s">
        <v>161</v>
      </c>
      <c r="B161" s="9">
        <v>35.564559926560399</v>
      </c>
      <c r="C161" s="9">
        <v>44.057825911475803</v>
      </c>
      <c r="D161" s="9">
        <v>44.221513981290499</v>
      </c>
      <c r="E161" s="23">
        <v>33.416508960189503</v>
      </c>
    </row>
    <row r="162" spans="1:5" x14ac:dyDescent="0.25">
      <c r="A162" s="22" t="s">
        <v>162</v>
      </c>
      <c r="B162" s="9">
        <v>39.693796300616697</v>
      </c>
      <c r="C162" s="9">
        <v>34.360663700231797</v>
      </c>
      <c r="D162" s="9">
        <v>50.0004870999161</v>
      </c>
      <c r="E162" s="23">
        <v>36.421228012751598</v>
      </c>
    </row>
    <row r="163" spans="1:5" x14ac:dyDescent="0.25">
      <c r="A163" s="22" t="s">
        <v>163</v>
      </c>
      <c r="B163" s="9">
        <v>-1</v>
      </c>
      <c r="C163" s="9">
        <v>-1</v>
      </c>
      <c r="D163" s="9">
        <v>-1</v>
      </c>
      <c r="E163" s="23">
        <v>-1</v>
      </c>
    </row>
    <row r="164" spans="1:5" x14ac:dyDescent="0.25">
      <c r="A164" s="22" t="s">
        <v>164</v>
      </c>
      <c r="B164" s="9">
        <v>-1</v>
      </c>
      <c r="C164" s="9">
        <v>-1</v>
      </c>
      <c r="D164" s="9">
        <v>-1</v>
      </c>
      <c r="E164" s="23">
        <v>-1</v>
      </c>
    </row>
    <row r="165" spans="1:5" x14ac:dyDescent="0.25">
      <c r="A165" s="22" t="s">
        <v>165</v>
      </c>
      <c r="B165" s="9">
        <v>-1</v>
      </c>
      <c r="C165" s="9">
        <v>-1</v>
      </c>
      <c r="D165" s="9">
        <v>-1</v>
      </c>
      <c r="E165" s="23">
        <v>-1</v>
      </c>
    </row>
    <row r="166" spans="1:5" x14ac:dyDescent="0.25">
      <c r="A166" s="22" t="s">
        <v>166</v>
      </c>
      <c r="B166" s="9">
        <v>96.9361827085106</v>
      </c>
      <c r="C166" s="9">
        <v>92.6290878267599</v>
      </c>
      <c r="D166" s="9">
        <v>167.010744461851</v>
      </c>
      <c r="E166" s="23">
        <v>66.192823998010198</v>
      </c>
    </row>
    <row r="167" spans="1:5" x14ac:dyDescent="0.25">
      <c r="A167" s="22" t="s">
        <v>167</v>
      </c>
      <c r="B167" s="9">
        <v>33.475622174414902</v>
      </c>
      <c r="C167" s="9">
        <v>42.036921173659799</v>
      </c>
      <c r="D167" s="9">
        <v>44.362083804285497</v>
      </c>
      <c r="E167" s="23">
        <v>37.618108109209302</v>
      </c>
    </row>
    <row r="168" spans="1:5" x14ac:dyDescent="0.25">
      <c r="A168" s="22" t="s">
        <v>168</v>
      </c>
      <c r="B168" s="9">
        <v>-1</v>
      </c>
      <c r="C168" s="9">
        <v>-1</v>
      </c>
      <c r="D168" s="9">
        <v>-1</v>
      </c>
      <c r="E168" s="23">
        <v>-1</v>
      </c>
    </row>
    <row r="169" spans="1:5" x14ac:dyDescent="0.25">
      <c r="A169" s="22" t="s">
        <v>169</v>
      </c>
      <c r="B169" s="9">
        <v>39.743624087339199</v>
      </c>
      <c r="C169" s="9">
        <v>30.7446620470376</v>
      </c>
      <c r="D169" s="9">
        <v>34.252419388316298</v>
      </c>
      <c r="E169" s="23">
        <v>30.220099285128999</v>
      </c>
    </row>
    <row r="170" spans="1:5" x14ac:dyDescent="0.25">
      <c r="A170" s="22" t="s">
        <v>170</v>
      </c>
      <c r="B170" s="9">
        <v>33.4821629083388</v>
      </c>
      <c r="C170" s="9">
        <v>39.297658881302198</v>
      </c>
      <c r="D170" s="9">
        <v>34.882302200868402</v>
      </c>
      <c r="E170" s="23">
        <v>35.513077559440902</v>
      </c>
    </row>
    <row r="171" spans="1:5" x14ac:dyDescent="0.25">
      <c r="A171" s="22">
        <v>412</v>
      </c>
      <c r="B171" s="9">
        <v>23.628597977768301</v>
      </c>
      <c r="C171" s="9">
        <v>22.927517916519498</v>
      </c>
      <c r="D171" s="9">
        <v>34.857228256192798</v>
      </c>
      <c r="E171" s="23">
        <v>43.317059817051799</v>
      </c>
    </row>
    <row r="172" spans="1:5" x14ac:dyDescent="0.25">
      <c r="A172" s="22" t="s">
        <v>171</v>
      </c>
      <c r="B172" s="9">
        <v>130.47469129587199</v>
      </c>
      <c r="C172" s="9">
        <v>186.308393545803</v>
      </c>
      <c r="D172" s="9">
        <v>192.61618563335301</v>
      </c>
      <c r="E172" s="23">
        <v>109.34808788512299</v>
      </c>
    </row>
    <row r="173" spans="1:5" x14ac:dyDescent="0.25">
      <c r="A173" s="22" t="s">
        <v>172</v>
      </c>
      <c r="B173" s="9">
        <v>-1</v>
      </c>
      <c r="C173" s="9">
        <v>-1</v>
      </c>
      <c r="D173" s="9">
        <v>-1</v>
      </c>
      <c r="E173" s="23">
        <v>-1</v>
      </c>
    </row>
    <row r="174" spans="1:5" x14ac:dyDescent="0.25">
      <c r="A174" s="22" t="s">
        <v>173</v>
      </c>
      <c r="B174" s="9">
        <v>-1</v>
      </c>
      <c r="C174" s="9">
        <v>-1</v>
      </c>
      <c r="D174" s="9">
        <v>-1</v>
      </c>
      <c r="E174" s="23">
        <v>-1</v>
      </c>
    </row>
    <row r="175" spans="1:5" x14ac:dyDescent="0.25">
      <c r="A175" s="22" t="s">
        <v>174</v>
      </c>
      <c r="B175" s="9">
        <v>-1</v>
      </c>
      <c r="C175" s="9">
        <v>-1</v>
      </c>
      <c r="D175" s="9">
        <v>-1</v>
      </c>
      <c r="E175" s="23">
        <v>-1</v>
      </c>
    </row>
    <row r="176" spans="1:5" x14ac:dyDescent="0.25">
      <c r="A176" s="22" t="s">
        <v>153</v>
      </c>
      <c r="B176" s="9">
        <v>82.396871294674796</v>
      </c>
      <c r="C176" s="9">
        <v>103.437402933119</v>
      </c>
      <c r="D176" s="9">
        <v>133.52074479894699</v>
      </c>
      <c r="E176" s="23">
        <v>143.315242670315</v>
      </c>
    </row>
    <row r="177" spans="1:5" x14ac:dyDescent="0.25">
      <c r="A177" s="22" t="s">
        <v>175</v>
      </c>
      <c r="B177" s="9">
        <v>59.260537271354202</v>
      </c>
      <c r="C177" s="9">
        <v>51.738598385783902</v>
      </c>
      <c r="D177" s="9">
        <v>67.097665947980005</v>
      </c>
      <c r="E177" s="23">
        <v>44.967194237041703</v>
      </c>
    </row>
    <row r="178" spans="1:5" x14ac:dyDescent="0.25">
      <c r="A178" s="22" t="s">
        <v>176</v>
      </c>
      <c r="B178" s="9">
        <v>58.471871769773202</v>
      </c>
      <c r="C178" s="9">
        <v>88.515184033397702</v>
      </c>
      <c r="D178" s="9">
        <v>109.3045232684</v>
      </c>
      <c r="E178" s="23">
        <v>78.365185119690693</v>
      </c>
    </row>
    <row r="179" spans="1:5" x14ac:dyDescent="0.25">
      <c r="A179" s="22" t="s">
        <v>177</v>
      </c>
      <c r="B179" s="9">
        <v>-1</v>
      </c>
      <c r="C179" s="9">
        <v>-1</v>
      </c>
      <c r="D179" s="9">
        <v>-1</v>
      </c>
      <c r="E179" s="23">
        <v>-1</v>
      </c>
    </row>
    <row r="180" spans="1:5" x14ac:dyDescent="0.25">
      <c r="A180" s="22" t="s">
        <v>178</v>
      </c>
      <c r="B180" s="9">
        <v>-1</v>
      </c>
      <c r="C180" s="9">
        <v>-1</v>
      </c>
      <c r="D180" s="9">
        <v>-1</v>
      </c>
      <c r="E180" s="23">
        <v>-1</v>
      </c>
    </row>
    <row r="181" spans="1:5" x14ac:dyDescent="0.25">
      <c r="A181" s="22" t="s">
        <v>179</v>
      </c>
      <c r="B181" s="9">
        <v>-1</v>
      </c>
      <c r="C181" s="9">
        <v>-1</v>
      </c>
      <c r="D181" s="9">
        <v>-1</v>
      </c>
      <c r="E181" s="23">
        <v>-1</v>
      </c>
    </row>
    <row r="182" spans="1:5" x14ac:dyDescent="0.25">
      <c r="A182" s="22" t="s">
        <v>180</v>
      </c>
      <c r="B182" s="9">
        <v>-1</v>
      </c>
      <c r="C182" s="9">
        <v>-1</v>
      </c>
      <c r="D182" s="9">
        <v>-1</v>
      </c>
      <c r="E182" s="23">
        <v>-1</v>
      </c>
    </row>
    <row r="183" spans="1:5" x14ac:dyDescent="0.25">
      <c r="A183" s="22" t="s">
        <v>181</v>
      </c>
      <c r="B183" s="9">
        <v>-1</v>
      </c>
      <c r="C183" s="9">
        <v>-1</v>
      </c>
      <c r="D183" s="9">
        <v>-1</v>
      </c>
      <c r="E183" s="23">
        <v>-1</v>
      </c>
    </row>
    <row r="184" spans="1:5" x14ac:dyDescent="0.25">
      <c r="A184" s="22" t="s">
        <v>182</v>
      </c>
      <c r="B184" s="9">
        <v>-1</v>
      </c>
      <c r="C184" s="9">
        <v>-1</v>
      </c>
      <c r="D184" s="9">
        <v>-1</v>
      </c>
      <c r="E184" s="23">
        <v>-1</v>
      </c>
    </row>
    <row r="185" spans="1:5" x14ac:dyDescent="0.25">
      <c r="A185" s="22" t="s">
        <v>183</v>
      </c>
      <c r="B185" s="9">
        <v>91.358180677694193</v>
      </c>
      <c r="C185" s="9">
        <v>115.630552428054</v>
      </c>
      <c r="D185" s="9">
        <v>133.48262259665199</v>
      </c>
      <c r="E185" s="23">
        <v>138.97939322601101</v>
      </c>
    </row>
    <row r="186" spans="1:5" x14ac:dyDescent="0.25">
      <c r="A186" s="22" t="s">
        <v>168</v>
      </c>
      <c r="B186" s="9">
        <v>-1</v>
      </c>
      <c r="C186" s="9">
        <v>-1</v>
      </c>
      <c r="D186" s="9">
        <v>-1</v>
      </c>
      <c r="E186" s="23">
        <v>-1</v>
      </c>
    </row>
    <row r="187" spans="1:5" x14ac:dyDescent="0.25">
      <c r="A187" s="22" t="s">
        <v>169</v>
      </c>
      <c r="B187" s="9">
        <v>48.0418632265079</v>
      </c>
      <c r="C187" s="9">
        <v>44.568436532183</v>
      </c>
      <c r="D187" s="9">
        <v>48.2360380342027</v>
      </c>
      <c r="E187" s="23">
        <v>50.220744482780503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DC82-1427-4CBA-8CDE-8137F8565296}">
  <dimension ref="A1:N187"/>
  <sheetViews>
    <sheetView workbookViewId="0">
      <selection activeCell="U41" sqref="U41"/>
    </sheetView>
  </sheetViews>
  <sheetFormatPr defaultRowHeight="15" x14ac:dyDescent="0.25"/>
  <sheetData>
    <row r="1" spans="1:14" x14ac:dyDescent="0.25">
      <c r="A1" t="s">
        <v>0</v>
      </c>
      <c r="B1" t="s">
        <v>228</v>
      </c>
      <c r="C1" t="s">
        <v>227</v>
      </c>
      <c r="D1" t="s">
        <v>226</v>
      </c>
      <c r="E1" t="s">
        <v>225</v>
      </c>
      <c r="F1" t="s">
        <v>224</v>
      </c>
    </row>
    <row r="2" spans="1:14" x14ac:dyDescent="0.25">
      <c r="A2" t="s">
        <v>9</v>
      </c>
      <c r="B2">
        <v>5.0694988278266297</v>
      </c>
      <c r="C2">
        <v>3.2</v>
      </c>
      <c r="D2">
        <v>3.9148936170212698</v>
      </c>
      <c r="E2">
        <v>3.74193548387096</v>
      </c>
      <c r="F2">
        <v>3.6739130434782599</v>
      </c>
    </row>
    <row r="3" spans="1:14" x14ac:dyDescent="0.25">
      <c r="A3" t="s">
        <v>10</v>
      </c>
      <c r="B3">
        <v>18.6165299239182</v>
      </c>
      <c r="C3">
        <v>10.2643678160919</v>
      </c>
      <c r="D3">
        <v>10.744186046511601</v>
      </c>
      <c r="E3">
        <v>10.8117647058823</v>
      </c>
      <c r="F3">
        <v>4.5833333333333304</v>
      </c>
    </row>
    <row r="4" spans="1:14" x14ac:dyDescent="0.25">
      <c r="A4" t="s">
        <v>11</v>
      </c>
      <c r="B4">
        <v>13.4723425981623</v>
      </c>
      <c r="C4">
        <v>5.9684210526315704</v>
      </c>
      <c r="D4">
        <v>6.7021276595744599</v>
      </c>
      <c r="E4">
        <v>6.95698924731182</v>
      </c>
      <c r="F4">
        <v>7.2065217391304301</v>
      </c>
      <c r="J4" t="s">
        <v>236</v>
      </c>
      <c r="K4" t="s">
        <v>227</v>
      </c>
      <c r="L4" t="s">
        <v>226</v>
      </c>
      <c r="M4" t="s">
        <v>225</v>
      </c>
      <c r="N4" t="s">
        <v>224</v>
      </c>
    </row>
    <row r="5" spans="1:14" x14ac:dyDescent="0.25">
      <c r="A5" t="s">
        <v>12</v>
      </c>
      <c r="B5">
        <v>5.1147546548691603</v>
      </c>
      <c r="C5">
        <v>3.0574712643678099</v>
      </c>
      <c r="D5">
        <v>2.80232558139534</v>
      </c>
      <c r="E5">
        <v>3.4352941176470502</v>
      </c>
      <c r="F5">
        <v>3.0714285714285698</v>
      </c>
      <c r="I5" t="s">
        <v>229</v>
      </c>
      <c r="J5">
        <f>COUNTIF(B2:B187, "&lt;2")</f>
        <v>21</v>
      </c>
      <c r="K5">
        <f>COUNTIF(C2:C187, "&lt;2")</f>
        <v>52</v>
      </c>
      <c r="L5">
        <f t="shared" ref="L5:N5" si="0">COUNTIF(D2:D187, "&lt;2")</f>
        <v>45</v>
      </c>
      <c r="M5">
        <f t="shared" si="0"/>
        <v>42</v>
      </c>
      <c r="N5">
        <f t="shared" si="0"/>
        <v>47</v>
      </c>
    </row>
    <row r="6" spans="1:14" x14ac:dyDescent="0.25">
      <c r="A6" t="s">
        <v>13</v>
      </c>
      <c r="B6">
        <v>27.376603433879499</v>
      </c>
      <c r="C6">
        <v>11.3880597014925</v>
      </c>
      <c r="D6">
        <v>9.3030303030302992</v>
      </c>
      <c r="E6">
        <v>13.2307692307692</v>
      </c>
      <c r="F6">
        <v>10.53125</v>
      </c>
      <c r="I6" t="s">
        <v>230</v>
      </c>
      <c r="J6">
        <f>COUNTIFS(B2:B187, "&gt;=2", B2:B187, "&lt;4")</f>
        <v>31</v>
      </c>
      <c r="K6">
        <f>COUNTIFS(C2:C187, "&gt;=2", C2:C187, "&lt;4")</f>
        <v>63</v>
      </c>
      <c r="L6">
        <f t="shared" ref="L6:N6" si="1">COUNTIFS(D2:D187, "&gt;=2", D2:D187, "&lt;4")</f>
        <v>73</v>
      </c>
      <c r="M6">
        <f t="shared" si="1"/>
        <v>59</v>
      </c>
      <c r="N6">
        <f t="shared" si="1"/>
        <v>71</v>
      </c>
    </row>
    <row r="7" spans="1:14" x14ac:dyDescent="0.25">
      <c r="A7" t="s">
        <v>14</v>
      </c>
      <c r="B7">
        <v>19.914976958525301</v>
      </c>
      <c r="C7">
        <v>9.8888888888888893</v>
      </c>
      <c r="D7">
        <v>10.9838709677419</v>
      </c>
      <c r="E7">
        <v>11.1475409836065</v>
      </c>
      <c r="F7">
        <v>11.383333333333301</v>
      </c>
      <c r="I7" t="s">
        <v>231</v>
      </c>
      <c r="J7">
        <f>COUNTIFS(B2:B187, "&gt;=4", B2:B187, "&lt;6")</f>
        <v>30</v>
      </c>
      <c r="K7">
        <f>COUNTIFS(C2:C187, "&gt;=4", C2:C187, "&lt;6")</f>
        <v>37</v>
      </c>
      <c r="L7">
        <f t="shared" ref="L7:N7" si="2">COUNTIFS(D2:D187, "&gt;=4", D2:D187, "&lt;6")</f>
        <v>32</v>
      </c>
      <c r="M7">
        <f t="shared" si="2"/>
        <v>41</v>
      </c>
      <c r="N7">
        <f t="shared" si="2"/>
        <v>38</v>
      </c>
    </row>
    <row r="8" spans="1:14" x14ac:dyDescent="0.25">
      <c r="A8" t="s">
        <v>15</v>
      </c>
      <c r="B8">
        <v>5.1756053451864599</v>
      </c>
      <c r="C8">
        <v>2.5499999999999998</v>
      </c>
      <c r="D8">
        <v>2.4576271186440599</v>
      </c>
      <c r="E8">
        <v>2.8448275862068901</v>
      </c>
      <c r="F8">
        <v>2.2631578947368398</v>
      </c>
      <c r="I8" t="s">
        <v>232</v>
      </c>
      <c r="J8">
        <f>COUNTIFS(B2:B187, "&gt;=6", B2:B187, "&lt;8")</f>
        <v>27</v>
      </c>
      <c r="K8">
        <f>COUNTIFS(C2:C187, "&gt;=6", C2:C187, "&lt;8")</f>
        <v>14</v>
      </c>
      <c r="L8">
        <f t="shared" ref="L8:N8" si="3">COUNTIFS(D2:D187, "&gt;=6", D2:D187, "&lt;8")</f>
        <v>15</v>
      </c>
      <c r="M8">
        <f t="shared" si="3"/>
        <v>19</v>
      </c>
      <c r="N8">
        <f t="shared" si="3"/>
        <v>15</v>
      </c>
    </row>
    <row r="9" spans="1:14" x14ac:dyDescent="0.25">
      <c r="A9" t="s">
        <v>16</v>
      </c>
      <c r="B9">
        <v>71.530182896238202</v>
      </c>
      <c r="C9">
        <v>23.4237288135593</v>
      </c>
      <c r="D9">
        <v>25.4482758620689</v>
      </c>
      <c r="E9">
        <v>25.824561403508699</v>
      </c>
      <c r="F9">
        <v>23.2678571428571</v>
      </c>
      <c r="I9" t="s">
        <v>233</v>
      </c>
      <c r="J9">
        <f>COUNTIFS(B2:B187, "&gt;=8", B2:B187, "&lt;10")</f>
        <v>27</v>
      </c>
      <c r="K9">
        <f>COUNTIFS(C2:C187, "&gt;=8", C2:C187, "&lt;10")</f>
        <v>6</v>
      </c>
      <c r="L9">
        <f t="shared" ref="L9:N9" si="4">COUNTIFS(D2:D187, "&gt;=8", D2:D187, "&lt;10")</f>
        <v>9</v>
      </c>
      <c r="M9">
        <f t="shared" si="4"/>
        <v>6</v>
      </c>
      <c r="N9">
        <f t="shared" si="4"/>
        <v>5</v>
      </c>
    </row>
    <row r="10" spans="1:14" x14ac:dyDescent="0.25">
      <c r="A10" t="s">
        <v>17</v>
      </c>
      <c r="B10">
        <v>5.3398555095767497</v>
      </c>
      <c r="C10">
        <v>3.52941176470588</v>
      </c>
      <c r="D10">
        <v>4.29850746268656</v>
      </c>
      <c r="E10">
        <v>4.3636363636363598</v>
      </c>
      <c r="F10">
        <v>4.1846153846153804</v>
      </c>
      <c r="I10" t="s">
        <v>234</v>
      </c>
      <c r="J10">
        <f>COUNTIF(B2:B187, "&gt;10")</f>
        <v>50</v>
      </c>
      <c r="K10">
        <f>COUNTIF(C2:C187, "&gt;10")</f>
        <v>14</v>
      </c>
      <c r="L10">
        <f t="shared" ref="L10:N10" si="5">COUNTIF(D2:D187, "&gt;10")</f>
        <v>12</v>
      </c>
      <c r="M10">
        <f t="shared" si="5"/>
        <v>19</v>
      </c>
      <c r="N10">
        <f t="shared" si="5"/>
        <v>10</v>
      </c>
    </row>
    <row r="11" spans="1:14" x14ac:dyDescent="0.25">
      <c r="A11" t="s">
        <v>18</v>
      </c>
      <c r="B11">
        <v>7.4145066858049402</v>
      </c>
      <c r="C11">
        <v>3.3650793650793598</v>
      </c>
      <c r="D11">
        <v>4.06451612903225</v>
      </c>
      <c r="E11">
        <v>5.1147540983606499</v>
      </c>
      <c r="F11">
        <v>5.85</v>
      </c>
      <c r="I11" t="s">
        <v>235</v>
      </c>
      <c r="J11">
        <f>AVERAGE(B2:B187)</f>
        <v>9.1081199002613591</v>
      </c>
      <c r="K11">
        <f t="shared" ref="K11:N11" si="6">AVERAGE(C2:C187)</f>
        <v>4.2965501880232395</v>
      </c>
      <c r="L11">
        <f t="shared" si="6"/>
        <v>4.3121608540088969</v>
      </c>
      <c r="M11">
        <f t="shared" si="6"/>
        <v>4.8237616539830803</v>
      </c>
      <c r="N11">
        <f t="shared" si="6"/>
        <v>3.9960749108750826</v>
      </c>
    </row>
    <row r="12" spans="1:14" x14ac:dyDescent="0.25">
      <c r="A12" t="s">
        <v>19</v>
      </c>
      <c r="B12">
        <v>9.7803913460752998</v>
      </c>
      <c r="C12">
        <v>3.3928571428571401</v>
      </c>
      <c r="D12">
        <v>3.94545454545454</v>
      </c>
      <c r="E12">
        <v>4.3888888888888804</v>
      </c>
      <c r="F12">
        <v>3.6037735849056598</v>
      </c>
    </row>
    <row r="13" spans="1:14" x14ac:dyDescent="0.25">
      <c r="A13" t="s">
        <v>20</v>
      </c>
      <c r="B13">
        <v>11.335254944217199</v>
      </c>
      <c r="C13">
        <v>6.0363636363636299</v>
      </c>
      <c r="D13">
        <v>5.9444444444444402</v>
      </c>
      <c r="E13">
        <v>6.2452830188679203</v>
      </c>
      <c r="F13">
        <v>6.5576923076923004</v>
      </c>
    </row>
    <row r="14" spans="1:14" x14ac:dyDescent="0.25">
      <c r="A14" t="s">
        <v>21</v>
      </c>
      <c r="B14">
        <v>2.1440970172964802</v>
      </c>
      <c r="C14">
        <v>1.3882352941176399</v>
      </c>
      <c r="D14">
        <v>1.69047619047619</v>
      </c>
      <c r="E14">
        <v>1.7108433734939701</v>
      </c>
      <c r="F14">
        <v>1.73170731707317</v>
      </c>
    </row>
    <row r="15" spans="1:14" x14ac:dyDescent="0.25">
      <c r="A15" t="s">
        <v>22</v>
      </c>
      <c r="B15">
        <v>1.6648045233409301</v>
      </c>
      <c r="C15">
        <v>1.09210526315789</v>
      </c>
      <c r="D15">
        <v>1.13333333333333</v>
      </c>
      <c r="E15">
        <v>1.2567567567567499</v>
      </c>
      <c r="F15">
        <v>1.1917808219178001</v>
      </c>
    </row>
    <row r="16" spans="1:14" x14ac:dyDescent="0.25">
      <c r="A16" t="s">
        <v>23</v>
      </c>
      <c r="B16">
        <v>11.1227002339397</v>
      </c>
      <c r="C16">
        <v>7.1923076923076898</v>
      </c>
      <c r="D16">
        <v>6.5098039215686203</v>
      </c>
      <c r="E16">
        <v>7.84</v>
      </c>
      <c r="F16">
        <v>4.1836734693877498</v>
      </c>
    </row>
    <row r="17" spans="1:6" x14ac:dyDescent="0.25">
      <c r="A17" t="s">
        <v>24</v>
      </c>
      <c r="B17">
        <v>8.3629314119264695</v>
      </c>
      <c r="C17">
        <v>2.86</v>
      </c>
      <c r="D17">
        <v>2.81632653061224</v>
      </c>
      <c r="E17">
        <v>3.3333333333333299</v>
      </c>
      <c r="F17">
        <v>3.7872340425531901</v>
      </c>
    </row>
    <row r="18" spans="1:6" x14ac:dyDescent="0.25">
      <c r="A18" t="s">
        <v>25</v>
      </c>
      <c r="B18">
        <v>3.8981332320162099</v>
      </c>
      <c r="C18">
        <v>1.84</v>
      </c>
      <c r="D18">
        <v>2.0204081632653001</v>
      </c>
      <c r="E18">
        <v>1.8125</v>
      </c>
      <c r="F18">
        <v>1.7872340425531901</v>
      </c>
    </row>
    <row r="19" spans="1:6" x14ac:dyDescent="0.25">
      <c r="A19" t="s">
        <v>26</v>
      </c>
      <c r="B19">
        <v>2.7773539415766302</v>
      </c>
      <c r="C19">
        <v>1.7450980392156801</v>
      </c>
      <c r="D19">
        <v>1.96</v>
      </c>
      <c r="E19">
        <v>2</v>
      </c>
      <c r="F19">
        <v>2.0625</v>
      </c>
    </row>
    <row r="20" spans="1:6" x14ac:dyDescent="0.25">
      <c r="A20" t="s">
        <v>27</v>
      </c>
      <c r="B20">
        <v>2.1768587293004602</v>
      </c>
      <c r="C20">
        <v>1</v>
      </c>
      <c r="D20">
        <v>1.35849056603773</v>
      </c>
      <c r="E20">
        <v>1.15384615384615</v>
      </c>
      <c r="F20">
        <v>1.1764705882352899</v>
      </c>
    </row>
    <row r="21" spans="1:6" x14ac:dyDescent="0.25">
      <c r="A21" t="s">
        <v>28</v>
      </c>
      <c r="B21">
        <v>4.5619509683188904</v>
      </c>
      <c r="C21">
        <v>2.1090909090909</v>
      </c>
      <c r="D21">
        <v>2.07407407407407</v>
      </c>
      <c r="E21">
        <v>1.9433962264150899</v>
      </c>
      <c r="F21">
        <v>1.7692307692307601</v>
      </c>
    </row>
    <row r="22" spans="1:6" x14ac:dyDescent="0.25">
      <c r="A22" t="s">
        <v>29</v>
      </c>
      <c r="B22">
        <v>5.7055296255804997</v>
      </c>
      <c r="C22">
        <v>2.0425531914893602</v>
      </c>
      <c r="D22">
        <v>1.97826086956521</v>
      </c>
      <c r="E22">
        <v>2.48888888888888</v>
      </c>
      <c r="F22">
        <v>2.5681818181818099</v>
      </c>
    </row>
    <row r="23" spans="1:6" x14ac:dyDescent="0.25">
      <c r="A23" t="s">
        <v>30</v>
      </c>
      <c r="B23">
        <v>10.2926513049084</v>
      </c>
      <c r="C23">
        <v>4.1063829787234001</v>
      </c>
      <c r="D23">
        <v>4.8478260869565197</v>
      </c>
      <c r="E23">
        <v>4.5111111111111102</v>
      </c>
      <c r="F23">
        <v>3.5681818181818099</v>
      </c>
    </row>
    <row r="24" spans="1:6" x14ac:dyDescent="0.25">
      <c r="A24" t="s">
        <v>31</v>
      </c>
      <c r="B24">
        <v>8.5904909408609598</v>
      </c>
      <c r="C24">
        <v>4.0425531914893602</v>
      </c>
      <c r="D24">
        <v>5.0869565217391299</v>
      </c>
      <c r="E24">
        <v>4.0888888888888797</v>
      </c>
      <c r="F24">
        <v>2.6818181818181799</v>
      </c>
    </row>
    <row r="25" spans="1:6" x14ac:dyDescent="0.25">
      <c r="A25">
        <v>429</v>
      </c>
      <c r="B25">
        <v>8.6605797802259392</v>
      </c>
      <c r="C25">
        <v>5.3617021276595702</v>
      </c>
      <c r="D25">
        <v>5.5217391304347796</v>
      </c>
      <c r="E25">
        <v>5.5777777777777704</v>
      </c>
      <c r="F25">
        <v>3.5</v>
      </c>
    </row>
    <row r="26" spans="1:6" x14ac:dyDescent="0.25">
      <c r="A26" t="s">
        <v>32</v>
      </c>
      <c r="B26">
        <v>4.3612904017043697</v>
      </c>
      <c r="C26">
        <v>2.31914893617021</v>
      </c>
      <c r="D26">
        <v>2.3260869565217299</v>
      </c>
      <c r="E26">
        <v>2.3555555555555499</v>
      </c>
      <c r="F26">
        <v>2.5909090909090899</v>
      </c>
    </row>
    <row r="27" spans="1:6" x14ac:dyDescent="0.25">
      <c r="A27" t="s">
        <v>33</v>
      </c>
      <c r="B27">
        <v>4.1304872537304202</v>
      </c>
      <c r="C27">
        <v>2.2173913043478199</v>
      </c>
      <c r="D27">
        <v>2.2888888888888799</v>
      </c>
      <c r="E27">
        <v>2.6818181818181799</v>
      </c>
      <c r="F27">
        <v>2.0930232558139501</v>
      </c>
    </row>
    <row r="28" spans="1:6" x14ac:dyDescent="0.25">
      <c r="A28" t="s">
        <v>34</v>
      </c>
      <c r="B28">
        <v>5.2180283202333602</v>
      </c>
      <c r="C28">
        <v>1.83720930232558</v>
      </c>
      <c r="D28">
        <v>2.09523809523809</v>
      </c>
      <c r="E28">
        <v>2.2195121951219501</v>
      </c>
      <c r="F28">
        <v>2.375</v>
      </c>
    </row>
    <row r="29" spans="1:6" x14ac:dyDescent="0.25">
      <c r="A29" t="s">
        <v>35</v>
      </c>
      <c r="B29">
        <v>4.0666801717850998</v>
      </c>
      <c r="C29">
        <v>1.0465116279069699</v>
      </c>
      <c r="D29">
        <v>1.2619047619047601</v>
      </c>
      <c r="E29">
        <v>1.0487804878048701</v>
      </c>
      <c r="F29">
        <v>1</v>
      </c>
    </row>
    <row r="30" spans="1:6" x14ac:dyDescent="0.25">
      <c r="A30" t="s">
        <v>36</v>
      </c>
      <c r="B30">
        <v>2.80655128995785</v>
      </c>
      <c r="C30">
        <v>2.1276595744680802</v>
      </c>
      <c r="D30">
        <v>2.63043478260869</v>
      </c>
      <c r="E30">
        <v>2.3555555555555499</v>
      </c>
      <c r="F30">
        <v>1.6590909090909001</v>
      </c>
    </row>
    <row r="31" spans="1:6" x14ac:dyDescent="0.25">
      <c r="A31" t="s">
        <v>37</v>
      </c>
      <c r="B31">
        <v>10.353826321260501</v>
      </c>
      <c r="C31">
        <v>2.5750000000000002</v>
      </c>
      <c r="D31">
        <v>2.5128205128205101</v>
      </c>
      <c r="E31">
        <v>2.9473684210526301</v>
      </c>
      <c r="F31">
        <v>3.0540540540540499</v>
      </c>
    </row>
    <row r="32" spans="1:6" x14ac:dyDescent="0.25">
      <c r="A32" t="s">
        <v>38</v>
      </c>
      <c r="B32">
        <v>22.098580108448498</v>
      </c>
      <c r="C32">
        <v>6.1025641025641004</v>
      </c>
      <c r="D32">
        <v>7.3947368421052602</v>
      </c>
      <c r="E32">
        <v>7.8378378378378297</v>
      </c>
      <c r="F32">
        <v>9.6388888888888893</v>
      </c>
    </row>
    <row r="33" spans="1:6" x14ac:dyDescent="0.25">
      <c r="A33" t="s">
        <v>39</v>
      </c>
      <c r="B33">
        <v>6.3873668709195002</v>
      </c>
      <c r="C33">
        <v>1.17948717948717</v>
      </c>
      <c r="D33">
        <v>1.1842105263157801</v>
      </c>
      <c r="E33">
        <v>1.13513513513513</v>
      </c>
      <c r="F33">
        <v>1.19444444444444</v>
      </c>
    </row>
    <row r="34" spans="1:6" x14ac:dyDescent="0.25">
      <c r="A34" t="s">
        <v>40</v>
      </c>
      <c r="B34">
        <v>11.0002256811467</v>
      </c>
      <c r="C34">
        <v>3.1282051282051202</v>
      </c>
      <c r="D34">
        <v>3.8947368421052602</v>
      </c>
      <c r="E34">
        <v>5.0810810810810798</v>
      </c>
      <c r="F34">
        <v>5.0277777777777697</v>
      </c>
    </row>
    <row r="35" spans="1:6" x14ac:dyDescent="0.25">
      <c r="A35" t="s">
        <v>41</v>
      </c>
      <c r="B35">
        <v>29.320086533902298</v>
      </c>
      <c r="C35">
        <v>5.4358974358974299</v>
      </c>
      <c r="D35">
        <v>6.9736842105263097</v>
      </c>
      <c r="E35">
        <v>8.9729729729729701</v>
      </c>
      <c r="F35">
        <v>10.0277777777777</v>
      </c>
    </row>
    <row r="36" spans="1:6" x14ac:dyDescent="0.25">
      <c r="A36" t="s">
        <v>42</v>
      </c>
      <c r="B36">
        <v>19.059584381952799</v>
      </c>
      <c r="C36">
        <v>4.94871794871794</v>
      </c>
      <c r="D36">
        <v>4.0263157894736796</v>
      </c>
      <c r="E36">
        <v>3.8108108108108101</v>
      </c>
      <c r="F36">
        <v>5.5</v>
      </c>
    </row>
    <row r="37" spans="1:6" x14ac:dyDescent="0.25">
      <c r="A37" t="s">
        <v>43</v>
      </c>
      <c r="B37">
        <v>7.5774527057421697</v>
      </c>
      <c r="C37">
        <v>3.2051282051282</v>
      </c>
      <c r="D37">
        <v>3.9210526315789398</v>
      </c>
      <c r="E37">
        <v>3.8378378378378302</v>
      </c>
      <c r="F37">
        <v>3.1944444444444402</v>
      </c>
    </row>
    <row r="38" spans="1:6" x14ac:dyDescent="0.25">
      <c r="A38" t="s">
        <v>44</v>
      </c>
      <c r="B38">
        <v>7.0998262939052399</v>
      </c>
      <c r="C38">
        <v>1.87179487179487</v>
      </c>
      <c r="D38">
        <v>1.84210526315789</v>
      </c>
      <c r="E38">
        <v>2.1891891891891802</v>
      </c>
      <c r="F38">
        <v>2.1944444444444402</v>
      </c>
    </row>
    <row r="39" spans="1:6" x14ac:dyDescent="0.25">
      <c r="A39" t="s">
        <v>45</v>
      </c>
      <c r="B39">
        <v>7.3158137894979998</v>
      </c>
      <c r="C39">
        <v>2.8205128205128198</v>
      </c>
      <c r="D39">
        <v>3.2105263157894699</v>
      </c>
      <c r="E39">
        <v>3.4594594594594499</v>
      </c>
      <c r="F39">
        <v>3.30555555555555</v>
      </c>
    </row>
    <row r="40" spans="1:6" x14ac:dyDescent="0.25">
      <c r="A40" t="s">
        <v>46</v>
      </c>
      <c r="B40">
        <v>2.4133617628645299</v>
      </c>
      <c r="C40">
        <v>1.31914893617021</v>
      </c>
      <c r="D40">
        <v>1.4130434782608601</v>
      </c>
      <c r="E40">
        <v>1.2666666666666599</v>
      </c>
      <c r="F40">
        <v>1.38636363636363</v>
      </c>
    </row>
    <row r="41" spans="1:6" x14ac:dyDescent="0.25">
      <c r="A41" t="s">
        <v>47</v>
      </c>
      <c r="B41">
        <v>15.109937873095699</v>
      </c>
      <c r="C41">
        <v>2.7179487179487101</v>
      </c>
      <c r="D41">
        <v>3.9210526315789398</v>
      </c>
      <c r="E41">
        <v>4.8378378378378297</v>
      </c>
      <c r="F41">
        <v>5.0833333333333304</v>
      </c>
    </row>
    <row r="42" spans="1:6" x14ac:dyDescent="0.25">
      <c r="A42" t="s">
        <v>48</v>
      </c>
      <c r="B42">
        <v>16.771807485623199</v>
      </c>
      <c r="C42">
        <v>10.025641025641001</v>
      </c>
      <c r="D42">
        <v>7.9210526315789398</v>
      </c>
      <c r="E42">
        <v>10.351351351351299</v>
      </c>
      <c r="F42">
        <v>5.6666666666666599</v>
      </c>
    </row>
    <row r="43" spans="1:6" x14ac:dyDescent="0.25">
      <c r="A43" t="s">
        <v>49</v>
      </c>
      <c r="B43">
        <v>2.1862082656698401</v>
      </c>
      <c r="C43">
        <v>1.84782608695652</v>
      </c>
      <c r="D43">
        <v>1.6666666666666601</v>
      </c>
      <c r="E43">
        <v>2</v>
      </c>
      <c r="F43">
        <v>1.6046511627906901</v>
      </c>
    </row>
    <row r="44" spans="1:6" x14ac:dyDescent="0.25">
      <c r="A44" t="s">
        <v>50</v>
      </c>
      <c r="B44">
        <v>9.7857632430000798</v>
      </c>
      <c r="C44">
        <v>3.2820512820512802</v>
      </c>
      <c r="D44">
        <v>4.7105263157894699</v>
      </c>
      <c r="E44">
        <v>5.4054054054053999</v>
      </c>
      <c r="F44">
        <v>5.4166666666666599</v>
      </c>
    </row>
    <row r="45" spans="1:6" x14ac:dyDescent="0.25">
      <c r="A45" t="s">
        <v>51</v>
      </c>
      <c r="B45">
        <v>1.7652422142992099</v>
      </c>
      <c r="C45">
        <v>1.48837209302325</v>
      </c>
      <c r="D45">
        <v>1.71428571428571</v>
      </c>
      <c r="E45">
        <v>1.4634146341463401</v>
      </c>
      <c r="F45">
        <v>1.2</v>
      </c>
    </row>
    <row r="46" spans="1:6" x14ac:dyDescent="0.25">
      <c r="A46" t="s">
        <v>52</v>
      </c>
      <c r="B46">
        <v>21.5491536955691</v>
      </c>
      <c r="C46">
        <v>8.8000000000000007</v>
      </c>
      <c r="D46">
        <v>10.058823529411701</v>
      </c>
      <c r="E46">
        <v>11.6666666666666</v>
      </c>
      <c r="F46">
        <v>11.3125</v>
      </c>
    </row>
    <row r="47" spans="1:6" x14ac:dyDescent="0.25">
      <c r="A47" t="s">
        <v>53</v>
      </c>
      <c r="B47">
        <v>44.031561545072499</v>
      </c>
      <c r="C47">
        <v>23.8</v>
      </c>
      <c r="D47">
        <v>24.3823529411764</v>
      </c>
      <c r="E47">
        <v>26.060606060605998</v>
      </c>
      <c r="F47">
        <v>20.75</v>
      </c>
    </row>
    <row r="48" spans="1:6" x14ac:dyDescent="0.25">
      <c r="A48" t="s">
        <v>54</v>
      </c>
      <c r="B48">
        <v>14.962918576521499</v>
      </c>
      <c r="C48">
        <v>5.71428571428571</v>
      </c>
      <c r="D48">
        <v>6.1470588235294104</v>
      </c>
      <c r="E48">
        <v>6.4242424242424203</v>
      </c>
      <c r="F48">
        <v>4.65625</v>
      </c>
    </row>
    <row r="49" spans="1:6" x14ac:dyDescent="0.25">
      <c r="A49" t="s">
        <v>55</v>
      </c>
      <c r="B49">
        <v>38.306583826712497</v>
      </c>
      <c r="C49">
        <v>20.342857142857099</v>
      </c>
      <c r="D49">
        <v>14.117647058823501</v>
      </c>
      <c r="E49">
        <v>22.272727272727199</v>
      </c>
      <c r="F49">
        <v>13.25</v>
      </c>
    </row>
    <row r="50" spans="1:6" x14ac:dyDescent="0.25">
      <c r="A50" t="s">
        <v>56</v>
      </c>
      <c r="B50">
        <v>7.3155541762159402</v>
      </c>
      <c r="C50">
        <v>2.3714285714285701</v>
      </c>
      <c r="D50">
        <v>2.5882352941176401</v>
      </c>
      <c r="E50">
        <v>2.5151515151515098</v>
      </c>
      <c r="F50">
        <v>2.46875</v>
      </c>
    </row>
    <row r="51" spans="1:6" x14ac:dyDescent="0.25">
      <c r="A51" t="s">
        <v>57</v>
      </c>
      <c r="B51">
        <v>4.8042688365056696</v>
      </c>
      <c r="C51">
        <v>2.0526315789473601</v>
      </c>
      <c r="D51">
        <v>2.2972972972972898</v>
      </c>
      <c r="E51">
        <v>2.5277777777777701</v>
      </c>
      <c r="F51">
        <v>2.4571428571428502</v>
      </c>
    </row>
    <row r="52" spans="1:6" x14ac:dyDescent="0.25">
      <c r="A52" t="s">
        <v>58</v>
      </c>
      <c r="B52">
        <v>8.5020013687293101</v>
      </c>
      <c r="C52">
        <v>5.6285714285714201</v>
      </c>
      <c r="D52">
        <v>5.2647058823529402</v>
      </c>
      <c r="E52">
        <v>5.9696969696969697</v>
      </c>
      <c r="F52">
        <v>4.4375</v>
      </c>
    </row>
    <row r="53" spans="1:6" x14ac:dyDescent="0.25">
      <c r="A53" t="s">
        <v>59</v>
      </c>
      <c r="B53">
        <v>3.8840348071046602</v>
      </c>
      <c r="C53">
        <v>2.02857142857142</v>
      </c>
      <c r="D53">
        <v>2.3529411764705799</v>
      </c>
      <c r="E53">
        <v>2.9393939393939301</v>
      </c>
      <c r="F53">
        <v>3.09375</v>
      </c>
    </row>
    <row r="54" spans="1:6" x14ac:dyDescent="0.25">
      <c r="A54" t="s">
        <v>60</v>
      </c>
      <c r="B54">
        <v>1.54241721362396</v>
      </c>
      <c r="C54">
        <v>1.48837209302325</v>
      </c>
      <c r="D54">
        <v>1.6666666666666601</v>
      </c>
      <c r="E54">
        <v>1.3170731707317</v>
      </c>
      <c r="F54">
        <v>1.45</v>
      </c>
    </row>
    <row r="55" spans="1:6" x14ac:dyDescent="0.25">
      <c r="A55" t="s">
        <v>61</v>
      </c>
      <c r="B55">
        <v>4.3238456067403401</v>
      </c>
      <c r="C55">
        <v>1.7179487179487101</v>
      </c>
      <c r="D55">
        <v>1.6842105263157801</v>
      </c>
      <c r="E55">
        <v>2</v>
      </c>
      <c r="F55">
        <v>1.9166666666666601</v>
      </c>
    </row>
    <row r="56" spans="1:6" x14ac:dyDescent="0.25">
      <c r="A56" t="s">
        <v>62</v>
      </c>
      <c r="B56">
        <v>14.613800634964701</v>
      </c>
      <c r="C56">
        <v>5.875</v>
      </c>
      <c r="D56">
        <v>5.5483870967741904</v>
      </c>
      <c r="E56">
        <v>8.0333333333333297</v>
      </c>
      <c r="F56">
        <v>8.2413793103448203</v>
      </c>
    </row>
    <row r="57" spans="1:6" x14ac:dyDescent="0.25">
      <c r="A57" t="s">
        <v>63</v>
      </c>
      <c r="B57">
        <v>8.7851223581757498</v>
      </c>
      <c r="C57">
        <v>3.3548387096774102</v>
      </c>
      <c r="D57">
        <v>3.5666666666666602</v>
      </c>
      <c r="E57">
        <v>3.8275862068965498</v>
      </c>
      <c r="F57">
        <v>4.0714285714285703</v>
      </c>
    </row>
    <row r="58" spans="1:6" x14ac:dyDescent="0.25">
      <c r="A58" t="s">
        <v>64</v>
      </c>
      <c r="B58">
        <v>10.1610738121722</v>
      </c>
      <c r="C58">
        <v>5.1935483870967696</v>
      </c>
      <c r="D58">
        <v>4.1333333333333302</v>
      </c>
      <c r="E58">
        <v>5.5517241379310303</v>
      </c>
      <c r="F58">
        <v>2.8214285714285698</v>
      </c>
    </row>
    <row r="59" spans="1:6" x14ac:dyDescent="0.25">
      <c r="A59" t="s">
        <v>65</v>
      </c>
      <c r="B59">
        <v>8.8914157264685603</v>
      </c>
      <c r="C59">
        <v>3.87096774193548</v>
      </c>
      <c r="D59">
        <v>3.9666666666666601</v>
      </c>
      <c r="E59">
        <v>4.1034482758620596</v>
      </c>
      <c r="F59">
        <v>2.96428571428571</v>
      </c>
    </row>
    <row r="60" spans="1:6" x14ac:dyDescent="0.25">
      <c r="A60" t="s">
        <v>66</v>
      </c>
      <c r="B60">
        <v>14.3345734678743</v>
      </c>
      <c r="C60">
        <v>4.0322580645161201</v>
      </c>
      <c r="D60">
        <v>3.6</v>
      </c>
      <c r="E60">
        <v>4.5172413793103399</v>
      </c>
      <c r="F60">
        <v>3.3928571428571401</v>
      </c>
    </row>
    <row r="61" spans="1:6" x14ac:dyDescent="0.25">
      <c r="A61" t="s">
        <v>67</v>
      </c>
      <c r="B61">
        <v>3.8167461200275401</v>
      </c>
      <c r="C61">
        <v>1.7096774193548301</v>
      </c>
      <c r="D61">
        <v>2.3333333333333299</v>
      </c>
      <c r="E61">
        <v>1.9655172413793101</v>
      </c>
      <c r="F61">
        <v>1.9285714285714199</v>
      </c>
    </row>
    <row r="62" spans="1:6" x14ac:dyDescent="0.25">
      <c r="A62" t="s">
        <v>68</v>
      </c>
      <c r="B62">
        <v>7.5025233063191896</v>
      </c>
      <c r="C62">
        <v>3.38709677419354</v>
      </c>
      <c r="D62">
        <v>3.3333333333333299</v>
      </c>
      <c r="E62">
        <v>3.41379310344827</v>
      </c>
      <c r="F62">
        <v>2.8214285714285698</v>
      </c>
    </row>
    <row r="63" spans="1:6" x14ac:dyDescent="0.25">
      <c r="A63" t="s">
        <v>69</v>
      </c>
      <c r="B63">
        <v>6.02043143174956</v>
      </c>
      <c r="C63">
        <v>1.7741935483870901</v>
      </c>
      <c r="D63">
        <v>2.5666666666666602</v>
      </c>
      <c r="E63">
        <v>2.41379310344827</v>
      </c>
      <c r="F63">
        <v>2.3214285714285698</v>
      </c>
    </row>
    <row r="64" spans="1:6" x14ac:dyDescent="0.25">
      <c r="A64" t="s">
        <v>70</v>
      </c>
      <c r="B64">
        <v>35.321550399915203</v>
      </c>
      <c r="C64">
        <v>16.612903225806399</v>
      </c>
      <c r="D64">
        <v>15.133333333333301</v>
      </c>
      <c r="E64">
        <v>17.482758620689602</v>
      </c>
      <c r="F64">
        <v>13.8928571428571</v>
      </c>
    </row>
    <row r="65" spans="1:6" x14ac:dyDescent="0.25">
      <c r="A65" t="s">
        <v>71</v>
      </c>
      <c r="B65">
        <v>15.800099978812399</v>
      </c>
      <c r="C65">
        <v>9.0967741935483808</v>
      </c>
      <c r="D65">
        <v>9.5</v>
      </c>
      <c r="E65">
        <v>9.2758620689655107</v>
      </c>
      <c r="F65">
        <v>6.8571428571428497</v>
      </c>
    </row>
    <row r="66" spans="1:6" x14ac:dyDescent="0.25">
      <c r="A66" t="s">
        <v>72</v>
      </c>
      <c r="B66">
        <v>6.7537495365220597</v>
      </c>
      <c r="C66">
        <v>2.2258064516128999</v>
      </c>
      <c r="D66">
        <v>2.2666666666666599</v>
      </c>
      <c r="E66">
        <v>2.3448275862068901</v>
      </c>
      <c r="F66">
        <v>2.21428571428571</v>
      </c>
    </row>
    <row r="67" spans="1:6" x14ac:dyDescent="0.25">
      <c r="A67" t="s">
        <v>73</v>
      </c>
      <c r="B67">
        <v>0.76850974548006001</v>
      </c>
      <c r="C67">
        <v>0.73469387755102</v>
      </c>
      <c r="D67">
        <v>0.6875</v>
      </c>
      <c r="E67">
        <v>0.63829787234042501</v>
      </c>
      <c r="F67">
        <v>0.54347826086956497</v>
      </c>
    </row>
    <row r="68" spans="1:6" x14ac:dyDescent="0.25">
      <c r="A68" t="s">
        <v>74</v>
      </c>
      <c r="B68">
        <v>7.3750524539317599</v>
      </c>
      <c r="C68">
        <v>4.1333333333333302</v>
      </c>
      <c r="D68">
        <v>2.7931034482758599</v>
      </c>
      <c r="E68">
        <v>4.2857142857142803</v>
      </c>
      <c r="F68">
        <v>3.4444444444444402</v>
      </c>
    </row>
    <row r="69" spans="1:6" x14ac:dyDescent="0.25">
      <c r="A69" t="s">
        <v>75</v>
      </c>
      <c r="B69">
        <v>9.1248775094019798</v>
      </c>
      <c r="C69">
        <v>6.1612903225806397</v>
      </c>
      <c r="D69">
        <v>7.2333333333333298</v>
      </c>
      <c r="E69">
        <v>6.9655172413793096</v>
      </c>
      <c r="F69">
        <v>4.1785714285714199</v>
      </c>
    </row>
    <row r="70" spans="1:6" x14ac:dyDescent="0.25">
      <c r="A70" t="s">
        <v>76</v>
      </c>
      <c r="B70">
        <v>2.7453863346104699</v>
      </c>
      <c r="C70">
        <v>1.2333333333333301</v>
      </c>
      <c r="D70">
        <v>1.17241379310344</v>
      </c>
      <c r="E70">
        <v>1.1785714285714199</v>
      </c>
      <c r="F70">
        <v>1.44444444444444</v>
      </c>
    </row>
    <row r="71" spans="1:6" x14ac:dyDescent="0.25">
      <c r="A71" t="s">
        <v>77</v>
      </c>
      <c r="B71">
        <v>8.9593490121298807</v>
      </c>
      <c r="C71">
        <v>6</v>
      </c>
      <c r="D71">
        <v>5.8333333333333304</v>
      </c>
      <c r="E71">
        <v>6.3793103448275801</v>
      </c>
      <c r="F71">
        <v>3.1785714285714199</v>
      </c>
    </row>
    <row r="72" spans="1:6" x14ac:dyDescent="0.25">
      <c r="A72" t="s">
        <v>78</v>
      </c>
      <c r="B72">
        <v>20.269323057365298</v>
      </c>
      <c r="C72">
        <v>11.967741935483801</v>
      </c>
      <c r="D72">
        <v>11.133333333333301</v>
      </c>
      <c r="E72">
        <v>11.8965517241379</v>
      </c>
      <c r="F72">
        <v>7.1071428571428497</v>
      </c>
    </row>
    <row r="73" spans="1:6" x14ac:dyDescent="0.25">
      <c r="A73" t="s">
        <v>79</v>
      </c>
      <c r="B73">
        <v>7.4121328224776502</v>
      </c>
      <c r="C73">
        <v>2.7</v>
      </c>
      <c r="D73">
        <v>3.8275862068965498</v>
      </c>
      <c r="E73">
        <v>3.96428571428571</v>
      </c>
      <c r="F73">
        <v>4.0370370370370301</v>
      </c>
    </row>
    <row r="74" spans="1:6" x14ac:dyDescent="0.25">
      <c r="A74" t="s">
        <v>80</v>
      </c>
      <c r="B74">
        <v>4.46058980878224</v>
      </c>
      <c r="C74">
        <v>1.74193548387096</v>
      </c>
      <c r="D74">
        <v>2.0666666666666602</v>
      </c>
      <c r="E74">
        <v>1.9655172413793101</v>
      </c>
      <c r="F74">
        <v>1.96428571428571</v>
      </c>
    </row>
    <row r="75" spans="1:6" x14ac:dyDescent="0.25">
      <c r="A75" t="s">
        <v>81</v>
      </c>
      <c r="B75">
        <v>3.9553143539117501</v>
      </c>
      <c r="C75">
        <v>3</v>
      </c>
      <c r="D75">
        <v>1.6451612903225801</v>
      </c>
      <c r="E75">
        <v>2.86666666666666</v>
      </c>
      <c r="F75">
        <v>2.0344827586206802</v>
      </c>
    </row>
    <row r="76" spans="1:6" x14ac:dyDescent="0.25">
      <c r="A76" t="s">
        <v>82</v>
      </c>
      <c r="B76">
        <v>10.608596304716899</v>
      </c>
      <c r="C76">
        <v>3.7586206896551699</v>
      </c>
      <c r="D76">
        <v>4.1428571428571397</v>
      </c>
      <c r="E76">
        <v>4.7037037037036997</v>
      </c>
      <c r="F76">
        <v>3.4615384615384599</v>
      </c>
    </row>
    <row r="77" spans="1:6" x14ac:dyDescent="0.25">
      <c r="A77" t="s">
        <v>83</v>
      </c>
      <c r="B77">
        <v>0.98610038610038597</v>
      </c>
      <c r="C77">
        <v>0.54054054054054002</v>
      </c>
      <c r="D77">
        <v>0.58333333333333304</v>
      </c>
      <c r="E77">
        <v>0.65714285714285703</v>
      </c>
      <c r="F77">
        <v>0.47058823529411697</v>
      </c>
    </row>
    <row r="78" spans="1:6" x14ac:dyDescent="0.25">
      <c r="A78" t="s">
        <v>84</v>
      </c>
      <c r="B78">
        <v>3.4396856671554201</v>
      </c>
      <c r="C78">
        <v>2.6666666666666599</v>
      </c>
      <c r="D78">
        <v>2.90625</v>
      </c>
      <c r="E78">
        <v>2.5161290322580601</v>
      </c>
      <c r="F78">
        <v>1.93333333333333</v>
      </c>
    </row>
    <row r="79" spans="1:6" x14ac:dyDescent="0.25">
      <c r="A79" t="s">
        <v>85</v>
      </c>
      <c r="B79">
        <v>7.3591585266585202</v>
      </c>
      <c r="C79">
        <v>3.3928571428571401</v>
      </c>
      <c r="D79">
        <v>3.7037037037037002</v>
      </c>
      <c r="E79">
        <v>3.7692307692307598</v>
      </c>
      <c r="F79">
        <v>3.4</v>
      </c>
    </row>
    <row r="80" spans="1:6" x14ac:dyDescent="0.25">
      <c r="A80" t="s">
        <v>86</v>
      </c>
      <c r="B80">
        <v>7.8071947496947498</v>
      </c>
      <c r="C80">
        <v>5.3214285714285703</v>
      </c>
      <c r="D80">
        <v>6</v>
      </c>
      <c r="E80">
        <v>5.2692307692307603</v>
      </c>
      <c r="F80">
        <v>3.68</v>
      </c>
    </row>
    <row r="81" spans="1:6" x14ac:dyDescent="0.25">
      <c r="A81" t="s">
        <v>87</v>
      </c>
      <c r="B81">
        <v>9.5165177255694502</v>
      </c>
      <c r="C81">
        <v>7.7241379310344804</v>
      </c>
      <c r="D81">
        <v>7.8214285714285703</v>
      </c>
      <c r="E81">
        <v>6.9629629629629601</v>
      </c>
      <c r="F81">
        <v>4.0769230769230704</v>
      </c>
    </row>
    <row r="82" spans="1:6" x14ac:dyDescent="0.25">
      <c r="A82" t="s">
        <v>88</v>
      </c>
      <c r="B82">
        <v>5.1889336589336503</v>
      </c>
      <c r="C82">
        <v>3.6785714285714199</v>
      </c>
      <c r="D82">
        <v>2.9259259259259198</v>
      </c>
      <c r="E82">
        <v>3.7692307692307598</v>
      </c>
      <c r="F82">
        <v>3.12</v>
      </c>
    </row>
    <row r="83" spans="1:6" x14ac:dyDescent="0.25">
      <c r="A83" t="s">
        <v>89</v>
      </c>
      <c r="B83">
        <v>0.801962618787318</v>
      </c>
      <c r="C83">
        <v>0.89361702127659504</v>
      </c>
      <c r="D83">
        <v>0.95652173913043403</v>
      </c>
      <c r="E83">
        <v>0.97777777777777697</v>
      </c>
      <c r="F83">
        <v>0.84090909090909005</v>
      </c>
    </row>
    <row r="84" spans="1:6" x14ac:dyDescent="0.25">
      <c r="A84" t="s">
        <v>90</v>
      </c>
      <c r="B84">
        <v>1.3786293164200101</v>
      </c>
      <c r="C84">
        <v>0.91111111111111098</v>
      </c>
      <c r="D84">
        <v>1.4090909090909001</v>
      </c>
      <c r="E84">
        <v>1.13953488372093</v>
      </c>
      <c r="F84">
        <v>1.09523809523809</v>
      </c>
    </row>
    <row r="85" spans="1:6" x14ac:dyDescent="0.25">
      <c r="A85" t="s">
        <v>91</v>
      </c>
      <c r="B85">
        <v>3.7586657132263301</v>
      </c>
      <c r="C85">
        <v>3.54838709677419</v>
      </c>
      <c r="D85">
        <v>2.9666666666666601</v>
      </c>
      <c r="E85">
        <v>3.9310344827586201</v>
      </c>
      <c r="F85">
        <v>3.46428571428571</v>
      </c>
    </row>
    <row r="86" spans="1:6" x14ac:dyDescent="0.25">
      <c r="A86" t="s">
        <v>92</v>
      </c>
      <c r="B86">
        <v>67.401168091168003</v>
      </c>
      <c r="C86">
        <v>22.037037037036999</v>
      </c>
      <c r="D86">
        <v>21.192307692307601</v>
      </c>
      <c r="E86">
        <v>22.92</v>
      </c>
      <c r="F86">
        <v>22.3333333333333</v>
      </c>
    </row>
    <row r="87" spans="1:6" x14ac:dyDescent="0.25">
      <c r="A87" t="s">
        <v>93</v>
      </c>
      <c r="B87">
        <v>7.9132834757834702</v>
      </c>
      <c r="C87">
        <v>3.8518518518518499</v>
      </c>
      <c r="D87">
        <v>3.1923076923076898</v>
      </c>
      <c r="E87">
        <v>4.08</v>
      </c>
      <c r="F87">
        <v>2.875</v>
      </c>
    </row>
    <row r="88" spans="1:6" x14ac:dyDescent="0.25">
      <c r="A88" t="s">
        <v>94</v>
      </c>
      <c r="B88">
        <v>9.7260541310541306</v>
      </c>
      <c r="C88">
        <v>5.9629629629629601</v>
      </c>
      <c r="D88">
        <v>5.5</v>
      </c>
      <c r="E88">
        <v>6.4</v>
      </c>
      <c r="F88">
        <v>4.6666666666666599</v>
      </c>
    </row>
    <row r="89" spans="1:6" x14ac:dyDescent="0.25">
      <c r="A89" t="s">
        <v>95</v>
      </c>
      <c r="B89">
        <v>8.1130911680911595</v>
      </c>
      <c r="C89">
        <v>4.5925925925925899</v>
      </c>
      <c r="D89">
        <v>4.6923076923076898</v>
      </c>
      <c r="E89">
        <v>4.4800000000000004</v>
      </c>
      <c r="F89">
        <v>4.125</v>
      </c>
    </row>
    <row r="90" spans="1:6" x14ac:dyDescent="0.25">
      <c r="A90" t="s">
        <v>96</v>
      </c>
      <c r="B90">
        <v>11.5688888888888</v>
      </c>
      <c r="C90">
        <v>4.8888888888888804</v>
      </c>
      <c r="D90">
        <v>3.7307692307692299</v>
      </c>
      <c r="E90">
        <v>4.96</v>
      </c>
      <c r="F90">
        <v>4.4166666666666599</v>
      </c>
    </row>
    <row r="91" spans="1:6" x14ac:dyDescent="0.25">
      <c r="A91" t="s">
        <v>97</v>
      </c>
      <c r="B91">
        <v>12.397539173789101</v>
      </c>
      <c r="C91">
        <v>6.2962962962962896</v>
      </c>
      <c r="D91">
        <v>7.5769230769230704</v>
      </c>
      <c r="E91">
        <v>7.92</v>
      </c>
      <c r="F91">
        <v>4.7083333333333304</v>
      </c>
    </row>
    <row r="92" spans="1:6" x14ac:dyDescent="0.25">
      <c r="A92" t="s">
        <v>98</v>
      </c>
      <c r="B92">
        <v>8.3520477207977208</v>
      </c>
      <c r="C92">
        <v>4.55555555555555</v>
      </c>
      <c r="D92">
        <v>3.1538461538461502</v>
      </c>
      <c r="E92">
        <v>4.5599999999999996</v>
      </c>
      <c r="F92">
        <v>2.75</v>
      </c>
    </row>
    <row r="93" spans="1:6" x14ac:dyDescent="0.25">
      <c r="A93" t="s">
        <v>99</v>
      </c>
      <c r="B93">
        <v>4.5088568376068299</v>
      </c>
      <c r="C93">
        <v>1.92592592592592</v>
      </c>
      <c r="D93">
        <v>2.2692307692307598</v>
      </c>
      <c r="E93">
        <v>2.36</v>
      </c>
      <c r="F93">
        <v>2.2083333333333299</v>
      </c>
    </row>
    <row r="94" spans="1:6" x14ac:dyDescent="0.25">
      <c r="A94" t="s">
        <v>100</v>
      </c>
      <c r="B94">
        <v>13.4049608262108</v>
      </c>
      <c r="C94">
        <v>6.07407407407407</v>
      </c>
      <c r="D94">
        <v>6.7692307692307603</v>
      </c>
      <c r="E94">
        <v>6.52</v>
      </c>
      <c r="F94">
        <v>5.9583333333333304</v>
      </c>
    </row>
    <row r="95" spans="1:6" x14ac:dyDescent="0.25">
      <c r="A95" t="s">
        <v>101</v>
      </c>
      <c r="B95">
        <v>30.424148860398802</v>
      </c>
      <c r="C95">
        <v>14.4444444444444</v>
      </c>
      <c r="D95">
        <v>14.5</v>
      </c>
      <c r="E95">
        <v>13.52</v>
      </c>
      <c r="F95">
        <v>6</v>
      </c>
    </row>
    <row r="96" spans="1:6" x14ac:dyDescent="0.25">
      <c r="A96" t="s">
        <v>102</v>
      </c>
      <c r="B96">
        <v>44.371745014245001</v>
      </c>
      <c r="C96">
        <v>14.1851851851851</v>
      </c>
      <c r="D96">
        <v>13.9615384615384</v>
      </c>
      <c r="E96">
        <v>14.24</v>
      </c>
      <c r="F96">
        <v>7</v>
      </c>
    </row>
    <row r="97" spans="1:6" x14ac:dyDescent="0.25">
      <c r="A97" t="s">
        <v>100</v>
      </c>
      <c r="B97">
        <v>13.400331196581099</v>
      </c>
      <c r="C97">
        <v>5.7037037037036997</v>
      </c>
      <c r="D97">
        <v>6.0384615384615303</v>
      </c>
      <c r="E97">
        <v>6.92</v>
      </c>
      <c r="F97">
        <v>6.625</v>
      </c>
    </row>
    <row r="98" spans="1:6" x14ac:dyDescent="0.25">
      <c r="A98" t="s">
        <v>103</v>
      </c>
      <c r="B98">
        <v>1.3650132895559699</v>
      </c>
      <c r="C98">
        <v>1.02380952380952</v>
      </c>
      <c r="D98">
        <v>0.87804878048780399</v>
      </c>
      <c r="E98">
        <v>1.1000000000000001</v>
      </c>
      <c r="F98">
        <v>0.94871794871794801</v>
      </c>
    </row>
    <row r="99" spans="1:6" x14ac:dyDescent="0.25">
      <c r="A99" t="s">
        <v>104</v>
      </c>
      <c r="B99">
        <v>4.4753144078144</v>
      </c>
      <c r="C99">
        <v>3.9285714285714199</v>
      </c>
      <c r="D99">
        <v>3.7037037037037002</v>
      </c>
      <c r="E99">
        <v>4.7307692307692299</v>
      </c>
      <c r="F99">
        <v>2.92</v>
      </c>
    </row>
    <row r="100" spans="1:6" x14ac:dyDescent="0.25">
      <c r="A100" t="s">
        <v>106</v>
      </c>
      <c r="B100">
        <v>6.4059239101647298</v>
      </c>
      <c r="C100">
        <v>2.2903225806451601</v>
      </c>
      <c r="D100">
        <v>1.9666666666666599</v>
      </c>
      <c r="E100">
        <v>2.1034482758620601</v>
      </c>
      <c r="F100">
        <v>2.7857142857142798</v>
      </c>
    </row>
    <row r="101" spans="1:6" x14ac:dyDescent="0.25">
      <c r="A101" t="s">
        <v>107</v>
      </c>
      <c r="B101">
        <v>5.8901910408432103</v>
      </c>
      <c r="C101">
        <v>2.68</v>
      </c>
      <c r="D101">
        <v>2.6666666666666599</v>
      </c>
      <c r="E101">
        <v>3.3043478260869499</v>
      </c>
      <c r="F101">
        <v>3.4090909090908998</v>
      </c>
    </row>
    <row r="102" spans="1:6" x14ac:dyDescent="0.25">
      <c r="A102" t="s">
        <v>108</v>
      </c>
      <c r="B102">
        <v>5.8249687088273996</v>
      </c>
      <c r="C102">
        <v>3.12</v>
      </c>
      <c r="D102">
        <v>3.3333333333333299</v>
      </c>
      <c r="E102">
        <v>3.3913043478260798</v>
      </c>
      <c r="F102">
        <v>3.3181818181818099</v>
      </c>
    </row>
    <row r="103" spans="1:6" x14ac:dyDescent="0.25">
      <c r="A103" t="s">
        <v>109</v>
      </c>
      <c r="B103">
        <v>8.4669499341238392</v>
      </c>
      <c r="C103">
        <v>2.56</v>
      </c>
      <c r="D103">
        <v>3.2916666666666599</v>
      </c>
      <c r="E103">
        <v>4.1739130434782599</v>
      </c>
      <c r="F103">
        <v>4.3636363636363598</v>
      </c>
    </row>
    <row r="104" spans="1:6" x14ac:dyDescent="0.25">
      <c r="A104" t="s">
        <v>110</v>
      </c>
      <c r="B104">
        <v>6.0617391304347796</v>
      </c>
      <c r="C104">
        <v>3.28</v>
      </c>
      <c r="D104">
        <v>3.75</v>
      </c>
      <c r="E104">
        <v>5.13043478260869</v>
      </c>
      <c r="F104">
        <v>5.9090909090909003</v>
      </c>
    </row>
    <row r="105" spans="1:6" x14ac:dyDescent="0.25">
      <c r="A105" t="s">
        <v>111</v>
      </c>
      <c r="B105">
        <v>4.3416310541310503</v>
      </c>
      <c r="C105">
        <v>2.8518518518518499</v>
      </c>
      <c r="D105">
        <v>2.57692307692307</v>
      </c>
      <c r="E105">
        <v>3.12</v>
      </c>
      <c r="F105">
        <v>2.4583333333333299</v>
      </c>
    </row>
    <row r="106" spans="1:6" x14ac:dyDescent="0.25">
      <c r="A106" t="s">
        <v>112</v>
      </c>
      <c r="B106">
        <v>2.2099533744270499</v>
      </c>
      <c r="C106">
        <v>1.5641025641025601</v>
      </c>
      <c r="D106">
        <v>1.9736842105263099</v>
      </c>
      <c r="E106">
        <v>1.4594594594594501</v>
      </c>
      <c r="F106">
        <v>1.30555555555555</v>
      </c>
    </row>
    <row r="107" spans="1:6" x14ac:dyDescent="0.25">
      <c r="A107" t="s">
        <v>113</v>
      </c>
      <c r="B107">
        <v>2.7056758639910798</v>
      </c>
      <c r="C107">
        <v>1.65384615384615</v>
      </c>
      <c r="D107">
        <v>1.76</v>
      </c>
      <c r="E107">
        <v>1.875</v>
      </c>
      <c r="F107">
        <v>1.9565217391304299</v>
      </c>
    </row>
    <row r="108" spans="1:6" x14ac:dyDescent="0.25">
      <c r="A108" t="s">
        <v>114</v>
      </c>
      <c r="B108">
        <v>6.9434053265575004</v>
      </c>
      <c r="C108">
        <v>3.7916666666666599</v>
      </c>
      <c r="D108">
        <v>2.6521739130434701</v>
      </c>
      <c r="E108">
        <v>3.72727272727272</v>
      </c>
      <c r="F108">
        <v>2.7619047619047601</v>
      </c>
    </row>
    <row r="109" spans="1:6" x14ac:dyDescent="0.25">
      <c r="A109" t="s">
        <v>115</v>
      </c>
      <c r="B109">
        <v>13.352955015998401</v>
      </c>
      <c r="C109">
        <v>10.9583333333333</v>
      </c>
      <c r="D109">
        <v>8.13043478260869</v>
      </c>
      <c r="E109">
        <v>12.9545454545454</v>
      </c>
      <c r="F109">
        <v>9.8571428571428505</v>
      </c>
    </row>
    <row r="110" spans="1:6" x14ac:dyDescent="0.25">
      <c r="A110" t="s">
        <v>116</v>
      </c>
      <c r="B110">
        <v>5.9534573216638398</v>
      </c>
      <c r="C110">
        <v>3.7916666666666599</v>
      </c>
      <c r="D110">
        <v>4.3913043478260798</v>
      </c>
      <c r="E110">
        <v>3.9545454545454501</v>
      </c>
      <c r="F110">
        <v>2.1428571428571401</v>
      </c>
    </row>
    <row r="111" spans="1:6" x14ac:dyDescent="0.25">
      <c r="A111" t="s">
        <v>117</v>
      </c>
      <c r="B111">
        <v>3.0593233618233602</v>
      </c>
      <c r="C111">
        <v>1.7037037037036999</v>
      </c>
      <c r="D111">
        <v>2</v>
      </c>
      <c r="E111">
        <v>1.76</v>
      </c>
      <c r="F111">
        <v>1.9166666666666601</v>
      </c>
    </row>
    <row r="112" spans="1:6" x14ac:dyDescent="0.25">
      <c r="A112" t="s">
        <v>118</v>
      </c>
      <c r="B112">
        <v>1.0349313599313501</v>
      </c>
      <c r="C112">
        <v>1.1578947368421</v>
      </c>
      <c r="D112">
        <v>1.13513513513513</v>
      </c>
      <c r="E112">
        <v>0.97222222222222199</v>
      </c>
      <c r="F112">
        <v>0.74285714285714199</v>
      </c>
    </row>
    <row r="113" spans="1:6" x14ac:dyDescent="0.25">
      <c r="A113" t="s">
        <v>119</v>
      </c>
      <c r="B113">
        <v>3.3930982966309</v>
      </c>
      <c r="C113">
        <v>1.9166666666666601</v>
      </c>
      <c r="D113">
        <v>2.2173913043478199</v>
      </c>
      <c r="E113">
        <v>1.9545454545454499</v>
      </c>
      <c r="F113">
        <v>1.9523809523809501</v>
      </c>
    </row>
    <row r="114" spans="1:6" x14ac:dyDescent="0.25">
      <c r="A114" t="s">
        <v>120</v>
      </c>
      <c r="B114">
        <v>14.569793431206399</v>
      </c>
      <c r="C114">
        <v>7.3333333333333304</v>
      </c>
      <c r="D114">
        <v>8.7391304347826093</v>
      </c>
      <c r="E114">
        <v>7.4545454545454497</v>
      </c>
      <c r="F114">
        <v>6.0476190476190403</v>
      </c>
    </row>
    <row r="115" spans="1:6" x14ac:dyDescent="0.25">
      <c r="A115" t="s">
        <v>121</v>
      </c>
      <c r="B115">
        <v>3.5013043478260801</v>
      </c>
      <c r="C115">
        <v>2.16</v>
      </c>
      <c r="D115">
        <v>2.75</v>
      </c>
      <c r="E115">
        <v>2.8695652173913002</v>
      </c>
      <c r="F115">
        <v>2.5</v>
      </c>
    </row>
    <row r="116" spans="1:6" x14ac:dyDescent="0.25">
      <c r="A116" t="s">
        <v>122</v>
      </c>
      <c r="B116">
        <v>15.136100131752301</v>
      </c>
      <c r="C116">
        <v>5.6956521739130404</v>
      </c>
      <c r="D116">
        <v>4.3636363636363598</v>
      </c>
      <c r="E116">
        <v>5.9523809523809499</v>
      </c>
      <c r="F116">
        <v>4.45</v>
      </c>
    </row>
    <row r="117" spans="1:6" x14ac:dyDescent="0.25">
      <c r="A117" t="s">
        <v>123</v>
      </c>
      <c r="B117">
        <v>7.6832674571805004</v>
      </c>
      <c r="C117">
        <v>2.2608695652173898</v>
      </c>
      <c r="D117">
        <v>2.4545454545454501</v>
      </c>
      <c r="E117">
        <v>2.0476190476190399</v>
      </c>
      <c r="F117">
        <v>2.85</v>
      </c>
    </row>
    <row r="118" spans="1:6" x14ac:dyDescent="0.25">
      <c r="A118" t="s">
        <v>124</v>
      </c>
      <c r="B118">
        <v>20.646543854695999</v>
      </c>
      <c r="C118">
        <v>10.173913043478199</v>
      </c>
      <c r="D118">
        <v>9.3181818181818095</v>
      </c>
      <c r="E118">
        <v>10.095238095238001</v>
      </c>
      <c r="F118">
        <v>5.2</v>
      </c>
    </row>
    <row r="119" spans="1:6" x14ac:dyDescent="0.25">
      <c r="A119" t="s">
        <v>125</v>
      </c>
      <c r="B119">
        <v>6.86319169960474</v>
      </c>
      <c r="C119">
        <v>2</v>
      </c>
      <c r="D119">
        <v>2</v>
      </c>
      <c r="E119">
        <v>2.3333333333333299</v>
      </c>
      <c r="F119">
        <v>2.2999999999999998</v>
      </c>
    </row>
    <row r="120" spans="1:6" x14ac:dyDescent="0.25">
      <c r="A120" t="s">
        <v>126</v>
      </c>
      <c r="B120">
        <v>5.0410502540937303</v>
      </c>
      <c r="C120">
        <v>4.13043478260869</v>
      </c>
      <c r="D120">
        <v>4.2727272727272698</v>
      </c>
      <c r="E120">
        <v>3.6666666666666599</v>
      </c>
      <c r="F120">
        <v>2.15</v>
      </c>
    </row>
    <row r="121" spans="1:6" x14ac:dyDescent="0.25">
      <c r="A121">
        <v>505</v>
      </c>
      <c r="B121">
        <v>16.869122906079401</v>
      </c>
      <c r="C121">
        <v>8.4347826086956506</v>
      </c>
      <c r="D121">
        <v>8.5454545454545396</v>
      </c>
      <c r="E121">
        <v>11.2380952380952</v>
      </c>
      <c r="F121">
        <v>11.45</v>
      </c>
    </row>
    <row r="122" spans="1:6" x14ac:dyDescent="0.25">
      <c r="A122" t="s">
        <v>127</v>
      </c>
      <c r="B122">
        <v>1.6634084167593599</v>
      </c>
      <c r="C122">
        <v>1.4193548387096699</v>
      </c>
      <c r="D122">
        <v>1.1000000000000001</v>
      </c>
      <c r="E122">
        <v>1.44827586206896</v>
      </c>
      <c r="F122">
        <v>1.3214285714285701</v>
      </c>
    </row>
    <row r="123" spans="1:6" x14ac:dyDescent="0.25">
      <c r="A123" t="s">
        <v>128</v>
      </c>
      <c r="B123">
        <v>4.3859424995294498</v>
      </c>
      <c r="C123">
        <v>3.0434782608695601</v>
      </c>
      <c r="D123">
        <v>2.5454545454545401</v>
      </c>
      <c r="E123">
        <v>3.0476190476190399</v>
      </c>
      <c r="F123">
        <v>1.65</v>
      </c>
    </row>
    <row r="124" spans="1:6" x14ac:dyDescent="0.25">
      <c r="A124" t="s">
        <v>129</v>
      </c>
      <c r="B124">
        <v>8.3728002070393295</v>
      </c>
      <c r="C124">
        <v>5.75</v>
      </c>
      <c r="D124">
        <v>5.2608695652173898</v>
      </c>
      <c r="E124">
        <v>6.5</v>
      </c>
      <c r="F124">
        <v>3.8571428571428501</v>
      </c>
    </row>
    <row r="125" spans="1:6" x14ac:dyDescent="0.25">
      <c r="A125" t="s">
        <v>130</v>
      </c>
      <c r="B125">
        <v>15.0101788562314</v>
      </c>
      <c r="C125">
        <v>9.5</v>
      </c>
      <c r="D125">
        <v>11.714285714285699</v>
      </c>
      <c r="E125">
        <v>10.6</v>
      </c>
      <c r="F125">
        <v>7.5263157894736796</v>
      </c>
    </row>
    <row r="126" spans="1:6" x14ac:dyDescent="0.25">
      <c r="A126" t="s">
        <v>131</v>
      </c>
      <c r="B126">
        <v>2.5570227920227899</v>
      </c>
      <c r="C126">
        <v>2</v>
      </c>
      <c r="D126">
        <v>2.6153846153846101</v>
      </c>
      <c r="E126">
        <v>2.16</v>
      </c>
      <c r="F126">
        <v>1.5</v>
      </c>
    </row>
    <row r="127" spans="1:6" x14ac:dyDescent="0.25">
      <c r="A127" t="s">
        <v>132</v>
      </c>
      <c r="B127">
        <v>16.105730234677601</v>
      </c>
      <c r="C127">
        <v>4.9090909090909003</v>
      </c>
      <c r="D127">
        <v>4.4285714285714199</v>
      </c>
      <c r="E127">
        <v>5.8</v>
      </c>
      <c r="F127">
        <v>5.9473684210526301</v>
      </c>
    </row>
    <row r="128" spans="1:6" x14ac:dyDescent="0.25">
      <c r="A128" t="s">
        <v>133</v>
      </c>
      <c r="B128">
        <v>9.0961722488038195</v>
      </c>
      <c r="C128">
        <v>2.8636363636363602</v>
      </c>
      <c r="D128">
        <v>3.38095238095238</v>
      </c>
      <c r="E128">
        <v>3.85</v>
      </c>
      <c r="F128">
        <v>4.1052631578947301</v>
      </c>
    </row>
    <row r="129" spans="1:6" x14ac:dyDescent="0.25">
      <c r="A129" t="s">
        <v>134</v>
      </c>
      <c r="B129">
        <v>10.3464662149444</v>
      </c>
      <c r="C129">
        <v>7.3478260869565197</v>
      </c>
      <c r="D129">
        <v>8.0909090909090899</v>
      </c>
      <c r="E129">
        <v>7.2857142857142803</v>
      </c>
      <c r="F129">
        <v>4.5999999999999996</v>
      </c>
    </row>
    <row r="130" spans="1:6" x14ac:dyDescent="0.25">
      <c r="A130" t="s">
        <v>135</v>
      </c>
      <c r="B130">
        <v>9.9162593984962406</v>
      </c>
      <c r="C130">
        <v>3.8636363636363602</v>
      </c>
      <c r="D130">
        <v>3.5714285714285698</v>
      </c>
      <c r="E130">
        <v>4.5999999999999996</v>
      </c>
      <c r="F130">
        <v>4.1578947368421</v>
      </c>
    </row>
    <row r="131" spans="1:6" x14ac:dyDescent="0.25">
      <c r="A131" t="s">
        <v>136</v>
      </c>
      <c r="B131">
        <v>7.3790926179084</v>
      </c>
      <c r="C131">
        <v>4</v>
      </c>
      <c r="D131">
        <v>3.1428571428571401</v>
      </c>
      <c r="E131">
        <v>4.3</v>
      </c>
      <c r="F131">
        <v>3.0526315789473601</v>
      </c>
    </row>
    <row r="132" spans="1:6" x14ac:dyDescent="0.25">
      <c r="A132" t="s">
        <v>137</v>
      </c>
      <c r="B132">
        <v>6.2118212197159499</v>
      </c>
      <c r="C132">
        <v>3.5714285714285698</v>
      </c>
      <c r="D132">
        <v>3.65</v>
      </c>
      <c r="E132">
        <v>3.57894736842105</v>
      </c>
      <c r="F132">
        <v>4.3888888888888804</v>
      </c>
    </row>
    <row r="133" spans="1:6" x14ac:dyDescent="0.25">
      <c r="A133" t="s">
        <v>138</v>
      </c>
      <c r="B133">
        <v>3.3975318689134402</v>
      </c>
      <c r="C133">
        <v>1.425</v>
      </c>
      <c r="D133">
        <v>1.92307692307692</v>
      </c>
      <c r="E133">
        <v>1.9473684210526301</v>
      </c>
      <c r="F133">
        <v>2</v>
      </c>
    </row>
    <row r="134" spans="1:6" x14ac:dyDescent="0.25">
      <c r="A134" t="s">
        <v>139</v>
      </c>
      <c r="B134">
        <v>1.5966636141636099</v>
      </c>
      <c r="C134">
        <v>1.3214285714285701</v>
      </c>
      <c r="D134">
        <v>1.37037037037037</v>
      </c>
      <c r="E134">
        <v>1.1923076923076901</v>
      </c>
      <c r="F134">
        <v>1.24</v>
      </c>
    </row>
    <row r="135" spans="1:6" x14ac:dyDescent="0.25">
      <c r="A135" t="s">
        <v>140</v>
      </c>
      <c r="B135">
        <v>1.5462415617587999</v>
      </c>
      <c r="C135">
        <v>1.43333333333333</v>
      </c>
      <c r="D135">
        <v>1.68965517241379</v>
      </c>
      <c r="E135">
        <v>1.4285714285714199</v>
      </c>
      <c r="F135">
        <v>1.4814814814814801</v>
      </c>
    </row>
    <row r="136" spans="1:6" x14ac:dyDescent="0.25">
      <c r="A136" t="s">
        <v>141</v>
      </c>
      <c r="B136">
        <v>11.634012113617301</v>
      </c>
      <c r="C136">
        <v>4.4285714285714199</v>
      </c>
      <c r="D136">
        <v>3.9</v>
      </c>
      <c r="E136">
        <v>5.7894736842105203</v>
      </c>
      <c r="F136">
        <v>7.1111111111111098</v>
      </c>
    </row>
    <row r="137" spans="1:6" x14ac:dyDescent="0.25">
      <c r="A137" t="s">
        <v>142</v>
      </c>
      <c r="B137">
        <v>13.6999373433583</v>
      </c>
      <c r="C137">
        <v>7.5238095238095202</v>
      </c>
      <c r="D137">
        <v>9.65</v>
      </c>
      <c r="E137">
        <v>10.2105263157894</v>
      </c>
      <c r="F137">
        <v>8.8333333333333304</v>
      </c>
    </row>
    <row r="138" spans="1:6" x14ac:dyDescent="0.25">
      <c r="A138" t="s">
        <v>143</v>
      </c>
      <c r="B138">
        <v>2.3430928853754902</v>
      </c>
      <c r="C138">
        <v>1.52</v>
      </c>
      <c r="D138">
        <v>1.6666666666666601</v>
      </c>
      <c r="E138">
        <v>1.6521739130434701</v>
      </c>
      <c r="F138">
        <v>1.6818181818181801</v>
      </c>
    </row>
    <row r="139" spans="1:6" x14ac:dyDescent="0.25">
      <c r="A139" t="s">
        <v>144</v>
      </c>
      <c r="B139">
        <v>8.30748635422548</v>
      </c>
      <c r="C139">
        <v>3.6956521739130399</v>
      </c>
      <c r="D139">
        <v>3.72727272727272</v>
      </c>
      <c r="E139">
        <v>5.0476190476190403</v>
      </c>
      <c r="F139">
        <v>4.4000000000000004</v>
      </c>
    </row>
    <row r="140" spans="1:6" x14ac:dyDescent="0.25">
      <c r="A140" t="s">
        <v>145</v>
      </c>
      <c r="B140">
        <v>8.5961779448621503</v>
      </c>
      <c r="C140">
        <v>6.0476190476190403</v>
      </c>
      <c r="D140">
        <v>4.0999999999999996</v>
      </c>
      <c r="E140">
        <v>5.3157894736842097</v>
      </c>
      <c r="F140">
        <v>3.2777777777777701</v>
      </c>
    </row>
    <row r="141" spans="1:6" x14ac:dyDescent="0.25">
      <c r="A141" t="s">
        <v>146</v>
      </c>
      <c r="B141">
        <v>27.743097326649899</v>
      </c>
      <c r="C141">
        <v>12.6666666666666</v>
      </c>
      <c r="D141">
        <v>9.3000000000000007</v>
      </c>
      <c r="E141">
        <v>10.736842105263101</v>
      </c>
      <c r="F141">
        <v>7.5</v>
      </c>
    </row>
    <row r="142" spans="1:6" x14ac:dyDescent="0.25">
      <c r="A142">
        <v>407</v>
      </c>
      <c r="B142">
        <v>19.959747317899399</v>
      </c>
      <c r="C142">
        <v>5.8695652173913002</v>
      </c>
      <c r="D142">
        <v>6.8181818181818103</v>
      </c>
      <c r="E142">
        <v>8.2857142857142794</v>
      </c>
      <c r="F142">
        <v>8.8000000000000007</v>
      </c>
    </row>
    <row r="143" spans="1:6" x14ac:dyDescent="0.25">
      <c r="A143" t="s">
        <v>147</v>
      </c>
      <c r="B143">
        <v>4.0924669628616996</v>
      </c>
      <c r="C143">
        <v>2.5454545454545401</v>
      </c>
      <c r="D143">
        <v>3.4285714285714199</v>
      </c>
      <c r="E143">
        <v>3.55</v>
      </c>
      <c r="F143">
        <v>2.73684210526315</v>
      </c>
    </row>
    <row r="144" spans="1:6" x14ac:dyDescent="0.25">
      <c r="A144" t="s">
        <v>148</v>
      </c>
      <c r="B144">
        <v>0.87258675464320601</v>
      </c>
      <c r="C144">
        <v>0.96969696969696895</v>
      </c>
      <c r="D144">
        <v>0.84375</v>
      </c>
      <c r="E144">
        <v>1.0322580645161199</v>
      </c>
      <c r="F144">
        <v>1</v>
      </c>
    </row>
    <row r="145" spans="1:6" x14ac:dyDescent="0.25">
      <c r="A145" t="s">
        <v>129</v>
      </c>
      <c r="B145">
        <v>7.1698251929230103</v>
      </c>
      <c r="C145">
        <v>4.8333333333333304</v>
      </c>
      <c r="D145">
        <v>4.9130434782608603</v>
      </c>
      <c r="E145">
        <v>6.9545454545454497</v>
      </c>
      <c r="F145">
        <v>6.1428571428571397</v>
      </c>
    </row>
    <row r="146" spans="1:6" x14ac:dyDescent="0.25">
      <c r="A146" t="s">
        <v>149</v>
      </c>
      <c r="B146">
        <v>3.4602919725202299</v>
      </c>
      <c r="C146">
        <v>3.2916666666666599</v>
      </c>
      <c r="D146">
        <v>3.1739130434782599</v>
      </c>
      <c r="E146">
        <v>3.63636363636363</v>
      </c>
      <c r="F146">
        <v>2.09523809523809</v>
      </c>
    </row>
    <row r="147" spans="1:6" x14ac:dyDescent="0.25">
      <c r="A147" t="s">
        <v>134</v>
      </c>
      <c r="B147">
        <v>8.4343097120270993</v>
      </c>
      <c r="C147">
        <v>6.13043478260869</v>
      </c>
      <c r="D147">
        <v>6.6363636363636296</v>
      </c>
      <c r="E147">
        <v>7.7619047619047601</v>
      </c>
      <c r="F147">
        <v>6.4</v>
      </c>
    </row>
    <row r="148" spans="1:6" x14ac:dyDescent="0.25">
      <c r="A148" t="s">
        <v>135</v>
      </c>
      <c r="B148">
        <v>7.4477460944852201</v>
      </c>
      <c r="C148">
        <v>4.6521739130434696</v>
      </c>
      <c r="D148">
        <v>5.1363636363636296</v>
      </c>
      <c r="E148">
        <v>6.5238095238095202</v>
      </c>
      <c r="F148">
        <v>5.85</v>
      </c>
    </row>
    <row r="149" spans="1:6" x14ac:dyDescent="0.25">
      <c r="A149" t="s">
        <v>136</v>
      </c>
      <c r="B149">
        <v>5.6357778091473696</v>
      </c>
      <c r="C149">
        <v>4</v>
      </c>
      <c r="D149">
        <v>3.7727272727272698</v>
      </c>
      <c r="E149">
        <v>5.2380952380952301</v>
      </c>
      <c r="F149">
        <v>4.0999999999999996</v>
      </c>
    </row>
    <row r="150" spans="1:6" x14ac:dyDescent="0.25">
      <c r="A150" t="s">
        <v>150</v>
      </c>
      <c r="B150">
        <v>3.25071010860484</v>
      </c>
      <c r="C150">
        <v>1.8571428571428501</v>
      </c>
      <c r="D150">
        <v>1.65</v>
      </c>
      <c r="E150">
        <v>1.8947368421052599</v>
      </c>
      <c r="F150">
        <v>1.8333333333333299</v>
      </c>
    </row>
    <row r="151" spans="1:6" x14ac:dyDescent="0.25">
      <c r="A151" t="s">
        <v>151</v>
      </c>
      <c r="B151">
        <v>2.17377964426877</v>
      </c>
      <c r="C151">
        <v>1.44</v>
      </c>
      <c r="D151">
        <v>1.2083333333333299</v>
      </c>
      <c r="E151">
        <v>1.39130434782608</v>
      </c>
      <c r="F151">
        <v>1.5</v>
      </c>
    </row>
    <row r="152" spans="1:6" x14ac:dyDescent="0.25">
      <c r="A152" t="s">
        <v>152</v>
      </c>
      <c r="B152">
        <v>6.6003009975920097</v>
      </c>
      <c r="C152">
        <v>4.25</v>
      </c>
      <c r="D152">
        <v>2.73684210526315</v>
      </c>
      <c r="E152">
        <v>4.2222222222222197</v>
      </c>
      <c r="F152">
        <v>2.8823529411764701</v>
      </c>
    </row>
    <row r="153" spans="1:6" x14ac:dyDescent="0.25">
      <c r="A153" t="s">
        <v>153</v>
      </c>
      <c r="B153">
        <v>5.3944862155388398</v>
      </c>
      <c r="C153">
        <v>4.4285714285714199</v>
      </c>
      <c r="D153">
        <v>3.3</v>
      </c>
      <c r="E153">
        <v>3.8947368421052602</v>
      </c>
      <c r="F153">
        <v>3.05555555555555</v>
      </c>
    </row>
    <row r="154" spans="1:6" x14ac:dyDescent="0.25">
      <c r="A154" t="s">
        <v>154</v>
      </c>
      <c r="B154">
        <v>6.44155809253526</v>
      </c>
      <c r="C154">
        <v>2.73684210526315</v>
      </c>
      <c r="D154">
        <v>3.5</v>
      </c>
      <c r="E154">
        <v>3.52941176470588</v>
      </c>
      <c r="F154">
        <v>3.8125</v>
      </c>
    </row>
    <row r="155" spans="1:6" x14ac:dyDescent="0.25">
      <c r="A155" t="s">
        <v>155</v>
      </c>
      <c r="B155">
        <v>9.8976608187134492</v>
      </c>
      <c r="C155">
        <v>2.7894736842105199</v>
      </c>
      <c r="D155">
        <v>3.6666666666666599</v>
      </c>
      <c r="E155">
        <v>4.8823529411764701</v>
      </c>
      <c r="F155">
        <v>4.5625</v>
      </c>
    </row>
    <row r="156" spans="1:6" x14ac:dyDescent="0.25">
      <c r="A156" t="s">
        <v>156</v>
      </c>
      <c r="B156">
        <v>18.671359004127901</v>
      </c>
      <c r="C156">
        <v>1.6315789473684199</v>
      </c>
      <c r="D156">
        <v>2</v>
      </c>
      <c r="E156">
        <v>2.1176470588235201</v>
      </c>
      <c r="F156">
        <v>2.0625</v>
      </c>
    </row>
    <row r="157" spans="1:6" x14ac:dyDescent="0.25">
      <c r="A157" t="s">
        <v>157</v>
      </c>
      <c r="B157">
        <v>8.3736723856209103</v>
      </c>
      <c r="C157">
        <v>3.8947368421052602</v>
      </c>
      <c r="D157">
        <v>4.3888888888888804</v>
      </c>
      <c r="E157">
        <v>5.3529411764705799</v>
      </c>
      <c r="F157">
        <v>4.875</v>
      </c>
    </row>
    <row r="158" spans="1:6" x14ac:dyDescent="0.25">
      <c r="A158" t="s">
        <v>158</v>
      </c>
      <c r="B158">
        <v>5.3750376246989999</v>
      </c>
      <c r="C158">
        <v>4.3684210526315699</v>
      </c>
      <c r="D158">
        <v>3.6666666666666599</v>
      </c>
      <c r="E158">
        <v>5.0588235294117601</v>
      </c>
      <c r="F158">
        <v>2.6875</v>
      </c>
    </row>
    <row r="159" spans="1:6" x14ac:dyDescent="0.25">
      <c r="A159" t="s">
        <v>159</v>
      </c>
      <c r="B159">
        <v>6.9008696680426498</v>
      </c>
      <c r="C159">
        <v>1.9473684210526301</v>
      </c>
      <c r="D159">
        <v>1.6666666666666601</v>
      </c>
      <c r="E159">
        <v>2.0588235294117601</v>
      </c>
      <c r="F159">
        <v>2.25</v>
      </c>
    </row>
    <row r="160" spans="1:6" x14ac:dyDescent="0.25">
      <c r="A160" t="s">
        <v>160</v>
      </c>
      <c r="B160">
        <v>13.4568014705882</v>
      </c>
      <c r="C160">
        <v>5.8421052631578902</v>
      </c>
      <c r="D160">
        <v>5.8888888888888804</v>
      </c>
      <c r="E160">
        <v>5.8235294117647003</v>
      </c>
      <c r="F160">
        <v>4.0625</v>
      </c>
    </row>
    <row r="161" spans="1:6" x14ac:dyDescent="0.25">
      <c r="A161" t="s">
        <v>161</v>
      </c>
      <c r="B161">
        <v>5.84924320605435</v>
      </c>
      <c r="C161">
        <v>1.57894736842105</v>
      </c>
      <c r="D161">
        <v>1.94444444444444</v>
      </c>
      <c r="E161">
        <v>1.94117647058823</v>
      </c>
      <c r="F161">
        <v>1.5625</v>
      </c>
    </row>
    <row r="162" spans="1:6" x14ac:dyDescent="0.25">
      <c r="A162" t="s">
        <v>162</v>
      </c>
      <c r="B162">
        <v>8.3283561231510106</v>
      </c>
      <c r="C162">
        <v>4.6315789473684204</v>
      </c>
      <c r="D162">
        <v>4.2777777777777697</v>
      </c>
      <c r="E162">
        <v>5.4117647058823497</v>
      </c>
      <c r="F162">
        <v>3.3125</v>
      </c>
    </row>
    <row r="163" spans="1:6" x14ac:dyDescent="0.25">
      <c r="A163" t="s">
        <v>163</v>
      </c>
      <c r="B163">
        <v>0.36089126967037699</v>
      </c>
      <c r="C163">
        <v>0.50847457627118597</v>
      </c>
      <c r="D163">
        <v>0.48275862068965503</v>
      </c>
      <c r="E163">
        <v>0.56140350877192902</v>
      </c>
      <c r="F163">
        <v>0.46428571428571402</v>
      </c>
    </row>
    <row r="164" spans="1:6" x14ac:dyDescent="0.25">
      <c r="A164" t="s">
        <v>164</v>
      </c>
      <c r="B164">
        <v>1.39183153239048</v>
      </c>
      <c r="C164">
        <v>1.2903225806451599</v>
      </c>
      <c r="D164">
        <v>1.5</v>
      </c>
      <c r="E164">
        <v>1.6206896551724099</v>
      </c>
      <c r="F164">
        <v>1.6785714285714199</v>
      </c>
    </row>
    <row r="165" spans="1:6" x14ac:dyDescent="0.25">
      <c r="A165" t="s">
        <v>165</v>
      </c>
      <c r="B165">
        <v>1.8744088319088299</v>
      </c>
      <c r="C165">
        <v>2.2592592592592502</v>
      </c>
      <c r="D165">
        <v>2.6538461538461502</v>
      </c>
      <c r="E165">
        <v>2.36</v>
      </c>
      <c r="F165">
        <v>2.0416666666666599</v>
      </c>
    </row>
    <row r="166" spans="1:6" x14ac:dyDescent="0.25">
      <c r="A166" t="s">
        <v>166</v>
      </c>
      <c r="B166">
        <v>3.1629901960784301</v>
      </c>
      <c r="C166">
        <v>2.6315789473684199</v>
      </c>
      <c r="D166">
        <v>2.6666666666666599</v>
      </c>
      <c r="E166">
        <v>2.52941176470588</v>
      </c>
      <c r="F166">
        <v>2.6875</v>
      </c>
    </row>
    <row r="167" spans="1:6" x14ac:dyDescent="0.25">
      <c r="A167" t="s">
        <v>167</v>
      </c>
      <c r="B167">
        <v>11.734649122806999</v>
      </c>
      <c r="C167">
        <v>4.4736842105263097</v>
      </c>
      <c r="D167">
        <v>5.3333333333333304</v>
      </c>
      <c r="E167">
        <v>5.4117647058823497</v>
      </c>
      <c r="F167">
        <v>6.25</v>
      </c>
    </row>
    <row r="168" spans="1:6" x14ac:dyDescent="0.25">
      <c r="A168" t="s">
        <v>168</v>
      </c>
      <c r="B168">
        <v>10.393301728586099</v>
      </c>
      <c r="C168">
        <v>8.2105263157894708</v>
      </c>
      <c r="D168">
        <v>5.7222222222222197</v>
      </c>
      <c r="E168">
        <v>8.0588235294117592</v>
      </c>
      <c r="F168">
        <v>4.8125</v>
      </c>
    </row>
    <row r="169" spans="1:6" x14ac:dyDescent="0.25">
      <c r="A169" t="s">
        <v>169</v>
      </c>
      <c r="B169">
        <v>10.4645220588235</v>
      </c>
      <c r="C169">
        <v>4.3888888888888804</v>
      </c>
      <c r="D169">
        <v>4.8235294117647003</v>
      </c>
      <c r="E169">
        <v>5.1875</v>
      </c>
      <c r="F169">
        <v>3.93333333333333</v>
      </c>
    </row>
    <row r="170" spans="1:6" x14ac:dyDescent="0.25">
      <c r="A170" t="s">
        <v>170</v>
      </c>
      <c r="B170">
        <v>8.8558823529411708</v>
      </c>
      <c r="C170">
        <v>3.6666666666666599</v>
      </c>
      <c r="D170">
        <v>4</v>
      </c>
      <c r="E170">
        <v>3.625</v>
      </c>
      <c r="F170">
        <v>4.2666666666666604</v>
      </c>
    </row>
    <row r="171" spans="1:6" x14ac:dyDescent="0.25">
      <c r="A171">
        <v>412</v>
      </c>
      <c r="B171">
        <v>6.81029626762985</v>
      </c>
      <c r="C171">
        <v>3.3157894736842102</v>
      </c>
      <c r="D171">
        <v>4.3333333333333304</v>
      </c>
      <c r="E171">
        <v>4.23529411764705</v>
      </c>
      <c r="F171">
        <v>3.125</v>
      </c>
    </row>
    <row r="172" spans="1:6" x14ac:dyDescent="0.25">
      <c r="A172" t="s">
        <v>171</v>
      </c>
      <c r="B172">
        <v>4.6895371087031297</v>
      </c>
      <c r="C172">
        <v>4.0526315789473601</v>
      </c>
      <c r="D172">
        <v>3.1111111111111098</v>
      </c>
      <c r="E172">
        <v>3.5882352941176401</v>
      </c>
      <c r="F172">
        <v>2.6875</v>
      </c>
    </row>
    <row r="173" spans="1:6" x14ac:dyDescent="0.25">
      <c r="A173" t="s">
        <v>172</v>
      </c>
      <c r="B173">
        <v>3.0901756535947702</v>
      </c>
      <c r="C173">
        <v>2.3684210526315699</v>
      </c>
      <c r="D173">
        <v>1.2777777777777699</v>
      </c>
      <c r="E173">
        <v>2.52941176470588</v>
      </c>
      <c r="F173">
        <v>1.4375</v>
      </c>
    </row>
    <row r="174" spans="1:6" x14ac:dyDescent="0.25">
      <c r="A174" t="s">
        <v>173</v>
      </c>
      <c r="B174">
        <v>0.84867776365273495</v>
      </c>
      <c r="C174">
        <v>1.19354838709677</v>
      </c>
      <c r="D174">
        <v>0.93333333333333302</v>
      </c>
      <c r="E174">
        <v>1.27586206896551</v>
      </c>
      <c r="F174">
        <v>0.60714285714285698</v>
      </c>
    </row>
    <row r="175" spans="1:6" x14ac:dyDescent="0.25">
      <c r="A175" t="s">
        <v>174</v>
      </c>
      <c r="B175">
        <v>0.75400702426564403</v>
      </c>
      <c r="C175">
        <v>0.83333333333333304</v>
      </c>
      <c r="D175">
        <v>0.72413793103448199</v>
      </c>
      <c r="E175">
        <v>1</v>
      </c>
      <c r="F175">
        <v>0.88888888888888795</v>
      </c>
    </row>
    <row r="176" spans="1:6" x14ac:dyDescent="0.25">
      <c r="A176" t="s">
        <v>153</v>
      </c>
      <c r="B176">
        <v>3.9558612440191299</v>
      </c>
      <c r="C176">
        <v>3.63636363636363</v>
      </c>
      <c r="D176">
        <v>3.71428571428571</v>
      </c>
      <c r="E176">
        <v>4.0999999999999996</v>
      </c>
      <c r="F176">
        <v>3.4736842105263102</v>
      </c>
    </row>
    <row r="177" spans="1:6" x14ac:dyDescent="0.25">
      <c r="A177" t="s">
        <v>175</v>
      </c>
      <c r="B177">
        <v>4.4156131750945899</v>
      </c>
      <c r="C177">
        <v>2.3684210526315699</v>
      </c>
      <c r="D177">
        <v>1.55555555555555</v>
      </c>
      <c r="E177">
        <v>2.52941176470588</v>
      </c>
      <c r="F177">
        <v>2.125</v>
      </c>
    </row>
    <row r="178" spans="1:6" x14ac:dyDescent="0.25">
      <c r="A178" t="s">
        <v>176</v>
      </c>
      <c r="B178">
        <v>2.0959558823529401</v>
      </c>
      <c r="C178">
        <v>1.6470588235294099</v>
      </c>
      <c r="D178">
        <v>1.625</v>
      </c>
      <c r="E178">
        <v>1.4666666666666599</v>
      </c>
      <c r="F178">
        <v>1.5714285714285701</v>
      </c>
    </row>
    <row r="179" spans="1:6" x14ac:dyDescent="0.25">
      <c r="A179" t="s">
        <v>177</v>
      </c>
      <c r="B179">
        <v>2.8284958720330202</v>
      </c>
      <c r="C179">
        <v>1.84210526315789</v>
      </c>
      <c r="D179">
        <v>2.2777777777777701</v>
      </c>
      <c r="E179">
        <v>2.9411764705882302</v>
      </c>
      <c r="F179">
        <v>2.4375</v>
      </c>
    </row>
    <row r="180" spans="1:6" x14ac:dyDescent="0.25">
      <c r="A180" t="s">
        <v>178</v>
      </c>
      <c r="B180">
        <v>0.94462722237112395</v>
      </c>
      <c r="C180">
        <v>1.3571428571428501</v>
      </c>
      <c r="D180">
        <v>1.6341463414634101</v>
      </c>
      <c r="E180">
        <v>1.3</v>
      </c>
      <c r="F180">
        <v>1.05128205128205</v>
      </c>
    </row>
    <row r="181" spans="1:6" x14ac:dyDescent="0.25">
      <c r="A181" t="s">
        <v>179</v>
      </c>
      <c r="B181">
        <v>2.4736923583662702</v>
      </c>
      <c r="C181">
        <v>1.52</v>
      </c>
      <c r="D181">
        <v>1.4166666666666601</v>
      </c>
      <c r="E181">
        <v>1.6956521739130399</v>
      </c>
      <c r="F181">
        <v>1.5</v>
      </c>
    </row>
    <row r="182" spans="1:6" x14ac:dyDescent="0.25">
      <c r="A182" t="s">
        <v>180</v>
      </c>
      <c r="B182">
        <v>1.33113777212776</v>
      </c>
      <c r="C182">
        <v>1.6451612903225801</v>
      </c>
      <c r="D182">
        <v>1.5</v>
      </c>
      <c r="E182">
        <v>1.5172413793103401</v>
      </c>
      <c r="F182">
        <v>1.46428571428571</v>
      </c>
    </row>
    <row r="183" spans="1:6" x14ac:dyDescent="0.25">
      <c r="A183" t="s">
        <v>181</v>
      </c>
      <c r="B183">
        <v>1.07488306982872</v>
      </c>
      <c r="C183">
        <v>1.36</v>
      </c>
      <c r="D183">
        <v>1.4166666666666601</v>
      </c>
      <c r="E183">
        <v>1</v>
      </c>
      <c r="F183">
        <v>1.4090909090909001</v>
      </c>
    </row>
    <row r="184" spans="1:6" x14ac:dyDescent="0.25">
      <c r="A184" t="s">
        <v>182</v>
      </c>
      <c r="B184">
        <v>2.1833462332301301</v>
      </c>
      <c r="C184">
        <v>1.75</v>
      </c>
      <c r="D184">
        <v>2</v>
      </c>
      <c r="E184">
        <v>1.38888888888888</v>
      </c>
      <c r="F184">
        <v>2.1764705882352899</v>
      </c>
    </row>
    <row r="185" spans="1:6" x14ac:dyDescent="0.25">
      <c r="A185" t="s">
        <v>183</v>
      </c>
      <c r="B185">
        <v>4.4224473443223404</v>
      </c>
      <c r="C185">
        <v>1.3125</v>
      </c>
      <c r="D185">
        <v>2.1333333333333302</v>
      </c>
      <c r="E185">
        <v>2.5714285714285698</v>
      </c>
      <c r="F185">
        <v>2.84615384615384</v>
      </c>
    </row>
    <row r="186" spans="1:6" x14ac:dyDescent="0.25">
      <c r="A186" t="s">
        <v>168</v>
      </c>
      <c r="B186">
        <v>8.0981950894392796</v>
      </c>
      <c r="C186">
        <v>6.1052631578947301</v>
      </c>
      <c r="D186">
        <v>5.5</v>
      </c>
      <c r="E186">
        <v>8.2941176470588207</v>
      </c>
      <c r="F186">
        <v>7.6875</v>
      </c>
    </row>
    <row r="187" spans="1:6" x14ac:dyDescent="0.25">
      <c r="A187" t="s">
        <v>169</v>
      </c>
      <c r="B187">
        <v>8.7160195218438208</v>
      </c>
      <c r="C187">
        <v>4.8947368421052602</v>
      </c>
      <c r="D187">
        <v>6</v>
      </c>
      <c r="E187">
        <v>7.5882352941176396</v>
      </c>
      <c r="F187">
        <v>5.875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MASE Scores</vt:lpstr>
      <vt:lpstr>AIC Values</vt:lpstr>
      <vt:lpstr>hist_mase_1</vt:lpstr>
      <vt:lpstr>hist_mase_2</vt:lpstr>
      <vt:lpstr>hist_mase_3</vt:lpstr>
      <vt:lpstr>hist_mase_4</vt:lpstr>
      <vt:lpstr>causal_mase</vt:lpstr>
      <vt:lpstr>causal_mape</vt:lpstr>
      <vt:lpstr>naive_mae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Hirschman</dc:creator>
  <cp:lastModifiedBy>Wes Hirschman</cp:lastModifiedBy>
  <dcterms:created xsi:type="dcterms:W3CDTF">2015-06-05T18:17:20Z</dcterms:created>
  <dcterms:modified xsi:type="dcterms:W3CDTF">2024-03-24T21:13:57Z</dcterms:modified>
</cp:coreProperties>
</file>