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fficeSell" sheetId="1" r:id="rId3"/>
    <sheet state="visible" name="UpgradeCosts" sheetId="2" r:id="rId4"/>
    <sheet state="visible" name="FactoryIdle" sheetId="3" r:id="rId5"/>
  </sheets>
  <definedNames/>
  <calcPr/>
</workbook>
</file>

<file path=xl/sharedStrings.xml><?xml version="1.0" encoding="utf-8"?>
<sst xmlns="http://schemas.openxmlformats.org/spreadsheetml/2006/main" count="132" uniqueCount="123">
  <si>
    <t>Name</t>
  </si>
  <si>
    <t>Cost per Tick</t>
  </si>
  <si>
    <t>Number of Units</t>
  </si>
  <si>
    <t>Total Cost Per Tick</t>
  </si>
  <si>
    <t>Oil Buyer</t>
  </si>
  <si>
    <t>Level</t>
  </si>
  <si>
    <t>Office</t>
  </si>
  <si>
    <t>Research Center</t>
  </si>
  <si>
    <t>Generator Effectiveness</t>
  </si>
  <si>
    <t>Upgrade</t>
  </si>
  <si>
    <t>To Level 1</t>
  </si>
  <si>
    <t>Effectiveness Increase</t>
  </si>
  <si>
    <t>Price Increase</t>
  </si>
  <si>
    <t>To level N (from level N - 1)</t>
  </si>
  <si>
    <t>Office Sell Power</t>
  </si>
  <si>
    <t>1 000</t>
  </si>
  <si>
    <t>Gas Buyer</t>
  </si>
  <si>
    <t>Coal Buyer</t>
  </si>
  <si>
    <t>Plastic Maker</t>
  </si>
  <si>
    <t>Plastic Seller</t>
  </si>
  <si>
    <t>Research 2</t>
  </si>
  <si>
    <t>1 000 * (10.00 ^ N)</t>
  </si>
  <si>
    <t>oilgaslab</t>
  </si>
  <si>
    <t>25 000</t>
  </si>
  <si>
    <t>25 000 * (1.78 ^ N)</t>
  </si>
  <si>
    <t>Boiler House Sell Amount</t>
  </si>
  <si>
    <t>50 000 000</t>
  </si>
  <si>
    <t>50 000 000 * (3.90 ^ N)</t>
  </si>
  <si>
    <t>Generator Max Heat</t>
  </si>
  <si>
    <t>1 000 * (3.70 ^ N)</t>
  </si>
  <si>
    <t>400 * (1.50 ^ N)</t>
  </si>
  <si>
    <t>Heat Exchanger Max Heat</t>
  </si>
  <si>
    <t>2 000 000</t>
  </si>
  <si>
    <t>2 000 000 (2.60 ^ N)</t>
  </si>
  <si>
    <t>Heat Sink Max Heat</t>
  </si>
  <si>
    <t>20 000 000</t>
  </si>
  <si>
    <t>20 000 000 * (4.00 ^ N)</t>
  </si>
  <si>
    <t>Power Battery Size</t>
  </si>
  <si>
    <t>300 * (2.00 ^ N)</t>
  </si>
  <si>
    <t>Isolation Effectiveness</t>
  </si>
  <si>
    <t>50 000</t>
  </si>
  <si>
    <t>100%*</t>
  </si>
  <si>
    <t>50 000 * (10.00 ^ N)</t>
  </si>
  <si>
    <t>Water Pump Production</t>
  </si>
  <si>
    <t>80 000 000 000</t>
  </si>
  <si>
    <t>80 000 000 000 * (1.98 ^ N)</t>
  </si>
  <si>
    <t>Groundwater Pump Production</t>
  </si>
  <si>
    <t>640 000 000 000</t>
  </si>
  <si>
    <t>640 000 000 000 * (2.00 ^ N)</t>
  </si>
  <si>
    <t>Water Elem. Max Water</t>
  </si>
  <si>
    <t>30 000 000 000</t>
  </si>
  <si>
    <t>30 000 000 000 * (2.00 ^ N)</t>
  </si>
  <si>
    <t>iso percentage</t>
  </si>
  <si>
    <t>number of iso</t>
  </si>
  <si>
    <t>base cell</t>
  </si>
  <si>
    <t>cell iso</t>
  </si>
  <si>
    <t>num cell</t>
  </si>
  <si>
    <t>Generator Max Water</t>
  </si>
  <si>
    <t>20 000 000 000</t>
  </si>
  <si>
    <t>20 000 000 000 * (1.45 ^ N)</t>
  </si>
  <si>
    <t>Curiom Cell</t>
  </si>
  <si>
    <t>100 000 000 000 000 000 000</t>
  </si>
  <si>
    <t>78%?</t>
  </si>
  <si>
    <t>100 000 000 000 000 000 000 * (1.78 ^ N)</t>
  </si>
  <si>
    <t>Curiom Cell Lifetime</t>
  </si>
  <si>
    <t>500 000 000 000 000 000 000</t>
  </si>
  <si>
    <t>700%?</t>
  </si>
  <si>
    <t>500 000 000 000 000 000 000 * (8.00 ^ N)</t>
  </si>
  <si>
    <t>Protactium Cell</t>
  </si>
  <si>
    <t>1 000 000 000 000 000 000</t>
  </si>
  <si>
    <t>1 000 000 000 000 000 000 * (1.78 ^ N)</t>
  </si>
  <si>
    <t>Protactium Cell Lifetime</t>
  </si>
  <si>
    <t>5 000 000 000 000 000 000</t>
  </si>
  <si>
    <t>5 000 000 000 000 000 000 * (8.00 ^ N)</t>
  </si>
  <si>
    <t>Thorium Cell</t>
  </si>
  <si>
    <t>10 000 000 000 000 000</t>
  </si>
  <si>
    <t>10 000 000 000 000 000 * (1.78 ^ N)</t>
  </si>
  <si>
    <t>Thorium Cell Lifetime</t>
  </si>
  <si>
    <t>50 000 000 000 000 000</t>
  </si>
  <si>
    <t>50 000 000 000 000 000 * (8.00 ^ N)</t>
  </si>
  <si>
    <t>Fusion Cell</t>
  </si>
  <si>
    <t>100 000 000 000 000</t>
  </si>
  <si>
    <t>100 000 000 000 000 * (1.78 ^ N)</t>
  </si>
  <si>
    <t>Fusion Cell Lifetime</t>
  </si>
  <si>
    <t>500 000 000 000 000</t>
  </si>
  <si>
    <t>500 000 000 000 000 * (8.00 ^ N)</t>
  </si>
  <si>
    <t>Thermonuclear Cell</t>
  </si>
  <si>
    <t>100 000 000 000</t>
  </si>
  <si>
    <t>100 000 000 000 * (1.78 ^ N)</t>
  </si>
  <si>
    <t>Thermonuclear Cell Lifetime</t>
  </si>
  <si>
    <t>500 000 000 000</t>
  </si>
  <si>
    <t>500 000 000 000 * (8.00 ^ N)</t>
  </si>
  <si>
    <t>Nuclear Cell</t>
  </si>
  <si>
    <t>10 000 000 000</t>
  </si>
  <si>
    <t>10 000 000 000 * (1.78 ^ N)</t>
  </si>
  <si>
    <t>Nuclear Cell Lifetime</t>
  </si>
  <si>
    <t>50 000 000 000</t>
  </si>
  <si>
    <t>50 000 000 000 * (8.00 ^ N)</t>
  </si>
  <si>
    <t>Gas Burner</t>
  </si>
  <si>
    <t>80 000 000</t>
  </si>
  <si>
    <t>80 000 000 * (1.78 ^ N)</t>
  </si>
  <si>
    <t>Gas Burner Lifetime</t>
  </si>
  <si>
    <t>250 000 000</t>
  </si>
  <si>
    <t>250 000 000 * (8.00 ^ N)</t>
  </si>
  <si>
    <t>Coal Burner</t>
  </si>
  <si>
    <t>125 000</t>
  </si>
  <si>
    <t>125 000 * (1.78 ^ N)</t>
  </si>
  <si>
    <t>Coal Burner Lifetime</t>
  </si>
  <si>
    <t>5 000 000</t>
  </si>
  <si>
    <t>5 000 000 * (8.00 ^ N)</t>
  </si>
  <si>
    <t>Solar Cell</t>
  </si>
  <si>
    <t>216.5%**</t>
  </si>
  <si>
    <t>1 000 * (3.165 ^ N)</t>
  </si>
  <si>
    <t>hours</t>
  </si>
  <si>
    <t>Solar Cell Lifetime</t>
  </si>
  <si>
    <t>10 000</t>
  </si>
  <si>
    <t>10 000 * (10.00 ^ N)</t>
  </si>
  <si>
    <t>days</t>
  </si>
  <si>
    <t>Wind Turbine</t>
  </si>
  <si>
    <t>fLyd4HeCC0qnaFKSoyLwPUqZOqabHY9boPZqCQ7z</t>
  </si>
  <si>
    <t>250 * (2.80 ^ N)</t>
  </si>
  <si>
    <t>Wind Turbine Lifetime</t>
  </si>
  <si>
    <t>15 * (12.00 ^ 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</si>
</sst>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0.0"/>
      <color rgb="FF000000"/>
      <name val="Arial"/>
    </font>
    <font>
      <color rgb="FF222222"/>
      <name val="Verdana"/>
    </font>
    <font/>
    <font>
      <sz val="11.0"/>
      <color rgb="FF000000"/>
      <name val="Calibri"/>
    </font>
    <font>
      <sz val="11.0"/>
      <color rgb="FF222222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64" xfId="0" applyFont="1" applyNumberFormat="1"/>
    <xf borderId="0" fillId="0" fontId="2" numFmtId="4" xfId="0" applyAlignment="1" applyFont="1" applyNumberFormat="1">
      <alignment/>
    </xf>
    <xf borderId="0" fillId="0" fontId="1" numFmtId="9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0" fillId="0" fontId="2" numFmtId="4" xfId="0" applyFont="1" applyNumberFormat="1"/>
    <xf borderId="0" fillId="0" fontId="1" numFmtId="0" xfId="0" applyAlignment="1" applyFont="1">
      <alignment horizontal="center"/>
    </xf>
    <xf borderId="1" fillId="2" fontId="3" numFmtId="164" xfId="0" applyAlignment="1" applyBorder="1" applyFill="1" applyFont="1" applyNumberFormat="1">
      <alignment horizontal="center" vertical="center"/>
    </xf>
    <xf borderId="0" fillId="3" fontId="4" numFmtId="0" xfId="0" applyAlignment="1" applyFill="1" applyFont="1">
      <alignment/>
    </xf>
    <xf borderId="0" fillId="0" fontId="2" numFmtId="3" xfId="0" applyAlignment="1" applyFont="1" applyNumberFormat="1">
      <alignment/>
    </xf>
    <xf borderId="0" fillId="0" fontId="2" numFmtId="3" xfId="0" applyFont="1" applyNumberFormat="1"/>
    <xf borderId="0" fillId="0" fontId="2" numFmtId="3" xfId="0" applyFont="1" applyNumberFormat="1"/>
    <xf borderId="0" fillId="0" fontId="2" numFmtId="3" xfId="0" applyAlignment="1" applyFont="1" applyNumberFormat="1">
      <alignment/>
    </xf>
    <xf borderId="1" fillId="2" fontId="3" numFmtId="5" xfId="0" applyAlignment="1" applyBorder="1" applyFont="1" applyNumberFormat="1">
      <alignment horizontal="center" vertical="center"/>
    </xf>
    <xf borderId="0" fillId="0" fontId="2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25.57"/>
    <col customWidth="1" min="10" max="10" width="29.86"/>
    <col customWidth="1" min="11" max="11" width="25.71"/>
    <col customWidth="1" min="12" max="12" width="31.71"/>
    <col customWidth="1" min="13" max="13" width="26.29"/>
    <col customWidth="1" min="14" max="14" width="33.57"/>
  </cols>
  <sheetData>
    <row r="1">
      <c r="A1" s="3">
        <v>491.52</v>
      </c>
      <c r="B1" s="3">
        <v>0.0</v>
      </c>
      <c r="C1" t="str">
        <f t="shared" ref="C1:C5" si="1">A1*B1</f>
        <v>0</v>
      </c>
      <c r="F1" s="3">
        <v>245.76</v>
      </c>
      <c r="G1" s="3">
        <v>0.0</v>
      </c>
      <c r="H1" t="str">
        <f t="shared" ref="H1:H4" si="2">F1*G1</f>
        <v>0</v>
      </c>
    </row>
    <row r="2">
      <c r="A2" s="6" t="str">
        <f>A1*2.5</f>
        <v>1,228.80</v>
      </c>
      <c r="B2" s="3">
        <v>10.0</v>
      </c>
      <c r="C2" t="str">
        <f t="shared" si="1"/>
        <v>12288</v>
      </c>
      <c r="F2" s="6" t="str">
        <f>F1*2.5</f>
        <v>614.40</v>
      </c>
      <c r="G2" s="3">
        <v>2.0</v>
      </c>
      <c r="H2" t="str">
        <f t="shared" si="2"/>
        <v>1228.8</v>
      </c>
      <c r="J2" s="5"/>
    </row>
    <row r="3">
      <c r="A3" s="6" t="str">
        <f>A1*4</f>
        <v>1,966.08</v>
      </c>
      <c r="B3" s="3">
        <v>12.0</v>
      </c>
      <c r="C3" t="str">
        <f t="shared" si="1"/>
        <v>23592.96</v>
      </c>
      <c r="F3" s="6" t="str">
        <f>F1*4</f>
        <v>983.04</v>
      </c>
      <c r="G3" s="3">
        <v>8.0</v>
      </c>
      <c r="H3" t="str">
        <f t="shared" si="2"/>
        <v>7864.32</v>
      </c>
      <c r="J3" s="4">
        <v>8.96596435547E11</v>
      </c>
      <c r="L3" s="4">
        <v>1.14E15</v>
      </c>
    </row>
    <row r="4">
      <c r="A4" s="6" t="str">
        <f>A1*5.5</f>
        <v>2,703.36</v>
      </c>
      <c r="B4" s="3">
        <v>16.0</v>
      </c>
      <c r="C4" t="str">
        <f t="shared" si="1"/>
        <v>43253.76</v>
      </c>
      <c r="F4" s="6" t="str">
        <f>F1*5.5</f>
        <v>1,351.68</v>
      </c>
      <c r="G4" s="3">
        <v>4.0</v>
      </c>
      <c r="H4" t="str">
        <f t="shared" si="2"/>
        <v>5406.72</v>
      </c>
      <c r="J4" s="4">
        <v>8.55E11</v>
      </c>
      <c r="M4" s="4">
        <v>5.0E16</v>
      </c>
      <c r="N4" s="4">
        <v>1.25E18</v>
      </c>
      <c r="O4" s="5"/>
      <c r="P4" s="5"/>
    </row>
    <row r="5">
      <c r="A5" s="9" t="str">
        <f>A1*7</f>
        <v>3,440.64</v>
      </c>
      <c r="B5" s="3">
        <v>11.0</v>
      </c>
      <c r="C5" t="str">
        <f t="shared" si="1"/>
        <v>37847.04</v>
      </c>
      <c r="F5" s="9"/>
      <c r="J5" s="5"/>
      <c r="M5" s="5" t="str">
        <f>M4-L3</f>
        <v>$48,860,000,000,000,000.00</v>
      </c>
    </row>
    <row r="6">
      <c r="A6" s="9"/>
      <c r="J6" s="5" t="str">
        <f>sum(J3:J4)</f>
        <v>$1,751,596,435,547.00</v>
      </c>
      <c r="K6" s="5" t="str">
        <f>J6*60</f>
        <v>$105,095,786,132,820.00</v>
      </c>
      <c r="L6" s="5" t="str">
        <f>K6*24</f>
        <v>$2,522,298,867,187,680.00</v>
      </c>
      <c r="M6" t="str">
        <f>M5/L6</f>
        <v>19.37121752</v>
      </c>
      <c r="N6" t="str">
        <f>N4/L6</f>
        <v>495.579654</v>
      </c>
    </row>
    <row r="7">
      <c r="A7" s="9"/>
      <c r="C7" t="str">
        <f>sum(C1:C5)</f>
        <v>116981.76</v>
      </c>
      <c r="E7" t="str">
        <f>C7+H7</f>
        <v>131481.6</v>
      </c>
      <c r="H7" t="str">
        <f>sum(H1:H5)</f>
        <v>14499.84</v>
      </c>
      <c r="J7" s="5"/>
    </row>
    <row r="8">
      <c r="A8" s="9"/>
      <c r="D8" s="3">
        <v>42.0</v>
      </c>
      <c r="J8" s="5"/>
    </row>
    <row r="9">
      <c r="A9" s="9"/>
      <c r="J9" s="11">
        <v>1.575E12</v>
      </c>
      <c r="L9" s="4">
        <v>1.14E15</v>
      </c>
    </row>
    <row r="10">
      <c r="A10" s="9"/>
      <c r="J10" s="4">
        <v>1.14E12</v>
      </c>
      <c r="M10" s="4">
        <v>5.0E16</v>
      </c>
      <c r="N10" s="4">
        <v>1.25E18</v>
      </c>
    </row>
    <row r="11">
      <c r="A11" s="6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J11" s="5"/>
      <c r="M11" s="5" t="str">
        <f>M10-L9</f>
        <v>$48,860,000,000,000,000.00</v>
      </c>
    </row>
    <row r="12">
      <c r="A12" s="6">
        <v>1.1</v>
      </c>
      <c r="B12" s="3">
        <v>3.0</v>
      </c>
      <c r="C12" s="3">
        <v>4.88</v>
      </c>
      <c r="D12" s="3" t="str">
        <f t="shared" ref="D12:D16" si="3">((A12*B12)+1)*C12</f>
        <v>20.984</v>
      </c>
      <c r="E12" s="3">
        <v>66.0</v>
      </c>
      <c r="F12" s="3"/>
      <c r="G12" s="13">
        <v>1.262E7</v>
      </c>
      <c r="H12" s="3"/>
      <c r="J12" s="5" t="str">
        <f>sum(J9:J10)</f>
        <v>$2,715,000,000,000.00</v>
      </c>
      <c r="K12" s="5" t="str">
        <f>J12*60</f>
        <v>$162,900,000,000,000.00</v>
      </c>
      <c r="L12" s="5" t="str">
        <f>K12*24</f>
        <v>$3,909,600,000,000,000.00</v>
      </c>
      <c r="M12" t="str">
        <f>M11/L12</f>
        <v>12.49744219</v>
      </c>
      <c r="N12" t="str">
        <f>N10/L12</f>
        <v>319.7258032</v>
      </c>
    </row>
    <row r="13">
      <c r="A13" s="6">
        <v>1.1</v>
      </c>
      <c r="B13" s="3">
        <v>1.0</v>
      </c>
      <c r="C13" s="3">
        <v>4.88</v>
      </c>
      <c r="D13" s="3" t="str">
        <f t="shared" si="3"/>
        <v>10.248</v>
      </c>
      <c r="E13" s="3" t="str">
        <f>D13*E12</f>
        <v>676.368</v>
      </c>
      <c r="F13" s="3"/>
      <c r="G13" s="13">
        <v>7330000.0</v>
      </c>
      <c r="J13" s="5"/>
    </row>
    <row r="14">
      <c r="A14" s="6">
        <v>1.1</v>
      </c>
      <c r="B14" s="3">
        <v>2.0</v>
      </c>
      <c r="C14" s="3">
        <v>4.88</v>
      </c>
      <c r="D14" s="3" t="str">
        <f t="shared" si="3"/>
        <v>15.616</v>
      </c>
      <c r="E14" s="3" t="str">
        <f>D14*E12</f>
        <v>1030.656</v>
      </c>
      <c r="F14" s="3"/>
      <c r="G14" s="14" t="str">
        <f>G12-G13</f>
        <v>5,290,000</v>
      </c>
      <c r="J14" s="5"/>
    </row>
    <row r="15">
      <c r="A15" s="6">
        <v>1.1</v>
      </c>
      <c r="B15" s="3">
        <v>3.0</v>
      </c>
      <c r="C15" s="3">
        <v>4.88</v>
      </c>
      <c r="D15" s="3" t="str">
        <f t="shared" si="3"/>
        <v>20.984</v>
      </c>
      <c r="E15" s="3" t="str">
        <f>D15*E12</f>
        <v>1384.944</v>
      </c>
      <c r="F15" s="3"/>
      <c r="G15" s="15" t="str">
        <f>G14*200</f>
        <v>1,058,000,000</v>
      </c>
      <c r="H15" s="16">
        <v>2.4309E8</v>
      </c>
      <c r="I15" s="3">
        <v>3.0</v>
      </c>
      <c r="J15" s="4">
        <v>5.0E16</v>
      </c>
    </row>
    <row r="16">
      <c r="A16" s="6">
        <v>1.1</v>
      </c>
      <c r="B16" s="3">
        <v>4.0</v>
      </c>
      <c r="C16" s="3">
        <v>4.88</v>
      </c>
      <c r="D16" s="3" t="str">
        <f t="shared" si="3"/>
        <v>26.352</v>
      </c>
      <c r="E16" s="3" t="str">
        <f>D16*E12</f>
        <v>1739.232</v>
      </c>
      <c r="F16" s="3"/>
      <c r="J16" s="4">
        <v>5.42E15</v>
      </c>
    </row>
    <row r="17">
      <c r="A17" s="6"/>
      <c r="E17" s="3"/>
      <c r="F17" s="3"/>
      <c r="H17" s="15" t="str">
        <f>G15+H15</f>
        <v>1,301,090,000</v>
      </c>
      <c r="I17" s="15" t="str">
        <f>H17*I15</f>
        <v>3,903,270,000</v>
      </c>
      <c r="J17" s="4" t="str">
        <f>J15-J16</f>
        <v>$44,580,000,000,000,000.00</v>
      </c>
      <c r="K17" t="str">
        <f>J17/J19</f>
        <v>479354.8387</v>
      </c>
    </row>
    <row r="18">
      <c r="A18" s="6"/>
      <c r="E18" s="3"/>
      <c r="F18" s="3"/>
      <c r="J18" s="4">
        <v>1.86E10</v>
      </c>
      <c r="K18" t="str">
        <f>K17/3600</f>
        <v>133.1541219</v>
      </c>
    </row>
    <row r="19">
      <c r="A19" s="6"/>
      <c r="E19" s="3"/>
      <c r="F19" s="3"/>
      <c r="J19" s="5" t="str">
        <f>J18*5</f>
        <v>$93,000,000,000.00</v>
      </c>
      <c r="K19" t="str">
        <f>K18/24</f>
        <v>5.548088411</v>
      </c>
    </row>
    <row r="20">
      <c r="A20" s="6"/>
      <c r="E20" s="3"/>
      <c r="F20" s="3"/>
    </row>
    <row r="21">
      <c r="A21" s="6">
        <v>2.589E16</v>
      </c>
      <c r="E21" s="3"/>
      <c r="F21" s="3"/>
    </row>
    <row r="22">
      <c r="A22" s="4">
        <v>5.2E16</v>
      </c>
      <c r="B22" s="17">
        <v>1.594125E15</v>
      </c>
      <c r="E22" s="3"/>
      <c r="F22" s="3"/>
    </row>
    <row r="23">
      <c r="A23" s="5" t="str">
        <f>B22+B23</f>
        <v>$1,732,781,250,000,000.00</v>
      </c>
      <c r="B23" s="18">
        <v>1.3865625E14</v>
      </c>
    </row>
    <row r="24">
      <c r="A24" s="9"/>
    </row>
    <row r="25">
      <c r="A25" s="9" t="str">
        <f>(A22-A21)/A23</f>
        <v>15.07</v>
      </c>
      <c r="B25" s="3" t="s">
        <v>113</v>
      </c>
    </row>
    <row r="26">
      <c r="A26" s="9" t="str">
        <f>A25/24</f>
        <v>0.63</v>
      </c>
      <c r="B26" s="3" t="s">
        <v>117</v>
      </c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6" t="s">
        <v>119</v>
      </c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0.0"/>
    <col customWidth="1" min="2" max="2" width="34.29"/>
    <col customWidth="1" min="3" max="3" width="21.14"/>
    <col customWidth="1" min="4" max="4" width="22.0"/>
    <col customWidth="1" min="5" max="5" width="46.0"/>
    <col customWidth="1" min="6" max="6" width="5.71"/>
    <col customWidth="1" min="7" max="7" width="9.29"/>
    <col customWidth="1" min="8" max="8" width="45.43"/>
    <col customWidth="1" min="9" max="9" width="45.0"/>
  </cols>
  <sheetData>
    <row r="1">
      <c r="A1" s="1"/>
      <c r="B1" s="2"/>
      <c r="C1" s="2"/>
      <c r="D1" s="2"/>
      <c r="E1" s="2"/>
      <c r="F1" s="3" t="s">
        <v>5</v>
      </c>
      <c r="G1" s="3" t="s">
        <v>6</v>
      </c>
      <c r="H1" s="4" t="s">
        <v>7</v>
      </c>
      <c r="I1" s="3" t="s">
        <v>8</v>
      </c>
    </row>
    <row r="2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1.0</v>
      </c>
      <c r="G2" s="5" t="str">
        <f t="shared" ref="G2:G101" si="1">1000*(10^(F2-1))</f>
        <v>$1,000.00</v>
      </c>
      <c r="H2" s="5" t="str">
        <f t="shared" ref="H2:H101" si="2">25000*(1.78^(F2-1))</f>
        <v>$25,000.00</v>
      </c>
      <c r="I2" s="5" t="str">
        <f t="shared" ref="I2:I101" si="3">400*(1.5^(F2-1))</f>
        <v>$400.00</v>
      </c>
    </row>
    <row r="3">
      <c r="A3" s="1" t="s">
        <v>14</v>
      </c>
      <c r="B3" s="2" t="s">
        <v>15</v>
      </c>
      <c r="C3" s="7">
        <v>1.0</v>
      </c>
      <c r="D3" s="7">
        <v>9.0</v>
      </c>
      <c r="E3" s="2" t="s">
        <v>21</v>
      </c>
      <c r="F3" s="3">
        <v>2.0</v>
      </c>
      <c r="G3" s="5" t="str">
        <f t="shared" si="1"/>
        <v>$10,000.00</v>
      </c>
      <c r="H3" s="5" t="str">
        <f t="shared" si="2"/>
        <v>$44,500.00</v>
      </c>
      <c r="I3" s="5" t="str">
        <f t="shared" si="3"/>
        <v>$600.00</v>
      </c>
    </row>
    <row r="4">
      <c r="A4" s="1" t="s">
        <v>7</v>
      </c>
      <c r="B4" s="2" t="s">
        <v>23</v>
      </c>
      <c r="C4" s="7">
        <v>0.25</v>
      </c>
      <c r="D4" s="7">
        <v>0.78</v>
      </c>
      <c r="E4" s="2" t="s">
        <v>24</v>
      </c>
      <c r="F4" s="3">
        <v>3.0</v>
      </c>
      <c r="G4" s="5" t="str">
        <f t="shared" si="1"/>
        <v>$100,000.00</v>
      </c>
      <c r="H4" s="5" t="str">
        <f t="shared" si="2"/>
        <v>$79,210.00</v>
      </c>
      <c r="I4" s="5" t="str">
        <f t="shared" si="3"/>
        <v>$900.00</v>
      </c>
    </row>
    <row r="5">
      <c r="A5" s="1" t="s">
        <v>25</v>
      </c>
      <c r="B5" s="2" t="s">
        <v>26</v>
      </c>
      <c r="C5" s="7">
        <v>0.4</v>
      </c>
      <c r="D5" s="7">
        <v>2.9</v>
      </c>
      <c r="E5" s="2" t="s">
        <v>27</v>
      </c>
      <c r="F5" s="3">
        <v>4.0</v>
      </c>
      <c r="G5" s="5" t="str">
        <f t="shared" si="1"/>
        <v>$1,000,000.00</v>
      </c>
      <c r="H5" s="5" t="str">
        <f t="shared" si="2"/>
        <v>$140,993.80</v>
      </c>
      <c r="I5" s="5" t="str">
        <f t="shared" si="3"/>
        <v>$1,350.00</v>
      </c>
    </row>
    <row r="6">
      <c r="A6" s="8"/>
      <c r="B6" s="10"/>
      <c r="C6" s="10"/>
      <c r="F6" s="3">
        <v>5.0</v>
      </c>
      <c r="G6" s="5" t="str">
        <f t="shared" si="1"/>
        <v>$10,000,000.00</v>
      </c>
      <c r="H6" s="5" t="str">
        <f t="shared" si="2"/>
        <v>$250,968.96</v>
      </c>
      <c r="I6" s="5" t="str">
        <f t="shared" si="3"/>
        <v>$2,025.00</v>
      </c>
    </row>
    <row r="7">
      <c r="A7" s="1" t="s">
        <v>28</v>
      </c>
      <c r="B7" s="2" t="s">
        <v>15</v>
      </c>
      <c r="C7" s="7">
        <v>1.0</v>
      </c>
      <c r="D7" s="7">
        <v>2.7</v>
      </c>
      <c r="E7" s="2" t="s">
        <v>29</v>
      </c>
      <c r="F7" s="3">
        <v>6.0</v>
      </c>
      <c r="G7" s="5" t="str">
        <f t="shared" si="1"/>
        <v>$100,000,000.00</v>
      </c>
      <c r="H7" s="5" t="str">
        <f t="shared" si="2"/>
        <v>$446,724.76</v>
      </c>
      <c r="I7" s="5" t="str">
        <f t="shared" si="3"/>
        <v>$3,037.50</v>
      </c>
    </row>
    <row r="8">
      <c r="A8" s="1" t="s">
        <v>8</v>
      </c>
      <c r="B8" s="2">
        <v>400.0</v>
      </c>
      <c r="C8" s="7">
        <v>0.25</v>
      </c>
      <c r="D8" s="7">
        <v>0.5</v>
      </c>
      <c r="E8" s="2" t="s">
        <v>30</v>
      </c>
      <c r="F8" s="3">
        <v>7.0</v>
      </c>
      <c r="G8" s="5" t="str">
        <f t="shared" si="1"/>
        <v>$1,000,000,000.00</v>
      </c>
      <c r="H8" s="5" t="str">
        <f t="shared" si="2"/>
        <v>$795,170.07</v>
      </c>
      <c r="I8" s="5" t="str">
        <f t="shared" si="3"/>
        <v>$4,556.25</v>
      </c>
    </row>
    <row r="9">
      <c r="A9" s="1" t="s">
        <v>31</v>
      </c>
      <c r="B9" s="2" t="s">
        <v>32</v>
      </c>
      <c r="C9" s="7">
        <v>1.0</v>
      </c>
      <c r="D9" s="7">
        <v>1.6</v>
      </c>
      <c r="E9" s="2" t="s">
        <v>33</v>
      </c>
      <c r="F9" s="3">
        <v>8.0</v>
      </c>
      <c r="G9" s="5" t="str">
        <f t="shared" si="1"/>
        <v>$10,000,000,000.00</v>
      </c>
      <c r="H9" s="5" t="str">
        <f t="shared" si="2"/>
        <v>$1,415,402.72</v>
      </c>
      <c r="I9" s="5" t="str">
        <f t="shared" si="3"/>
        <v>$6,834.38</v>
      </c>
    </row>
    <row r="10">
      <c r="A10" s="1" t="s">
        <v>34</v>
      </c>
      <c r="B10" s="2" t="s">
        <v>35</v>
      </c>
      <c r="C10" s="7">
        <v>1.0</v>
      </c>
      <c r="D10" s="7">
        <v>3.0</v>
      </c>
      <c r="E10" s="2" t="s">
        <v>36</v>
      </c>
      <c r="F10" s="3">
        <v>9.0</v>
      </c>
      <c r="G10" s="5" t="str">
        <f t="shared" si="1"/>
        <v>$100,000,000,000.00</v>
      </c>
      <c r="H10" s="5" t="str">
        <f t="shared" si="2"/>
        <v>$2,519,416.84</v>
      </c>
      <c r="I10" s="5" t="str">
        <f t="shared" si="3"/>
        <v>$10,251.56</v>
      </c>
    </row>
    <row r="11">
      <c r="A11" s="1" t="s">
        <v>37</v>
      </c>
      <c r="B11" s="2">
        <v>300.0</v>
      </c>
      <c r="C11" s="7">
        <v>1.0</v>
      </c>
      <c r="D11" s="7">
        <v>1.0</v>
      </c>
      <c r="E11" s="2" t="s">
        <v>38</v>
      </c>
      <c r="F11" s="3">
        <v>10.0</v>
      </c>
      <c r="G11" s="5" t="str">
        <f t="shared" si="1"/>
        <v>$1,000,000,000,000.00</v>
      </c>
      <c r="H11" s="5" t="str">
        <f t="shared" si="2"/>
        <v>$4,484,561.97</v>
      </c>
      <c r="I11" s="5" t="str">
        <f t="shared" si="3"/>
        <v>$15,377.34</v>
      </c>
    </row>
    <row r="12">
      <c r="A12" s="1" t="s">
        <v>39</v>
      </c>
      <c r="B12" s="2" t="s">
        <v>40</v>
      </c>
      <c r="C12" s="2" t="s">
        <v>41</v>
      </c>
      <c r="D12" s="7">
        <v>9.0</v>
      </c>
      <c r="E12" s="2" t="s">
        <v>42</v>
      </c>
      <c r="F12" s="3">
        <v>11.0</v>
      </c>
      <c r="G12" s="5" t="str">
        <f t="shared" si="1"/>
        <v>$10,000,000,000,000.00</v>
      </c>
      <c r="H12" s="5" t="str">
        <f t="shared" si="2"/>
        <v>$7,982,520.30</v>
      </c>
      <c r="I12" s="5" t="str">
        <f t="shared" si="3"/>
        <v>$23,066.02</v>
      </c>
    </row>
    <row r="13">
      <c r="A13" s="1" t="s">
        <v>43</v>
      </c>
      <c r="B13" s="2" t="s">
        <v>44</v>
      </c>
      <c r="C13" s="7">
        <v>0.5</v>
      </c>
      <c r="D13" s="7">
        <v>0.98</v>
      </c>
      <c r="E13" s="2" t="s">
        <v>45</v>
      </c>
      <c r="F13" s="3">
        <v>12.0</v>
      </c>
      <c r="G13" s="5" t="str">
        <f t="shared" si="1"/>
        <v>$100,000,000,000,000.00</v>
      </c>
      <c r="H13" s="5" t="str">
        <f t="shared" si="2"/>
        <v>$14,208,886.14</v>
      </c>
      <c r="I13" s="5" t="str">
        <f t="shared" si="3"/>
        <v>$34,599.02</v>
      </c>
    </row>
    <row r="14">
      <c r="A14" s="1" t="s">
        <v>46</v>
      </c>
      <c r="B14" s="2" t="s">
        <v>47</v>
      </c>
      <c r="C14" s="7">
        <v>0.5</v>
      </c>
      <c r="D14" s="7">
        <v>1.0</v>
      </c>
      <c r="E14" s="2" t="s">
        <v>48</v>
      </c>
      <c r="F14" s="3">
        <v>13.0</v>
      </c>
      <c r="G14" s="5" t="str">
        <f t="shared" si="1"/>
        <v>$1,000,000,000,000,000.00</v>
      </c>
      <c r="H14" s="5" t="str">
        <f t="shared" si="2"/>
        <v>$25,291,817.33</v>
      </c>
      <c r="I14" s="5" t="str">
        <f t="shared" si="3"/>
        <v>$51,898.54</v>
      </c>
    </row>
    <row r="15">
      <c r="A15" s="1" t="s">
        <v>49</v>
      </c>
      <c r="B15" s="2" t="s">
        <v>50</v>
      </c>
      <c r="C15" s="7">
        <v>0.5</v>
      </c>
      <c r="D15" s="7">
        <v>1.0</v>
      </c>
      <c r="E15" s="2" t="s">
        <v>51</v>
      </c>
      <c r="F15" s="3">
        <v>14.0</v>
      </c>
      <c r="G15" s="5" t="str">
        <f t="shared" si="1"/>
        <v>$10,000,000,000,000,000.00</v>
      </c>
      <c r="H15" s="5" t="str">
        <f t="shared" si="2"/>
        <v>$45,019,434.84</v>
      </c>
      <c r="I15" s="5" t="str">
        <f t="shared" si="3"/>
        <v>$77,847.80</v>
      </c>
    </row>
    <row r="16">
      <c r="A16" s="1" t="s">
        <v>57</v>
      </c>
      <c r="B16" s="2" t="s">
        <v>58</v>
      </c>
      <c r="C16" s="7">
        <v>0.25</v>
      </c>
      <c r="D16" s="7">
        <v>0.45</v>
      </c>
      <c r="E16" s="2" t="s">
        <v>59</v>
      </c>
      <c r="F16" s="3">
        <v>15.0</v>
      </c>
      <c r="G16" s="5" t="str">
        <f t="shared" si="1"/>
        <v>$100,000,000,000,000,000.00</v>
      </c>
      <c r="H16" s="5" t="str">
        <f t="shared" si="2"/>
        <v>$80,134,594.01</v>
      </c>
      <c r="I16" s="5" t="str">
        <f t="shared" si="3"/>
        <v>$116,771.70</v>
      </c>
    </row>
    <row r="17">
      <c r="A17" s="8"/>
      <c r="B17" s="10"/>
      <c r="C17" s="10"/>
      <c r="F17" s="3">
        <v>16.0</v>
      </c>
      <c r="G17" s="5" t="str">
        <f t="shared" si="1"/>
        <v>$1,000,000,000,000,000,000.00</v>
      </c>
      <c r="H17" s="5" t="str">
        <f t="shared" si="2"/>
        <v>$142,639,577.34</v>
      </c>
      <c r="I17" s="5" t="str">
        <f t="shared" si="3"/>
        <v>$175,157.56</v>
      </c>
    </row>
    <row r="18">
      <c r="A18" s="1" t="s">
        <v>60</v>
      </c>
      <c r="B18" s="12" t="s">
        <v>61</v>
      </c>
      <c r="C18" s="7">
        <v>0.25</v>
      </c>
      <c r="D18" s="2" t="s">
        <v>62</v>
      </c>
      <c r="E18" s="2" t="s">
        <v>63</v>
      </c>
      <c r="F18" s="3">
        <v>17.0</v>
      </c>
      <c r="G18" s="5" t="str">
        <f t="shared" si="1"/>
        <v>$10,000,000,000,000,000,000.00</v>
      </c>
      <c r="H18" s="5" t="str">
        <f t="shared" si="2"/>
        <v>$253,898,447.67</v>
      </c>
      <c r="I18" s="5" t="str">
        <f t="shared" si="3"/>
        <v>$262,736.33</v>
      </c>
    </row>
    <row r="19">
      <c r="A19" s="1" t="s">
        <v>64</v>
      </c>
      <c r="B19" s="12" t="s">
        <v>65</v>
      </c>
      <c r="C19" s="7">
        <v>1.0</v>
      </c>
      <c r="D19" s="2" t="s">
        <v>66</v>
      </c>
      <c r="E19" s="2" t="s">
        <v>67</v>
      </c>
      <c r="F19" s="3">
        <v>18.0</v>
      </c>
      <c r="G19" s="5" t="str">
        <f t="shared" si="1"/>
        <v>$100,000,000,000,000,000,000.00</v>
      </c>
      <c r="H19" s="5" t="str">
        <f t="shared" si="2"/>
        <v>$451,939,236.85</v>
      </c>
      <c r="I19" s="5" t="str">
        <f t="shared" si="3"/>
        <v>$394,104.50</v>
      </c>
    </row>
    <row r="20">
      <c r="A20" s="1" t="s">
        <v>68</v>
      </c>
      <c r="B20" s="12" t="s">
        <v>69</v>
      </c>
      <c r="C20" s="7">
        <v>0.25</v>
      </c>
      <c r="D20" s="2" t="s">
        <v>62</v>
      </c>
      <c r="E20" s="2" t="s">
        <v>70</v>
      </c>
      <c r="F20" s="3">
        <v>19.0</v>
      </c>
      <c r="G20" s="5" t="str">
        <f t="shared" si="1"/>
        <v>$1,000,000,000,000,000,000,000.00</v>
      </c>
      <c r="H20" s="5" t="str">
        <f t="shared" si="2"/>
        <v>$804,451,841.60</v>
      </c>
      <c r="I20" s="5" t="str">
        <f t="shared" si="3"/>
        <v>$591,156.75</v>
      </c>
    </row>
    <row r="21">
      <c r="A21" s="1" t="s">
        <v>71</v>
      </c>
      <c r="B21" s="12" t="s">
        <v>72</v>
      </c>
      <c r="C21" s="7">
        <v>1.0</v>
      </c>
      <c r="D21" s="2" t="s">
        <v>66</v>
      </c>
      <c r="E21" s="2" t="s">
        <v>73</v>
      </c>
      <c r="F21" s="3">
        <v>20.0</v>
      </c>
      <c r="G21" s="5" t="str">
        <f t="shared" si="1"/>
        <v>$10,000,000,000,000,000,000,000.00</v>
      </c>
      <c r="H21" s="5" t="str">
        <f t="shared" si="2"/>
        <v>$1,431,924,278.04</v>
      </c>
      <c r="I21" s="5" t="str">
        <f t="shared" si="3"/>
        <v>$886,735.13</v>
      </c>
    </row>
    <row r="22">
      <c r="A22" s="1" t="s">
        <v>74</v>
      </c>
      <c r="B22" s="12" t="s">
        <v>75</v>
      </c>
      <c r="C22" s="7">
        <v>0.25</v>
      </c>
      <c r="D22" s="2" t="s">
        <v>62</v>
      </c>
      <c r="E22" s="2" t="s">
        <v>76</v>
      </c>
      <c r="F22" s="3">
        <v>21.0</v>
      </c>
      <c r="G22" s="5" t="str">
        <f t="shared" si="1"/>
        <v>$100,000,000,000,000,000,000,000.00</v>
      </c>
      <c r="H22" s="5" t="str">
        <f t="shared" si="2"/>
        <v>$2,548,825,214.92</v>
      </c>
      <c r="I22" s="5" t="str">
        <f t="shared" si="3"/>
        <v>$1,330,102.69</v>
      </c>
    </row>
    <row r="23">
      <c r="A23" s="1" t="s">
        <v>77</v>
      </c>
      <c r="B23" s="12" t="s">
        <v>78</v>
      </c>
      <c r="C23" s="7">
        <v>1.0</v>
      </c>
      <c r="D23" s="2" t="s">
        <v>66</v>
      </c>
      <c r="E23" s="2" t="s">
        <v>79</v>
      </c>
      <c r="F23" s="3">
        <v>22.0</v>
      </c>
      <c r="G23" s="5" t="str">
        <f t="shared" si="1"/>
        <v>$1,000,000,000,000,000,000,000,000.00</v>
      </c>
      <c r="H23" s="5" t="str">
        <f t="shared" si="2"/>
        <v>$4,536,908,882.56</v>
      </c>
      <c r="I23" s="5" t="str">
        <f t="shared" si="3"/>
        <v>$1,995,154.04</v>
      </c>
    </row>
    <row r="24">
      <c r="A24" s="1" t="s">
        <v>80</v>
      </c>
      <c r="B24" s="2" t="s">
        <v>81</v>
      </c>
      <c r="C24" s="7">
        <v>0.25</v>
      </c>
      <c r="D24" s="7">
        <v>0.78</v>
      </c>
      <c r="E24" s="2" t="s">
        <v>82</v>
      </c>
      <c r="F24" s="3">
        <v>23.0</v>
      </c>
      <c r="G24" s="5" t="str">
        <f t="shared" si="1"/>
        <v>$10,000,000,000,000,000,000,000,000.00</v>
      </c>
      <c r="H24" s="5" t="str">
        <f t="shared" si="2"/>
        <v>$8,075,697,810.95</v>
      </c>
      <c r="I24" s="5" t="str">
        <f t="shared" si="3"/>
        <v>$2,992,731.06</v>
      </c>
    </row>
    <row r="25">
      <c r="A25" s="1" t="s">
        <v>83</v>
      </c>
      <c r="B25" s="2" t="s">
        <v>84</v>
      </c>
      <c r="C25" s="7">
        <v>1.0</v>
      </c>
      <c r="D25" s="2" t="s">
        <v>66</v>
      </c>
      <c r="E25" s="2" t="s">
        <v>85</v>
      </c>
      <c r="F25" s="3">
        <v>24.0</v>
      </c>
      <c r="G25" s="5" t="str">
        <f t="shared" si="1"/>
        <v>$100,000,000,000,000,000,000,000,000.00</v>
      </c>
      <c r="H25" s="5" t="str">
        <f t="shared" si="2"/>
        <v>$14,374,742,103.49</v>
      </c>
      <c r="I25" s="5" t="str">
        <f t="shared" si="3"/>
        <v>$4,489,096.59</v>
      </c>
    </row>
    <row r="26">
      <c r="A26" s="1" t="s">
        <v>86</v>
      </c>
      <c r="B26" s="2" t="s">
        <v>87</v>
      </c>
      <c r="C26" s="7">
        <v>0.25</v>
      </c>
      <c r="D26" s="7">
        <v>0.78</v>
      </c>
      <c r="E26" s="2" t="s">
        <v>88</v>
      </c>
      <c r="F26" s="3">
        <v>25.0</v>
      </c>
      <c r="G26" s="5" t="str">
        <f t="shared" si="1"/>
        <v>$1,000,000,000,000,000,000,000,000,000.00</v>
      </c>
      <c r="H26" s="5" t="str">
        <f t="shared" si="2"/>
        <v>$25,587,040,944.21</v>
      </c>
      <c r="I26" s="5" t="str">
        <f t="shared" si="3"/>
        <v>$6,733,644.88</v>
      </c>
    </row>
    <row r="27">
      <c r="A27" s="1" t="s">
        <v>89</v>
      </c>
      <c r="B27" s="2" t="s">
        <v>90</v>
      </c>
      <c r="C27" s="7">
        <v>1.0</v>
      </c>
      <c r="D27" s="7">
        <v>7.0</v>
      </c>
      <c r="E27" s="2" t="s">
        <v>91</v>
      </c>
      <c r="F27" s="3">
        <v>26.0</v>
      </c>
      <c r="G27" s="5" t="str">
        <f t="shared" si="1"/>
        <v>$10,000,000,000,000,000,000,000,000,000.00</v>
      </c>
      <c r="H27" s="5" t="str">
        <f t="shared" si="2"/>
        <v>$45,544,932,880.70</v>
      </c>
      <c r="I27" s="5" t="str">
        <f t="shared" si="3"/>
        <v>$10,100,467.32</v>
      </c>
    </row>
    <row r="28">
      <c r="A28" s="1" t="s">
        <v>92</v>
      </c>
      <c r="B28" s="2" t="s">
        <v>93</v>
      </c>
      <c r="C28" s="7">
        <v>0.25</v>
      </c>
      <c r="D28" s="7">
        <v>0.78</v>
      </c>
      <c r="E28" s="2" t="s">
        <v>94</v>
      </c>
      <c r="F28" s="3">
        <v>27.0</v>
      </c>
      <c r="G28" s="5" t="str">
        <f t="shared" si="1"/>
        <v>$100,000,000,000,000,000,000,000,000,000.00</v>
      </c>
      <c r="H28" s="5" t="str">
        <f t="shared" si="2"/>
        <v>$81,069,980,527.65</v>
      </c>
      <c r="I28" s="5" t="str">
        <f t="shared" si="3"/>
        <v>$15,150,700.98</v>
      </c>
    </row>
    <row r="29">
      <c r="A29" s="1" t="s">
        <v>95</v>
      </c>
      <c r="B29" s="2" t="s">
        <v>96</v>
      </c>
      <c r="C29" s="7">
        <v>1.0</v>
      </c>
      <c r="D29" s="7">
        <v>7.0</v>
      </c>
      <c r="E29" s="2" t="s">
        <v>97</v>
      </c>
      <c r="F29" s="3">
        <v>28.0</v>
      </c>
      <c r="G29" s="5" t="str">
        <f t="shared" si="1"/>
        <v>$1,000,000,000,000,000,000,000,000,000,000.00</v>
      </c>
      <c r="H29" s="5" t="str">
        <f t="shared" si="2"/>
        <v>$144,304,565,339.22</v>
      </c>
      <c r="I29" s="5" t="str">
        <f t="shared" si="3"/>
        <v>$22,726,051.46</v>
      </c>
    </row>
    <row r="30">
      <c r="A30" s="1" t="s">
        <v>98</v>
      </c>
      <c r="B30" s="2" t="s">
        <v>99</v>
      </c>
      <c r="C30" s="7">
        <v>0.25</v>
      </c>
      <c r="D30" s="7">
        <v>0.78</v>
      </c>
      <c r="E30" s="2" t="s">
        <v>100</v>
      </c>
      <c r="F30" s="3">
        <v>29.0</v>
      </c>
      <c r="G30" s="5" t="str">
        <f t="shared" si="1"/>
        <v>$10,000,000,000,000,000,000,000,000,000,000.00</v>
      </c>
      <c r="H30" s="5" t="str">
        <f t="shared" si="2"/>
        <v>$256,862,126,303.80</v>
      </c>
      <c r="I30" s="5" t="str">
        <f t="shared" si="3"/>
        <v>$34,089,077.20</v>
      </c>
    </row>
    <row r="31">
      <c r="A31" s="1" t="s">
        <v>101</v>
      </c>
      <c r="B31" s="2" t="s">
        <v>102</v>
      </c>
      <c r="C31" s="7">
        <v>1.0</v>
      </c>
      <c r="D31" s="7">
        <v>7.0</v>
      </c>
      <c r="E31" s="2" t="s">
        <v>103</v>
      </c>
      <c r="F31" s="3">
        <v>30.0</v>
      </c>
      <c r="G31" s="5" t="str">
        <f t="shared" si="1"/>
        <v>$100,000,000,000,000,000,000,000,000,000,000.00</v>
      </c>
      <c r="H31" s="5" t="str">
        <f t="shared" si="2"/>
        <v>$457,214,584,820.77</v>
      </c>
      <c r="I31" s="5" t="str">
        <f t="shared" si="3"/>
        <v>$51,133,615.80</v>
      </c>
    </row>
    <row r="32">
      <c r="A32" s="1" t="s">
        <v>104</v>
      </c>
      <c r="B32" s="2" t="s">
        <v>105</v>
      </c>
      <c r="C32" s="7">
        <v>0.25</v>
      </c>
      <c r="D32" s="7">
        <v>0.78</v>
      </c>
      <c r="E32" s="2" t="s">
        <v>106</v>
      </c>
      <c r="F32" s="3">
        <v>31.0</v>
      </c>
      <c r="G32" s="5" t="str">
        <f t="shared" si="1"/>
        <v>$1,000,000,000,000,000,000,000,000,000,000,000.00</v>
      </c>
      <c r="H32" s="5" t="str">
        <f t="shared" si="2"/>
        <v>$813,841,960,980.97</v>
      </c>
      <c r="I32" s="5" t="str">
        <f t="shared" si="3"/>
        <v>$76,700,423.69</v>
      </c>
    </row>
    <row r="33">
      <c r="A33" s="1" t="s">
        <v>107</v>
      </c>
      <c r="B33" s="2" t="s">
        <v>108</v>
      </c>
      <c r="C33" s="7">
        <v>1.0</v>
      </c>
      <c r="D33" s="7">
        <v>7.0</v>
      </c>
      <c r="E33" s="2" t="s">
        <v>109</v>
      </c>
      <c r="F33" s="3">
        <v>32.0</v>
      </c>
      <c r="G33" s="5" t="str">
        <f t="shared" si="1"/>
        <v>$10,000,000,000,000,000,000,000,000,000,000,000.00</v>
      </c>
      <c r="H33" s="5" t="str">
        <f t="shared" si="2"/>
        <v>$1,448,638,690,546.13</v>
      </c>
      <c r="I33" s="5" t="str">
        <f t="shared" si="3"/>
        <v>$115,050,635.54</v>
      </c>
    </row>
    <row r="34">
      <c r="A34" s="1" t="s">
        <v>110</v>
      </c>
      <c r="B34" s="2" t="s">
        <v>15</v>
      </c>
      <c r="C34" s="7">
        <v>0.5</v>
      </c>
      <c r="D34" s="2" t="s">
        <v>111</v>
      </c>
      <c r="E34" s="2" t="s">
        <v>112</v>
      </c>
      <c r="F34" s="3">
        <v>33.0</v>
      </c>
      <c r="G34" s="5" t="str">
        <f t="shared" si="1"/>
        <v>$100,000,000,000,000,000,000,000,000,000,000,000.00</v>
      </c>
      <c r="H34" s="5" t="str">
        <f t="shared" si="2"/>
        <v>$2,578,576,869,172.11</v>
      </c>
      <c r="I34" s="5" t="str">
        <f t="shared" si="3"/>
        <v>$172,575,953.31</v>
      </c>
    </row>
    <row r="35">
      <c r="A35" s="1" t="s">
        <v>114</v>
      </c>
      <c r="B35" s="2" t="s">
        <v>115</v>
      </c>
      <c r="C35" s="7">
        <v>1.0</v>
      </c>
      <c r="D35" s="7">
        <v>9.0</v>
      </c>
      <c r="E35" s="2" t="s">
        <v>116</v>
      </c>
      <c r="F35" s="3">
        <v>34.0</v>
      </c>
      <c r="G35" s="5" t="str">
        <f t="shared" si="1"/>
        <v>$1,000,000,000,000,000,000,000,000,000,000,000,000.00</v>
      </c>
      <c r="H35" s="5" t="str">
        <f t="shared" si="2"/>
        <v>$4,589,866,827,126.35</v>
      </c>
      <c r="I35" s="5" t="str">
        <f t="shared" si="3"/>
        <v>$258,863,929.96</v>
      </c>
    </row>
    <row r="36">
      <c r="A36" s="1" t="s">
        <v>118</v>
      </c>
      <c r="B36" s="2">
        <v>250.0</v>
      </c>
      <c r="C36" s="7">
        <v>0.5</v>
      </c>
      <c r="D36" s="7">
        <v>1.8</v>
      </c>
      <c r="E36" s="2" t="s">
        <v>120</v>
      </c>
      <c r="F36" s="3">
        <v>35.0</v>
      </c>
      <c r="G36" s="5" t="str">
        <f t="shared" si="1"/>
        <v>$10,000,000,000,000,000,000,000,000,000,000,000,000.00</v>
      </c>
      <c r="H36" s="5" t="str">
        <f t="shared" si="2"/>
        <v>$8,169,962,952,284.90</v>
      </c>
      <c r="I36" s="5" t="str">
        <f t="shared" si="3"/>
        <v>$388,295,894.95</v>
      </c>
    </row>
    <row r="37">
      <c r="A37" s="1" t="s">
        <v>121</v>
      </c>
      <c r="B37" s="2">
        <v>15.0</v>
      </c>
      <c r="C37" s="7">
        <v>1.0</v>
      </c>
      <c r="D37" s="7">
        <v>11.0</v>
      </c>
      <c r="E37" s="2" t="s">
        <v>122</v>
      </c>
      <c r="F37" s="3">
        <v>36.0</v>
      </c>
      <c r="G37" s="5" t="str">
        <f t="shared" si="1"/>
        <v>$100,000,000,000,000,000,000,000,000,000,000,000,000.00</v>
      </c>
      <c r="H37" s="5" t="str">
        <f t="shared" si="2"/>
        <v>$14,542,534,055,067.10</v>
      </c>
      <c r="I37" s="5" t="str">
        <f t="shared" si="3"/>
        <v>$582,443,842.42</v>
      </c>
    </row>
    <row r="38">
      <c r="F38" s="3">
        <v>37.0</v>
      </c>
      <c r="G38" s="5" t="str">
        <f t="shared" si="1"/>
        <v>$1,000,000,000,000,000,000,000,000,000,000,000,000,000.00</v>
      </c>
      <c r="H38" s="5" t="str">
        <f t="shared" si="2"/>
        <v>$25,885,710,618,019.50</v>
      </c>
      <c r="I38" s="5" t="str">
        <f t="shared" si="3"/>
        <v>$873,665,763.63</v>
      </c>
    </row>
    <row r="39">
      <c r="F39" s="3">
        <v>38.0</v>
      </c>
      <c r="G39" s="5" t="str">
        <f t="shared" si="1"/>
        <v>$10,000,000,000,000,000,000,000,000,000,000,000,000,000.00</v>
      </c>
      <c r="H39" s="5" t="str">
        <f t="shared" si="2"/>
        <v>$46,076,564,900,074.70</v>
      </c>
      <c r="I39" s="5" t="str">
        <f t="shared" si="3"/>
        <v>$1,310,498,645.44</v>
      </c>
    </row>
    <row r="40">
      <c r="F40" s="3">
        <v>39.0</v>
      </c>
      <c r="G40" s="5" t="str">
        <f t="shared" si="1"/>
        <v>$100,000,000,000,000,000,000,000,000,000,000,000,000,000.00</v>
      </c>
      <c r="H40" s="5" t="str">
        <f t="shared" si="2"/>
        <v>$82,016,285,522,132.90</v>
      </c>
      <c r="I40" s="5" t="str">
        <f t="shared" si="3"/>
        <v>$1,965,747,968.17</v>
      </c>
    </row>
    <row r="41">
      <c r="F41" s="3">
        <v>40.0</v>
      </c>
      <c r="G41" s="5" t="str">
        <f t="shared" si="1"/>
        <v>$1,000,000,000,000,000,000,000,000,000,000,000,000,000,000.00</v>
      </c>
      <c r="H41" s="5" t="str">
        <f t="shared" si="2"/>
        <v>$145,988,988,229,397.00</v>
      </c>
      <c r="I41" s="5" t="str">
        <f t="shared" si="3"/>
        <v>$2,948,621,952.25</v>
      </c>
    </row>
    <row r="42">
      <c r="F42" s="3">
        <v>41.0</v>
      </c>
      <c r="G42" s="5" t="str">
        <f t="shared" si="1"/>
        <v>$10,000,000,000,000,000,000,000,000,000,000,000,000,000,000.00</v>
      </c>
      <c r="H42" s="5" t="str">
        <f t="shared" si="2"/>
        <v>$259,860,399,048,326.00</v>
      </c>
      <c r="I42" s="5" t="str">
        <f t="shared" si="3"/>
        <v>$4,422,932,928.38</v>
      </c>
    </row>
    <row r="43">
      <c r="F43" s="3">
        <v>42.0</v>
      </c>
      <c r="G43" s="5" t="str">
        <f t="shared" si="1"/>
        <v>$100,000,000,000,000,000,000,000,000,000,000,000,000,000,000.00</v>
      </c>
      <c r="H43" s="5" t="str">
        <f t="shared" si="2"/>
        <v>$462,551,510,306,020.00</v>
      </c>
      <c r="I43" s="5" t="str">
        <f t="shared" si="3"/>
        <v>$6,634,399,392.56</v>
      </c>
    </row>
    <row r="44">
      <c r="F44" s="3">
        <v>43.0</v>
      </c>
      <c r="G44" s="5" t="str">
        <f t="shared" si="1"/>
        <v>$1,000,000,000,000,000,000,000,000,000,000,000,000,000,000,000.00</v>
      </c>
      <c r="H44" s="5" t="str">
        <f t="shared" si="2"/>
        <v>$823,341,688,344,716.00</v>
      </c>
      <c r="I44" s="5" t="str">
        <f t="shared" si="3"/>
        <v>$9,951,599,088.85</v>
      </c>
    </row>
    <row r="45">
      <c r="F45" s="3">
        <v>44.0</v>
      </c>
      <c r="G45" s="5" t="str">
        <f t="shared" si="1"/>
        <v>$10,000,000,000,000,000,000,000,000,000,000,000,000,000,000,000.00</v>
      </c>
      <c r="H45" s="5" t="str">
        <f t="shared" si="2"/>
        <v>$1,465,548,205,253,590.00</v>
      </c>
      <c r="I45" s="5" t="str">
        <f t="shared" si="3"/>
        <v>$14,927,398,633.27</v>
      </c>
    </row>
    <row r="46">
      <c r="F46" s="3">
        <v>45.0</v>
      </c>
      <c r="G46" s="5" t="str">
        <f t="shared" si="1"/>
        <v>$100,000,000,000,000,000,000,000,000,000,000,000,000,000,000,000.00</v>
      </c>
      <c r="H46" s="5" t="str">
        <f t="shared" si="2"/>
        <v>$2,608,675,805,351,400.00</v>
      </c>
      <c r="I46" s="5" t="str">
        <f t="shared" si="3"/>
        <v>$22,391,097,949.90</v>
      </c>
    </row>
    <row r="47">
      <c r="F47" s="3">
        <v>46.0</v>
      </c>
      <c r="G47" s="5" t="str">
        <f t="shared" si="1"/>
        <v>$1,000,000,000,000,000,000,000,000,000,000,000,000,000,000,000,000.00</v>
      </c>
      <c r="H47" s="5" t="str">
        <f t="shared" si="2"/>
        <v>$4,643,442,933,525,490.00</v>
      </c>
      <c r="I47" s="5" t="str">
        <f t="shared" si="3"/>
        <v>$33,586,646,924.86</v>
      </c>
    </row>
    <row r="48">
      <c r="F48" s="3">
        <v>47.0</v>
      </c>
      <c r="G48" s="5" t="str">
        <f t="shared" si="1"/>
        <v>$10,000,000,000,000,000,000,000,000,000,000,000,000,000,000,000,000.00</v>
      </c>
      <c r="H48" s="5" t="str">
        <f t="shared" si="2"/>
        <v>$8,265,328,421,675,370.00</v>
      </c>
      <c r="I48" s="5" t="str">
        <f t="shared" si="3"/>
        <v>$50,379,970,387.28</v>
      </c>
    </row>
    <row r="49">
      <c r="B49" s="5"/>
      <c r="F49" s="3">
        <v>48.0</v>
      </c>
      <c r="G49" s="5" t="str">
        <f t="shared" si="1"/>
        <v>$100,000,000,000,000,000,000,000,000,000,000,000,000,000,000,000,000.00</v>
      </c>
      <c r="H49" s="5" t="str">
        <f t="shared" si="2"/>
        <v>$14,712,284,590,582,200.00</v>
      </c>
      <c r="I49" s="5" t="str">
        <f t="shared" si="3"/>
        <v>$75,569,955,580.92</v>
      </c>
    </row>
    <row r="50">
      <c r="B50" s="5"/>
      <c r="F50" s="3">
        <v>49.0</v>
      </c>
      <c r="G50" s="5" t="str">
        <f t="shared" si="1"/>
        <v>$1,000,000,000,000,000,000,000,000,000,000,000,000,000,000,000,000,000.00</v>
      </c>
      <c r="H50" s="5" t="str">
        <f t="shared" si="2"/>
        <v>$26,187,866,571,236,200.00</v>
      </c>
      <c r="I50" s="5" t="str">
        <f t="shared" si="3"/>
        <v>$113,354,933,371.39</v>
      </c>
    </row>
    <row r="51">
      <c r="B51" s="5"/>
      <c r="F51" s="3">
        <v>50.0</v>
      </c>
      <c r="G51" s="5" t="str">
        <f t="shared" si="1"/>
        <v>$10,000,000,000,000,000,000,000,000,000,000,000,000,000,000,000,000,000.00</v>
      </c>
      <c r="H51" s="5" t="str">
        <f t="shared" si="2"/>
        <v>$46,614,402,496,800,500.00</v>
      </c>
      <c r="I51" s="5" t="str">
        <f t="shared" si="3"/>
        <v>$170,032,400,057.08</v>
      </c>
    </row>
    <row r="52">
      <c r="B52" s="5"/>
      <c r="F52" s="3">
        <v>51.0</v>
      </c>
      <c r="G52" s="5" t="str">
        <f t="shared" si="1"/>
        <v>$100,000,000,000,000,000,000,000,000,000,000,000,000,000,000,000,000,000.00</v>
      </c>
      <c r="H52" s="5" t="str">
        <f t="shared" si="2"/>
        <v>$82,973,636,444,304,900.00</v>
      </c>
      <c r="I52" s="5" t="str">
        <f t="shared" si="3"/>
        <v>$255,048,600,085.62</v>
      </c>
    </row>
    <row r="53">
      <c r="B53" s="5"/>
      <c r="F53" s="3">
        <v>52.0</v>
      </c>
      <c r="G53" s="5" t="str">
        <f t="shared" si="1"/>
        <v>$1,000,000,000,000,000,000,000,000,000,000,000,000,000,000,000,000,000,000.00</v>
      </c>
      <c r="H53" s="5" t="str">
        <f t="shared" si="2"/>
        <v>$147,693,072,870,863,000.00</v>
      </c>
      <c r="I53" s="5" t="str">
        <f t="shared" si="3"/>
        <v>$382,572,900,128.43</v>
      </c>
    </row>
    <row r="54">
      <c r="B54" s="5"/>
      <c r="F54" s="3">
        <v>53.0</v>
      </c>
      <c r="G54" s="5" t="str">
        <f t="shared" si="1"/>
        <v>$10,000,000,000,000,000,000,000,000,000,000,000,000,000,000,000,000,000,000.00</v>
      </c>
      <c r="H54" s="5" t="str">
        <f t="shared" si="2"/>
        <v>$262,893,669,710,136,000.00</v>
      </c>
      <c r="I54" s="5" t="str">
        <f t="shared" si="3"/>
        <v>$573,859,350,192.65</v>
      </c>
    </row>
    <row r="55">
      <c r="B55" s="5"/>
      <c r="F55" s="3">
        <v>54.0</v>
      </c>
      <c r="G55" s="5" t="str">
        <f t="shared" si="1"/>
        <v>$100,000,000,000,000,000,000,000,000,000,000,000,000,000,000,000,000,000,000.00</v>
      </c>
      <c r="H55" s="5" t="str">
        <f t="shared" si="2"/>
        <v>$467,950,732,084,041,000.00</v>
      </c>
      <c r="I55" s="5" t="str">
        <f t="shared" si="3"/>
        <v>$860,789,025,288.97</v>
      </c>
    </row>
    <row r="56">
      <c r="B56" s="5"/>
      <c r="F56" s="3">
        <v>55.0</v>
      </c>
      <c r="G56" s="5" t="str">
        <f t="shared" si="1"/>
        <v>$1,000,000,000,000,000,000,000,000,000,000,000,000,000,000,000,000,000,000,000.00</v>
      </c>
      <c r="H56" s="5" t="str">
        <f t="shared" si="2"/>
        <v>$832,952,303,109,594,000.00</v>
      </c>
      <c r="I56" s="5" t="str">
        <f t="shared" si="3"/>
        <v>$1,291,183,537,933.45</v>
      </c>
    </row>
    <row r="57">
      <c r="B57" s="5"/>
      <c r="F57" s="3">
        <v>56.0</v>
      </c>
      <c r="G57" s="5" t="str">
        <f t="shared" si="1"/>
        <v>$10,000,000,000,000,000,000,000,000,000,000,000,000,000,000,000,000,000,000,000.00</v>
      </c>
      <c r="H57" s="5" t="str">
        <f t="shared" si="2"/>
        <v>$1,482,655,099,535,080,000.00</v>
      </c>
      <c r="I57" s="5" t="str">
        <f t="shared" si="3"/>
        <v>$1,936,775,306,900.18</v>
      </c>
    </row>
    <row r="58">
      <c r="F58" s="3">
        <v>57.0</v>
      </c>
      <c r="G58" s="5" t="str">
        <f t="shared" si="1"/>
        <v>$100,000,000,000,000,000,000,000,000,000,000,000,000,000,000,000,000,000,000,000.00</v>
      </c>
      <c r="H58" s="5" t="str">
        <f t="shared" si="2"/>
        <v>$2,639,126,077,172,440,000.00</v>
      </c>
      <c r="I58" s="5" t="str">
        <f t="shared" si="3"/>
        <v>$2,905,162,960,350.26</v>
      </c>
    </row>
    <row r="59">
      <c r="F59" s="3">
        <v>58.0</v>
      </c>
      <c r="G59" s="5" t="str">
        <f t="shared" si="1"/>
        <v>$1,000,000,000,000,000,000,000,000,000,000,000,000,000,000,000,000,000,000,000,000.00</v>
      </c>
      <c r="H59" s="5" t="str">
        <f t="shared" si="2"/>
        <v>$4,697,644,417,366,940,000.00</v>
      </c>
      <c r="I59" s="5" t="str">
        <f t="shared" si="3"/>
        <v>$4,357,744,440,525.40</v>
      </c>
    </row>
    <row r="60">
      <c r="F60" s="3">
        <v>59.0</v>
      </c>
      <c r="G60" s="5" t="str">
        <f t="shared" si="1"/>
        <v>$10,000,000,000,000,000,000,000,000,000,000,000,000,000,000,000,000,000,000,000,000.00</v>
      </c>
      <c r="H60" s="5" t="str">
        <f t="shared" si="2"/>
        <v>$8,361,807,062,913,150,000.00</v>
      </c>
      <c r="I60" s="5" t="str">
        <f t="shared" si="3"/>
        <v>$6,536,616,660,788.09</v>
      </c>
    </row>
    <row r="61">
      <c r="F61" s="3">
        <v>60.0</v>
      </c>
      <c r="G61" s="5" t="str">
        <f t="shared" si="1"/>
        <v>$100,000,000,000,000,000,000,000,000,000,000,000,000,000,000,000,000,000,000,000,000.00</v>
      </c>
      <c r="H61" s="5" t="str">
        <f t="shared" si="2"/>
        <v>$14,884,016,571,985,400,000.00</v>
      </c>
      <c r="I61" s="5" t="str">
        <f t="shared" si="3"/>
        <v>$9,804,924,991,182.14</v>
      </c>
    </row>
    <row r="62">
      <c r="F62" s="3">
        <v>61.0</v>
      </c>
      <c r="G62" s="5" t="str">
        <f t="shared" si="1"/>
        <v>$1,000,000,000,000,000,000,000,000,000,000,000,000,000,000,000,000,000,000,000,000,000.00</v>
      </c>
      <c r="H62" s="5" t="str">
        <f t="shared" si="2"/>
        <v>$26,493,549,498,134,000,000.00</v>
      </c>
      <c r="I62" s="5" t="str">
        <f t="shared" si="3"/>
        <v>$14,707,387,486,773.20</v>
      </c>
    </row>
    <row r="63">
      <c r="F63" s="3">
        <v>62.0</v>
      </c>
      <c r="G63" s="5" t="str">
        <f t="shared" si="1"/>
        <v>$10,000,000,000,000,000,000,000,000,000,000,000,000,000,000,000,000,000,000,000,000,000.00</v>
      </c>
      <c r="H63" s="5" t="str">
        <f t="shared" si="2"/>
        <v>$47,158,518,106,678,600,000.00</v>
      </c>
      <c r="I63" s="5" t="str">
        <f t="shared" si="3"/>
        <v>$22,061,081,230,159.80</v>
      </c>
    </row>
    <row r="64">
      <c r="F64" s="3">
        <v>63.0</v>
      </c>
      <c r="G64" s="5" t="str">
        <f t="shared" si="1"/>
        <v>$100,000,000,000,000,000,000,000,000,000,000,000,000,000,000,000,000,000,000,000,000,000.00</v>
      </c>
      <c r="H64" s="5" t="str">
        <f t="shared" si="2"/>
        <v>$83,942,162,229,887,800,000.00</v>
      </c>
      <c r="I64" s="5" t="str">
        <f t="shared" si="3"/>
        <v>$33,091,621,845,239.70</v>
      </c>
    </row>
    <row r="65">
      <c r="F65" s="3">
        <v>64.0</v>
      </c>
      <c r="G65" s="5" t="str">
        <f t="shared" si="1"/>
        <v>$1,000,000,000,000,000,000,000,000,000,000,000,000,000,000,000,000,000,000,000,000,000,000.00</v>
      </c>
      <c r="H65" s="5" t="str">
        <f t="shared" si="2"/>
        <v>$149,417,048,769,200,000,000.00</v>
      </c>
      <c r="I65" s="5" t="str">
        <f t="shared" si="3"/>
        <v>$49,637,432,767,859.60</v>
      </c>
    </row>
    <row r="66">
      <c r="F66" s="3">
        <v>65.0</v>
      </c>
      <c r="G66" s="5" t="str">
        <f t="shared" si="1"/>
        <v>$10,000,000,000,000,000,000,000,000,000,000,000,000,000,000,000,000,000,000,000,000,000,000.00</v>
      </c>
      <c r="H66" s="5" t="str">
        <f t="shared" si="2"/>
        <v>$265,962,346,809,177,000,000.00</v>
      </c>
      <c r="I66" s="5" t="str">
        <f t="shared" si="3"/>
        <v>$74,456,149,151,789.40</v>
      </c>
    </row>
    <row r="67">
      <c r="F67" s="3">
        <v>66.0</v>
      </c>
      <c r="G67" s="5" t="str">
        <f t="shared" si="1"/>
        <v>$100,000,000,000,000,000,000,000,000,000,000,000,000,000,000,000,000,000,000,000,000,000,000.00</v>
      </c>
      <c r="H67" s="5" t="str">
        <f t="shared" si="2"/>
        <v>$473,412,977,320,335,000,000.00</v>
      </c>
      <c r="I67" s="5" t="str">
        <f t="shared" si="3"/>
        <v>$111,684,223,727,684.00</v>
      </c>
    </row>
    <row r="68">
      <c r="F68" s="3">
        <v>67.0</v>
      </c>
      <c r="G68" s="5" t="str">
        <f t="shared" si="1"/>
        <v>$1,000,000,000,000,000,000,000,000,000,000,000,000,000,000,000,000,000,000,000,000,000,000,000.00</v>
      </c>
      <c r="H68" s="5" t="str">
        <f t="shared" si="2"/>
        <v>$842,675,099,630,195,000,000.00</v>
      </c>
      <c r="I68" s="5" t="str">
        <f t="shared" si="3"/>
        <v>$167,526,335,591,526.00</v>
      </c>
    </row>
    <row r="69">
      <c r="F69" s="3">
        <v>68.0</v>
      </c>
      <c r="G69" s="5" t="str">
        <f t="shared" si="1"/>
        <v>$10,000,000,000,000,000,000,000,000,000,000,000,000,000,000,000,000,000,000,000,000,000,000,000.00</v>
      </c>
      <c r="H69" s="5" t="str">
        <f t="shared" si="2"/>
        <v>$1,499,961,677,341,750,000,000.00</v>
      </c>
      <c r="I69" s="5" t="str">
        <f t="shared" si="3"/>
        <v>$251,289,503,387,289.00</v>
      </c>
    </row>
    <row r="70">
      <c r="F70" s="3">
        <v>69.0</v>
      </c>
      <c r="G70" s="5" t="str">
        <f t="shared" si="1"/>
        <v>$100,000,000,000,000,000,000,000,000,000,000,000,000,000,000,000,000,000,000,000,000,000,000,000.00</v>
      </c>
      <c r="H70" s="5" t="str">
        <f t="shared" si="2"/>
        <v>$2,669,931,785,668,310,000,000.00</v>
      </c>
      <c r="I70" s="5" t="str">
        <f t="shared" si="3"/>
        <v>$376,934,255,080,934.00</v>
      </c>
    </row>
    <row r="71">
      <c r="F71" s="3">
        <v>70.0</v>
      </c>
      <c r="G71" s="5" t="str">
        <f t="shared" si="1"/>
        <v>$1,000,000,000,000,000,000,000,000,000,000,000,000,000,000,000,000,000,000,000,000,000,000,000,000.00</v>
      </c>
      <c r="H71" s="5" t="str">
        <f t="shared" si="2"/>
        <v>$4,752,478,578,489,590,000,000.00</v>
      </c>
      <c r="I71" s="5" t="str">
        <f t="shared" si="3"/>
        <v>$565,401,382,621,401.00</v>
      </c>
    </row>
    <row r="72">
      <c r="F72" s="3">
        <v>71.0</v>
      </c>
      <c r="G72" s="5" t="str">
        <f t="shared" si="1"/>
        <v>$10,000,000,000,000,000,000,000,000,000,000,000,000,000,000,000,000,000,000,000,000,000,000,000,000.00</v>
      </c>
      <c r="H72" s="5" t="str">
        <f t="shared" si="2"/>
        <v>$8,459,411,869,711,480,000,000.00</v>
      </c>
      <c r="I72" s="5" t="str">
        <f t="shared" si="3"/>
        <v>$848,102,073,932,101.00</v>
      </c>
    </row>
    <row r="73">
      <c r="F73" s="3">
        <v>72.0</v>
      </c>
      <c r="G73" s="5" t="str">
        <f t="shared" si="1"/>
        <v>$100,000,000,000,000,000,000,000,000,000,000,000,000,000,000,000,000,000,000,000,000,000,000,000,000.00</v>
      </c>
      <c r="H73" s="5" t="str">
        <f t="shared" si="2"/>
        <v>$15,057,753,128,086,400,000,000.00</v>
      </c>
      <c r="I73" s="5" t="str">
        <f t="shared" si="3"/>
        <v>$1,272,153,110,898,150.00</v>
      </c>
    </row>
    <row r="74">
      <c r="F74" s="3">
        <v>73.0</v>
      </c>
      <c r="G74" s="5" t="str">
        <f t="shared" si="1"/>
        <v>$1,000,000,000,000,000,000,000,000,000,000,000,000,000,000,000,000,000,000,000,000,000,000,000,000,000.00</v>
      </c>
      <c r="H74" s="5" t="str">
        <f t="shared" si="2"/>
        <v>$26,802,800,567,993,800,000,000.00</v>
      </c>
      <c r="I74" s="5" t="str">
        <f t="shared" si="3"/>
        <v>$1,908,229,666,347,230.00</v>
      </c>
    </row>
    <row r="75">
      <c r="F75" s="3">
        <v>74.0</v>
      </c>
      <c r="G75" s="5" t="str">
        <f t="shared" si="1"/>
        <v>$10,000,000,000,000,000,000,000,000,000,000,000,000,000,000,000,000,000,000,000,000,000,000,000,000,000.00</v>
      </c>
      <c r="H75" s="5" t="str">
        <f t="shared" si="2"/>
        <v>$47,708,985,011,029,000,000,000.00</v>
      </c>
      <c r="I75" s="5" t="str">
        <f t="shared" si="3"/>
        <v>$2,862,344,499,520,840.00</v>
      </c>
    </row>
    <row r="76">
      <c r="F76" s="3">
        <v>75.0</v>
      </c>
      <c r="G76" s="5" t="str">
        <f t="shared" si="1"/>
        <v>$100,000,000,000,000,000,000,000,000,000,000,000,000,000,000,000,000,000,000,000,000,000,000,000,000,000.00</v>
      </c>
      <c r="H76" s="5" t="str">
        <f t="shared" si="2"/>
        <v>$84,921,993,319,631,700,000,000.00</v>
      </c>
      <c r="I76" s="5" t="str">
        <f t="shared" si="3"/>
        <v>$4,293,516,749,281,260.00</v>
      </c>
    </row>
    <row r="77">
      <c r="F77" s="3">
        <v>76.0</v>
      </c>
      <c r="G77" s="5" t="str">
        <f t="shared" si="1"/>
        <v>$1,000,000,000,000,000,000,000,000,000,000,000,000,000,000,000,000,000,000,000,000,000,000,000,000,000,000.00</v>
      </c>
      <c r="H77" s="5" t="str">
        <f t="shared" si="2"/>
        <v>$151,161,148,108,944,000,000,000.00</v>
      </c>
      <c r="I77" s="5" t="str">
        <f t="shared" si="3"/>
        <v>$6,440,275,123,921,890.00</v>
      </c>
    </row>
    <row r="78">
      <c r="F78" s="3">
        <v>77.0</v>
      </c>
      <c r="G78" s="5" t="str">
        <f t="shared" si="1"/>
        <v>$10,000,000,000,000,000,000,000,000,000,000,000,000,000,000,000,000,000,000,000,000,000,000,000,000,000,000.00</v>
      </c>
      <c r="H78" s="5" t="str">
        <f t="shared" si="2"/>
        <v>$269,066,843,633,921,000,000,000.00</v>
      </c>
      <c r="I78" s="5" t="str">
        <f t="shared" si="3"/>
        <v>$9,660,412,685,882,840.00</v>
      </c>
    </row>
    <row r="79">
      <c r="F79" s="3">
        <v>78.0</v>
      </c>
      <c r="G79" s="5" t="str">
        <f t="shared" si="1"/>
        <v>$100,000,000,000,000,000,000,000,000,000,000,000,000,000,000,000,000,000,000,000,000,000,000,000,000,000,000.00</v>
      </c>
      <c r="H79" s="5" t="str">
        <f t="shared" si="2"/>
        <v>$478,938,981,668,380,000,000,000.00</v>
      </c>
      <c r="I79" s="5" t="str">
        <f t="shared" si="3"/>
        <v>$14,490,619,028,824,300.00</v>
      </c>
    </row>
    <row r="80">
      <c r="F80" s="3">
        <v>79.0</v>
      </c>
      <c r="G80" s="5" t="str">
        <f t="shared" si="1"/>
        <v>$1,000,000,000,000,000,000,000,000,000,000,000,000,000,000,000,000,000,000,000,000,000,000,000,000,000,000,000.00</v>
      </c>
      <c r="H80" s="5" t="str">
        <f t="shared" si="2"/>
        <v>$852,511,387,369,716,000,000,000.00</v>
      </c>
      <c r="I80" s="5" t="str">
        <f t="shared" si="3"/>
        <v>$21,735,928,543,236,400.00</v>
      </c>
    </row>
    <row r="81">
      <c r="F81" s="3">
        <v>80.0</v>
      </c>
      <c r="G81" s="5" t="str">
        <f t="shared" si="1"/>
        <v>$10,000,000,000,000,000,000,000,000,000,000,000,000,000,000,000,000,000,000,000,000,000,000,000,000,000,000,000.00</v>
      </c>
      <c r="H81" s="5" t="str">
        <f t="shared" si="2"/>
        <v>$1,517,470,269,518,090,000,000,000.00</v>
      </c>
      <c r="I81" s="5" t="str">
        <f t="shared" si="3"/>
        <v>$32,603,892,814,854,600.00</v>
      </c>
    </row>
    <row r="82">
      <c r="F82" s="3">
        <v>81.0</v>
      </c>
      <c r="G82" s="5" t="str">
        <f t="shared" si="1"/>
        <v>$100,000,000,000,000,000,000,000,000,000,000,000,000,000,000,000,000,000,000,000,000,000,000,000,000,000,000,000.00</v>
      </c>
      <c r="H82" s="5" t="str">
        <f t="shared" si="2"/>
        <v>$2,701,097,079,742,210,000,000,000.00</v>
      </c>
      <c r="I82" s="5" t="str">
        <f t="shared" si="3"/>
        <v>$48,905,839,222,281,900.00</v>
      </c>
    </row>
    <row r="83">
      <c r="F83" s="3">
        <v>82.0</v>
      </c>
      <c r="G83" s="5" t="str">
        <f t="shared" si="1"/>
        <v>$1,000,000,000,000,000,000,000,000,000,000,000,000,000,000,000,000,000,000,000,000,000,000,000,000,000,000,000,000.00</v>
      </c>
      <c r="H83" s="5" t="str">
        <f t="shared" si="2"/>
        <v>$4,807,952,801,941,130,000,000,000.00</v>
      </c>
      <c r="I83" s="5" t="str">
        <f t="shared" si="3"/>
        <v>$73,358,758,833,422,800.00</v>
      </c>
    </row>
    <row r="84">
      <c r="F84" s="3">
        <v>83.0</v>
      </c>
      <c r="G84" s="5" t="str">
        <f t="shared" si="1"/>
        <v>$10,000,000,000,000,000,000,000,000,000,000,000,000,000,000,000,000,000,000,000,000,000,000,000,000,000,000,000,000.00</v>
      </c>
      <c r="H84" s="5" t="str">
        <f t="shared" si="2"/>
        <v>$8,558,155,987,455,210,000,000,000.00</v>
      </c>
      <c r="I84" s="5" t="str">
        <f t="shared" si="3"/>
        <v>$110,038,138,250,134,000.00</v>
      </c>
    </row>
    <row r="85">
      <c r="F85" s="3">
        <v>84.0</v>
      </c>
      <c r="G85" s="5" t="str">
        <f t="shared" si="1"/>
        <v>$100,000,000,000,000,000,000,000,000,000,000,000,000,000,000,000,000,000,000,000,000,000,000,000,000,000,000,000,000.00</v>
      </c>
      <c r="H85" s="5" t="str">
        <f t="shared" si="2"/>
        <v>$15,233,517,657,670,300,000,000,000.00</v>
      </c>
      <c r="I85" s="5" t="str">
        <f t="shared" si="3"/>
        <v>$165,057,207,375,201,000.00</v>
      </c>
    </row>
    <row r="86">
      <c r="F86" s="3">
        <v>85.0</v>
      </c>
      <c r="G86" s="5" t="str">
        <f t="shared" si="1"/>
        <v>$1,000,000,000,000,000,000,000,000,000,000,000,000,000,000,000,000,000,000,000,000,000,000,000,000,000,000,000,000,000.00</v>
      </c>
      <c r="H86" s="5" t="str">
        <f t="shared" si="2"/>
        <v>$27,115,661,430,653,100,000,000,000.00</v>
      </c>
      <c r="I86" s="5" t="str">
        <f t="shared" si="3"/>
        <v>$247,585,811,062,802,000.00</v>
      </c>
    </row>
    <row r="87">
      <c r="F87" s="3">
        <v>86.0</v>
      </c>
      <c r="G87" s="5" t="str">
        <f t="shared" si="1"/>
        <v>$10,000,000,000,000,000,000,000,000,000,000,000,000,000,000,000,000,000,000,000,000,000,000,000,000,000,000,000,000,000.00</v>
      </c>
      <c r="H87" s="5" t="str">
        <f t="shared" si="2"/>
        <v>$48,265,877,346,562,500,000,000,000.00</v>
      </c>
      <c r="I87" s="5" t="str">
        <f t="shared" si="3"/>
        <v>$371,378,716,594,203,000.00</v>
      </c>
    </row>
    <row r="88">
      <c r="F88" s="3">
        <v>87.0</v>
      </c>
      <c r="G88" s="5" t="str">
        <f t="shared" si="1"/>
        <v>$100,000,000,000,000,000,000,000,000,000,000,000,000,000,000,000,000,000,000,000,000,000,000,000,000,000,000,000,000,000.00</v>
      </c>
      <c r="H88" s="5" t="str">
        <f t="shared" si="2"/>
        <v>$85,913,261,676,881,200,000,000,000.00</v>
      </c>
      <c r="I88" s="5" t="str">
        <f t="shared" si="3"/>
        <v>$557,068,074,891,304,000.00</v>
      </c>
    </row>
    <row r="89">
      <c r="F89" s="3">
        <v>88.0</v>
      </c>
      <c r="G89" s="5" t="str">
        <f t="shared" si="1"/>
        <v>$1,000,000,000,000,000,000,000,000,000,000,000,000,000,000,000,000,000,000,000,000,000,000,000,000,000,000,000,000,000,000.00</v>
      </c>
      <c r="H89" s="5" t="str">
        <f t="shared" si="2"/>
        <v>$152,925,605,784,849,000,000,000,000.00</v>
      </c>
      <c r="I89" s="5" t="str">
        <f t="shared" si="3"/>
        <v>$835,602,112,336,956,000.00</v>
      </c>
    </row>
    <row r="90">
      <c r="F90" s="3">
        <v>89.0</v>
      </c>
      <c r="G90" s="5" t="str">
        <f t="shared" si="1"/>
        <v>$10,000,000,000,000,000,000,000,000,000,000,000,000,000,000,000,000,000,000,000,000,000,000,000,000,000,000,000,000,000,000.00</v>
      </c>
      <c r="H90" s="5" t="str">
        <f t="shared" si="2"/>
        <v>$272,207,578,297,031,000,000,000,000.00</v>
      </c>
      <c r="I90" s="5" t="str">
        <f t="shared" si="3"/>
        <v>$1,253,403,168,505,430,000.00</v>
      </c>
    </row>
    <row r="91">
      <c r="F91" s="3">
        <v>90.0</v>
      </c>
      <c r="G91" s="5" t="str">
        <f t="shared" si="1"/>
        <v>$100,000,000,000,000,000,000,000,000,000,000,000,000,000,000,000,000,000,000,000,000,000,000,000,000,000,000,000,000,000,000.00</v>
      </c>
      <c r="H91" s="5" t="str">
        <f t="shared" si="2"/>
        <v>$484,529,489,368,714,000,000,000,000.00</v>
      </c>
      <c r="I91" s="5" t="str">
        <f t="shared" si="3"/>
        <v>$1,880,104,752,758,150,000.00</v>
      </c>
    </row>
    <row r="92">
      <c r="F92" s="3">
        <v>91.0</v>
      </c>
      <c r="G92" s="5" t="str">
        <f t="shared" si="1"/>
        <v>$1,000,000,000,000,000,000,000,000,000,000,000,000,000,000,000,000,000,000,000,000,000,000,000,000,000,000,000,000,000,000,000.00</v>
      </c>
      <c r="H92" s="5" t="str">
        <f t="shared" si="2"/>
        <v>$862,462,491,076,312,000,000,000,000.00</v>
      </c>
      <c r="I92" s="5" t="str">
        <f t="shared" si="3"/>
        <v>$2,820,157,129,137,230,000.00</v>
      </c>
    </row>
    <row r="93">
      <c r="F93" s="3">
        <v>92.0</v>
      </c>
      <c r="G93" s="5" t="str">
        <f t="shared" si="1"/>
        <v>$10,000,000,000,000,000,000,000,000,000,000,000,000,000,000,000,000,000,000,000,000,000,000,000,000,000,000,000,000,000,000,000.00</v>
      </c>
      <c r="H93" s="5" t="str">
        <f t="shared" si="2"/>
        <v>$1,535,183,234,115,830,000,000,000,000.00</v>
      </c>
      <c r="I93" s="5" t="str">
        <f t="shared" si="3"/>
        <v>$4,230,235,693,705,840,000.00</v>
      </c>
    </row>
    <row r="94">
      <c r="F94" s="3">
        <v>93.0</v>
      </c>
      <c r="G94" s="5" t="str">
        <f t="shared" si="1"/>
        <v>$100,000,000,000,000,000,000,000,000,000,000,000,000,000,000,000,000,000,000,000,000,000,000,000,000,000,000,000,000,000,000,000.00</v>
      </c>
      <c r="H94" s="5" t="str">
        <f t="shared" si="2"/>
        <v>$2,732,626,156,726,190,000,000,000,000.00</v>
      </c>
      <c r="I94" s="5" t="str">
        <f t="shared" si="3"/>
        <v>$6,345,353,540,558,760,000.00</v>
      </c>
    </row>
    <row r="95">
      <c r="F95" s="3">
        <v>94.0</v>
      </c>
      <c r="G95" s="5" t="str">
        <f t="shared" si="1"/>
        <v>$1,000,000,000,000,000,000,000,000,000,000,000,000,000,000,000,000,000,000,000,000,000,000,000,000,000,000,000,000,000,000,000,000.00</v>
      </c>
      <c r="H95" s="5" t="str">
        <f t="shared" si="2"/>
        <v>$4,864,074,558,972,610,000,000,000,000.00</v>
      </c>
      <c r="I95" s="5" t="str">
        <f t="shared" si="3"/>
        <v>$9,518,030,310,838,150,000.00</v>
      </c>
    </row>
    <row r="96">
      <c r="F96" s="3">
        <v>95.0</v>
      </c>
      <c r="G96" s="5" t="str">
        <f t="shared" si="1"/>
        <v>$10,000,000,000,000,000,000,000,000,000,000,000,000,000,000,000,000,000,000,000,000,000,000,000,000,000,000,000,000,000,000,000,000.00</v>
      </c>
      <c r="H96" s="5" t="str">
        <f t="shared" si="2"/>
        <v>$8,658,052,714,971,250,000,000,000,000.00</v>
      </c>
      <c r="I96" s="5" t="str">
        <f t="shared" si="3"/>
        <v>$14,277,045,466,257,200,000.00</v>
      </c>
    </row>
    <row r="97">
      <c r="F97" s="3">
        <v>96.0</v>
      </c>
      <c r="G97" s="5" t="str">
        <f t="shared" si="1"/>
        <v>$100,000,000,000,000,000,000,000,000,000,000,000,000,000,000,000,000,000,000,000,000,000,000,000,000,000,000,000,000,000,000,000,000.00</v>
      </c>
      <c r="H97" s="5" t="str">
        <f t="shared" si="2"/>
        <v>$15,411,333,832,648,800,000,000,000,000.00</v>
      </c>
      <c r="I97" s="5" t="str">
        <f t="shared" si="3"/>
        <v>$21,415,568,199,385,800,000.00</v>
      </c>
    </row>
    <row r="98">
      <c r="F98" s="3">
        <v>97.0</v>
      </c>
      <c r="G98" s="5" t="str">
        <f t="shared" si="1"/>
        <v>$1,000,000,000,000,000,000,000,000,000,000,000,000,000,000,000,000,000,000,000,000,000,000,000,000,000,000,000,000,000,000,000,000,000.00</v>
      </c>
      <c r="H98" s="5" t="str">
        <f t="shared" si="2"/>
        <v>$27,432,174,222,114,900,000,000,000,000.00</v>
      </c>
      <c r="I98" s="5" t="str">
        <f t="shared" si="3"/>
        <v>$32,123,352,299,078,700,000.00</v>
      </c>
    </row>
    <row r="99">
      <c r="F99" s="3">
        <v>98.0</v>
      </c>
      <c r="G99" s="5" t="str">
        <f t="shared" si="1"/>
        <v>$10,000,000,000,000,000,000,000,000,000,000,000,000,000,000,000,000,000,000,000,000,000,000,000,000,000,000,000,000,000,000,000,000,000.00</v>
      </c>
      <c r="H99" s="5" t="str">
        <f t="shared" si="2"/>
        <v>$48,829,270,115,364,500,000,000,000,000.00</v>
      </c>
      <c r="I99" s="5" t="str">
        <f t="shared" si="3"/>
        <v>$48,185,028,448,618,100,000.00</v>
      </c>
    </row>
    <row r="100">
      <c r="F100" s="3">
        <v>99.0</v>
      </c>
      <c r="G100" s="5" t="str">
        <f t="shared" si="1"/>
        <v>$100,000,000,000,000,000,000,000,000,000,000,000,000,000,000,000,000,000,000,000,000,000,000,000,000,000,000,000,000,000,000,000,000,000.00</v>
      </c>
      <c r="H100" s="5" t="str">
        <f t="shared" si="2"/>
        <v>$86,916,100,805,348,800,000,000,000,000.00</v>
      </c>
      <c r="I100" s="5" t="str">
        <f t="shared" si="3"/>
        <v>$72,277,542,672,927,200,000.00</v>
      </c>
    </row>
    <row r="101">
      <c r="F101" s="3">
        <v>100.0</v>
      </c>
      <c r="G101" s="5" t="str">
        <f t="shared" si="1"/>
        <v>$1,000,000,000,000,000,000,000,000,000,000,000,000,000,000,000,000,000,000,000,000,000,000,000,000,000,000,000,000,000,000,000,000,000,000.00</v>
      </c>
      <c r="H101" s="5" t="str">
        <f t="shared" si="2"/>
        <v>$154,710,659,433,521,000,000,000,000,000.00</v>
      </c>
      <c r="I101" s="5" t="str">
        <f t="shared" si="3"/>
        <v>$108,416,314,009,391,000,000.00</v>
      </c>
    </row>
  </sheetData>
  <mergeCells count="2">
    <mergeCell ref="D6:E6"/>
    <mergeCell ref="D17:E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14"/>
    <col customWidth="1" min="5" max="5" width="21.29"/>
    <col customWidth="1" min="6" max="6" width="18.86"/>
  </cols>
  <sheetData>
    <row r="1">
      <c r="A1" s="3" t="s">
        <v>0</v>
      </c>
      <c r="B1" s="4" t="s">
        <v>1</v>
      </c>
      <c r="C1" s="3" t="s">
        <v>2</v>
      </c>
      <c r="D1" s="3"/>
      <c r="E1" s="3" t="s">
        <v>3</v>
      </c>
    </row>
    <row r="2">
      <c r="A2" s="3" t="s">
        <v>4</v>
      </c>
      <c r="B2" s="4">
        <v>15.2</v>
      </c>
      <c r="C2" s="3">
        <v>47.0</v>
      </c>
      <c r="D2" s="5" t="str">
        <f t="shared" ref="D2:D8" si="1">B2*C2</f>
        <v>$714.40</v>
      </c>
      <c r="E2" s="5" t="str">
        <f>sum(D2:D8)</f>
        <v>$3,322.20</v>
      </c>
      <c r="F2" s="6">
        <v>7.0</v>
      </c>
      <c r="G2" s="5"/>
      <c r="H2" s="5"/>
    </row>
    <row r="3">
      <c r="A3" s="3" t="s">
        <v>16</v>
      </c>
      <c r="B3" s="4">
        <v>10.2</v>
      </c>
      <c r="C3" s="3">
        <v>41.0</v>
      </c>
      <c r="D3" s="5" t="str">
        <f t="shared" si="1"/>
        <v>$418.20</v>
      </c>
      <c r="E3" s="5"/>
      <c r="F3" s="5"/>
      <c r="G3" s="5"/>
      <c r="H3" s="5"/>
    </row>
    <row r="4">
      <c r="A4" s="3" t="s">
        <v>17</v>
      </c>
      <c r="B4" s="4">
        <v>3.4</v>
      </c>
      <c r="C4" s="3">
        <v>22.0</v>
      </c>
      <c r="D4" s="5" t="str">
        <f t="shared" si="1"/>
        <v>$74.80</v>
      </c>
      <c r="E4" s="5"/>
      <c r="F4" s="5"/>
      <c r="G4" s="5"/>
      <c r="H4" s="5"/>
    </row>
    <row r="5">
      <c r="A5" s="3" t="s">
        <v>18</v>
      </c>
      <c r="B5" s="4">
        <v>38.0</v>
      </c>
      <c r="C5" s="3">
        <v>29.0</v>
      </c>
      <c r="D5" s="5" t="str">
        <f t="shared" si="1"/>
        <v>$1,102.00</v>
      </c>
      <c r="E5" s="5"/>
      <c r="F5" s="5"/>
      <c r="G5" s="5"/>
      <c r="H5" s="5"/>
    </row>
    <row r="6">
      <c r="A6" s="3" t="s">
        <v>19</v>
      </c>
      <c r="B6" s="4">
        <v>45.6</v>
      </c>
      <c r="C6" s="3">
        <v>13.0</v>
      </c>
      <c r="D6" s="5" t="str">
        <f t="shared" si="1"/>
        <v>$592.80</v>
      </c>
      <c r="E6" s="5" t="str">
        <f>F6*C6</f>
        <v>$161,070.00</v>
      </c>
      <c r="F6" s="4">
        <v>12390.0</v>
      </c>
      <c r="G6" s="5"/>
      <c r="H6" s="5"/>
    </row>
    <row r="7">
      <c r="A7" s="3" t="s">
        <v>20</v>
      </c>
      <c r="B7" s="4">
        <v>220.0</v>
      </c>
      <c r="C7" s="3">
        <v>1.0</v>
      </c>
      <c r="D7" s="5" t="str">
        <f t="shared" si="1"/>
        <v>$220.00</v>
      </c>
      <c r="E7" s="5"/>
      <c r="F7" s="5"/>
      <c r="G7" s="5"/>
      <c r="H7" s="5"/>
    </row>
    <row r="8">
      <c r="A8" s="3" t="s">
        <v>22</v>
      </c>
      <c r="B8" s="4">
        <v>200.0</v>
      </c>
      <c r="C8" s="3">
        <v>1.0</v>
      </c>
      <c r="D8" s="5" t="str">
        <f t="shared" si="1"/>
        <v>$200.00</v>
      </c>
      <c r="E8" s="5"/>
      <c r="F8" s="5"/>
      <c r="G8" s="5"/>
      <c r="H8" s="5"/>
    </row>
    <row r="9">
      <c r="B9" s="5"/>
    </row>
    <row r="10">
      <c r="B10" s="5"/>
      <c r="E10" s="5" t="str">
        <f>E6-E2</f>
        <v>$157,747.80</v>
      </c>
      <c r="F10" s="5" t="str">
        <f>E10*F2</f>
        <v>$1,104,234.60</v>
      </c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