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formatics\operations_research\grand_scheduler\faculty_scheduling_input\"/>
    </mc:Choice>
  </mc:AlternateContent>
  <xr:revisionPtr revIDLastSave="0" documentId="13_ncr:1_{832901C8-C704-454D-A73E-2AD8E4BD6507}" xr6:coauthVersionLast="47" xr6:coauthVersionMax="47" xr10:uidLastSave="{00000000-0000-0000-0000-000000000000}"/>
  <bookViews>
    <workbookView xWindow="5580" yWindow="3495" windowWidth="28800" windowHeight="15435" xr2:uid="{1F1625C8-9D30-4EC0-8269-3A08FF149DB3}"/>
  </bookViews>
  <sheets>
    <sheet name="facul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B15" i="1"/>
  <c r="D15" i="1" l="1"/>
  <c r="C15" i="1"/>
</calcChain>
</file>

<file path=xl/sharedStrings.xml><?xml version="1.0" encoding="utf-8"?>
<sst xmlns="http://schemas.openxmlformats.org/spreadsheetml/2006/main" count="18" uniqueCount="18">
  <si>
    <t>name</t>
  </si>
  <si>
    <t>Allen</t>
  </si>
  <si>
    <t>Benson</t>
  </si>
  <si>
    <t>Eddy</t>
  </si>
  <si>
    <t>Kerkering</t>
  </si>
  <si>
    <t>Lungren</t>
  </si>
  <si>
    <t>McDermott</t>
  </si>
  <si>
    <t>Potyk</t>
  </si>
  <si>
    <t>Stewart</t>
  </si>
  <si>
    <t>Swanson</t>
  </si>
  <si>
    <t>Zhang</t>
  </si>
  <si>
    <t>Castagna</t>
  </si>
  <si>
    <t>Crist</t>
  </si>
  <si>
    <t>May</t>
  </si>
  <si>
    <t>inpatient shifts per year</t>
  </si>
  <si>
    <t>ideal Purple</t>
  </si>
  <si>
    <t>ideal HS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</si>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</sst>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62B670-FFE8-4F76-B382-BE31E3703818}" name="Table1" displayName="Table1" ref="A1:D15" totalsRowCount="1">
  <autoFilter ref="A1:D14" xr:uid="{EF62B670-FFE8-4F76-B382-BE31E3703818}"/>
  <tableColumns count="4">
    <tableColumn id="1" xr3:uid="{E9C5307B-4D08-4C30-BB07-C6EB7BCE9D5C}" name="name" totalsRowLabel="Total"/>
    <tableColumn id="2" xr3:uid="{120719C4-5041-4237-BCEF-FD87D8AA47AE}" name="inpatient shifts per year" totalsRowFunction="sum"/>
    <tableColumn id="3" xr3:uid="{40EDE79E-715D-4AA4-AADE-A769416F9AC0}" name="ideal Purple" totalsRowFunction="sum" dataDxfId="1">
      <calculatedColumnFormula>Table1[[#This Row],[inpatient shifts per year]]*1/3</calculatedColumnFormula>
    </tableColumn>
    <tableColumn id="4" xr3:uid="{562A028F-8463-438C-AA5C-1548D4321A72}" name="ideal HS" totalsRowFunction="sum" dataDxfId="0">
      <calculatedColumnFormula>Table1[[#This Row],[inpatient shifts per year]]*2/3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B7CE2-B10D-4356-ADFE-912A068DBB92}">
  <dimension ref="A1:D15"/>
  <sheetViews>
    <sheetView tabSelected="1" workbookViewId="0">
      <selection activeCell="B19" sqref="B19"/>
    </sheetView>
  </sheetViews>
  <sheetFormatPr defaultRowHeight="15" x14ac:dyDescent="0.25"/>
  <cols>
    <col min="1" max="1" width="12.85546875" customWidth="1"/>
    <col min="2" max="2" width="24.5703125" customWidth="1"/>
    <col min="3" max="3" width="13.85546875" customWidth="1"/>
    <col min="4" max="4" width="10.5703125" customWidth="1"/>
  </cols>
  <sheetData>
    <row r="1" spans="1:4" x14ac:dyDescent="0.25">
      <c r="A1" t="s">
        <v>0</v>
      </c>
      <c r="B1" t="s">
        <v>14</v>
      </c>
      <c r="C1" t="s">
        <v>15</v>
      </c>
      <c r="D1" t="s">
        <v>16</v>
      </c>
    </row>
    <row r="2" spans="1:4" x14ac:dyDescent="0.25">
      <c r="A2" t="s">
        <v>1</v>
      </c>
      <c r="B2">
        <v>0</v>
      </c>
      <c r="C2">
        <f>Table1[[#This Row],[inpatient shifts per year]]*1/3</f>
        <v>0</v>
      </c>
      <c r="D2">
        <f>Table1[[#This Row],[inpatient shifts per year]]*2/3</f>
        <v>0</v>
      </c>
    </row>
    <row r="3" spans="1:4" x14ac:dyDescent="0.25">
      <c r="A3" t="s">
        <v>2</v>
      </c>
      <c r="B3">
        <v>21</v>
      </c>
      <c r="C3">
        <f>Table1[[#This Row],[inpatient shifts per year]]*1/3</f>
        <v>7</v>
      </c>
      <c r="D3">
        <f>Table1[[#This Row],[inpatient shifts per year]]*2/3</f>
        <v>14</v>
      </c>
    </row>
    <row r="4" spans="1:4" x14ac:dyDescent="0.25">
      <c r="A4" t="s">
        <v>3</v>
      </c>
      <c r="B4">
        <v>14</v>
      </c>
      <c r="C4">
        <f>Table1[[#This Row],[inpatient shifts per year]]*1/3</f>
        <v>4.666666666666667</v>
      </c>
      <c r="D4">
        <f>Table1[[#This Row],[inpatient shifts per year]]*2/3</f>
        <v>9.3333333333333339</v>
      </c>
    </row>
    <row r="5" spans="1:4" x14ac:dyDescent="0.25">
      <c r="A5" t="s">
        <v>4</v>
      </c>
      <c r="B5">
        <v>0</v>
      </c>
      <c r="C5">
        <f>Table1[[#This Row],[inpatient shifts per year]]*1/3</f>
        <v>0</v>
      </c>
      <c r="D5">
        <f>Table1[[#This Row],[inpatient shifts per year]]*2/3</f>
        <v>0</v>
      </c>
    </row>
    <row r="6" spans="1:4" x14ac:dyDescent="0.25">
      <c r="A6" t="s">
        <v>5</v>
      </c>
      <c r="B6">
        <v>21</v>
      </c>
      <c r="C6">
        <f>Table1[[#This Row],[inpatient shifts per year]]*1/3</f>
        <v>7</v>
      </c>
      <c r="D6">
        <f>Table1[[#This Row],[inpatient shifts per year]]*2/3</f>
        <v>14</v>
      </c>
    </row>
    <row r="7" spans="1:4" x14ac:dyDescent="0.25">
      <c r="A7" t="s">
        <v>13</v>
      </c>
      <c r="B7">
        <v>21</v>
      </c>
      <c r="C7">
        <f>Table1[[#This Row],[inpatient shifts per year]]*1/3</f>
        <v>7</v>
      </c>
      <c r="D7">
        <f>Table1[[#This Row],[inpatient shifts per year]]*2/3</f>
        <v>14</v>
      </c>
    </row>
    <row r="8" spans="1:4" x14ac:dyDescent="0.25">
      <c r="A8" t="s">
        <v>6</v>
      </c>
      <c r="B8">
        <v>6</v>
      </c>
      <c r="C8">
        <f>Table1[[#This Row],[inpatient shifts per year]]*1/3</f>
        <v>2</v>
      </c>
      <c r="D8">
        <f>Table1[[#This Row],[inpatient shifts per year]]*2/3</f>
        <v>4</v>
      </c>
    </row>
    <row r="9" spans="1:4" x14ac:dyDescent="0.25">
      <c r="A9" t="s">
        <v>7</v>
      </c>
      <c r="B9">
        <v>6</v>
      </c>
      <c r="C9">
        <f>Table1[[#This Row],[inpatient shifts per year]]*1/3</f>
        <v>2</v>
      </c>
      <c r="D9">
        <f>Table1[[#This Row],[inpatient shifts per year]]*2/3</f>
        <v>4</v>
      </c>
    </row>
    <row r="10" spans="1:4" x14ac:dyDescent="0.25">
      <c r="A10" t="s">
        <v>8</v>
      </c>
      <c r="B10">
        <v>21</v>
      </c>
      <c r="C10">
        <f>Table1[[#This Row],[inpatient shifts per year]]*1/3</f>
        <v>7</v>
      </c>
      <c r="D10">
        <f>Table1[[#This Row],[inpatient shifts per year]]*2/3</f>
        <v>14</v>
      </c>
    </row>
    <row r="11" spans="1:4" x14ac:dyDescent="0.25">
      <c r="A11" t="s">
        <v>9</v>
      </c>
      <c r="B11">
        <v>15</v>
      </c>
      <c r="C11">
        <f>Table1[[#This Row],[inpatient shifts per year]]*1/3</f>
        <v>5</v>
      </c>
      <c r="D11">
        <f>Table1[[#This Row],[inpatient shifts per year]]*2/3</f>
        <v>10</v>
      </c>
    </row>
    <row r="12" spans="1:4" x14ac:dyDescent="0.25">
      <c r="A12" t="s">
        <v>10</v>
      </c>
      <c r="B12">
        <v>21</v>
      </c>
      <c r="C12">
        <f>Table1[[#This Row],[inpatient shifts per year]]*1/3</f>
        <v>7</v>
      </c>
      <c r="D12">
        <f>Table1[[#This Row],[inpatient shifts per year]]*2/3</f>
        <v>14</v>
      </c>
    </row>
    <row r="13" spans="1:4" x14ac:dyDescent="0.25">
      <c r="A13" t="s">
        <v>11</v>
      </c>
      <c r="B13">
        <v>21</v>
      </c>
      <c r="C13">
        <f>Table1[[#This Row],[inpatient shifts per year]]*1/3</f>
        <v>7</v>
      </c>
      <c r="D13">
        <f>Table1[[#This Row],[inpatient shifts per year]]*2/3</f>
        <v>14</v>
      </c>
    </row>
    <row r="14" spans="1:4" x14ac:dyDescent="0.25">
      <c r="A14" t="s">
        <v>12</v>
      </c>
      <c r="B14">
        <v>21</v>
      </c>
      <c r="C14">
        <f>Table1[[#This Row],[inpatient shifts per year]]*1/3</f>
        <v>7</v>
      </c>
      <c r="D14">
        <f>Table1[[#This Row],[inpatient shifts per year]]*2/3</f>
        <v>14</v>
      </c>
    </row>
    <row r="15" spans="1:4" x14ac:dyDescent="0.25">
      <c r="A15" t="s">
        <v>17</v>
      </c>
      <c r="B15">
        <f>SUBTOTAL(109,Table1[inpatient shifts per year])</f>
        <v>188</v>
      </c>
      <c r="C15">
        <f>SUBTOTAL(109,Table1[ideal Purple])</f>
        <v>62.666666666666671</v>
      </c>
      <c r="D15">
        <f>SUBTOTAL(109,Table1[ideal HS])</f>
        <v>125.33333333333334</v>
      </c>
    </row>
  </sheetData>
  <pageMargins left="0.7" right="0.7" top="0.75" bottom="0.75" header="0.3" footer="0.3"/>
  <pageSetup paperSize="261" orientation="landscape" horizontalDpi="180" verticalDpi="18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faculty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Crist</dc:creator>
  <cp:lastModifiedBy>Alex Crist</cp:lastModifiedBy>
  <dcterms:created xsi:type="dcterms:W3CDTF">2025-03-12T06:14:47Z</dcterms:created>
  <dcterms:modified xsi:type="dcterms:W3CDTF">2025-03-14T22:20:17Z</dcterms:modified>
</cp:coreProperties>
</file>