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b/Code/MilanoWaterProject/"/>
    </mc:Choice>
  </mc:AlternateContent>
  <xr:revisionPtr revIDLastSave="0" documentId="13_ncr:1_{65C31A93-FDF4-244D-A059-C6F3C802DDB9}" xr6:coauthVersionLast="47" xr6:coauthVersionMax="47" xr10:uidLastSave="{00000000-0000-0000-0000-000000000000}"/>
  <bookViews>
    <workbookView xWindow="1440" yWindow="500" windowWidth="46700" windowHeight="19020" activeTab="1" xr2:uid="{60223CC9-929C-2C40-9DF4-4D5E66E85102}"/>
  </bookViews>
  <sheets>
    <sheet name="Current" sheetId="1" r:id="rId1"/>
    <sheet name="Future" sheetId="3" r:id="rId2"/>
    <sheet name="Calculations" sheetId="6" r:id="rId3"/>
    <sheet name="Alerts" sheetId="4" r:id="rId4"/>
    <sheet name="TestStruct" sheetId="5" r:id="rId5"/>
    <sheet name="Sheet2" sheetId="7" r:id="rId6"/>
  </sheets>
  <definedNames>
    <definedName name="_xlnm._FilterDatabase" localSheetId="5" hidden="1">Sheet2!$A$1:$B$142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4" i="7" l="1"/>
  <c r="V115" i="7"/>
  <c r="V116" i="7"/>
  <c r="V117" i="7"/>
  <c r="V118" i="7"/>
  <c r="V119" i="7"/>
  <c r="V120" i="7"/>
  <c r="V121" i="7"/>
  <c r="V113" i="7"/>
  <c r="C96" i="7"/>
  <c r="C93" i="7"/>
  <c r="C91" i="7"/>
  <c r="C88" i="7"/>
  <c r="C85" i="7"/>
  <c r="C82" i="7"/>
  <c r="C79" i="7"/>
  <c r="C76" i="7"/>
  <c r="C73" i="7"/>
  <c r="C70" i="7"/>
  <c r="C67" i="7"/>
  <c r="C64" i="7"/>
  <c r="C61" i="7"/>
  <c r="C58" i="7"/>
  <c r="C55" i="7"/>
  <c r="C52" i="7"/>
  <c r="C49" i="7"/>
  <c r="C46" i="7"/>
  <c r="C43" i="7"/>
  <c r="C40" i="7"/>
  <c r="C37" i="7"/>
  <c r="C34" i="7"/>
  <c r="C31" i="7"/>
  <c r="C28" i="7"/>
  <c r="C25" i="7"/>
  <c r="C22" i="7"/>
  <c r="C19" i="7"/>
  <c r="C16" i="7"/>
  <c r="C13" i="7"/>
  <c r="C10" i="7"/>
  <c r="C7" i="7"/>
  <c r="C4" i="7"/>
  <c r="AB61" i="7"/>
  <c r="AA61" i="7" s="1"/>
  <c r="AB58" i="7"/>
  <c r="AA58" i="7" s="1"/>
  <c r="AB55" i="7"/>
  <c r="AA55" i="7" s="1"/>
  <c r="AB49" i="7"/>
  <c r="AA49" i="7" s="1"/>
  <c r="Z61" i="7"/>
  <c r="AB52" i="7" s="1"/>
  <c r="AC52" i="7" s="1"/>
  <c r="C4" i="6"/>
  <c r="E4" i="6" s="1"/>
  <c r="G4" i="6"/>
  <c r="K4" i="6" s="1"/>
  <c r="L4" i="6" s="1"/>
  <c r="J4" i="6"/>
  <c r="L3" i="6"/>
  <c r="E3" i="6"/>
  <c r="K3" i="6"/>
  <c r="J3" i="6"/>
  <c r="G3" i="6"/>
  <c r="C3" i="6"/>
</calcChain>
</file>

<file path=xl/sharedStrings.xml><?xml version="1.0" encoding="utf-8"?>
<sst xmlns="http://schemas.openxmlformats.org/spreadsheetml/2006/main" count="1855" uniqueCount="539">
  <si>
    <t>/*</t>
  </si>
  <si>
    <t>*/</t>
  </si>
  <si>
    <t xml:space="preserve">*/ </t>
  </si>
  <si>
    <t xml:space="preserve"> CH1 Unused Damaged/Dead</t>
  </si>
  <si>
    <t xml:space="preserve"> CH2 Raw Sensor Current Sense Well 1 16bit</t>
  </si>
  <si>
    <t xml:space="preserve"> CH3 Raw Sensor Current Sense Well 2 16bit</t>
  </si>
  <si>
    <t xml:space="preserve"> CH4 Raw Sensor Current Sense Well 3 16bit</t>
  </si>
  <si>
    <t xml:space="preserve"> Raw Temp Celcius</t>
  </si>
  <si>
    <t xml:space="preserve"> unused</t>
  </si>
  <si>
    <t xml:space="preserve"> CH2 Raw Sensor House Water Pressure 16bit ADC 0-5v</t>
  </si>
  <si>
    <t xml:space="preserve"> CH3 Unused 2 16bit</t>
  </si>
  <si>
    <t xml:space="preserve"> CH4 Raw Sensor Current Sense Irrigation pump 4 (16bit)</t>
  </si>
  <si>
    <t xml:space="preserve"> Cycle Counter 16bit Int</t>
  </si>
  <si>
    <t xml:space="preserve"> spare</t>
  </si>
  <si>
    <t xml:space="preserve"> I2C Panic Count 16bit Int</t>
  </si>
  <si>
    <t xml:space="preserve"> TMP100 I2C Error</t>
  </si>
  <si>
    <t xml:space="preserve"> MCP23008 I2C Error</t>
  </si>
  <si>
    <t xml:space="preserve"> MCP3428 I2C Error</t>
  </si>
  <si>
    <t xml:space="preserve"> FW Version 4 Hex </t>
  </si>
  <si>
    <t>Pressure Sensor Value</t>
  </si>
  <si>
    <t>Water Height</t>
  </si>
  <si>
    <t>Tank Gallons</t>
  </si>
  <si>
    <t>Tank Percent Full</t>
  </si>
  <si>
    <t>Current Sensor  1 Value</t>
  </si>
  <si>
    <t>Current Sensor  2 Value</t>
  </si>
  <si>
    <t>Current Sensor  3 Value</t>
  </si>
  <si>
    <t>Current Sensor  4 Value</t>
  </si>
  <si>
    <t>Firmware Version of ESP</t>
  </si>
  <si>
    <t>I2C Fault Count</t>
  </si>
  <si>
    <t>Cycle Count</t>
  </si>
  <si>
    <t>Ambient Temperature</t>
  </si>
  <si>
    <t>Float State 1</t>
  </si>
  <si>
    <t>Float State 2</t>
  </si>
  <si>
    <t>Float State 3</t>
  </si>
  <si>
    <t>Float State 4</t>
  </si>
  <si>
    <t xml:space="preserve"> PumpCurrentSense[1];</t>
  </si>
  <si>
    <t xml:space="preserve"> PumpCurrentSense[2];</t>
  </si>
  <si>
    <t xml:space="preserve"> PumpCurrentSense[3];</t>
  </si>
  <si>
    <t xml:space="preserve"> PumpLedColor[1];</t>
  </si>
  <si>
    <t xml:space="preserve"> PumpLedColor[2];</t>
  </si>
  <si>
    <t xml:space="preserve"> PumpLedColor[3];</t>
  </si>
  <si>
    <t xml:space="preserve"> PumpCurrentSense[4];</t>
  </si>
  <si>
    <t xml:space="preserve"> PumpLedColor[4];</t>
  </si>
  <si>
    <t>Pressure LED Color</t>
  </si>
  <si>
    <t>spare</t>
  </si>
  <si>
    <t>Pressure Switch State</t>
  </si>
  <si>
    <t>House Water Pressure Value</t>
  </si>
  <si>
    <t>* payload 1</t>
  </si>
  <si>
    <t>* payload 2</t>
  </si>
  <si>
    <t>* payload 3</t>
  </si>
  <si>
    <t>* payload 4</t>
  </si>
  <si>
    <t>* payload 5</t>
  </si>
  <si>
    <t>* payload 6</t>
  </si>
  <si>
    <t>* payload 7</t>
  </si>
  <si>
    <t>* payload 8</t>
  </si>
  <si>
    <t>* payload 9</t>
  </si>
  <si>
    <t>* payload 10</t>
  </si>
  <si>
    <t>* payload 11</t>
  </si>
  <si>
    <t>* payload 12</t>
  </si>
  <si>
    <t>* payload 13</t>
  </si>
  <si>
    <t>* payload 14</t>
  </si>
  <si>
    <t>* payload 15</t>
  </si>
  <si>
    <t>* payload 16</t>
  </si>
  <si>
    <t>* payload 17</t>
  </si>
  <si>
    <t>* payload 18</t>
  </si>
  <si>
    <t>* payload 19</t>
  </si>
  <si>
    <t>* payload 20</t>
  </si>
  <si>
    <t>* payload[2] =</t>
  </si>
  <si>
    <t>* payload[3] =</t>
  </si>
  <si>
    <t>* payload[4] =</t>
  </si>
  <si>
    <t>* payload[5] =</t>
  </si>
  <si>
    <t>* payload[6] =</t>
  </si>
  <si>
    <t>* payload[7] =</t>
  </si>
  <si>
    <t>* payload[8] =</t>
  </si>
  <si>
    <t>* payload[9] =</t>
  </si>
  <si>
    <t>* payload[10] =</t>
  </si>
  <si>
    <t>* payload[11] =</t>
  </si>
  <si>
    <t>* payload[12] =</t>
  </si>
  <si>
    <t>* payload[13] =</t>
  </si>
  <si>
    <t>* payload[14] =</t>
  </si>
  <si>
    <t>* payload[15] =</t>
  </si>
  <si>
    <t>* payload[16] =</t>
  </si>
  <si>
    <t>* payload[17] =</t>
  </si>
  <si>
    <t>* payload[18] =</t>
  </si>
  <si>
    <t>* payload[19] =</t>
  </si>
  <si>
    <t>* payload[20] =</t>
  </si>
  <si>
    <t>/* payload[0] =</t>
  </si>
  <si>
    <t>float</t>
  </si>
  <si>
    <t>* payload[1] =</t>
  </si>
  <si>
    <t>#define F_CLIENTID</t>
  </si>
  <si>
    <t>#define M_CLIENTID</t>
  </si>
  <si>
    <t>#define A_CLIENTID</t>
  </si>
  <si>
    <t xml:space="preserve"> "Tank Subscriber", #define F_TOPIC   "Formatted Sensor Data", #define F_LEN 21 formatted_sensor_,</t>
  </si>
  <si>
    <t xml:space="preserve"> "Tank Monitor",  #define M_TOPIC  "Monitor Data", #define M_LEN 21, monitor_sensor_,</t>
  </si>
  <si>
    <t xml:space="preserve"> "Tank Alert",  #define A_TOPIC  "Alert Data", #define A_LEN 21, alert_sensor_,</t>
  </si>
  <si>
    <t>alert_sensor_payload[A_LEN];</t>
  </si>
  <si>
    <t>monitor_sensor_payload[M_LEN];</t>
  </si>
  <si>
    <t>formatted_sensor_payload[F_LEN];</t>
  </si>
  <si>
    <t xml:space="preserve">int </t>
  </si>
  <si>
    <t>Pressure Relay Sense</t>
  </si>
  <si>
    <t xml:space="preserve"> PumpRunCount;  //byte4-pump4;byte3-pump3;byte2-pump2;byte1-pump1</t>
  </si>
  <si>
    <t>PumpRunTime{1] ; //Seconds</t>
  </si>
  <si>
    <t>PumpRunTime{2] ; //Seconds</t>
  </si>
  <si>
    <t>PumpRunTime{3] ; //Seconds</t>
  </si>
  <si>
    <t>PumpRunTime{4] ; //Seconds</t>
  </si>
  <si>
    <t xml:space="preserve"> AllfloatLedcolor;  //byte4-color4;byte3-color3;byte2-color2;byte1-color1</t>
  </si>
  <si>
    <t xml:space="preserve"> 21floatState;  //bytes34-float2;byte12-float1</t>
  </si>
  <si>
    <t xml:space="preserve"> 43floatState;  //byte34-float4;byte123-float3</t>
  </si>
  <si>
    <t>Number of milliseconds in Time Window</t>
  </si>
  <si>
    <t>Pulses Counted in Time Window</t>
  </si>
  <si>
    <t>Flag 1=new data 0=stale data</t>
  </si>
  <si>
    <t>Pressure Sensor Analog Value</t>
  </si>
  <si>
    <t>#define Fl_CLIENTID</t>
  </si>
  <si>
    <t>Gallons Per Minute</t>
  </si>
  <si>
    <t>Total Gallons (24 Hrs)</t>
  </si>
  <si>
    <t>Irrigation Pressure</t>
  </si>
  <si>
    <t>Pump Temperature</t>
  </si>
  <si>
    <t>flow_sensor_payload[FL_LEN];</t>
  </si>
  <si>
    <t xml:space="preserve"> "Flow Monitor",  #define FL_TOPIC  "Flow Data", #define FL_LEN 21, flow_sensor_,</t>
  </si>
  <si>
    <t xml:space="preserve"> CH1 4-20 mA Raw Tank Sensor HydroStatic Pressure 16bit</t>
  </si>
  <si>
    <t>Temperature in F Float Bytes 1&amp;2</t>
  </si>
  <si>
    <t>Temperature in F Float Bytes 3&amp;4</t>
  </si>
  <si>
    <t xml:space="preserve"> GPIO 8 bits Hex (bits 0-3 floats, bit 4-pump1&amp;2 commanded, bit 5 septic alert, bit 6&amp;7 spare)</t>
  </si>
  <si>
    <t>Septic Alert</t>
  </si>
  <si>
    <t>Septic Relay Alert</t>
  </si>
  <si>
    <t>Septic Relay Alert Color</t>
  </si>
  <si>
    <t>;   //Level ft</t>
  </si>
  <si>
    <t>;   //Gallons</t>
  </si>
  <si>
    <t>;   //Level %</t>
  </si>
  <si>
    <t xml:space="preserve"> ;   //Faults</t>
  </si>
  <si>
    <t>;   //Cycle Count</t>
  </si>
  <si>
    <t xml:space="preserve"> ;   //Float 1 Hi</t>
  </si>
  <si>
    <t xml:space="preserve"> ;   //Float 2 90%</t>
  </si>
  <si>
    <t xml:space="preserve"> ;   //Float 3 50%</t>
  </si>
  <si>
    <t xml:space="preserve"> ;   //Float 4 Low</t>
  </si>
  <si>
    <t>;   //House Water Press</t>
  </si>
  <si>
    <t>;   //irrigation pump temperature</t>
  </si>
  <si>
    <t>;   //Septic Alert</t>
  </si>
  <si>
    <t>, blynk_payload[0])</t>
  </si>
  <si>
    <t xml:space="preserve"> ,formatted_sensor_payload[1])</t>
  </si>
  <si>
    <t xml:space="preserve"> ,formatted_sensor_payload[2])</t>
  </si>
  <si>
    <t xml:space="preserve"> ,formatted_sensor_payload[3])</t>
  </si>
  <si>
    <t xml:space="preserve"> ,monitor_sensor_payload[16])</t>
  </si>
  <si>
    <t>,monitor_sensor_payload[0])</t>
  </si>
  <si>
    <t>,monitor_sensor_payload[1])</t>
  </si>
  <si>
    <t>,monitor_sensor_payload[2])</t>
  </si>
  <si>
    <t>,flow_sensor_payload[10])</t>
  </si>
  <si>
    <t>,(int)formatted_sensor_payload[9])</t>
  </si>
  <si>
    <t>,(int)formatted_sensor_payload[10])</t>
  </si>
  <si>
    <t>,formatted_sensor_payload[11])</t>
  </si>
  <si>
    <t>,floatState[4])</t>
  </si>
  <si>
    <t>,floatState[3])</t>
  </si>
  <si>
    <t>,floatState[2])</t>
  </si>
  <si>
    <t>,floatState[1])</t>
  </si>
  <si>
    <t>,formatted_sensor_payload[17])</t>
  </si>
  <si>
    <t>,monitor_sensor_payload[3])</t>
  </si>
  <si>
    <t>,monitor_sensor_payload[18])</t>
  </si>
  <si>
    <t>,PumpRunCount[1])</t>
  </si>
  <si>
    <t>,PumpRunCount[2])</t>
  </si>
  <si>
    <t>,PumpRunCount[3])</t>
  </si>
  <si>
    <t>,PumpRunCount[4])</t>
  </si>
  <si>
    <t>,(monitor_sensor_payload[9]/60.))</t>
  </si>
  <si>
    <t>,(monitor_sensor_payload[10]/60.))</t>
  </si>
  <si>
    <t>,(monitor_sensor_payload[11]/60.))</t>
  </si>
  <si>
    <t>,(monitor_sensor_payload[12]/60.))</t>
  </si>
  <si>
    <t>,(flow_sensor_payload[3]))</t>
  </si>
  <si>
    <t>,flow_sensor_payload[0])</t>
  </si>
  <si>
    <t>,flow_sensor_payload[1])</t>
  </si>
  <si>
    <t>,flow_sensor_payload[2])</t>
  </si>
  <si>
    <t>Blynk.virtualWrite (V</t>
  </si>
  <si>
    <t>;   //PumpRunTime P1</t>
  </si>
  <si>
    <t>;   //PumpRunTime P2</t>
  </si>
  <si>
    <t>;   //PumpRunTime P3</t>
  </si>
  <si>
    <t>;   //PumpRunTime P4</t>
  </si>
  <si>
    <t xml:space="preserve"> ;   //Pump Run Count P1</t>
  </si>
  <si>
    <t xml:space="preserve"> ;   //Pump Run Count P2</t>
  </si>
  <si>
    <t xml:space="preserve"> ;   //Pump Run Count P3</t>
  </si>
  <si>
    <t xml:space="preserve"> ;   //Pump Run Count P4</t>
  </si>
  <si>
    <t>;   //Gallons per Minute (Rolling Average)</t>
  </si>
  <si>
    <t>;   //Daily Total Gallons</t>
  </si>
  <si>
    <t>;   //irrigation System Pressure PSI</t>
  </si>
  <si>
    <t>;   //Home Tank Pressure Relay Sense</t>
  </si>
  <si>
    <t>;   //Pump Current Sense P4</t>
  </si>
  <si>
    <t>;   //Pump Current Sense P1</t>
  </si>
  <si>
    <t>;   //Pump Current Sense P2</t>
  </si>
  <si>
    <t>;   //Pump Current Sense P3</t>
  </si>
  <si>
    <t xml:space="preserve"> ;   //System Temperature f</t>
  </si>
  <si>
    <t>;   //Unused</t>
  </si>
  <si>
    <t>//Blynk.virtualWrite (V</t>
  </si>
  <si>
    <t>/* payload 0</t>
  </si>
  <si>
    <r>
      <t>unsigned</t>
    </r>
    <r>
      <rPr>
        <sz val="12"/>
        <color rgb="FF000000"/>
        <rFont val="Menlo"/>
        <family val="2"/>
      </rPr>
      <t xml:space="preserve"> </t>
    </r>
    <r>
      <rPr>
        <b/>
        <sz val="12"/>
        <color rgb="FF9B2393"/>
        <rFont val="Menlo"/>
        <family val="2"/>
      </rPr>
      <t>short</t>
    </r>
    <r>
      <rPr>
        <sz val="12"/>
        <color rgb="FF000000"/>
        <rFont val="Menlo"/>
        <family val="2"/>
      </rPr>
      <t xml:space="preserve"> </t>
    </r>
    <r>
      <rPr>
        <b/>
        <sz val="12"/>
        <color rgb="FF9B2393"/>
        <rFont val="Menlo"/>
        <family val="2"/>
      </rPr>
      <t>int</t>
    </r>
    <r>
      <rPr>
        <sz val="12"/>
        <color rgb="FF000000"/>
        <rFont val="Menlo"/>
        <family val="2"/>
      </rPr>
      <t xml:space="preserve"> </t>
    </r>
  </si>
  <si>
    <t>#define  ESP_CLIENTID</t>
  </si>
  <si>
    <t>#define FLO_CLIENTID</t>
  </si>
  <si>
    <t>flow_data_payload[FLO_LEN] ;</t>
  </si>
  <si>
    <t>data_payload[ESP_LEN] ;</t>
  </si>
  <si>
    <t xml:space="preserve"> "ESP8266 ClientFlow", #define FLO_TOPIC   "Flow ESP", flow_esp_ , #define FLO_LEN 21</t>
  </si>
  <si>
    <t xml:space="preserve"> "ESP8266 Client", #define ESP_TOPIC   "Tank ESP", tank_esp_ , #define ESP_LEN 21</t>
  </si>
  <si>
    <t xml:space="preserve"> 4-20 mA Raw Tank Sensor HydroStatic Pressure 16bit</t>
  </si>
  <si>
    <t xml:space="preserve"> GPIO 8 bits Hex (bits 0-3 floats)</t>
  </si>
  <si>
    <t xml:space="preserve"> GPIO 8 bits Hex (bit 0-pump1&amp;2 commanded, bit 1 septic alert, bit 2-7 spare)</t>
  </si>
  <si>
    <t xml:space="preserve"> CH1 Unused 2 16bit</t>
  </si>
  <si>
    <t>tank_data_payload[TANK_LEN] ;</t>
  </si>
  <si>
    <t>well_data_payload[WELL_LEN] ;</t>
  </si>
  <si>
    <t>Pump No Start - House Pressure Tank Relay Active but Pump 1 or 2 Not Running</t>
  </si>
  <si>
    <t>*</t>
  </si>
  <si>
    <t>Note:  Bits 0-2: Alert Type; Bits 3-10: LED Brightness, Bits 11-13: LED Color, Bits 14-15: Spare</t>
  </si>
  <si>
    <t>;</t>
  </si>
  <si>
    <t>};</t>
  </si>
  <si>
    <t>int</t>
  </si>
  <si>
    <t>spare1</t>
  </si>
  <si>
    <t>spare2</t>
  </si>
  <si>
    <t>spare3</t>
  </si>
  <si>
    <t>spare4</t>
  </si>
  <si>
    <t>spare5</t>
  </si>
  <si>
    <t>spare6</t>
  </si>
  <si>
    <t>spare7</t>
  </si>
  <si>
    <t>spare8</t>
  </si>
  <si>
    <t>spare9</t>
  </si>
  <si>
    <t>spare10</t>
  </si>
  <si>
    <t>spare11</t>
  </si>
  <si>
    <t>spare12</t>
  </si>
  <si>
    <t>spare13</t>
  </si>
  <si>
    <t>spare14</t>
  </si>
  <si>
    <t>spare15</t>
  </si>
  <si>
    <t>spare16</t>
  </si>
  <si>
    <t>spare17</t>
  </si>
  <si>
    <t>spare18</t>
  </si>
  <si>
    <t>spare19</t>
  </si>
  <si>
    <t>spare20</t>
  </si>
  <si>
    <t>PumpNoStart</t>
  </si>
  <si>
    <t>Alert Type</t>
  </si>
  <si>
    <t>Alert Description</t>
  </si>
  <si>
    <t>Key Param 1</t>
  </si>
  <si>
    <t>Key Param 2</t>
  </si>
  <si>
    <t>Key Param 3</t>
  </si>
  <si>
    <t>Constraint 1</t>
  </si>
  <si>
    <t>Constrain 2</t>
  </si>
  <si>
    <t>Reset 1</t>
  </si>
  <si>
    <t>Log</t>
  </si>
  <si>
    <t>Critical</t>
  </si>
  <si>
    <t>Tank Critically Low</t>
  </si>
  <si>
    <t>Float 25 Low</t>
  </si>
  <si>
    <t>Float 25 High</t>
  </si>
  <si>
    <t>Water Level in Tank is Critically Low</t>
  </si>
  <si>
    <t>Settle Time 10 Min</t>
  </si>
  <si>
    <t>House Water Pressure Low</t>
  </si>
  <si>
    <t>House Water Pressure Sensor &lt; 40 PSI</t>
  </si>
  <si>
    <t>Settle Time 5 Minutes</t>
  </si>
  <si>
    <t>House Water Pressure &gt; 40 PSI</t>
  </si>
  <si>
    <t>Household Water Pressure Critically Low</t>
  </si>
  <si>
    <t>Warn</t>
  </si>
  <si>
    <t>Well Pumps Not Starting</t>
  </si>
  <si>
    <t>Pessure Tank Sensor</t>
  </si>
  <si>
    <t>Current Sensor W1</t>
  </si>
  <si>
    <t>Start Time 10 Seconds</t>
  </si>
  <si>
    <t>Pressure Tank Sensor Off</t>
  </si>
  <si>
    <t>Water Well Pumps Failed to Start</t>
  </si>
  <si>
    <t>Current Sensor W2</t>
  </si>
  <si>
    <t>Well Pumps Runtime Exceeded</t>
  </si>
  <si>
    <t>CS W1</t>
  </si>
  <si>
    <t>CS W2</t>
  </si>
  <si>
    <t>CS to zero</t>
  </si>
  <si>
    <t>Water Well Run Time Exceeds 5 Minutes</t>
  </si>
  <si>
    <t>Well Pumps Cycles Excessive</t>
  </si>
  <si>
    <t>Off Time Exceeds 1 Hour</t>
  </si>
  <si>
    <t>Water Well Cycles Exceeds 10 per Hour</t>
  </si>
  <si>
    <t>Info</t>
  </si>
  <si>
    <t>Well Protect Circuit Active</t>
  </si>
  <si>
    <t>Well #x Protect Circuit Active</t>
  </si>
  <si>
    <t>Tank Overfill Condition</t>
  </si>
  <si>
    <t>Tank Flow Gallons</t>
  </si>
  <si>
    <t>Tank Gallons Below 2275</t>
  </si>
  <si>
    <t>Tank Overfill Detected</t>
  </si>
  <si>
    <t>Gallons Exceed 2275 for 1 minute</t>
  </si>
  <si>
    <t>Irrigation Pump Temp Low/High</t>
  </si>
  <si>
    <t>Pump Temp Sensor &lt; 35 or &gt; 110</t>
  </si>
  <si>
    <t>Pump Temp &lt; 35 of &gt;110</t>
  </si>
  <si>
    <t>Itrrigation Pump Temperature Exceeding Limits</t>
  </si>
  <si>
    <t>Septic System Alert</t>
  </si>
  <si>
    <t>Septic alert</t>
  </si>
  <si>
    <t>Septic System Malfunction</t>
  </si>
  <si>
    <t>Irrigation Pump Run Away</t>
  </si>
  <si>
    <t>CS W4</t>
  </si>
  <si>
    <t>Wait 10 Sec on Flow</t>
  </si>
  <si>
    <t>Irrigation Flow Amount</t>
  </si>
  <si>
    <t>Irrigation Flow &gt; 2 GPM</t>
  </si>
  <si>
    <t>Irrigation Pump Running with No Flow</t>
  </si>
  <si>
    <t>Well 3 Pump Run Away</t>
  </si>
  <si>
    <t>CS W3</t>
  </si>
  <si>
    <t>Tank Flow Amount</t>
  </si>
  <si>
    <t>Tank Flow &gt; 2 GPM</t>
  </si>
  <si>
    <t>Well 3 Pump Running with No Flow</t>
  </si>
  <si>
    <t>##</t>
  </si>
  <si>
    <t>Float 25 Low &gt; 25 seconds</t>
  </si>
  <si>
    <t>Septic alert zero &gt; 25 seconds</t>
  </si>
  <si>
    <t>Septic Alert High</t>
  </si>
  <si>
    <t>Event Param</t>
  </si>
  <si>
    <t>pump_no_start</t>
  </si>
  <si>
    <t>/**</t>
  </si>
  <si>
    <t>1 -</t>
  </si>
  <si>
    <t xml:space="preserve">2- </t>
  </si>
  <si>
    <t>3 -</t>
  </si>
  <si>
    <t>4 -</t>
  </si>
  <si>
    <t>6 -</t>
  </si>
  <si>
    <t xml:space="preserve">5 - </t>
  </si>
  <si>
    <t>7 -</t>
  </si>
  <si>
    <t xml:space="preserve">8 - </t>
  </si>
  <si>
    <t>9  -</t>
  </si>
  <si>
    <t>10 -</t>
  </si>
  <si>
    <t xml:space="preserve">11 - </t>
  </si>
  <si>
    <t>low_water_alert</t>
  </si>
  <si>
    <t>I2C Faults Detected</t>
  </si>
  <si>
    <t xml:space="preserve">12 - </t>
  </si>
  <si>
    <t>I2C Count</t>
  </si>
  <si>
    <t>I2C Count Exceeds 20 for 1 minute</t>
  </si>
  <si>
    <t>I2C Count Stable</t>
  </si>
  <si>
    <t>I2C Communication Faults detected</t>
  </si>
  <si>
    <t>verbose</t>
  </si>
  <si>
    <t>"-V" of "-v"</t>
  </si>
  <si>
    <t>Echo all output to the user terminal</t>
  </si>
  <si>
    <t>log</t>
  </si>
  <si>
    <t>Logging level 1 - all, 2 - verifies only, 3 - test case result only (default is 1)</t>
  </si>
  <si>
    <t>File syntax</t>
  </si>
  <si>
    <t>s</t>
  </si>
  <si>
    <t>set</t>
  </si>
  <si>
    <t>value</t>
  </si>
  <si>
    <t>d,f,x</t>
  </si>
  <si>
    <t>r</t>
  </si>
  <si>
    <t>read</t>
  </si>
  <si>
    <t>v</t>
  </si>
  <si>
    <t>verify</t>
  </si>
  <si>
    <t>c</t>
  </si>
  <si>
    <t>compare</t>
  </si>
  <si>
    <t>Function Exit:</t>
  </si>
  <si>
    <t>Sucessful / no failres</t>
  </si>
  <si>
    <t>"-1"</t>
  </si>
  <si>
    <t>Test Failed</t>
  </si>
  <si>
    <t>Tank Flowmonitor [Block 0]</t>
  </si>
  <si>
    <t>ESP Main Controller [Block 1]</t>
  </si>
  <si>
    <t>Irrigation  Flowmonitor [Block 3]</t>
  </si>
  <si>
    <t>Test Floats:</t>
  </si>
  <si>
    <t>pump_current_sense_1</t>
  </si>
  <si>
    <t>pump_current_sense_2</t>
  </si>
  <si>
    <t>pump_current_sense_3</t>
  </si>
  <si>
    <t>pump_current_sense_4</t>
  </si>
  <si>
    <t>pump_led_color_1</t>
  </si>
  <si>
    <t>pump_led_color_2</t>
  </si>
  <si>
    <t>pump_led_color_3</t>
  </si>
  <si>
    <t>pump_led_color_4</t>
  </si>
  <si>
    <t>pump_run_count</t>
  </si>
  <si>
    <t>pump_run_time_1</t>
  </si>
  <si>
    <t>pump_run_time_2</t>
  </si>
  <si>
    <t>pump_run_time_3</t>
  </si>
  <si>
    <t>pump_run_time_4</t>
  </si>
  <si>
    <t>float_state_43</t>
  </si>
  <si>
    <t>float_state_21</t>
  </si>
  <si>
    <t>all_float_led_colors</t>
  </si>
  <si>
    <t>septic_relay_alert</t>
  </si>
  <si>
    <t>septic_relay_alert_color</t>
  </si>
  <si>
    <t>press_relay_sense</t>
  </si>
  <si>
    <t>press_led_color</t>
  </si>
  <si>
    <t>water_height</t>
  </si>
  <si>
    <t>tank_gallons</t>
  </si>
  <si>
    <t>tank_per_full</t>
  </si>
  <si>
    <t>fw_version</t>
  </si>
  <si>
    <t>cycle_count</t>
  </si>
  <si>
    <t>float_state_1</t>
  </si>
  <si>
    <t>float_state_2</t>
  </si>
  <si>
    <t>float_state_3</t>
  </si>
  <si>
    <t>float_state_4</t>
  </si>
  <si>
    <t>house_water_pressure</t>
  </si>
  <si>
    <t>spare_1</t>
  </si>
  <si>
    <t>spare_2</t>
  </si>
  <si>
    <t>Block 3</t>
  </si>
  <si>
    <t>Block 4</t>
  </si>
  <si>
    <t>Block 5</t>
  </si>
  <si>
    <t>Block 6</t>
  </si>
  <si>
    <t>Block 0</t>
  </si>
  <si>
    <t>Block 1</t>
  </si>
  <si>
    <t>Block 2</t>
  </si>
  <si>
    <t>struct WellClientDatat {</t>
  </si>
  <si>
    <t>raw_current_sense_1</t>
  </si>
  <si>
    <t>raw_current_sense_2</t>
  </si>
  <si>
    <t>raw_current_sense_3</t>
  </si>
  <si>
    <t>raw_current_sense_4</t>
  </si>
  <si>
    <t>raw_current_sense_5</t>
  </si>
  <si>
    <t>raw_current_sense_6</t>
  </si>
  <si>
    <t>raw_current_sense_7</t>
  </si>
  <si>
    <t>raw_current_sense_8</t>
  </si>
  <si>
    <t>raw_temp_celcius</t>
  </si>
  <si>
    <t>gpio_alerts</t>
  </si>
  <si>
    <t>cycle_counter</t>
  </si>
  <si>
    <t>spare_3</t>
  </si>
  <si>
    <t>spare_4</t>
  </si>
  <si>
    <t>spare_5</t>
  </si>
  <si>
    <t>I2C_panic_count</t>
  </si>
  <si>
    <t xml:space="preserve"> TMP100_I2C_error</t>
  </si>
  <si>
    <t xml:space="preserve"> MCP23008_I2C_error</t>
  </si>
  <si>
    <t xml:space="preserve"> MCP3428_I2C_error</t>
  </si>
  <si>
    <t xml:space="preserve"> FW_version_4_hex </t>
  </si>
  <si>
    <t>}</t>
  </si>
  <si>
    <t>pulse_count</t>
  </si>
  <si>
    <t>millisecnods</t>
  </si>
  <si>
    <t>new_data_flag</t>
  </si>
  <si>
    <t>irrigation_pressure_sensor</t>
  </si>
  <si>
    <t>pump_temp_w1</t>
  </si>
  <si>
    <t>pump_temp_w2</t>
  </si>
  <si>
    <t>spare_6</t>
  </si>
  <si>
    <t>spare_7</t>
  </si>
  <si>
    <t>spare_8</t>
  </si>
  <si>
    <t>spare_9</t>
  </si>
  <si>
    <t>spare_10</t>
  </si>
  <si>
    <t>spare_11</t>
  </si>
  <si>
    <t>spare_12</t>
  </si>
  <si>
    <t>spare_13</t>
  </si>
  <si>
    <t>tank_baro_pressure_sensor</t>
  </si>
  <si>
    <t>gpio</t>
  </si>
  <si>
    <t>x</t>
  </si>
  <si>
    <t>d</t>
  </si>
  <si>
    <t>struct FlowClientDatat {</t>
  </si>
  <si>
    <t>Irrigation Pump Temperature in F Float Bytes 1&amp;2</t>
  </si>
  <si>
    <t>Irrigation Pump Temperature in F Float Bytes 3&amp;4</t>
  </si>
  <si>
    <t>#define  TANK_CLIENTID</t>
  </si>
  <si>
    <t>#define  WELL_CLIENTID</t>
  </si>
  <si>
    <t>parameter ID</t>
  </si>
  <si>
    <t>wait x seconds before next instruction</t>
  </si>
  <si>
    <t>delay</t>
  </si>
  <si>
    <t>Usage: %s [-v] [-l N] [file_name]</t>
  </si>
  <si>
    <t>"-L" or "-l" 1,2,3</t>
  </si>
  <si>
    <t>tolerance</t>
  </si>
  <si>
    <t>Air Temperature in F Float Bytes 1&amp;2</t>
  </si>
  <si>
    <t>Air Temperature in F Float Bytes 3&amp;4</t>
  </si>
  <si>
    <t>system_temp</t>
  </si>
  <si>
    <t>Block 7</t>
  </si>
  <si>
    <t xml:space="preserve"> A0 Raw Sensor Current Sense Well 1 16bit</t>
  </si>
  <si>
    <t xml:space="preserve"> A1 Raw Sensor Current Sense Well 2 16bit</t>
  </si>
  <si>
    <t xml:space="preserve"> A2 Raw Sensor Current Sense Well 3 16bit</t>
  </si>
  <si>
    <t xml:space="preserve"> A3 Raw Sensor Current Sense Irrigation Pump 16bit</t>
  </si>
  <si>
    <t xml:space="preserve"> A7 Sensor House Water Pressure 16bit ADC 0-5v</t>
  </si>
  <si>
    <t>D2 House Tank Pressure Switch (0=active)</t>
  </si>
  <si>
    <t>D3 Septic Alert (0=active)</t>
  </si>
  <si>
    <t>Float 1</t>
  </si>
  <si>
    <t>Float 2</t>
  </si>
  <si>
    <t>Float 3</t>
  </si>
  <si>
    <t>Float 4</t>
  </si>
  <si>
    <t>Tank Gallons Per Minute</t>
  </si>
  <si>
    <t>Air Temperature</t>
  </si>
  <si>
    <t>Tank Total Gallons (24hrs)</t>
  </si>
  <si>
    <t>tank_gallons_per_minute</t>
  </si>
  <si>
    <t>tank_total_gallons_24</t>
  </si>
  <si>
    <t>air_temp</t>
  </si>
  <si>
    <t>Well Pump 1 On</t>
  </si>
  <si>
    <t>Well Pump 2 On</t>
  </si>
  <si>
    <t>Well Pump 3 On</t>
  </si>
  <si>
    <t>Irrigation Pump On</t>
  </si>
  <si>
    <t>House Water Pressure</t>
  </si>
  <si>
    <t>House Tank Pressure Switch On</t>
  </si>
  <si>
    <t>Septic Alert On</t>
  </si>
  <si>
    <t>System Temp</t>
  </si>
  <si>
    <t>#define FLOW_CLIENTID</t>
  </si>
  <si>
    <t>#define WELL_MONID</t>
  </si>
  <si>
    <t>#define TANK_MONID</t>
  </si>
  <si>
    <t>#define ALERT_ID</t>
  </si>
  <si>
    <t>#define MON_ID</t>
  </si>
  <si>
    <t xml:space="preserve"> "Tank Client", #define TANK_CLIENT   "Tank Client", #define TANK_LEN 25</t>
  </si>
  <si>
    <t xml:space="preserve"> "Well Client", #define WELL_CLIENT   "Well Client", #define WELL_LEN 25</t>
  </si>
  <si>
    <t xml:space="preserve"> "Flow Client", #define FLOW_CLIENT   "Flow Client", #define FLO_LEN 25</t>
  </si>
  <si>
    <t xml:space="preserve"> "Tank Monitor",  #define TANK_TOPIC  "Tank Data", #define TANK_DATA 25</t>
  </si>
  <si>
    <t xml:space="preserve"> "Well Monitor",  #define WELL_TOPIC  "Well Data", #define WELL_DATA 25</t>
  </si>
  <si>
    <t xml:space="preserve"> "Flow Monitor",  #define FLOW_TOPIC  "Flow Data", #define FLOW_DATA 25</t>
  </si>
  <si>
    <t xml:space="preserve"> "Monitor",  #define M_TOPIC  "Monitor Data", #define M_LEN 25</t>
  </si>
  <si>
    <t xml:space="preserve"> "Sys Alert",  #define A_TOPIC  "Alert Data", #define A_LEN 25</t>
  </si>
  <si>
    <t>struct TankMonitorData {</t>
  </si>
  <si>
    <t>well_pump_1_on</t>
  </si>
  <si>
    <t>well_pump_2_on</t>
  </si>
  <si>
    <t>well_pump_3_on</t>
  </si>
  <si>
    <t>irrigation_pump_on</t>
  </si>
  <si>
    <t>House_tank_pressure_switch_on</t>
  </si>
  <si>
    <t>septic_alert_on</t>
  </si>
  <si>
    <t>tank_hydrostatic_pressure</t>
  </si>
  <si>
    <t>float_1</t>
  </si>
  <si>
    <t>float_2</t>
  </si>
  <si>
    <t>float_3</t>
  </si>
  <si>
    <t>float_4</t>
  </si>
  <si>
    <t>air_temp_1</t>
  </si>
  <si>
    <t>air_temp_2</t>
  </si>
  <si>
    <t>tank_sensor_payload[TANK_DATA];</t>
  </si>
  <si>
    <t>well_sensor_payload[WELL_DATA];</t>
  </si>
  <si>
    <t>flow_sensor_payload[FLOW_DATA];</t>
  </si>
  <si>
    <t>flow_data_payload[FLOW_LEN] ;</t>
  </si>
  <si>
    <t>struct WellMonitorData {</t>
  </si>
  <si>
    <t>struct FlowMonitorData {</t>
  </si>
  <si>
    <t>struct MonitorData {</t>
  </si>
  <si>
    <t>struct AlertData {</t>
  </si>
  <si>
    <t>struct TankClientData {</t>
  </si>
  <si>
    <t>monitor_payload[M_LEN];</t>
  </si>
  <si>
    <t>alert_payload[A_LEN];</t>
  </si>
  <si>
    <t>char* TankMonitorData_var_name[] = {</t>
  </si>
  <si>
    <t>char* WellMonitorData_var_name[] = {</t>
  </si>
  <si>
    <t>char* FlowMonitorData_var_name[] = {</t>
  </si>
  <si>
    <t>char* MonitorData_var_name[] = {</t>
  </si>
  <si>
    <t>char* AlertData_var_name[] = {</t>
  </si>
  <si>
    <t>char* TankClientData_var_name [] = {</t>
  </si>
  <si>
    <t>char* WellClientData_var_name [] = {</t>
  </si>
  <si>
    <t>char* FlowClientData_var_name [] = {</t>
  </si>
  <si>
    <t>irrigationFlowPerMin</t>
  </si>
  <si>
    <t>irrigationTotalFlow</t>
  </si>
  <si>
    <t>irrigationPressure</t>
  </si>
  <si>
    <t>irrigationPumpTemp</t>
  </si>
  <si>
    <t>cycle count</t>
  </si>
  <si>
    <t xml:space="preserve"> "Tank Client", #define TANK_CLIENT   "Tank Payload", #define TANK_LEN 25</t>
  </si>
  <si>
    <t xml:space="preserve"> "Well Client", #define WELL_CLIENT   "Well Payload", #define WELL_LEN 25</t>
  </si>
  <si>
    <t xml:space="preserve"> "Flow Client", #define FLOW_CLIENT   "Flow Payload", #define FLOW_LEN 25</t>
  </si>
  <si>
    <t>house_tank_pressure_switch_on</t>
  </si>
  <si>
    <t>raw_current_sense_well1</t>
  </si>
  <si>
    <t>raw_current_sense_well2</t>
  </si>
  <si>
    <t>raw_current_sense_well3</t>
  </si>
  <si>
    <t>raw_current_sense_irrigation_pump</t>
  </si>
  <si>
    <t>#define FLOW_MONTID</t>
  </si>
  <si>
    <t>#define FLOW_MONID</t>
  </si>
  <si>
    <t xml:space="preserve"> Cycle Counter</t>
  </si>
  <si>
    <t>Hex</t>
  </si>
  <si>
    <t>Dec</t>
  </si>
  <si>
    <t>LSB</t>
  </si>
  <si>
    <t>Voltage</t>
  </si>
  <si>
    <t>Height of Water</t>
  </si>
  <si>
    <t>Pi</t>
  </si>
  <si>
    <t>Radius</t>
  </si>
  <si>
    <t>VoltoGal</t>
  </si>
  <si>
    <t>Gallons in Tank</t>
  </si>
  <si>
    <t>Height in Ft</t>
  </si>
  <si>
    <t>area</t>
  </si>
  <si>
    <t>y</t>
  </si>
  <si>
    <t>&gt;</t>
  </si>
  <si>
    <t>|</t>
  </si>
  <si>
    <t>Avg Sensor Value</t>
  </si>
  <si>
    <t>WaterHeight = ((PresSensorValue - ConstantX) / Constant) + .1</t>
  </si>
  <si>
    <t>ConstantX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</si>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</sst>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4"/>
      <name val="Menlo"/>
      <family val="2"/>
    </font>
    <font>
      <b/>
      <sz val="12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Menlo"/>
      <family val="2"/>
    </font>
    <font>
      <b/>
      <sz val="12"/>
      <color rgb="FF9B2393"/>
      <name val="Menlo"/>
      <family val="2"/>
    </font>
    <font>
      <sz val="1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4"/>
      <color rgb="FF00A67D"/>
      <name val="Monaco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B5CEA8"/>
      <name val="Menlo"/>
      <family val="2"/>
    </font>
    <font>
      <sz val="12"/>
      <color rgb="FFFF0000"/>
      <name val="Menlo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0" fillId="2" borderId="0" xfId="0" applyFill="1"/>
    <xf numFmtId="0" fontId="5" fillId="0" borderId="0" xfId="0" applyFont="1"/>
    <xf numFmtId="0" fontId="7" fillId="0" borderId="0" xfId="0" applyFont="1"/>
    <xf numFmtId="0" fontId="7" fillId="3" borderId="0" xfId="0" applyFont="1" applyFill="1"/>
    <xf numFmtId="0" fontId="5" fillId="4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6" borderId="0" xfId="0" applyFill="1"/>
    <xf numFmtId="0" fontId="10" fillId="6" borderId="0" xfId="0" applyFont="1" applyFill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/>
    </xf>
    <xf numFmtId="0" fontId="13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/>
    </xf>
    <xf numFmtId="0" fontId="0" fillId="10" borderId="0" xfId="0" applyFill="1"/>
    <xf numFmtId="0" fontId="15" fillId="0" borderId="0" xfId="0" applyFont="1"/>
    <xf numFmtId="0" fontId="9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2" fontId="0" fillId="0" borderId="0" xfId="0" applyNumberFormat="1"/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Sheet2!$A$1:$A$141</c:f>
              <c:strCache>
                <c:ptCount val="141"/>
                <c:pt idx="0">
                  <c:v>Avg Sensor Value</c:v>
                </c:pt>
                <c:pt idx="1">
                  <c:v>&gt;</c:v>
                </c:pt>
                <c:pt idx="2">
                  <c:v>|</c:v>
                </c:pt>
                <c:pt idx="3">
                  <c:v>Avg Sensor Value</c:v>
                </c:pt>
                <c:pt idx="4">
                  <c:v>&gt;</c:v>
                </c:pt>
                <c:pt idx="5">
                  <c:v>|</c:v>
                </c:pt>
                <c:pt idx="6">
                  <c:v>Avg Sensor Value</c:v>
                </c:pt>
                <c:pt idx="7">
                  <c:v>&gt;</c:v>
                </c:pt>
                <c:pt idx="8">
                  <c:v>|</c:v>
                </c:pt>
                <c:pt idx="9">
                  <c:v>Avg Sensor Value</c:v>
                </c:pt>
                <c:pt idx="10">
                  <c:v>&gt;</c:v>
                </c:pt>
                <c:pt idx="11">
                  <c:v>|</c:v>
                </c:pt>
                <c:pt idx="12">
                  <c:v>Avg Sensor Value</c:v>
                </c:pt>
                <c:pt idx="13">
                  <c:v>&gt;</c:v>
                </c:pt>
                <c:pt idx="14">
                  <c:v>|</c:v>
                </c:pt>
                <c:pt idx="15">
                  <c:v>Avg Sensor Value</c:v>
                </c:pt>
                <c:pt idx="16">
                  <c:v>&gt;</c:v>
                </c:pt>
                <c:pt idx="17">
                  <c:v>|</c:v>
                </c:pt>
                <c:pt idx="18">
                  <c:v>Avg Sensor Value</c:v>
                </c:pt>
                <c:pt idx="19">
                  <c:v>&gt;</c:v>
                </c:pt>
                <c:pt idx="20">
                  <c:v>|</c:v>
                </c:pt>
                <c:pt idx="21">
                  <c:v>Avg Sensor Value</c:v>
                </c:pt>
                <c:pt idx="22">
                  <c:v>&gt;</c:v>
                </c:pt>
                <c:pt idx="23">
                  <c:v>|</c:v>
                </c:pt>
                <c:pt idx="24">
                  <c:v>Avg Sensor Value</c:v>
                </c:pt>
                <c:pt idx="25">
                  <c:v>&gt;</c:v>
                </c:pt>
                <c:pt idx="26">
                  <c:v>|</c:v>
                </c:pt>
                <c:pt idx="27">
                  <c:v>Avg Sensor Value</c:v>
                </c:pt>
                <c:pt idx="28">
                  <c:v>&gt;</c:v>
                </c:pt>
                <c:pt idx="29">
                  <c:v>|</c:v>
                </c:pt>
                <c:pt idx="30">
                  <c:v>Avg Sensor Value</c:v>
                </c:pt>
                <c:pt idx="31">
                  <c:v>&gt;</c:v>
                </c:pt>
                <c:pt idx="32">
                  <c:v>|</c:v>
                </c:pt>
                <c:pt idx="33">
                  <c:v>Avg Sensor Value</c:v>
                </c:pt>
                <c:pt idx="34">
                  <c:v>&gt;</c:v>
                </c:pt>
                <c:pt idx="35">
                  <c:v>|</c:v>
                </c:pt>
                <c:pt idx="36">
                  <c:v>Avg Sensor Value</c:v>
                </c:pt>
                <c:pt idx="37">
                  <c:v>&gt;</c:v>
                </c:pt>
                <c:pt idx="38">
                  <c:v>|</c:v>
                </c:pt>
                <c:pt idx="39">
                  <c:v>Avg Sensor Value</c:v>
                </c:pt>
                <c:pt idx="40">
                  <c:v>&gt;</c:v>
                </c:pt>
                <c:pt idx="41">
                  <c:v>|</c:v>
                </c:pt>
                <c:pt idx="42">
                  <c:v>Avg Sensor Value</c:v>
                </c:pt>
                <c:pt idx="43">
                  <c:v>&gt;</c:v>
                </c:pt>
                <c:pt idx="44">
                  <c:v>|</c:v>
                </c:pt>
                <c:pt idx="45">
                  <c:v>Avg Sensor Value</c:v>
                </c:pt>
                <c:pt idx="46">
                  <c:v>&gt;</c:v>
                </c:pt>
                <c:pt idx="47">
                  <c:v>|</c:v>
                </c:pt>
                <c:pt idx="48">
                  <c:v>Avg Sensor Value</c:v>
                </c:pt>
                <c:pt idx="49">
                  <c:v>&gt;</c:v>
                </c:pt>
                <c:pt idx="50">
                  <c:v>|</c:v>
                </c:pt>
                <c:pt idx="51">
                  <c:v>Avg Sensor Value</c:v>
                </c:pt>
                <c:pt idx="52">
                  <c:v>&gt;</c:v>
                </c:pt>
                <c:pt idx="53">
                  <c:v>|</c:v>
                </c:pt>
                <c:pt idx="54">
                  <c:v>Avg Sensor Value</c:v>
                </c:pt>
                <c:pt idx="55">
                  <c:v>&gt;</c:v>
                </c:pt>
                <c:pt idx="56">
                  <c:v>|</c:v>
                </c:pt>
                <c:pt idx="57">
                  <c:v>Avg Sensor Value</c:v>
                </c:pt>
                <c:pt idx="58">
                  <c:v>&gt;</c:v>
                </c:pt>
                <c:pt idx="59">
                  <c:v>|</c:v>
                </c:pt>
                <c:pt idx="60">
                  <c:v>Avg Sensor Value</c:v>
                </c:pt>
                <c:pt idx="61">
                  <c:v>&gt;</c:v>
                </c:pt>
                <c:pt idx="62">
                  <c:v>|</c:v>
                </c:pt>
                <c:pt idx="63">
                  <c:v>Avg Sensor Value</c:v>
                </c:pt>
                <c:pt idx="64">
                  <c:v>&gt;</c:v>
                </c:pt>
                <c:pt idx="65">
                  <c:v>|</c:v>
                </c:pt>
                <c:pt idx="66">
                  <c:v>Avg Sensor Value</c:v>
                </c:pt>
                <c:pt idx="67">
                  <c:v>&gt;</c:v>
                </c:pt>
                <c:pt idx="68">
                  <c:v>|</c:v>
                </c:pt>
                <c:pt idx="69">
                  <c:v>Avg Sensor Value</c:v>
                </c:pt>
                <c:pt idx="70">
                  <c:v>&gt;</c:v>
                </c:pt>
                <c:pt idx="71">
                  <c:v>|</c:v>
                </c:pt>
                <c:pt idx="72">
                  <c:v>Avg Sensor Value</c:v>
                </c:pt>
                <c:pt idx="73">
                  <c:v>&gt;</c:v>
                </c:pt>
                <c:pt idx="74">
                  <c:v>|</c:v>
                </c:pt>
                <c:pt idx="75">
                  <c:v>Avg Sensor Value</c:v>
                </c:pt>
                <c:pt idx="76">
                  <c:v>&gt;</c:v>
                </c:pt>
                <c:pt idx="77">
                  <c:v>|</c:v>
                </c:pt>
                <c:pt idx="78">
                  <c:v>Avg Sensor Value</c:v>
                </c:pt>
                <c:pt idx="79">
                  <c:v>&gt;</c:v>
                </c:pt>
                <c:pt idx="80">
                  <c:v>|</c:v>
                </c:pt>
                <c:pt idx="81">
                  <c:v>Avg Sensor Value</c:v>
                </c:pt>
                <c:pt idx="82">
                  <c:v>&gt;</c:v>
                </c:pt>
                <c:pt idx="83">
                  <c:v>|</c:v>
                </c:pt>
                <c:pt idx="84">
                  <c:v>Avg Sensor Value</c:v>
                </c:pt>
                <c:pt idx="85">
                  <c:v>&gt;</c:v>
                </c:pt>
                <c:pt idx="86">
                  <c:v>|</c:v>
                </c:pt>
                <c:pt idx="87">
                  <c:v>Avg Sensor Value</c:v>
                </c:pt>
                <c:pt idx="88">
                  <c:v>&gt;</c:v>
                </c:pt>
                <c:pt idx="89">
                  <c:v>|</c:v>
                </c:pt>
                <c:pt idx="90">
                  <c:v>Avg Sensor Value</c:v>
                </c:pt>
                <c:pt idx="91">
                  <c:v>&gt;</c:v>
                </c:pt>
                <c:pt idx="92">
                  <c:v>Avg Sensor Value</c:v>
                </c:pt>
                <c:pt idx="93">
                  <c:v>|</c:v>
                </c:pt>
                <c:pt idx="94">
                  <c:v>&gt;</c:v>
                </c:pt>
                <c:pt idx="95">
                  <c:v>Avg Sensor Value</c:v>
                </c:pt>
                <c:pt idx="96">
                  <c:v>|</c:v>
                </c:pt>
                <c:pt idx="97">
                  <c:v>&gt;</c:v>
                </c:pt>
                <c:pt idx="98">
                  <c:v>Avg Sensor Value</c:v>
                </c:pt>
                <c:pt idx="99">
                  <c:v>|</c:v>
                </c:pt>
                <c:pt idx="100">
                  <c:v>&gt;</c:v>
                </c:pt>
                <c:pt idx="101">
                  <c:v>Avg Sensor Value</c:v>
                </c:pt>
                <c:pt idx="102">
                  <c:v>|</c:v>
                </c:pt>
                <c:pt idx="103">
                  <c:v>&gt;</c:v>
                </c:pt>
                <c:pt idx="104">
                  <c:v>Avg Sensor Value</c:v>
                </c:pt>
                <c:pt idx="105">
                  <c:v>|</c:v>
                </c:pt>
                <c:pt idx="106">
                  <c:v>&gt;</c:v>
                </c:pt>
                <c:pt idx="107">
                  <c:v>Avg Sensor Value</c:v>
                </c:pt>
                <c:pt idx="108">
                  <c:v>|</c:v>
                </c:pt>
                <c:pt idx="109">
                  <c:v>&gt;</c:v>
                </c:pt>
                <c:pt idx="110">
                  <c:v>Avg Sensor Value</c:v>
                </c:pt>
                <c:pt idx="111">
                  <c:v>&gt;</c:v>
                </c:pt>
                <c:pt idx="112">
                  <c:v>Avg Sensor Value</c:v>
                </c:pt>
                <c:pt idx="113">
                  <c:v>&gt;</c:v>
                </c:pt>
                <c:pt idx="114">
                  <c:v>|</c:v>
                </c:pt>
                <c:pt idx="115">
                  <c:v>|</c:v>
                </c:pt>
                <c:pt idx="116">
                  <c:v>Avg Sensor Value</c:v>
                </c:pt>
                <c:pt idx="117">
                  <c:v>|</c:v>
                </c:pt>
                <c:pt idx="118">
                  <c:v>&gt;</c:v>
                </c:pt>
                <c:pt idx="119">
                  <c:v>Avg Sensor Value</c:v>
                </c:pt>
                <c:pt idx="120">
                  <c:v>|</c:v>
                </c:pt>
                <c:pt idx="121">
                  <c:v>&gt;</c:v>
                </c:pt>
                <c:pt idx="122">
                  <c:v>Avg Sensor Value</c:v>
                </c:pt>
                <c:pt idx="123">
                  <c:v>|</c:v>
                </c:pt>
                <c:pt idx="124">
                  <c:v>&gt;</c:v>
                </c:pt>
                <c:pt idx="125">
                  <c:v>Avg Sensor Value</c:v>
                </c:pt>
                <c:pt idx="126">
                  <c:v>|</c:v>
                </c:pt>
                <c:pt idx="127">
                  <c:v>&gt;</c:v>
                </c:pt>
                <c:pt idx="128">
                  <c:v>Avg Sensor Value</c:v>
                </c:pt>
                <c:pt idx="129">
                  <c:v>|</c:v>
                </c:pt>
                <c:pt idx="130">
                  <c:v>&gt;</c:v>
                </c:pt>
                <c:pt idx="131">
                  <c:v>Avg Sensor Value</c:v>
                </c:pt>
                <c:pt idx="132">
                  <c:v>&gt;</c:v>
                </c:pt>
                <c:pt idx="133">
                  <c:v>|</c:v>
                </c:pt>
                <c:pt idx="134">
                  <c:v>Avg Sensor Value</c:v>
                </c:pt>
                <c:pt idx="135">
                  <c:v>&gt;</c:v>
                </c:pt>
                <c:pt idx="136">
                  <c:v>|</c:v>
                </c:pt>
                <c:pt idx="137">
                  <c:v>Avg Sensor Value</c:v>
                </c:pt>
                <c:pt idx="138">
                  <c:v>&gt;</c:v>
                </c:pt>
                <c:pt idx="139">
                  <c:v>|</c:v>
                </c:pt>
                <c:pt idx="140">
                  <c:v>Avg Sensor Value</c:v>
                </c:pt>
              </c:strCache>
            </c:strRef>
          </c:cat>
          <c:val>
            <c:numRef>
              <c:f>Sheet2!$B$1:$B$141</c:f>
              <c:numCache>
                <c:formatCode>General</c:formatCode>
                <c:ptCount val="141"/>
                <c:pt idx="0">
                  <c:v>0.93951600000000002</c:v>
                </c:pt>
                <c:pt idx="3">
                  <c:v>0.94032300000000002</c:v>
                </c:pt>
                <c:pt idx="6">
                  <c:v>0.94064499999999995</c:v>
                </c:pt>
                <c:pt idx="9">
                  <c:v>0.94128999999999996</c:v>
                </c:pt>
                <c:pt idx="12">
                  <c:v>0.941774</c:v>
                </c:pt>
                <c:pt idx="15">
                  <c:v>0.94225800000000004</c:v>
                </c:pt>
                <c:pt idx="18">
                  <c:v>0.942581</c:v>
                </c:pt>
                <c:pt idx="21">
                  <c:v>0.94274199999999997</c:v>
                </c:pt>
                <c:pt idx="24">
                  <c:v>0.94241900000000001</c:v>
                </c:pt>
                <c:pt idx="27">
                  <c:v>0.94161300000000003</c:v>
                </c:pt>
                <c:pt idx="30">
                  <c:v>0.94080600000000003</c:v>
                </c:pt>
                <c:pt idx="33">
                  <c:v>0.94064499999999995</c:v>
                </c:pt>
                <c:pt idx="36">
                  <c:v>0.94016100000000002</c:v>
                </c:pt>
                <c:pt idx="39">
                  <c:v>0.93983899999999998</c:v>
                </c:pt>
                <c:pt idx="42">
                  <c:v>0.94</c:v>
                </c:pt>
                <c:pt idx="45">
                  <c:v>0.94064499999999995</c:v>
                </c:pt>
                <c:pt idx="48">
                  <c:v>0.94112899999999999</c:v>
                </c:pt>
                <c:pt idx="51">
                  <c:v>0.94161300000000003</c:v>
                </c:pt>
                <c:pt idx="54">
                  <c:v>0.94257999999999997</c:v>
                </c:pt>
                <c:pt idx="57">
                  <c:v>0.94306400000000001</c:v>
                </c:pt>
                <c:pt idx="60">
                  <c:v>0.94322600000000001</c:v>
                </c:pt>
                <c:pt idx="63">
                  <c:v>0.94306400000000001</c:v>
                </c:pt>
                <c:pt idx="66">
                  <c:v>0.94338699999999998</c:v>
                </c:pt>
                <c:pt idx="69">
                  <c:v>0.94338699999999998</c:v>
                </c:pt>
                <c:pt idx="72">
                  <c:v>0.94290300000000005</c:v>
                </c:pt>
                <c:pt idx="75">
                  <c:v>0.94209699999999996</c:v>
                </c:pt>
                <c:pt idx="78">
                  <c:v>0.94145100000000004</c:v>
                </c:pt>
                <c:pt idx="81">
                  <c:v>0.94096800000000003</c:v>
                </c:pt>
                <c:pt idx="84">
                  <c:v>0.94048399999999999</c:v>
                </c:pt>
                <c:pt idx="87">
                  <c:v>0.94048399999999999</c:v>
                </c:pt>
                <c:pt idx="90">
                  <c:v>0.94016100000000002</c:v>
                </c:pt>
                <c:pt idx="92">
                  <c:v>0.93983899999999998</c:v>
                </c:pt>
                <c:pt idx="95">
                  <c:v>0.93983899999999998</c:v>
                </c:pt>
                <c:pt idx="98">
                  <c:v>0.94</c:v>
                </c:pt>
                <c:pt idx="101">
                  <c:v>0.94032199999999999</c:v>
                </c:pt>
                <c:pt idx="104">
                  <c:v>0.94048399999999999</c:v>
                </c:pt>
                <c:pt idx="107">
                  <c:v>0.94064499999999995</c:v>
                </c:pt>
                <c:pt idx="110">
                  <c:v>0.94064499999999995</c:v>
                </c:pt>
                <c:pt idx="112">
                  <c:v>0.94016100000000002</c:v>
                </c:pt>
                <c:pt idx="116">
                  <c:v>0.93967699999999998</c:v>
                </c:pt>
                <c:pt idx="119">
                  <c:v>0.93935500000000005</c:v>
                </c:pt>
                <c:pt idx="122">
                  <c:v>0.93903199999999998</c:v>
                </c:pt>
                <c:pt idx="125">
                  <c:v>0.93838699999999997</c:v>
                </c:pt>
                <c:pt idx="128">
                  <c:v>0.93774199999999996</c:v>
                </c:pt>
                <c:pt idx="131">
                  <c:v>0.937581</c:v>
                </c:pt>
                <c:pt idx="134">
                  <c:v>0.937581</c:v>
                </c:pt>
                <c:pt idx="137">
                  <c:v>0.937419</c:v>
                </c:pt>
                <c:pt idx="140">
                  <c:v>0.93725800000000004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5-F944-9B55-A11B9BCB3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572383"/>
        <c:axId val="1022591472"/>
      </c:lineChart>
      <c:catAx>
        <c:axId val="103957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91472"/>
        <c:crosses val="autoZero"/>
        <c:auto val="1"/>
        <c:lblAlgn val="ctr"/>
        <c:lblOffset val="100"/>
        <c:noMultiLvlLbl val="0"/>
      </c:catAx>
      <c:valAx>
        <c:axId val="10225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57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Sheet2!$Y$79:$Y$93</c:f>
              <c:numCache>
                <c:formatCode>General</c:formatCode>
                <c:ptCount val="15"/>
                <c:pt idx="0">
                  <c:v>2.4</c:v>
                </c:pt>
                <c:pt idx="3">
                  <c:v>2.2000000000000002</c:v>
                </c:pt>
                <c:pt idx="6">
                  <c:v>2</c:v>
                </c:pt>
                <c:pt idx="9">
                  <c:v>1.8</c:v>
                </c:pt>
                <c:pt idx="12">
                  <c:v>1.6</c:v>
                </c:pt>
                <c:pt idx="14">
                  <c:v>1.4</c:v>
                </c:pt>
              </c:numCache>
            </c:numRef>
          </c:xVal>
          <c:yVal>
            <c:numRef>
              <c:f>Sheet2!$Z$79:$Z$93</c:f>
              <c:numCache>
                <c:formatCode>General</c:formatCode>
                <c:ptCount val="15"/>
                <c:pt idx="0">
                  <c:v>2258</c:v>
                </c:pt>
                <c:pt idx="3">
                  <c:v>2058</c:v>
                </c:pt>
                <c:pt idx="6">
                  <c:v>1800</c:v>
                </c:pt>
                <c:pt idx="9">
                  <c:v>1650</c:v>
                </c:pt>
                <c:pt idx="12">
                  <c:v>1400</c:v>
                </c:pt>
                <c:pt idx="14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4-6844-B272-B41E32006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06032"/>
        <c:axId val="390886224"/>
      </c:scatterChart>
      <c:valAx>
        <c:axId val="39090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86224"/>
        <c:crosses val="autoZero"/>
        <c:crossBetween val="midCat"/>
      </c:valAx>
      <c:valAx>
        <c:axId val="3908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0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44959</xdr:rowOff>
    </xdr:from>
    <xdr:ext cx="4826000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DCFE6A-0982-534E-993E-DE012DCE6C4F}"/>
            </a:ext>
          </a:extLst>
        </xdr:cNvPr>
        <xdr:cNvSpPr txBox="1"/>
      </xdr:nvSpPr>
      <xdr:spPr>
        <a:xfrm>
          <a:off x="825500" y="857759"/>
          <a:ext cx="48260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ESPClient.c</a:t>
          </a:r>
        </a:p>
      </xdr:txBody>
    </xdr:sp>
    <xdr:clientData/>
  </xdr:oneCellAnchor>
  <xdr:twoCellAnchor>
    <xdr:from>
      <xdr:col>5</xdr:col>
      <xdr:colOff>0</xdr:colOff>
      <xdr:row>8</xdr:row>
      <xdr:rowOff>0</xdr:rowOff>
    </xdr:from>
    <xdr:to>
      <xdr:col>6</xdr:col>
      <xdr:colOff>0</xdr:colOff>
      <xdr:row>8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3B7BA38-3768-0C45-8853-C294DD569DFF}"/>
            </a:ext>
          </a:extLst>
        </xdr:cNvPr>
        <xdr:cNvCxnSpPr/>
      </xdr:nvCxnSpPr>
      <xdr:spPr>
        <a:xfrm>
          <a:off x="5651500" y="22479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12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FA6A06A-8187-6045-B63F-D07C38705E74}"/>
            </a:ext>
          </a:extLst>
        </xdr:cNvPr>
        <xdr:cNvCxnSpPr/>
      </xdr:nvCxnSpPr>
      <xdr:spPr>
        <a:xfrm flipH="1">
          <a:off x="8128000" y="30734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120650</xdr:rowOff>
    </xdr:from>
    <xdr:to>
      <xdr:col>9</xdr:col>
      <xdr:colOff>0</xdr:colOff>
      <xdr:row>10</xdr:row>
      <xdr:rowOff>120650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806E2D2-D60B-C14E-A912-FB7E8C8AFAC6}"/>
            </a:ext>
          </a:extLst>
        </xdr:cNvPr>
        <xdr:cNvCxnSpPr/>
      </xdr:nvCxnSpPr>
      <xdr:spPr>
        <a:xfrm>
          <a:off x="8128000" y="278765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800100</xdr:colOff>
      <xdr:row>4</xdr:row>
      <xdr:rowOff>190500</xdr:rowOff>
    </xdr:from>
    <xdr:ext cx="4660900" cy="8255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220FCDA-B2AF-E744-9A13-F2E4FE9C09C9}"/>
            </a:ext>
          </a:extLst>
        </xdr:cNvPr>
        <xdr:cNvSpPr txBox="1"/>
      </xdr:nvSpPr>
      <xdr:spPr>
        <a:xfrm>
          <a:off x="8928100" y="1625600"/>
          <a:ext cx="4660900" cy="825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/>
            <a:t>/*Raw Sensor Data Conversion</a:t>
          </a:r>
          <a:r>
            <a:rPr lang="en-US" sz="1800" baseline="0"/>
            <a:t> and Formatted by</a:t>
          </a:r>
        </a:p>
        <a:p>
          <a:r>
            <a:rPr lang="en-US" sz="1800" baseline="0"/>
            <a:t>subsriber.c() */</a:t>
          </a:r>
          <a:endParaRPr lang="en-US" sz="1800"/>
        </a:p>
      </xdr:txBody>
    </xdr:sp>
    <xdr:clientData/>
  </xdr:oneCellAnchor>
  <xdr:oneCellAnchor>
    <xdr:from>
      <xdr:col>6</xdr:col>
      <xdr:colOff>0</xdr:colOff>
      <xdr:row>7</xdr:row>
      <xdr:rowOff>201082</xdr:rowOff>
    </xdr:from>
    <xdr:ext cx="1651000" cy="2116666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330DA1D-A14F-CF49-8E75-E5D948B0ACEE}"/>
            </a:ext>
          </a:extLst>
        </xdr:cNvPr>
        <xdr:cNvSpPr txBox="1"/>
      </xdr:nvSpPr>
      <xdr:spPr>
        <a:xfrm>
          <a:off x="6762750" y="1619249"/>
          <a:ext cx="1651000" cy="21166667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800">
              <a:solidFill>
                <a:schemeClr val="bg1"/>
              </a:solidFill>
            </a:rPr>
            <a:t>MQTT</a:t>
          </a:r>
        </a:p>
        <a:p>
          <a:pPr algn="ctr"/>
          <a:r>
            <a:rPr lang="en-US" sz="2800">
              <a:solidFill>
                <a:schemeClr val="bg1"/>
              </a:solidFill>
            </a:rPr>
            <a:t>Broker</a:t>
          </a:r>
        </a:p>
      </xdr:txBody>
    </xdr:sp>
    <xdr:clientData/>
  </xdr:oneCellAnchor>
  <xdr:oneCellAnchor>
    <xdr:from>
      <xdr:col>7</xdr:col>
      <xdr:colOff>660400</xdr:colOff>
      <xdr:row>6</xdr:row>
      <xdr:rowOff>12701</xdr:rowOff>
    </xdr:from>
    <xdr:ext cx="901700" cy="7620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FB74939-4330-2A4D-9355-09120D323081}"/>
            </a:ext>
          </a:extLst>
        </xdr:cNvPr>
        <xdr:cNvSpPr txBox="1"/>
      </xdr:nvSpPr>
      <xdr:spPr>
        <a:xfrm>
          <a:off x="8255000" y="1244601"/>
          <a:ext cx="901700" cy="7620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Sensor</a:t>
          </a:r>
          <a:r>
            <a:rPr lang="en-US" sz="1100"/>
            <a:t> Input</a:t>
          </a:r>
        </a:p>
        <a:p>
          <a:pPr algn="ctr"/>
          <a:r>
            <a:rPr lang="en-US" sz="1100"/>
            <a:t>Raw</a:t>
          </a:r>
          <a:r>
            <a:rPr lang="en-US" sz="1100" baseline="0"/>
            <a:t> Data</a:t>
          </a:r>
        </a:p>
        <a:p>
          <a:pPr algn="ctr"/>
          <a:r>
            <a:rPr lang="en-US" sz="1100"/>
            <a:t>from ESP32</a:t>
          </a:r>
        </a:p>
      </xdr:txBody>
    </xdr:sp>
    <xdr:clientData/>
  </xdr:oneCellAnchor>
  <xdr:oneCellAnchor>
    <xdr:from>
      <xdr:col>8</xdr:col>
      <xdr:colOff>800100</xdr:colOff>
      <xdr:row>35</xdr:row>
      <xdr:rowOff>165100</xdr:rowOff>
    </xdr:from>
    <xdr:ext cx="4660900" cy="8255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E67B860-3F21-3745-A90C-DED3E2E8F7ED}"/>
            </a:ext>
          </a:extLst>
        </xdr:cNvPr>
        <xdr:cNvSpPr txBox="1"/>
      </xdr:nvSpPr>
      <xdr:spPr>
        <a:xfrm>
          <a:off x="9220200" y="7327900"/>
          <a:ext cx="4660900" cy="825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monitor.c() */</a:t>
          </a:r>
          <a:endParaRPr lang="en-US" sz="1800"/>
        </a:p>
      </xdr:txBody>
    </xdr:sp>
    <xdr:clientData/>
  </xdr:oneCellAnchor>
  <xdr:twoCellAnchor>
    <xdr:from>
      <xdr:col>7</xdr:col>
      <xdr:colOff>711200</xdr:colOff>
      <xdr:row>42</xdr:row>
      <xdr:rowOff>88899</xdr:rowOff>
    </xdr:from>
    <xdr:to>
      <xdr:col>8</xdr:col>
      <xdr:colOff>711200</xdr:colOff>
      <xdr:row>42</xdr:row>
      <xdr:rowOff>88899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E0B4518-A540-3942-8463-93D59695E1F9}"/>
            </a:ext>
          </a:extLst>
        </xdr:cNvPr>
        <xdr:cNvCxnSpPr/>
      </xdr:nvCxnSpPr>
      <xdr:spPr>
        <a:xfrm flipH="1">
          <a:off x="8305800" y="86867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40</xdr:row>
      <xdr:rowOff>171449</xdr:rowOff>
    </xdr:from>
    <xdr:to>
      <xdr:col>9</xdr:col>
      <xdr:colOff>25400</xdr:colOff>
      <xdr:row>40</xdr:row>
      <xdr:rowOff>171449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C175ECC-F8EF-D845-83AE-EDC195913434}"/>
            </a:ext>
          </a:extLst>
        </xdr:cNvPr>
        <xdr:cNvCxnSpPr/>
      </xdr:nvCxnSpPr>
      <xdr:spPr>
        <a:xfrm>
          <a:off x="8445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685800</xdr:colOff>
      <xdr:row>36</xdr:row>
      <xdr:rowOff>63500</xdr:rowOff>
    </xdr:from>
    <xdr:ext cx="901700" cy="76200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7BAD365-1BC5-DA4B-8611-3F924254D951}"/>
            </a:ext>
          </a:extLst>
        </xdr:cNvPr>
        <xdr:cNvSpPr txBox="1"/>
      </xdr:nvSpPr>
      <xdr:spPr>
        <a:xfrm>
          <a:off x="8280400" y="74295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7</xdr:col>
      <xdr:colOff>787400</xdr:colOff>
      <xdr:row>74</xdr:row>
      <xdr:rowOff>50799</xdr:rowOff>
    </xdr:from>
    <xdr:to>
      <xdr:col>8</xdr:col>
      <xdr:colOff>787400</xdr:colOff>
      <xdr:row>74</xdr:row>
      <xdr:rowOff>50799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2ABE831-266B-934D-99F6-BA8B879F1832}"/>
            </a:ext>
          </a:extLst>
        </xdr:cNvPr>
        <xdr:cNvCxnSpPr/>
      </xdr:nvCxnSpPr>
      <xdr:spPr>
        <a:xfrm flipH="1">
          <a:off x="8382000" y="151764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71</xdr:row>
      <xdr:rowOff>171449</xdr:rowOff>
    </xdr:from>
    <xdr:to>
      <xdr:col>9</xdr:col>
      <xdr:colOff>25400</xdr:colOff>
      <xdr:row>71</xdr:row>
      <xdr:rowOff>171449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063F6F6-28B4-1A45-84BB-10FF0B3CA01D}"/>
            </a:ext>
          </a:extLst>
        </xdr:cNvPr>
        <xdr:cNvCxnSpPr/>
      </xdr:nvCxnSpPr>
      <xdr:spPr>
        <a:xfrm>
          <a:off x="8445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68</xdr:row>
      <xdr:rowOff>0</xdr:rowOff>
    </xdr:from>
    <xdr:ext cx="4660900" cy="82550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C91DEC1-A0E8-5848-BF4F-B86273DB72EC}"/>
            </a:ext>
          </a:extLst>
        </xdr:cNvPr>
        <xdr:cNvSpPr txBox="1"/>
      </xdr:nvSpPr>
      <xdr:spPr>
        <a:xfrm>
          <a:off x="9245600" y="13893800"/>
          <a:ext cx="4660900" cy="8255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>
              <a:solidFill>
                <a:schemeClr val="bg1"/>
              </a:solidFill>
            </a:rPr>
            <a:t>/* Compute Alerts alert.c() */</a:t>
          </a:r>
        </a:p>
      </xdr:txBody>
    </xdr:sp>
    <xdr:clientData/>
  </xdr:oneCellAnchor>
  <xdr:oneCellAnchor>
    <xdr:from>
      <xdr:col>7</xdr:col>
      <xdr:colOff>660400</xdr:colOff>
      <xdr:row>67</xdr:row>
      <xdr:rowOff>127000</xdr:rowOff>
    </xdr:from>
    <xdr:ext cx="901700" cy="7620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A9A2F15-3596-AD49-BDAC-2E62EF5E4581}"/>
            </a:ext>
          </a:extLst>
        </xdr:cNvPr>
        <xdr:cNvSpPr txBox="1"/>
      </xdr:nvSpPr>
      <xdr:spPr>
        <a:xfrm>
          <a:off x="8255000" y="138176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7</xdr:col>
      <xdr:colOff>660400</xdr:colOff>
      <xdr:row>63</xdr:row>
      <xdr:rowOff>177800</xdr:rowOff>
    </xdr:from>
    <xdr:ext cx="901700" cy="76200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5022588-3174-0E40-832E-62CD3E054F2A}"/>
            </a:ext>
          </a:extLst>
        </xdr:cNvPr>
        <xdr:cNvSpPr txBox="1"/>
      </xdr:nvSpPr>
      <xdr:spPr>
        <a:xfrm>
          <a:off x="8255000" y="130429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twoCellAnchor>
    <xdr:from>
      <xdr:col>5</xdr:col>
      <xdr:colOff>0</xdr:colOff>
      <xdr:row>38</xdr:row>
      <xdr:rowOff>50800</xdr:rowOff>
    </xdr:from>
    <xdr:to>
      <xdr:col>6</xdr:col>
      <xdr:colOff>0</xdr:colOff>
      <xdr:row>38</xdr:row>
      <xdr:rowOff>50800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CB57BD0E-038D-594E-BF70-C536825E166A}"/>
            </a:ext>
          </a:extLst>
        </xdr:cNvPr>
        <xdr:cNvCxnSpPr/>
      </xdr:nvCxnSpPr>
      <xdr:spPr>
        <a:xfrm flipH="1">
          <a:off x="5943600" y="78232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2117</xdr:colOff>
      <xdr:row>41</xdr:row>
      <xdr:rowOff>8467</xdr:rowOff>
    </xdr:from>
    <xdr:to>
      <xdr:col>5</xdr:col>
      <xdr:colOff>812800</xdr:colOff>
      <xdr:row>41</xdr:row>
      <xdr:rowOff>8467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3807217-6DD7-6642-A2EA-0AF3178CD9EF}"/>
            </a:ext>
          </a:extLst>
        </xdr:cNvPr>
        <xdr:cNvCxnSpPr/>
      </xdr:nvCxnSpPr>
      <xdr:spPr>
        <a:xfrm flipH="1">
          <a:off x="7802034" y="8305800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2116</xdr:colOff>
      <xdr:row>45</xdr:row>
      <xdr:rowOff>4233</xdr:rowOff>
    </xdr:from>
    <xdr:to>
      <xdr:col>5</xdr:col>
      <xdr:colOff>812799</xdr:colOff>
      <xdr:row>45</xdr:row>
      <xdr:rowOff>4233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EEE532D-CEFE-FF47-BBDA-9E7BD142CE52}"/>
            </a:ext>
          </a:extLst>
        </xdr:cNvPr>
        <xdr:cNvCxnSpPr/>
      </xdr:nvCxnSpPr>
      <xdr:spPr>
        <a:xfrm flipH="1">
          <a:off x="7802033" y="9105900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5</xdr:col>
      <xdr:colOff>446617</xdr:colOff>
      <xdr:row>34</xdr:row>
      <xdr:rowOff>150283</xdr:rowOff>
    </xdr:from>
    <xdr:ext cx="901700" cy="76200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F466394-2C67-BC45-96B8-424C894FE2C7}"/>
            </a:ext>
          </a:extLst>
        </xdr:cNvPr>
        <xdr:cNvSpPr txBox="1"/>
      </xdr:nvSpPr>
      <xdr:spPr>
        <a:xfrm>
          <a:off x="8246534" y="7018866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5</xdr:col>
      <xdr:colOff>457200</xdr:colOff>
      <xdr:row>38</xdr:row>
      <xdr:rowOff>165100</xdr:rowOff>
    </xdr:from>
    <xdr:ext cx="901700" cy="76200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E6C2A7C-CCB5-C449-B50E-082666350F12}"/>
            </a:ext>
          </a:extLst>
        </xdr:cNvPr>
        <xdr:cNvSpPr txBox="1"/>
      </xdr:nvSpPr>
      <xdr:spPr>
        <a:xfrm>
          <a:off x="6400800" y="79375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oneCellAnchor>
    <xdr:from>
      <xdr:col>5</xdr:col>
      <xdr:colOff>444500</xdr:colOff>
      <xdr:row>43</xdr:row>
      <xdr:rowOff>63500</xdr:rowOff>
    </xdr:from>
    <xdr:ext cx="901700" cy="76200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680FCC5-00B5-AA4B-97D9-B5FDA474FB74}"/>
            </a:ext>
          </a:extLst>
        </xdr:cNvPr>
        <xdr:cNvSpPr txBox="1"/>
      </xdr:nvSpPr>
      <xdr:spPr>
        <a:xfrm>
          <a:off x="6388100" y="8864600"/>
          <a:ext cx="901700" cy="7620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>
              <a:solidFill>
                <a:schemeClr val="bg1"/>
              </a:solidFill>
            </a:rPr>
            <a:t>Alert Data</a:t>
          </a:r>
        </a:p>
      </xdr:txBody>
    </xdr:sp>
    <xdr:clientData/>
  </xdr:oneCellAnchor>
  <xdr:twoCellAnchor>
    <xdr:from>
      <xdr:col>8</xdr:col>
      <xdr:colOff>25400</xdr:colOff>
      <xdr:row>72</xdr:row>
      <xdr:rowOff>171449</xdr:rowOff>
    </xdr:from>
    <xdr:to>
      <xdr:col>9</xdr:col>
      <xdr:colOff>25400</xdr:colOff>
      <xdr:row>72</xdr:row>
      <xdr:rowOff>171449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6E8BA1B6-C97E-1343-86A7-8BB2394B2594}"/>
            </a:ext>
          </a:extLst>
        </xdr:cNvPr>
        <xdr:cNvCxnSpPr/>
      </xdr:nvCxnSpPr>
      <xdr:spPr>
        <a:xfrm>
          <a:off x="8445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2</xdr:col>
      <xdr:colOff>804333</xdr:colOff>
      <xdr:row>63</xdr:row>
      <xdr:rowOff>34376</xdr:rowOff>
    </xdr:from>
    <xdr:ext cx="4826000" cy="37414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C2C931-0E8E-F64E-B56C-E1314610C3E5}"/>
            </a:ext>
          </a:extLst>
        </xdr:cNvPr>
        <xdr:cNvSpPr txBox="1"/>
      </xdr:nvSpPr>
      <xdr:spPr>
        <a:xfrm>
          <a:off x="804333" y="14374793"/>
          <a:ext cx="48260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ESPClientflow.c</a:t>
          </a:r>
        </a:p>
      </xdr:txBody>
    </xdr:sp>
    <xdr:clientData/>
  </xdr:oneCellAnchor>
  <xdr:twoCellAnchor>
    <xdr:from>
      <xdr:col>5</xdr:col>
      <xdr:colOff>0</xdr:colOff>
      <xdr:row>70</xdr:row>
      <xdr:rowOff>0</xdr:rowOff>
    </xdr:from>
    <xdr:to>
      <xdr:col>6</xdr:col>
      <xdr:colOff>0</xdr:colOff>
      <xdr:row>70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79BA6FA-1CB3-1A42-A83A-CA309DAEDF4D}"/>
            </a:ext>
          </a:extLst>
        </xdr:cNvPr>
        <xdr:cNvCxnSpPr/>
      </xdr:nvCxnSpPr>
      <xdr:spPr>
        <a:xfrm>
          <a:off x="5947833" y="1693333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821266</xdr:colOff>
      <xdr:row>100</xdr:row>
      <xdr:rowOff>91016</xdr:rowOff>
    </xdr:from>
    <xdr:ext cx="4660900" cy="8255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AF265-4C36-284B-9877-8FBEB1F52865}"/>
            </a:ext>
          </a:extLst>
        </xdr:cNvPr>
        <xdr:cNvSpPr txBox="1"/>
      </xdr:nvSpPr>
      <xdr:spPr>
        <a:xfrm>
          <a:off x="9235016" y="20305183"/>
          <a:ext cx="4660900" cy="825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flowmonitor.c() */</a:t>
          </a:r>
          <a:endParaRPr lang="en-US" sz="1800"/>
        </a:p>
      </xdr:txBody>
    </xdr:sp>
    <xdr:clientData/>
  </xdr:oneCellAnchor>
  <xdr:twoCellAnchor>
    <xdr:from>
      <xdr:col>7</xdr:col>
      <xdr:colOff>774700</xdr:colOff>
      <xdr:row>106</xdr:row>
      <xdr:rowOff>173565</xdr:rowOff>
    </xdr:from>
    <xdr:to>
      <xdr:col>8</xdr:col>
      <xdr:colOff>774700</xdr:colOff>
      <xdr:row>106</xdr:row>
      <xdr:rowOff>173565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9AF2F0E-A5E1-7B48-8990-A2C6C22553EC}"/>
            </a:ext>
          </a:extLst>
        </xdr:cNvPr>
        <xdr:cNvCxnSpPr/>
      </xdr:nvCxnSpPr>
      <xdr:spPr>
        <a:xfrm flipH="1">
          <a:off x="8362950" y="21604815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819150</xdr:colOff>
      <xdr:row>105</xdr:row>
      <xdr:rowOff>2116</xdr:rowOff>
    </xdr:from>
    <xdr:to>
      <xdr:col>9</xdr:col>
      <xdr:colOff>364067</xdr:colOff>
      <xdr:row>105</xdr:row>
      <xdr:rowOff>2116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4AADAC50-0853-C74D-8391-016B67117C6C}"/>
            </a:ext>
          </a:extLst>
        </xdr:cNvPr>
        <xdr:cNvCxnSpPr/>
      </xdr:nvCxnSpPr>
      <xdr:spPr>
        <a:xfrm>
          <a:off x="8407400" y="21232283"/>
          <a:ext cx="1195917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781050</xdr:colOff>
      <xdr:row>100</xdr:row>
      <xdr:rowOff>105833</xdr:rowOff>
    </xdr:from>
    <xdr:ext cx="901700" cy="76200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1C7E0DF-3DB5-EE44-A2AF-5834689131AC}"/>
            </a:ext>
          </a:extLst>
        </xdr:cNvPr>
        <xdr:cNvSpPr txBox="1"/>
      </xdr:nvSpPr>
      <xdr:spPr>
        <a:xfrm>
          <a:off x="8369300" y="203200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Flow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8</xdr:col>
      <xdr:colOff>25400</xdr:colOff>
      <xdr:row>106</xdr:row>
      <xdr:rowOff>171449</xdr:rowOff>
    </xdr:from>
    <xdr:to>
      <xdr:col>9</xdr:col>
      <xdr:colOff>25400</xdr:colOff>
      <xdr:row>106</xdr:row>
      <xdr:rowOff>171449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EA19BBD9-B20C-0441-86CE-A35DCB36A9DE}"/>
            </a:ext>
          </a:extLst>
        </xdr:cNvPr>
        <xdr:cNvCxnSpPr/>
      </xdr:nvCxnSpPr>
      <xdr:spPr>
        <a:xfrm>
          <a:off x="8439150" y="82676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6</xdr:row>
      <xdr:rowOff>6859</xdr:rowOff>
    </xdr:from>
    <xdr:ext cx="5918200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D0947E-6FCC-2D45-9E27-A19311224F4C}"/>
            </a:ext>
          </a:extLst>
        </xdr:cNvPr>
        <xdr:cNvSpPr txBox="1"/>
      </xdr:nvSpPr>
      <xdr:spPr>
        <a:xfrm>
          <a:off x="3848100" y="1226059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TankClient.c</a:t>
          </a:r>
        </a:p>
      </xdr:txBody>
    </xdr:sp>
    <xdr:clientData/>
  </xdr:oneCellAnchor>
  <xdr:twoCellAnchor>
    <xdr:from>
      <xdr:col>5</xdr:col>
      <xdr:colOff>0</xdr:colOff>
      <xdr:row>14</xdr:row>
      <xdr:rowOff>0</xdr:rowOff>
    </xdr:from>
    <xdr:to>
      <xdr:col>6</xdr:col>
      <xdr:colOff>0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F0F2D02-2906-224A-8535-7879AF6FE9CF}"/>
            </a:ext>
          </a:extLst>
        </xdr:cNvPr>
        <xdr:cNvCxnSpPr/>
      </xdr:nvCxnSpPr>
      <xdr:spPr>
        <a:xfrm>
          <a:off x="7467600" y="16383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12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95927A4-1461-D449-83D4-8045529B5C14}"/>
            </a:ext>
          </a:extLst>
        </xdr:cNvPr>
        <xdr:cNvCxnSpPr/>
      </xdr:nvCxnSpPr>
      <xdr:spPr>
        <a:xfrm flipH="1">
          <a:off x="9944100" y="24638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120650</xdr:rowOff>
    </xdr:from>
    <xdr:to>
      <xdr:col>9</xdr:col>
      <xdr:colOff>0</xdr:colOff>
      <xdr:row>10</xdr:row>
      <xdr:rowOff>120650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184E1EE-2476-0B4F-AC06-1ED6C5604907}"/>
            </a:ext>
          </a:extLst>
        </xdr:cNvPr>
        <xdr:cNvCxnSpPr/>
      </xdr:nvCxnSpPr>
      <xdr:spPr>
        <a:xfrm>
          <a:off x="9944100" y="217805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12700</xdr:colOff>
      <xdr:row>3</xdr:row>
      <xdr:rowOff>177800</xdr:rowOff>
    </xdr:from>
    <xdr:ext cx="4660900" cy="8255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FC026A2-4CD6-1D40-A92A-75A5DC5A4937}"/>
            </a:ext>
          </a:extLst>
        </xdr:cNvPr>
        <xdr:cNvSpPr txBox="1"/>
      </xdr:nvSpPr>
      <xdr:spPr>
        <a:xfrm>
          <a:off x="10782300" y="800100"/>
          <a:ext cx="4660900" cy="825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/>
            <a:t>/*Raw Tank Sensor Data Conversion</a:t>
          </a:r>
          <a:r>
            <a:rPr lang="en-US" sz="1800" baseline="0"/>
            <a:t> and Formatted */</a:t>
          </a:r>
          <a:endParaRPr lang="en-US" sz="1800"/>
        </a:p>
      </xdr:txBody>
    </xdr:sp>
    <xdr:clientData/>
  </xdr:oneCellAnchor>
  <xdr:oneCellAnchor>
    <xdr:from>
      <xdr:col>6</xdr:col>
      <xdr:colOff>0</xdr:colOff>
      <xdr:row>7</xdr:row>
      <xdr:rowOff>201082</xdr:rowOff>
    </xdr:from>
    <xdr:ext cx="1651000" cy="2872951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4913FE3-A27F-B044-A8EB-08742F00BB67}"/>
            </a:ext>
          </a:extLst>
        </xdr:cNvPr>
        <xdr:cNvSpPr txBox="1"/>
      </xdr:nvSpPr>
      <xdr:spPr>
        <a:xfrm>
          <a:off x="10553700" y="1674282"/>
          <a:ext cx="1651000" cy="28729518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800">
              <a:solidFill>
                <a:schemeClr val="bg1"/>
              </a:solidFill>
            </a:rPr>
            <a:t>MQTT</a:t>
          </a:r>
        </a:p>
        <a:p>
          <a:pPr algn="ctr"/>
          <a:r>
            <a:rPr lang="en-US" sz="2800">
              <a:solidFill>
                <a:schemeClr val="bg1"/>
              </a:solidFill>
            </a:rPr>
            <a:t>Broker</a:t>
          </a:r>
        </a:p>
      </xdr:txBody>
    </xdr:sp>
    <xdr:clientData/>
  </xdr:oneCellAnchor>
  <xdr:oneCellAnchor>
    <xdr:from>
      <xdr:col>7</xdr:col>
      <xdr:colOff>660400</xdr:colOff>
      <xdr:row>6</xdr:row>
      <xdr:rowOff>12701</xdr:rowOff>
    </xdr:from>
    <xdr:ext cx="901700" cy="7620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ECCBC9-2428-A441-9CE8-323F27008DF2}"/>
            </a:ext>
          </a:extLst>
        </xdr:cNvPr>
        <xdr:cNvSpPr txBox="1"/>
      </xdr:nvSpPr>
      <xdr:spPr>
        <a:xfrm>
          <a:off x="9779000" y="1244601"/>
          <a:ext cx="901700" cy="7620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Sensor</a:t>
          </a:r>
          <a:r>
            <a:rPr lang="en-US" sz="1100"/>
            <a:t> Input</a:t>
          </a:r>
        </a:p>
        <a:p>
          <a:pPr algn="ctr"/>
          <a:r>
            <a:rPr lang="en-US" sz="1100"/>
            <a:t>Raw</a:t>
          </a:r>
          <a:r>
            <a:rPr lang="en-US" sz="1100" baseline="0"/>
            <a:t> Data</a:t>
          </a:r>
        </a:p>
        <a:p>
          <a:pPr algn="ctr"/>
          <a:r>
            <a:rPr lang="en-US" sz="1100"/>
            <a:t>from Tank</a:t>
          </a:r>
        </a:p>
      </xdr:txBody>
    </xdr:sp>
    <xdr:clientData/>
  </xdr:oneCellAnchor>
  <xdr:oneCellAnchor>
    <xdr:from>
      <xdr:col>8</xdr:col>
      <xdr:colOff>800100</xdr:colOff>
      <xdr:row>99</xdr:row>
      <xdr:rowOff>38100</xdr:rowOff>
    </xdr:from>
    <xdr:ext cx="4660900" cy="7620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9494B4D-6ECB-7F4F-994E-F7833051E855}"/>
            </a:ext>
          </a:extLst>
        </xdr:cNvPr>
        <xdr:cNvSpPr txBox="1"/>
      </xdr:nvSpPr>
      <xdr:spPr>
        <a:xfrm>
          <a:off x="10744200" y="7480300"/>
          <a:ext cx="4660900" cy="762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monitor.c() */</a:t>
          </a:r>
          <a:endParaRPr lang="en-US" sz="1800"/>
        </a:p>
      </xdr:txBody>
    </xdr:sp>
    <xdr:clientData/>
  </xdr:oneCellAnchor>
  <xdr:twoCellAnchor>
    <xdr:from>
      <xdr:col>7</xdr:col>
      <xdr:colOff>711200</xdr:colOff>
      <xdr:row>106</xdr:row>
      <xdr:rowOff>88899</xdr:rowOff>
    </xdr:from>
    <xdr:to>
      <xdr:col>8</xdr:col>
      <xdr:colOff>711200</xdr:colOff>
      <xdr:row>106</xdr:row>
      <xdr:rowOff>88899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4EB4298-90FA-2543-AF29-3BCF2DDD876C}"/>
            </a:ext>
          </a:extLst>
        </xdr:cNvPr>
        <xdr:cNvCxnSpPr/>
      </xdr:nvCxnSpPr>
      <xdr:spPr>
        <a:xfrm flipH="1">
          <a:off x="9829800" y="86867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104</xdr:row>
      <xdr:rowOff>171449</xdr:rowOff>
    </xdr:from>
    <xdr:to>
      <xdr:col>9</xdr:col>
      <xdr:colOff>25400</xdr:colOff>
      <xdr:row>104</xdr:row>
      <xdr:rowOff>171449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F83094B-B8E2-6749-B9C2-7EF430720BF2}"/>
            </a:ext>
          </a:extLst>
        </xdr:cNvPr>
        <xdr:cNvCxnSpPr/>
      </xdr:nvCxnSpPr>
      <xdr:spPr>
        <a:xfrm>
          <a:off x="9969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685800</xdr:colOff>
      <xdr:row>100</xdr:row>
      <xdr:rowOff>63500</xdr:rowOff>
    </xdr:from>
    <xdr:ext cx="901700" cy="7620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DE59C28-5D41-2C41-BB8D-3266B89888C3}"/>
            </a:ext>
          </a:extLst>
        </xdr:cNvPr>
        <xdr:cNvSpPr txBox="1"/>
      </xdr:nvSpPr>
      <xdr:spPr>
        <a:xfrm>
          <a:off x="9804400" y="74295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7</xdr:col>
      <xdr:colOff>787400</xdr:colOff>
      <xdr:row>138</xdr:row>
      <xdr:rowOff>50799</xdr:rowOff>
    </xdr:from>
    <xdr:to>
      <xdr:col>8</xdr:col>
      <xdr:colOff>787400</xdr:colOff>
      <xdr:row>138</xdr:row>
      <xdr:rowOff>50799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7FCE727-7E9B-1242-B206-EE9839DCC1FF}"/>
            </a:ext>
          </a:extLst>
        </xdr:cNvPr>
        <xdr:cNvCxnSpPr/>
      </xdr:nvCxnSpPr>
      <xdr:spPr>
        <a:xfrm flipH="1">
          <a:off x="9906000" y="151891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135</xdr:row>
      <xdr:rowOff>171449</xdr:rowOff>
    </xdr:from>
    <xdr:to>
      <xdr:col>9</xdr:col>
      <xdr:colOff>25400</xdr:colOff>
      <xdr:row>135</xdr:row>
      <xdr:rowOff>171449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C3B8B02-FD1C-AE4F-8883-31C03A387CB1}"/>
            </a:ext>
          </a:extLst>
        </xdr:cNvPr>
        <xdr:cNvCxnSpPr/>
      </xdr:nvCxnSpPr>
      <xdr:spPr>
        <a:xfrm>
          <a:off x="9969500" y="146875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131</xdr:row>
      <xdr:rowOff>25400</xdr:rowOff>
    </xdr:from>
    <xdr:ext cx="4660900" cy="7747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C4CE98C-2B45-A248-AA64-60FDDDCE5196}"/>
            </a:ext>
          </a:extLst>
        </xdr:cNvPr>
        <xdr:cNvSpPr txBox="1"/>
      </xdr:nvSpPr>
      <xdr:spPr>
        <a:xfrm>
          <a:off x="10769600" y="14224000"/>
          <a:ext cx="4660900" cy="7747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>
              <a:solidFill>
                <a:schemeClr val="bg1"/>
              </a:solidFill>
            </a:rPr>
            <a:t>/* Compute Alerts alert.c() */</a:t>
          </a:r>
        </a:p>
      </xdr:txBody>
    </xdr:sp>
    <xdr:clientData/>
  </xdr:oneCellAnchor>
  <xdr:oneCellAnchor>
    <xdr:from>
      <xdr:col>7</xdr:col>
      <xdr:colOff>660400</xdr:colOff>
      <xdr:row>131</xdr:row>
      <xdr:rowOff>127000</xdr:rowOff>
    </xdr:from>
    <xdr:ext cx="901700" cy="7620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1520B30-E572-1244-9DCA-8E81C1DF476C}"/>
            </a:ext>
          </a:extLst>
        </xdr:cNvPr>
        <xdr:cNvSpPr txBox="1"/>
      </xdr:nvSpPr>
      <xdr:spPr>
        <a:xfrm>
          <a:off x="9779000" y="138303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7</xdr:col>
      <xdr:colOff>660400</xdr:colOff>
      <xdr:row>127</xdr:row>
      <xdr:rowOff>177800</xdr:rowOff>
    </xdr:from>
    <xdr:ext cx="901700" cy="7620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4FCD1DA-F504-E248-BADA-EEF058393400}"/>
            </a:ext>
          </a:extLst>
        </xdr:cNvPr>
        <xdr:cNvSpPr txBox="1"/>
      </xdr:nvSpPr>
      <xdr:spPr>
        <a:xfrm>
          <a:off x="9779000" y="130429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twoCellAnchor>
    <xdr:from>
      <xdr:col>4</xdr:col>
      <xdr:colOff>3517900</xdr:colOff>
      <xdr:row>104</xdr:row>
      <xdr:rowOff>76200</xdr:rowOff>
    </xdr:from>
    <xdr:to>
      <xdr:col>5</xdr:col>
      <xdr:colOff>520700</xdr:colOff>
      <xdr:row>104</xdr:row>
      <xdr:rowOff>76200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C995A35-C9F5-9748-9516-327BA4C93914}"/>
            </a:ext>
          </a:extLst>
        </xdr:cNvPr>
        <xdr:cNvCxnSpPr/>
      </xdr:nvCxnSpPr>
      <xdr:spPr>
        <a:xfrm flipH="1">
          <a:off x="7162800" y="201041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3520017</xdr:colOff>
      <xdr:row>107</xdr:row>
      <xdr:rowOff>33867</xdr:rowOff>
    </xdr:from>
    <xdr:to>
      <xdr:col>5</xdr:col>
      <xdr:colOff>508000</xdr:colOff>
      <xdr:row>107</xdr:row>
      <xdr:rowOff>33867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6FD4271-4ADF-F246-9746-183B2E4CD836}"/>
            </a:ext>
          </a:extLst>
        </xdr:cNvPr>
        <xdr:cNvCxnSpPr/>
      </xdr:nvCxnSpPr>
      <xdr:spPr>
        <a:xfrm flipH="1">
          <a:off x="7164917" y="20684067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3520016</xdr:colOff>
      <xdr:row>111</xdr:row>
      <xdr:rowOff>29633</xdr:rowOff>
    </xdr:from>
    <xdr:to>
      <xdr:col>5</xdr:col>
      <xdr:colOff>507999</xdr:colOff>
      <xdr:row>111</xdr:row>
      <xdr:rowOff>29633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255067F-FF61-7847-A497-6FE1AF68CB97}"/>
            </a:ext>
          </a:extLst>
        </xdr:cNvPr>
        <xdr:cNvCxnSpPr/>
      </xdr:nvCxnSpPr>
      <xdr:spPr>
        <a:xfrm flipH="1">
          <a:off x="7164916" y="21492633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141817</xdr:colOff>
      <xdr:row>100</xdr:row>
      <xdr:rowOff>162983</xdr:rowOff>
    </xdr:from>
    <xdr:ext cx="901700" cy="76200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09AF318-95B8-8943-A36E-1B3F75E1BEC2}"/>
            </a:ext>
          </a:extLst>
        </xdr:cNvPr>
        <xdr:cNvSpPr txBox="1"/>
      </xdr:nvSpPr>
      <xdr:spPr>
        <a:xfrm>
          <a:off x="7609417" y="1937808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5</xdr:col>
      <xdr:colOff>152400</xdr:colOff>
      <xdr:row>104</xdr:row>
      <xdr:rowOff>190500</xdr:rowOff>
    </xdr:from>
    <xdr:ext cx="901700" cy="76200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636087B-D775-8849-A169-F0A1F463C8DF}"/>
            </a:ext>
          </a:extLst>
        </xdr:cNvPr>
        <xdr:cNvSpPr txBox="1"/>
      </xdr:nvSpPr>
      <xdr:spPr>
        <a:xfrm>
          <a:off x="7620000" y="202184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oneCellAnchor>
    <xdr:from>
      <xdr:col>5</xdr:col>
      <xdr:colOff>139700</xdr:colOff>
      <xdr:row>109</xdr:row>
      <xdr:rowOff>88900</xdr:rowOff>
    </xdr:from>
    <xdr:ext cx="901700" cy="76200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BBA1BC2-BEF9-BD4C-8ED3-F4303542FBEF}"/>
            </a:ext>
          </a:extLst>
        </xdr:cNvPr>
        <xdr:cNvSpPr txBox="1"/>
      </xdr:nvSpPr>
      <xdr:spPr>
        <a:xfrm>
          <a:off x="7607300" y="21145500"/>
          <a:ext cx="901700" cy="7620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>
              <a:solidFill>
                <a:schemeClr val="bg1"/>
              </a:solidFill>
            </a:rPr>
            <a:t>Alert Data</a:t>
          </a:r>
        </a:p>
      </xdr:txBody>
    </xdr:sp>
    <xdr:clientData/>
  </xdr:oneCellAnchor>
  <xdr:twoCellAnchor>
    <xdr:from>
      <xdr:col>8</xdr:col>
      <xdr:colOff>25400</xdr:colOff>
      <xdr:row>136</xdr:row>
      <xdr:rowOff>171449</xdr:rowOff>
    </xdr:from>
    <xdr:to>
      <xdr:col>9</xdr:col>
      <xdr:colOff>25400</xdr:colOff>
      <xdr:row>136</xdr:row>
      <xdr:rowOff>171449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6C3FDC62-6714-ED40-AD49-114869D14FBE}"/>
            </a:ext>
          </a:extLst>
        </xdr:cNvPr>
        <xdr:cNvCxnSpPr/>
      </xdr:nvCxnSpPr>
      <xdr:spPr>
        <a:xfrm>
          <a:off x="9969500" y="14903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4232</xdr:colOff>
      <xdr:row>68</xdr:row>
      <xdr:rowOff>8976</xdr:rowOff>
    </xdr:from>
    <xdr:ext cx="5939367" cy="374141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C47D872-86A2-984F-A87D-2770CCEC3A20}"/>
            </a:ext>
          </a:extLst>
        </xdr:cNvPr>
        <xdr:cNvSpPr txBox="1"/>
      </xdr:nvSpPr>
      <xdr:spPr>
        <a:xfrm>
          <a:off x="3814232" y="13242376"/>
          <a:ext cx="5939367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Irrigation FlowClient.c</a:t>
          </a:r>
        </a:p>
      </xdr:txBody>
    </xdr:sp>
    <xdr:clientData/>
  </xdr:oneCellAnchor>
  <xdr:twoCellAnchor>
    <xdr:from>
      <xdr:col>5</xdr:col>
      <xdr:colOff>0</xdr:colOff>
      <xdr:row>76</xdr:row>
      <xdr:rowOff>0</xdr:rowOff>
    </xdr:from>
    <xdr:to>
      <xdr:col>6</xdr:col>
      <xdr:colOff>0</xdr:colOff>
      <xdr:row>76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3D2792E2-5C82-5047-9471-95E64BB6CA42}"/>
            </a:ext>
          </a:extLst>
        </xdr:cNvPr>
        <xdr:cNvCxnSpPr/>
      </xdr:nvCxnSpPr>
      <xdr:spPr>
        <a:xfrm>
          <a:off x="7467600" y="143129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783166</xdr:colOff>
      <xdr:row>65</xdr:row>
      <xdr:rowOff>14816</xdr:rowOff>
    </xdr:from>
    <xdr:ext cx="5630334" cy="632884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8C1831F-F26C-A840-B7BF-CC15BC355539}"/>
            </a:ext>
          </a:extLst>
        </xdr:cNvPr>
        <xdr:cNvSpPr txBox="1"/>
      </xdr:nvSpPr>
      <xdr:spPr>
        <a:xfrm>
          <a:off x="12987866" y="14238816"/>
          <a:ext cx="5630334" cy="63288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 flowmonitor.c() */</a:t>
          </a:r>
          <a:endParaRPr lang="en-US" sz="1800"/>
        </a:p>
      </xdr:txBody>
    </xdr:sp>
    <xdr:clientData/>
  </xdr:oneCellAnchor>
  <xdr:twoCellAnchor>
    <xdr:from>
      <xdr:col>7</xdr:col>
      <xdr:colOff>647700</xdr:colOff>
      <xdr:row>72</xdr:row>
      <xdr:rowOff>643465</xdr:rowOff>
    </xdr:from>
    <xdr:to>
      <xdr:col>8</xdr:col>
      <xdr:colOff>647700</xdr:colOff>
      <xdr:row>72</xdr:row>
      <xdr:rowOff>643465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DB64314-1255-DD4A-962C-114CE6E77B81}"/>
            </a:ext>
          </a:extLst>
        </xdr:cNvPr>
        <xdr:cNvCxnSpPr/>
      </xdr:nvCxnSpPr>
      <xdr:spPr>
        <a:xfrm flipH="1">
          <a:off x="12026900" y="16404165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730250</xdr:colOff>
      <xdr:row>64</xdr:row>
      <xdr:rowOff>207433</xdr:rowOff>
    </xdr:from>
    <xdr:ext cx="901700" cy="76200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3FAD902-3550-4543-9113-68D4F4E0D60F}"/>
            </a:ext>
          </a:extLst>
        </xdr:cNvPr>
        <xdr:cNvSpPr txBox="1"/>
      </xdr:nvSpPr>
      <xdr:spPr>
        <a:xfrm>
          <a:off x="12109450" y="1421553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Flow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8</xdr:col>
      <xdr:colOff>0</xdr:colOff>
      <xdr:row>72</xdr:row>
      <xdr:rowOff>666749</xdr:rowOff>
    </xdr:from>
    <xdr:to>
      <xdr:col>9</xdr:col>
      <xdr:colOff>0</xdr:colOff>
      <xdr:row>72</xdr:row>
      <xdr:rowOff>666749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64B6A718-66F3-0A4D-9F04-38D6C9F3F4FC}"/>
            </a:ext>
          </a:extLst>
        </xdr:cNvPr>
        <xdr:cNvCxnSpPr/>
      </xdr:nvCxnSpPr>
      <xdr:spPr>
        <a:xfrm>
          <a:off x="12204700" y="16427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36</xdr:row>
      <xdr:rowOff>25400</xdr:rowOff>
    </xdr:from>
    <xdr:ext cx="5918200" cy="374141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C0A77D7-57B3-AE4B-8F56-86FADC901761}"/>
            </a:ext>
          </a:extLst>
        </xdr:cNvPr>
        <xdr:cNvSpPr txBox="1"/>
      </xdr:nvSpPr>
      <xdr:spPr>
        <a:xfrm>
          <a:off x="3810000" y="6464300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WellClient.c</a:t>
          </a:r>
        </a:p>
      </xdr:txBody>
    </xdr:sp>
    <xdr:clientData/>
  </xdr:oneCellAnchor>
  <xdr:twoCellAnchor>
    <xdr:from>
      <xdr:col>8</xdr:col>
      <xdr:colOff>57150</xdr:colOff>
      <xdr:row>40</xdr:row>
      <xdr:rowOff>156633</xdr:rowOff>
    </xdr:from>
    <xdr:to>
      <xdr:col>9</xdr:col>
      <xdr:colOff>57150</xdr:colOff>
      <xdr:row>40</xdr:row>
      <xdr:rowOff>156633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CB79360-796F-F24F-BF36-D808023A3253}"/>
            </a:ext>
          </a:extLst>
        </xdr:cNvPr>
        <xdr:cNvCxnSpPr/>
      </xdr:nvCxnSpPr>
      <xdr:spPr>
        <a:xfrm>
          <a:off x="12261850" y="9122833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660400</xdr:colOff>
      <xdr:row>40</xdr:row>
      <xdr:rowOff>139700</xdr:rowOff>
    </xdr:from>
    <xdr:to>
      <xdr:col>8</xdr:col>
      <xdr:colOff>812800</xdr:colOff>
      <xdr:row>40</xdr:row>
      <xdr:rowOff>165100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F1E3DE6-ABFA-434A-98E9-5758B011ABB5}"/>
            </a:ext>
          </a:extLst>
        </xdr:cNvPr>
        <xdr:cNvCxnSpPr/>
      </xdr:nvCxnSpPr>
      <xdr:spPr>
        <a:xfrm flipH="1" flipV="1">
          <a:off x="12039600" y="8902700"/>
          <a:ext cx="977900" cy="2540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812800</xdr:colOff>
      <xdr:row>39</xdr:row>
      <xdr:rowOff>95249</xdr:rowOff>
    </xdr:from>
    <xdr:to>
      <xdr:col>8</xdr:col>
      <xdr:colOff>812800</xdr:colOff>
      <xdr:row>39</xdr:row>
      <xdr:rowOff>95249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2E564104-ADE2-5142-BB4A-2BD08D0D31FB}"/>
            </a:ext>
          </a:extLst>
        </xdr:cNvPr>
        <xdr:cNvCxnSpPr/>
      </xdr:nvCxnSpPr>
      <xdr:spPr>
        <a:xfrm>
          <a:off x="12192000" y="86042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52916</xdr:colOff>
      <xdr:row>34</xdr:row>
      <xdr:rowOff>203200</xdr:rowOff>
    </xdr:from>
    <xdr:ext cx="5357284" cy="62230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532FD44-E37B-BA4E-BDD6-1AE0EA698BF5}"/>
            </a:ext>
          </a:extLst>
        </xdr:cNvPr>
        <xdr:cNvSpPr txBox="1"/>
      </xdr:nvSpPr>
      <xdr:spPr>
        <a:xfrm>
          <a:off x="13083116" y="7632700"/>
          <a:ext cx="5357284" cy="622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/*Raw Well Sensor Data Converted and Formatted*/</a:t>
          </a:r>
          <a:endParaRPr lang="en-US" sz="1800"/>
        </a:p>
      </xdr:txBody>
    </xdr:sp>
    <xdr:clientData/>
  </xdr:oneCellAnchor>
  <xdr:oneCellAnchor>
    <xdr:from>
      <xdr:col>8</xdr:col>
      <xdr:colOff>12700</xdr:colOff>
      <xdr:row>34</xdr:row>
      <xdr:rowOff>177799</xdr:rowOff>
    </xdr:from>
    <xdr:ext cx="901700" cy="68791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7B5DB609-EF6D-7F42-965E-21C1438F6BC0}"/>
            </a:ext>
          </a:extLst>
        </xdr:cNvPr>
        <xdr:cNvSpPr txBox="1"/>
      </xdr:nvSpPr>
      <xdr:spPr>
        <a:xfrm>
          <a:off x="12217400" y="7607299"/>
          <a:ext cx="901700" cy="6879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 Well Data</a:t>
          </a:r>
        </a:p>
        <a:p>
          <a:pPr algn="ctr"/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57</xdr:row>
      <xdr:rowOff>114300</xdr:rowOff>
    </xdr:from>
    <xdr:to>
      <xdr:col>20</xdr:col>
      <xdr:colOff>241300</xdr:colOff>
      <xdr:row>145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9DE55-B4A0-8863-4DFD-C26F9F874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450850</xdr:colOff>
      <xdr:row>57</xdr:row>
      <xdr:rowOff>114300</xdr:rowOff>
    </xdr:from>
    <xdr:to>
      <xdr:col>17</xdr:col>
      <xdr:colOff>69850</xdr:colOff>
      <xdr:row>98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37EC13-52A7-3C8E-FFEB-44B76D730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BC79-5CC4-4146-A4AC-12A07A1DA7E2}">
  <dimension ref="B3:K133"/>
  <sheetViews>
    <sheetView topLeftCell="A5" zoomScaleNormal="100" workbookViewId="0">
      <selection activeCell="E67" sqref="E67:E87"/>
    </sheetView>
  </sheetViews>
  <sheetFormatPr baseColWidth="10" defaultRowHeight="16" x14ac:dyDescent="0.2"/>
  <cols>
    <col min="1" max="1" width="2" customWidth="1"/>
    <col min="2" max="2" width="15.5" customWidth="1"/>
    <col min="3" max="3" width="2.83203125" customWidth="1"/>
    <col min="4" max="4" width="27.5" style="1" customWidth="1"/>
    <col min="5" max="5" width="50.1640625" customWidth="1"/>
    <col min="10" max="10" width="15.6640625" customWidth="1"/>
    <col min="11" max="11" width="84.5" customWidth="1"/>
  </cols>
  <sheetData>
    <row r="3" spans="4:11" ht="17" thickBot="1" x14ac:dyDescent="0.25"/>
    <row r="4" spans="4:11" x14ac:dyDescent="0.2">
      <c r="D4" s="2" t="s">
        <v>191</v>
      </c>
      <c r="E4" s="5" t="s">
        <v>196</v>
      </c>
    </row>
    <row r="5" spans="4:11" x14ac:dyDescent="0.2">
      <c r="D5" s="3" t="s">
        <v>189</v>
      </c>
      <c r="E5" s="6" t="s">
        <v>3</v>
      </c>
    </row>
    <row r="6" spans="4:11" x14ac:dyDescent="0.2">
      <c r="D6" s="3" t="s">
        <v>47</v>
      </c>
      <c r="E6" s="6" t="s">
        <v>4</v>
      </c>
    </row>
    <row r="7" spans="4:11" x14ac:dyDescent="0.2">
      <c r="D7" s="3" t="s">
        <v>48</v>
      </c>
      <c r="E7" s="6" t="s">
        <v>5</v>
      </c>
    </row>
    <row r="8" spans="4:11" x14ac:dyDescent="0.2">
      <c r="D8" s="3" t="s">
        <v>49</v>
      </c>
      <c r="E8" s="6" t="s">
        <v>6</v>
      </c>
    </row>
    <row r="9" spans="4:11" ht="17" thickBot="1" x14ac:dyDescent="0.25">
      <c r="D9" s="3" t="s">
        <v>50</v>
      </c>
      <c r="E9" s="6" t="s">
        <v>122</v>
      </c>
    </row>
    <row r="10" spans="4:11" x14ac:dyDescent="0.2">
      <c r="D10" s="3" t="s">
        <v>51</v>
      </c>
      <c r="E10" s="6" t="s">
        <v>7</v>
      </c>
      <c r="J10" s="2" t="s">
        <v>89</v>
      </c>
      <c r="K10" s="5" t="s">
        <v>92</v>
      </c>
    </row>
    <row r="11" spans="4:11" x14ac:dyDescent="0.2">
      <c r="D11" s="3" t="s">
        <v>52</v>
      </c>
      <c r="E11" s="6" t="s">
        <v>8</v>
      </c>
      <c r="J11" s="3" t="s">
        <v>86</v>
      </c>
      <c r="K11" s="6" t="s">
        <v>19</v>
      </c>
    </row>
    <row r="12" spans="4:11" x14ac:dyDescent="0.2">
      <c r="D12" s="3" t="s">
        <v>53</v>
      </c>
      <c r="E12" s="6" t="s">
        <v>8</v>
      </c>
      <c r="J12" s="3" t="s">
        <v>88</v>
      </c>
      <c r="K12" s="6" t="s">
        <v>20</v>
      </c>
    </row>
    <row r="13" spans="4:11" x14ac:dyDescent="0.2">
      <c r="D13" s="3" t="s">
        <v>54</v>
      </c>
      <c r="E13" s="6" t="s">
        <v>119</v>
      </c>
      <c r="J13" s="3" t="s">
        <v>67</v>
      </c>
      <c r="K13" s="6" t="s">
        <v>21</v>
      </c>
    </row>
    <row r="14" spans="4:11" x14ac:dyDescent="0.2">
      <c r="D14" s="3" t="s">
        <v>55</v>
      </c>
      <c r="E14" s="6" t="s">
        <v>9</v>
      </c>
      <c r="J14" s="3" t="s">
        <v>68</v>
      </c>
      <c r="K14" s="6" t="s">
        <v>22</v>
      </c>
    </row>
    <row r="15" spans="4:11" x14ac:dyDescent="0.2">
      <c r="D15" s="3" t="s">
        <v>56</v>
      </c>
      <c r="E15" s="6" t="s">
        <v>10</v>
      </c>
      <c r="J15" s="3" t="s">
        <v>69</v>
      </c>
      <c r="K15" s="6" t="s">
        <v>23</v>
      </c>
    </row>
    <row r="16" spans="4:11" x14ac:dyDescent="0.2">
      <c r="D16" s="3" t="s">
        <v>57</v>
      </c>
      <c r="E16" s="6" t="s">
        <v>11</v>
      </c>
      <c r="J16" s="3" t="s">
        <v>70</v>
      </c>
      <c r="K16" s="6" t="s">
        <v>24</v>
      </c>
    </row>
    <row r="17" spans="4:11" x14ac:dyDescent="0.2">
      <c r="D17" s="3" t="s">
        <v>58</v>
      </c>
      <c r="E17" s="6" t="s">
        <v>12</v>
      </c>
      <c r="J17" s="3" t="s">
        <v>71</v>
      </c>
      <c r="K17" s="6" t="s">
        <v>25</v>
      </c>
    </row>
    <row r="18" spans="4:11" x14ac:dyDescent="0.2">
      <c r="D18" s="3" t="s">
        <v>59</v>
      </c>
      <c r="E18" s="6" t="s">
        <v>13</v>
      </c>
      <c r="J18" s="3" t="s">
        <v>72</v>
      </c>
      <c r="K18" s="6" t="s">
        <v>26</v>
      </c>
    </row>
    <row r="19" spans="4:11" x14ac:dyDescent="0.2">
      <c r="D19" s="3" t="s">
        <v>60</v>
      </c>
      <c r="E19" s="6" t="s">
        <v>13</v>
      </c>
      <c r="J19" s="3" t="s">
        <v>73</v>
      </c>
      <c r="K19" s="6" t="s">
        <v>27</v>
      </c>
    </row>
    <row r="20" spans="4:11" x14ac:dyDescent="0.2">
      <c r="D20" s="3" t="s">
        <v>61</v>
      </c>
      <c r="E20" s="6" t="s">
        <v>13</v>
      </c>
      <c r="J20" s="3" t="s">
        <v>74</v>
      </c>
      <c r="K20" s="6" t="s">
        <v>28</v>
      </c>
    </row>
    <row r="21" spans="4:11" x14ac:dyDescent="0.2">
      <c r="D21" s="3" t="s">
        <v>62</v>
      </c>
      <c r="E21" s="6" t="s">
        <v>14</v>
      </c>
      <c r="J21" s="3" t="s">
        <v>75</v>
      </c>
      <c r="K21" s="6" t="s">
        <v>29</v>
      </c>
    </row>
    <row r="22" spans="4:11" x14ac:dyDescent="0.2">
      <c r="D22" s="3" t="s">
        <v>63</v>
      </c>
      <c r="E22" s="6" t="s">
        <v>15</v>
      </c>
      <c r="J22" s="3" t="s">
        <v>76</v>
      </c>
      <c r="K22" s="6" t="s">
        <v>30</v>
      </c>
    </row>
    <row r="23" spans="4:11" x14ac:dyDescent="0.2">
      <c r="D23" s="3" t="s">
        <v>64</v>
      </c>
      <c r="E23" s="6" t="s">
        <v>16</v>
      </c>
      <c r="J23" s="3" t="s">
        <v>77</v>
      </c>
      <c r="K23" s="6" t="s">
        <v>31</v>
      </c>
    </row>
    <row r="24" spans="4:11" x14ac:dyDescent="0.2">
      <c r="D24" s="3" t="s">
        <v>65</v>
      </c>
      <c r="E24" s="6" t="s">
        <v>17</v>
      </c>
      <c r="J24" s="3" t="s">
        <v>78</v>
      </c>
      <c r="K24" s="6" t="s">
        <v>32</v>
      </c>
    </row>
    <row r="25" spans="4:11" x14ac:dyDescent="0.2">
      <c r="D25" s="3" t="s">
        <v>66</v>
      </c>
      <c r="E25" s="6" t="s">
        <v>18</v>
      </c>
      <c r="J25" s="3" t="s">
        <v>79</v>
      </c>
      <c r="K25" s="6" t="s">
        <v>33</v>
      </c>
    </row>
    <row r="26" spans="4:11" x14ac:dyDescent="0.2">
      <c r="D26" s="3" t="s">
        <v>1</v>
      </c>
      <c r="E26" s="6"/>
      <c r="J26" s="3" t="s">
        <v>80</v>
      </c>
      <c r="K26" s="6" t="s">
        <v>34</v>
      </c>
    </row>
    <row r="27" spans="4:11" x14ac:dyDescent="0.2">
      <c r="D27" s="3" t="s">
        <v>0</v>
      </c>
      <c r="E27" s="6"/>
      <c r="J27" s="3" t="s">
        <v>81</v>
      </c>
      <c r="K27" s="6" t="s">
        <v>45</v>
      </c>
    </row>
    <row r="28" spans="4:11" x14ac:dyDescent="0.2">
      <c r="D28" s="10" t="s">
        <v>190</v>
      </c>
      <c r="E28" s="6" t="s">
        <v>194</v>
      </c>
      <c r="J28" s="3" t="s">
        <v>82</v>
      </c>
      <c r="K28" s="6" t="s">
        <v>46</v>
      </c>
    </row>
    <row r="29" spans="4:11" ht="17" thickBot="1" x14ac:dyDescent="0.25">
      <c r="D29" s="4" t="s">
        <v>2</v>
      </c>
      <c r="E29" s="7"/>
      <c r="J29" s="3" t="s">
        <v>83</v>
      </c>
      <c r="K29" s="6" t="s">
        <v>123</v>
      </c>
    </row>
    <row r="30" spans="4:11" x14ac:dyDescent="0.2">
      <c r="J30" s="3" t="s">
        <v>84</v>
      </c>
      <c r="K30" s="6" t="s">
        <v>13</v>
      </c>
    </row>
    <row r="31" spans="4:11" x14ac:dyDescent="0.2">
      <c r="J31" s="3" t="s">
        <v>85</v>
      </c>
      <c r="K31" s="6" t="s">
        <v>13</v>
      </c>
    </row>
    <row r="32" spans="4:11" x14ac:dyDescent="0.2">
      <c r="J32" s="3" t="s">
        <v>1</v>
      </c>
      <c r="K32" s="6"/>
    </row>
    <row r="33" spans="2:11" x14ac:dyDescent="0.2">
      <c r="B33" s="9" t="s">
        <v>188</v>
      </c>
      <c r="C33" s="9">
        <v>0</v>
      </c>
      <c r="D33" s="9" t="s">
        <v>138</v>
      </c>
      <c r="E33" s="9" t="s">
        <v>187</v>
      </c>
      <c r="J33" s="3" t="s">
        <v>0</v>
      </c>
      <c r="K33" s="6"/>
    </row>
    <row r="34" spans="2:11" x14ac:dyDescent="0.2">
      <c r="B34" s="9" t="s">
        <v>169</v>
      </c>
      <c r="C34" s="9">
        <v>1</v>
      </c>
      <c r="D34" s="9" t="s">
        <v>139</v>
      </c>
      <c r="E34" s="9" t="s">
        <v>126</v>
      </c>
      <c r="J34" s="8" t="s">
        <v>87</v>
      </c>
      <c r="K34" s="3" t="s">
        <v>97</v>
      </c>
    </row>
    <row r="35" spans="2:11" ht="17" thickBot="1" x14ac:dyDescent="0.25">
      <c r="B35" s="9" t="s">
        <v>169</v>
      </c>
      <c r="C35" s="9">
        <v>2</v>
      </c>
      <c r="D35" s="9" t="s">
        <v>140</v>
      </c>
      <c r="E35" s="9" t="s">
        <v>127</v>
      </c>
      <c r="J35" s="4" t="s">
        <v>1</v>
      </c>
      <c r="K35" s="7"/>
    </row>
    <row r="36" spans="2:11" x14ac:dyDescent="0.2">
      <c r="B36" s="9" t="s">
        <v>169</v>
      </c>
      <c r="C36" s="9">
        <v>3</v>
      </c>
      <c r="D36" s="9" t="s">
        <v>141</v>
      </c>
      <c r="E36" s="9" t="s">
        <v>128</v>
      </c>
    </row>
    <row r="37" spans="2:11" x14ac:dyDescent="0.2">
      <c r="B37" s="9" t="s">
        <v>169</v>
      </c>
      <c r="C37" s="9">
        <v>4</v>
      </c>
      <c r="D37" s="9" t="s">
        <v>142</v>
      </c>
      <c r="E37" s="9" t="s">
        <v>137</v>
      </c>
    </row>
    <row r="38" spans="2:11" x14ac:dyDescent="0.2">
      <c r="B38" s="9" t="s">
        <v>169</v>
      </c>
      <c r="C38" s="9">
        <v>5</v>
      </c>
      <c r="D38" s="9" t="s">
        <v>143</v>
      </c>
      <c r="E38" s="9" t="s">
        <v>183</v>
      </c>
    </row>
    <row r="39" spans="2:11" x14ac:dyDescent="0.2">
      <c r="B39" s="9" t="s">
        <v>169</v>
      </c>
      <c r="C39" s="9">
        <v>6</v>
      </c>
      <c r="D39" s="9" t="s">
        <v>144</v>
      </c>
      <c r="E39" s="9" t="s">
        <v>184</v>
      </c>
    </row>
    <row r="40" spans="2:11" ht="17" thickBot="1" x14ac:dyDescent="0.25">
      <c r="B40" s="9" t="s">
        <v>169</v>
      </c>
      <c r="C40" s="9">
        <v>7</v>
      </c>
      <c r="D40" s="9" t="s">
        <v>145</v>
      </c>
      <c r="E40" s="9" t="s">
        <v>185</v>
      </c>
    </row>
    <row r="41" spans="2:11" x14ac:dyDescent="0.2">
      <c r="B41" s="9" t="s">
        <v>169</v>
      </c>
      <c r="C41" s="9">
        <v>8</v>
      </c>
      <c r="D41" s="9" t="s">
        <v>146</v>
      </c>
      <c r="E41" s="9" t="s">
        <v>136</v>
      </c>
      <c r="J41" s="2" t="s">
        <v>90</v>
      </c>
      <c r="K41" s="5" t="s">
        <v>93</v>
      </c>
    </row>
    <row r="42" spans="2:11" x14ac:dyDescent="0.2">
      <c r="B42" s="9" t="s">
        <v>169</v>
      </c>
      <c r="C42" s="9">
        <v>9</v>
      </c>
      <c r="D42" s="9" t="s">
        <v>147</v>
      </c>
      <c r="E42" s="9" t="s">
        <v>129</v>
      </c>
      <c r="J42" s="3" t="s">
        <v>86</v>
      </c>
      <c r="K42" s="6" t="s">
        <v>35</v>
      </c>
    </row>
    <row r="43" spans="2:11" x14ac:dyDescent="0.2">
      <c r="B43" s="9" t="s">
        <v>169</v>
      </c>
      <c r="C43" s="9">
        <v>10</v>
      </c>
      <c r="D43" s="9" t="s">
        <v>148</v>
      </c>
      <c r="E43" s="9" t="s">
        <v>130</v>
      </c>
      <c r="J43" s="3" t="s">
        <v>88</v>
      </c>
      <c r="K43" s="6" t="s">
        <v>36</v>
      </c>
    </row>
    <row r="44" spans="2:11" x14ac:dyDescent="0.2">
      <c r="B44" s="9" t="s">
        <v>169</v>
      </c>
      <c r="C44" s="9">
        <v>11</v>
      </c>
      <c r="D44" s="9" t="s">
        <v>149</v>
      </c>
      <c r="E44" s="9" t="s">
        <v>186</v>
      </c>
      <c r="J44" s="3" t="s">
        <v>67</v>
      </c>
      <c r="K44" s="6" t="s">
        <v>37</v>
      </c>
    </row>
    <row r="45" spans="2:11" x14ac:dyDescent="0.2">
      <c r="B45" s="9" t="s">
        <v>169</v>
      </c>
      <c r="C45" s="9">
        <v>12</v>
      </c>
      <c r="D45" s="9" t="s">
        <v>150</v>
      </c>
      <c r="E45" s="9" t="s">
        <v>131</v>
      </c>
      <c r="J45" s="3" t="s">
        <v>68</v>
      </c>
      <c r="K45" s="6" t="s">
        <v>41</v>
      </c>
    </row>
    <row r="46" spans="2:11" x14ac:dyDescent="0.2">
      <c r="B46" s="9" t="s">
        <v>169</v>
      </c>
      <c r="C46" s="9">
        <v>13</v>
      </c>
      <c r="D46" s="9" t="s">
        <v>151</v>
      </c>
      <c r="E46" s="9" t="s">
        <v>132</v>
      </c>
      <c r="J46" s="3" t="s">
        <v>69</v>
      </c>
      <c r="K46" s="6" t="s">
        <v>38</v>
      </c>
    </row>
    <row r="47" spans="2:11" x14ac:dyDescent="0.2">
      <c r="B47" s="9" t="s">
        <v>169</v>
      </c>
      <c r="C47" s="9">
        <v>14</v>
      </c>
      <c r="D47" s="9" t="s">
        <v>152</v>
      </c>
      <c r="E47" s="9" t="s">
        <v>133</v>
      </c>
      <c r="J47" s="3" t="s">
        <v>70</v>
      </c>
      <c r="K47" s="6" t="s">
        <v>39</v>
      </c>
    </row>
    <row r="48" spans="2:11" x14ac:dyDescent="0.2">
      <c r="B48" s="9" t="s">
        <v>169</v>
      </c>
      <c r="C48" s="9">
        <v>15</v>
      </c>
      <c r="D48" s="9" t="s">
        <v>153</v>
      </c>
      <c r="E48" s="9" t="s">
        <v>134</v>
      </c>
      <c r="J48" s="3" t="s">
        <v>71</v>
      </c>
      <c r="K48" s="6" t="s">
        <v>40</v>
      </c>
    </row>
    <row r="49" spans="2:11" x14ac:dyDescent="0.2">
      <c r="B49" s="9" t="s">
        <v>169</v>
      </c>
      <c r="C49" s="9">
        <v>16</v>
      </c>
      <c r="D49" s="9" t="s">
        <v>166</v>
      </c>
      <c r="E49" s="9" t="s">
        <v>178</v>
      </c>
      <c r="J49" s="3" t="s">
        <v>72</v>
      </c>
      <c r="K49" s="6" t="s">
        <v>42</v>
      </c>
    </row>
    <row r="50" spans="2:11" x14ac:dyDescent="0.2">
      <c r="B50" s="9" t="s">
        <v>169</v>
      </c>
      <c r="C50" s="9">
        <v>17</v>
      </c>
      <c r="D50" s="9" t="s">
        <v>167</v>
      </c>
      <c r="E50" s="9" t="s">
        <v>179</v>
      </c>
      <c r="J50" s="3" t="s">
        <v>73</v>
      </c>
      <c r="K50" s="6" t="s">
        <v>100</v>
      </c>
    </row>
    <row r="51" spans="2:11" x14ac:dyDescent="0.2">
      <c r="B51" s="9" t="s">
        <v>169</v>
      </c>
      <c r="C51" s="9">
        <v>18</v>
      </c>
      <c r="D51" s="9" t="s">
        <v>168</v>
      </c>
      <c r="E51" s="9" t="s">
        <v>180</v>
      </c>
      <c r="J51" s="3" t="s">
        <v>74</v>
      </c>
      <c r="K51" s="6" t="s">
        <v>101</v>
      </c>
    </row>
    <row r="52" spans="2:11" x14ac:dyDescent="0.2">
      <c r="B52" s="9" t="s">
        <v>169</v>
      </c>
      <c r="C52" s="9">
        <v>19</v>
      </c>
      <c r="D52" s="9" t="s">
        <v>154</v>
      </c>
      <c r="E52" s="9" t="s">
        <v>135</v>
      </c>
      <c r="J52" s="3" t="s">
        <v>75</v>
      </c>
      <c r="K52" s="6" t="s">
        <v>102</v>
      </c>
    </row>
    <row r="53" spans="2:11" x14ac:dyDescent="0.2">
      <c r="B53" s="9" t="s">
        <v>169</v>
      </c>
      <c r="C53" s="9">
        <v>20</v>
      </c>
      <c r="D53" s="9" t="s">
        <v>155</v>
      </c>
      <c r="E53" s="9" t="s">
        <v>182</v>
      </c>
      <c r="J53" s="3" t="s">
        <v>76</v>
      </c>
      <c r="K53" s="6" t="s">
        <v>103</v>
      </c>
    </row>
    <row r="54" spans="2:11" x14ac:dyDescent="0.2">
      <c r="B54" s="9" t="s">
        <v>169</v>
      </c>
      <c r="C54" s="9">
        <v>21</v>
      </c>
      <c r="D54" s="9" t="s">
        <v>156</v>
      </c>
      <c r="E54" s="9" t="s">
        <v>181</v>
      </c>
      <c r="J54" s="3" t="s">
        <v>77</v>
      </c>
      <c r="K54" s="6" t="s">
        <v>104</v>
      </c>
    </row>
    <row r="55" spans="2:11" x14ac:dyDescent="0.2">
      <c r="B55" s="9" t="s">
        <v>169</v>
      </c>
      <c r="C55" s="9">
        <v>22</v>
      </c>
      <c r="D55" s="9" t="s">
        <v>157</v>
      </c>
      <c r="E55" s="9" t="s">
        <v>174</v>
      </c>
      <c r="J55" s="3" t="s">
        <v>78</v>
      </c>
      <c r="K55" s="6" t="s">
        <v>107</v>
      </c>
    </row>
    <row r="56" spans="2:11" x14ac:dyDescent="0.2">
      <c r="B56" s="9" t="s">
        <v>169</v>
      </c>
      <c r="C56" s="9">
        <v>23</v>
      </c>
      <c r="D56" s="9" t="s">
        <v>158</v>
      </c>
      <c r="E56" s="9" t="s">
        <v>175</v>
      </c>
      <c r="J56" s="3" t="s">
        <v>79</v>
      </c>
      <c r="K56" s="6" t="s">
        <v>106</v>
      </c>
    </row>
    <row r="57" spans="2:11" x14ac:dyDescent="0.2">
      <c r="B57" s="9" t="s">
        <v>169</v>
      </c>
      <c r="C57" s="9">
        <v>24</v>
      </c>
      <c r="D57" s="9" t="s">
        <v>159</v>
      </c>
      <c r="E57" s="9" t="s">
        <v>176</v>
      </c>
      <c r="J57" s="3" t="s">
        <v>80</v>
      </c>
      <c r="K57" s="6" t="s">
        <v>105</v>
      </c>
    </row>
    <row r="58" spans="2:11" x14ac:dyDescent="0.2">
      <c r="B58" s="9" t="s">
        <v>169</v>
      </c>
      <c r="C58" s="9">
        <v>25</v>
      </c>
      <c r="D58" s="9" t="s">
        <v>160</v>
      </c>
      <c r="E58" s="9" t="s">
        <v>177</v>
      </c>
      <c r="J58" s="3" t="s">
        <v>81</v>
      </c>
      <c r="K58" s="6" t="s">
        <v>124</v>
      </c>
    </row>
    <row r="59" spans="2:11" x14ac:dyDescent="0.2">
      <c r="B59" s="9" t="s">
        <v>169</v>
      </c>
      <c r="C59" s="9">
        <v>26</v>
      </c>
      <c r="D59" s="9" t="s">
        <v>161</v>
      </c>
      <c r="E59" s="9" t="s">
        <v>170</v>
      </c>
      <c r="J59" s="3" t="s">
        <v>82</v>
      </c>
      <c r="K59" s="6" t="s">
        <v>125</v>
      </c>
    </row>
    <row r="60" spans="2:11" x14ac:dyDescent="0.2">
      <c r="B60" s="9" t="s">
        <v>169</v>
      </c>
      <c r="C60" s="9">
        <v>27</v>
      </c>
      <c r="D60" s="9" t="s">
        <v>162</v>
      </c>
      <c r="E60" s="9" t="s">
        <v>171</v>
      </c>
      <c r="J60" s="3" t="s">
        <v>83</v>
      </c>
      <c r="K60" s="6" t="s">
        <v>99</v>
      </c>
    </row>
    <row r="61" spans="2:11" x14ac:dyDescent="0.2">
      <c r="B61" s="9" t="s">
        <v>169</v>
      </c>
      <c r="C61" s="9">
        <v>28</v>
      </c>
      <c r="D61" s="9" t="s">
        <v>163</v>
      </c>
      <c r="E61" s="9" t="s">
        <v>172</v>
      </c>
      <c r="J61" s="3" t="s">
        <v>84</v>
      </c>
      <c r="K61" s="6" t="s">
        <v>43</v>
      </c>
    </row>
    <row r="62" spans="2:11" x14ac:dyDescent="0.2">
      <c r="B62" s="9" t="s">
        <v>169</v>
      </c>
      <c r="C62" s="9">
        <v>29</v>
      </c>
      <c r="D62" s="9" t="s">
        <v>164</v>
      </c>
      <c r="E62" s="9" t="s">
        <v>173</v>
      </c>
      <c r="J62" s="3" t="s">
        <v>85</v>
      </c>
      <c r="K62" s="6" t="s">
        <v>44</v>
      </c>
    </row>
    <row r="63" spans="2:11" x14ac:dyDescent="0.2">
      <c r="B63" s="9" t="s">
        <v>169</v>
      </c>
      <c r="C63" s="9">
        <v>30</v>
      </c>
      <c r="D63" s="9" t="s">
        <v>165</v>
      </c>
      <c r="E63" s="9" t="s">
        <v>136</v>
      </c>
      <c r="J63" s="3" t="s">
        <v>1</v>
      </c>
      <c r="K63" s="6"/>
    </row>
    <row r="64" spans="2:11" x14ac:dyDescent="0.2">
      <c r="J64" s="3"/>
      <c r="K64" s="6"/>
    </row>
    <row r="65" spans="4:11" ht="17" thickBot="1" x14ac:dyDescent="0.25">
      <c r="J65" s="3" t="s">
        <v>0</v>
      </c>
      <c r="K65" s="6"/>
    </row>
    <row r="66" spans="4:11" x14ac:dyDescent="0.2">
      <c r="D66" s="2" t="s">
        <v>192</v>
      </c>
      <c r="E66" s="5" t="s">
        <v>195</v>
      </c>
      <c r="J66" s="8" t="s">
        <v>98</v>
      </c>
      <c r="K66" s="3" t="s">
        <v>96</v>
      </c>
    </row>
    <row r="67" spans="4:11" ht="17" thickBot="1" x14ac:dyDescent="0.25">
      <c r="D67" s="3" t="s">
        <v>189</v>
      </c>
      <c r="E67" s="6" t="s">
        <v>109</v>
      </c>
      <c r="J67" s="4" t="s">
        <v>1</v>
      </c>
      <c r="K67" s="7"/>
    </row>
    <row r="68" spans="4:11" x14ac:dyDescent="0.2">
      <c r="D68" s="3" t="s">
        <v>47</v>
      </c>
      <c r="E68" s="6" t="s">
        <v>108</v>
      </c>
    </row>
    <row r="69" spans="4:11" x14ac:dyDescent="0.2">
      <c r="D69" s="3" t="s">
        <v>48</v>
      </c>
      <c r="E69" s="6" t="s">
        <v>110</v>
      </c>
    </row>
    <row r="70" spans="4:11" x14ac:dyDescent="0.2">
      <c r="D70" s="3" t="s">
        <v>49</v>
      </c>
      <c r="E70" s="6" t="s">
        <v>111</v>
      </c>
    </row>
    <row r="71" spans="4:11" x14ac:dyDescent="0.2">
      <c r="D71" s="3" t="s">
        <v>50</v>
      </c>
      <c r="E71" s="6" t="s">
        <v>8</v>
      </c>
    </row>
    <row r="72" spans="4:11" ht="17" thickBot="1" x14ac:dyDescent="0.25">
      <c r="D72" s="3" t="s">
        <v>51</v>
      </c>
      <c r="E72" s="6" t="s">
        <v>8</v>
      </c>
    </row>
    <row r="73" spans="4:11" x14ac:dyDescent="0.2">
      <c r="D73" s="3" t="s">
        <v>52</v>
      </c>
      <c r="E73" s="6" t="s">
        <v>8</v>
      </c>
      <c r="J73" s="2" t="s">
        <v>91</v>
      </c>
      <c r="K73" s="5" t="s">
        <v>94</v>
      </c>
    </row>
    <row r="74" spans="4:11" x14ac:dyDescent="0.2">
      <c r="D74" s="3" t="s">
        <v>53</v>
      </c>
      <c r="E74" s="6" t="s">
        <v>8</v>
      </c>
      <c r="J74" s="3" t="s">
        <v>86</v>
      </c>
      <c r="K74" s="6" t="s">
        <v>44</v>
      </c>
    </row>
    <row r="75" spans="4:11" x14ac:dyDescent="0.2">
      <c r="D75" s="3" t="s">
        <v>54</v>
      </c>
      <c r="E75" s="6" t="s">
        <v>8</v>
      </c>
      <c r="J75" s="3" t="s">
        <v>88</v>
      </c>
      <c r="K75" s="6" t="s">
        <v>44</v>
      </c>
    </row>
    <row r="76" spans="4:11" x14ac:dyDescent="0.2">
      <c r="D76" s="3" t="s">
        <v>55</v>
      </c>
      <c r="E76" s="6" t="s">
        <v>8</v>
      </c>
      <c r="J76" s="3" t="s">
        <v>67</v>
      </c>
      <c r="K76" s="6" t="s">
        <v>44</v>
      </c>
    </row>
    <row r="77" spans="4:11" x14ac:dyDescent="0.2">
      <c r="D77" s="3" t="s">
        <v>56</v>
      </c>
      <c r="E77" s="6" t="s">
        <v>8</v>
      </c>
      <c r="J77" s="3" t="s">
        <v>68</v>
      </c>
      <c r="K77" s="6" t="s">
        <v>44</v>
      </c>
    </row>
    <row r="78" spans="4:11" x14ac:dyDescent="0.2">
      <c r="D78" s="3" t="s">
        <v>57</v>
      </c>
      <c r="E78" s="6" t="s">
        <v>8</v>
      </c>
      <c r="J78" s="3" t="s">
        <v>69</v>
      </c>
      <c r="K78" s="6" t="s">
        <v>44</v>
      </c>
    </row>
    <row r="79" spans="4:11" x14ac:dyDescent="0.2">
      <c r="D79" s="3" t="s">
        <v>58</v>
      </c>
      <c r="E79" s="6" t="s">
        <v>12</v>
      </c>
      <c r="J79" s="3" t="s">
        <v>70</v>
      </c>
      <c r="K79" s="6" t="s">
        <v>44</v>
      </c>
    </row>
    <row r="80" spans="4:11" x14ac:dyDescent="0.2">
      <c r="D80" s="3" t="s">
        <v>59</v>
      </c>
      <c r="E80" s="6" t="s">
        <v>8</v>
      </c>
      <c r="J80" s="3" t="s">
        <v>71</v>
      </c>
      <c r="K80" s="6" t="s">
        <v>44</v>
      </c>
    </row>
    <row r="81" spans="4:11" x14ac:dyDescent="0.2">
      <c r="D81" s="3" t="s">
        <v>60</v>
      </c>
      <c r="E81" s="6" t="s">
        <v>8</v>
      </c>
      <c r="J81" s="3" t="s">
        <v>72</v>
      </c>
      <c r="K81" s="6" t="s">
        <v>44</v>
      </c>
    </row>
    <row r="82" spans="4:11" x14ac:dyDescent="0.2">
      <c r="D82" s="3" t="s">
        <v>61</v>
      </c>
      <c r="E82" s="6" t="s">
        <v>8</v>
      </c>
      <c r="J82" s="3" t="s">
        <v>73</v>
      </c>
      <c r="K82" s="6" t="s">
        <v>44</v>
      </c>
    </row>
    <row r="83" spans="4:11" x14ac:dyDescent="0.2">
      <c r="D83" s="3" t="s">
        <v>62</v>
      </c>
      <c r="E83" s="6" t="s">
        <v>8</v>
      </c>
      <c r="J83" s="3" t="s">
        <v>74</v>
      </c>
      <c r="K83" s="6" t="s">
        <v>44</v>
      </c>
    </row>
    <row r="84" spans="4:11" x14ac:dyDescent="0.2">
      <c r="D84" s="3" t="s">
        <v>63</v>
      </c>
      <c r="E84" s="6" t="s">
        <v>120</v>
      </c>
      <c r="J84" s="3" t="s">
        <v>75</v>
      </c>
      <c r="K84" s="6" t="s">
        <v>44</v>
      </c>
    </row>
    <row r="85" spans="4:11" x14ac:dyDescent="0.2">
      <c r="D85" s="3" t="s">
        <v>64</v>
      </c>
      <c r="E85" s="6" t="s">
        <v>121</v>
      </c>
      <c r="J85" s="3" t="s">
        <v>76</v>
      </c>
      <c r="K85" s="6" t="s">
        <v>44</v>
      </c>
    </row>
    <row r="86" spans="4:11" x14ac:dyDescent="0.2">
      <c r="D86" s="3" t="s">
        <v>65</v>
      </c>
      <c r="E86" s="6" t="s">
        <v>8</v>
      </c>
      <c r="J86" s="3" t="s">
        <v>77</v>
      </c>
      <c r="K86" s="6" t="s">
        <v>44</v>
      </c>
    </row>
    <row r="87" spans="4:11" x14ac:dyDescent="0.2">
      <c r="D87" s="3" t="s">
        <v>66</v>
      </c>
      <c r="E87" s="6" t="s">
        <v>18</v>
      </c>
      <c r="J87" s="3" t="s">
        <v>78</v>
      </c>
      <c r="K87" s="6" t="s">
        <v>44</v>
      </c>
    </row>
    <row r="88" spans="4:11" x14ac:dyDescent="0.2">
      <c r="D88" s="3" t="s">
        <v>1</v>
      </c>
      <c r="E88" s="6"/>
      <c r="J88" s="3" t="s">
        <v>79</v>
      </c>
      <c r="K88" s="6" t="s">
        <v>44</v>
      </c>
    </row>
    <row r="89" spans="4:11" x14ac:dyDescent="0.2">
      <c r="D89" s="3" t="s">
        <v>0</v>
      </c>
      <c r="E89" s="6"/>
      <c r="J89" s="3" t="s">
        <v>80</v>
      </c>
      <c r="K89" s="6" t="s">
        <v>44</v>
      </c>
    </row>
    <row r="90" spans="4:11" x14ac:dyDescent="0.2">
      <c r="D90" s="10" t="s">
        <v>190</v>
      </c>
      <c r="E90" s="6" t="s">
        <v>193</v>
      </c>
      <c r="J90" s="3" t="s">
        <v>81</v>
      </c>
      <c r="K90" s="6" t="s">
        <v>44</v>
      </c>
    </row>
    <row r="91" spans="4:11" ht="17" thickBot="1" x14ac:dyDescent="0.25">
      <c r="D91" s="4" t="s">
        <v>2</v>
      </c>
      <c r="E91" s="7"/>
      <c r="J91" s="3" t="s">
        <v>82</v>
      </c>
      <c r="K91" s="6" t="s">
        <v>44</v>
      </c>
    </row>
    <row r="92" spans="4:11" x14ac:dyDescent="0.2">
      <c r="J92" s="3" t="s">
        <v>83</v>
      </c>
      <c r="K92" s="6" t="s">
        <v>44</v>
      </c>
    </row>
    <row r="93" spans="4:11" x14ac:dyDescent="0.2">
      <c r="J93" s="3" t="s">
        <v>84</v>
      </c>
      <c r="K93" s="6" t="s">
        <v>44</v>
      </c>
    </row>
    <row r="94" spans="4:11" x14ac:dyDescent="0.2">
      <c r="J94" s="3" t="s">
        <v>85</v>
      </c>
      <c r="K94" s="6" t="s">
        <v>44</v>
      </c>
    </row>
    <row r="95" spans="4:11" x14ac:dyDescent="0.2">
      <c r="J95" s="3" t="s">
        <v>1</v>
      </c>
      <c r="K95" s="6"/>
    </row>
    <row r="96" spans="4:11" x14ac:dyDescent="0.2">
      <c r="J96" s="3"/>
      <c r="K96" s="6"/>
    </row>
    <row r="97" spans="10:11" x14ac:dyDescent="0.2">
      <c r="J97" s="3" t="s">
        <v>0</v>
      </c>
      <c r="K97" s="6"/>
    </row>
    <row r="98" spans="10:11" x14ac:dyDescent="0.2">
      <c r="J98" s="8" t="s">
        <v>98</v>
      </c>
      <c r="K98" s="3" t="s">
        <v>95</v>
      </c>
    </row>
    <row r="99" spans="10:11" ht="17" thickBot="1" x14ac:dyDescent="0.25">
      <c r="J99" s="4" t="s">
        <v>1</v>
      </c>
      <c r="K99" s="7"/>
    </row>
    <row r="106" spans="10:11" ht="17" thickBot="1" x14ac:dyDescent="0.25"/>
    <row r="107" spans="10:11" x14ac:dyDescent="0.2">
      <c r="J107" s="2" t="s">
        <v>112</v>
      </c>
      <c r="K107" s="5" t="s">
        <v>118</v>
      </c>
    </row>
    <row r="108" spans="10:11" x14ac:dyDescent="0.2">
      <c r="J108" s="3" t="s">
        <v>86</v>
      </c>
      <c r="K108" s="6" t="s">
        <v>113</v>
      </c>
    </row>
    <row r="109" spans="10:11" x14ac:dyDescent="0.2">
      <c r="J109" s="3" t="s">
        <v>88</v>
      </c>
      <c r="K109" s="6" t="s">
        <v>114</v>
      </c>
    </row>
    <row r="110" spans="10:11" x14ac:dyDescent="0.2">
      <c r="J110" s="3" t="s">
        <v>67</v>
      </c>
      <c r="K110" s="6" t="s">
        <v>115</v>
      </c>
    </row>
    <row r="111" spans="10:11" x14ac:dyDescent="0.2">
      <c r="J111" s="3" t="s">
        <v>68</v>
      </c>
      <c r="K111" s="6" t="s">
        <v>116</v>
      </c>
    </row>
    <row r="112" spans="10:11" x14ac:dyDescent="0.2">
      <c r="J112" s="3" t="s">
        <v>69</v>
      </c>
      <c r="K112" s="6" t="s">
        <v>44</v>
      </c>
    </row>
    <row r="113" spans="10:11" x14ac:dyDescent="0.2">
      <c r="J113" s="3" t="s">
        <v>70</v>
      </c>
      <c r="K113" s="6" t="s">
        <v>44</v>
      </c>
    </row>
    <row r="114" spans="10:11" x14ac:dyDescent="0.2">
      <c r="J114" s="3" t="s">
        <v>71</v>
      </c>
      <c r="K114" s="6" t="s">
        <v>44</v>
      </c>
    </row>
    <row r="115" spans="10:11" x14ac:dyDescent="0.2">
      <c r="J115" s="3" t="s">
        <v>72</v>
      </c>
      <c r="K115" s="6" t="s">
        <v>44</v>
      </c>
    </row>
    <row r="116" spans="10:11" x14ac:dyDescent="0.2">
      <c r="J116" s="3" t="s">
        <v>73</v>
      </c>
      <c r="K116" s="6" t="s">
        <v>44</v>
      </c>
    </row>
    <row r="117" spans="10:11" x14ac:dyDescent="0.2">
      <c r="J117" s="3" t="s">
        <v>74</v>
      </c>
      <c r="K117" s="6" t="s">
        <v>44</v>
      </c>
    </row>
    <row r="118" spans="10:11" x14ac:dyDescent="0.2">
      <c r="J118" s="3" t="s">
        <v>75</v>
      </c>
      <c r="K118" s="6" t="s">
        <v>29</v>
      </c>
    </row>
    <row r="119" spans="10:11" x14ac:dyDescent="0.2">
      <c r="J119" s="3" t="s">
        <v>76</v>
      </c>
      <c r="K119" s="6" t="s">
        <v>44</v>
      </c>
    </row>
    <row r="120" spans="10:11" x14ac:dyDescent="0.2">
      <c r="J120" s="3" t="s">
        <v>77</v>
      </c>
      <c r="K120" s="6" t="s">
        <v>44</v>
      </c>
    </row>
    <row r="121" spans="10:11" x14ac:dyDescent="0.2">
      <c r="J121" s="3" t="s">
        <v>78</v>
      </c>
      <c r="K121" s="6" t="s">
        <v>44</v>
      </c>
    </row>
    <row r="122" spans="10:11" x14ac:dyDescent="0.2">
      <c r="J122" s="3" t="s">
        <v>79</v>
      </c>
      <c r="K122" s="6" t="s">
        <v>44</v>
      </c>
    </row>
    <row r="123" spans="10:11" x14ac:dyDescent="0.2">
      <c r="J123" s="3" t="s">
        <v>80</v>
      </c>
      <c r="K123" s="6" t="s">
        <v>44</v>
      </c>
    </row>
    <row r="124" spans="10:11" x14ac:dyDescent="0.2">
      <c r="J124" s="3" t="s">
        <v>81</v>
      </c>
      <c r="K124" s="6" t="s">
        <v>44</v>
      </c>
    </row>
    <row r="125" spans="10:11" x14ac:dyDescent="0.2">
      <c r="J125" s="3" t="s">
        <v>82</v>
      </c>
      <c r="K125" s="6" t="s">
        <v>44</v>
      </c>
    </row>
    <row r="126" spans="10:11" x14ac:dyDescent="0.2">
      <c r="J126" s="3" t="s">
        <v>83</v>
      </c>
      <c r="K126" s="6" t="s">
        <v>44</v>
      </c>
    </row>
    <row r="127" spans="10:11" x14ac:dyDescent="0.2">
      <c r="J127" s="3" t="s">
        <v>84</v>
      </c>
      <c r="K127" s="6" t="s">
        <v>44</v>
      </c>
    </row>
    <row r="128" spans="10:11" x14ac:dyDescent="0.2">
      <c r="J128" s="3" t="s">
        <v>85</v>
      </c>
      <c r="K128" s="6" t="s">
        <v>44</v>
      </c>
    </row>
    <row r="129" spans="10:11" x14ac:dyDescent="0.2">
      <c r="J129" s="3" t="s">
        <v>1</v>
      </c>
      <c r="K129" s="6"/>
    </row>
    <row r="130" spans="10:11" x14ac:dyDescent="0.2">
      <c r="J130" s="3"/>
      <c r="K130" s="6"/>
    </row>
    <row r="131" spans="10:11" x14ac:dyDescent="0.2">
      <c r="J131" s="3" t="s">
        <v>0</v>
      </c>
      <c r="K131" s="6"/>
    </row>
    <row r="132" spans="10:11" x14ac:dyDescent="0.2">
      <c r="J132" s="8" t="s">
        <v>87</v>
      </c>
      <c r="K132" s="3" t="s">
        <v>117</v>
      </c>
    </row>
    <row r="133" spans="10:11" ht="17" thickBot="1" x14ac:dyDescent="0.25">
      <c r="J133" s="4" t="s">
        <v>1</v>
      </c>
      <c r="K133" s="7"/>
    </row>
  </sheetData>
  <sortState xmlns:xlrd2="http://schemas.microsoft.com/office/spreadsheetml/2017/richdata2" ref="B33:E63">
    <sortCondition ref="C33:C63"/>
  </sortState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84E4-1121-FE49-8CFC-397DF0F5A368}">
  <dimension ref="A1:R163"/>
  <sheetViews>
    <sheetView tabSelected="1" topLeftCell="B1" zoomScaleNormal="100" workbookViewId="0">
      <selection activeCell="D1" sqref="D1"/>
    </sheetView>
  </sheetViews>
  <sheetFormatPr baseColWidth="10" defaultRowHeight="16" x14ac:dyDescent="0.2"/>
  <cols>
    <col min="1" max="1" width="8.6640625" customWidth="1"/>
    <col min="2" max="2" width="30" customWidth="1"/>
    <col min="3" max="3" width="2.83203125" customWidth="1"/>
    <col min="4" max="4" width="27.5" style="1" customWidth="1"/>
    <col min="5" max="5" width="50.1640625" customWidth="1"/>
    <col min="10" max="10" width="15.6640625" customWidth="1"/>
    <col min="11" max="11" width="45.33203125" customWidth="1"/>
    <col min="12" max="12" width="9.33203125" customWidth="1"/>
    <col min="13" max="13" width="17.33203125" customWidth="1"/>
    <col min="14" max="14" width="20.83203125" customWidth="1"/>
    <col min="15" max="16" width="3.5" customWidth="1"/>
    <col min="17" max="17" width="22.33203125" customWidth="1"/>
    <col min="18" max="18" width="77.83203125" customWidth="1"/>
    <col min="19" max="19" width="16.5" customWidth="1"/>
    <col min="20" max="20" width="39.5" customWidth="1"/>
  </cols>
  <sheetData>
    <row r="1" spans="1:18" x14ac:dyDescent="0.2">
      <c r="P1">
        <v>0</v>
      </c>
      <c r="Q1" t="s">
        <v>422</v>
      </c>
      <c r="R1" t="s">
        <v>464</v>
      </c>
    </row>
    <row r="2" spans="1:18" x14ac:dyDescent="0.2">
      <c r="P2">
        <v>1</v>
      </c>
      <c r="Q2" t="s">
        <v>423</v>
      </c>
      <c r="R2" t="s">
        <v>465</v>
      </c>
    </row>
    <row r="3" spans="1:18" x14ac:dyDescent="0.2">
      <c r="P3">
        <v>2</v>
      </c>
      <c r="Q3" t="s">
        <v>459</v>
      </c>
      <c r="R3" t="s">
        <v>466</v>
      </c>
    </row>
    <row r="4" spans="1:18" x14ac:dyDescent="0.2">
      <c r="P4">
        <v>3</v>
      </c>
      <c r="Q4" t="s">
        <v>461</v>
      </c>
      <c r="R4" t="s">
        <v>467</v>
      </c>
    </row>
    <row r="5" spans="1:18" x14ac:dyDescent="0.2">
      <c r="P5">
        <v>4</v>
      </c>
      <c r="Q5" t="s">
        <v>460</v>
      </c>
      <c r="R5" t="s">
        <v>468</v>
      </c>
    </row>
    <row r="6" spans="1:18" x14ac:dyDescent="0.2">
      <c r="P6">
        <v>5</v>
      </c>
      <c r="Q6" t="s">
        <v>519</v>
      </c>
      <c r="R6" t="s">
        <v>469</v>
      </c>
    </row>
    <row r="7" spans="1:18" x14ac:dyDescent="0.2">
      <c r="P7">
        <v>6</v>
      </c>
      <c r="Q7" t="s">
        <v>463</v>
      </c>
      <c r="R7" t="s">
        <v>470</v>
      </c>
    </row>
    <row r="8" spans="1:18" x14ac:dyDescent="0.2">
      <c r="P8">
        <v>7</v>
      </c>
      <c r="Q8" t="s">
        <v>462</v>
      </c>
      <c r="R8" t="s">
        <v>471</v>
      </c>
    </row>
    <row r="9" spans="1:18" ht="19" x14ac:dyDescent="0.25">
      <c r="B9" t="s">
        <v>502</v>
      </c>
      <c r="D9" s="23" t="s">
        <v>377</v>
      </c>
      <c r="J9" s="22" t="s">
        <v>373</v>
      </c>
      <c r="N9" t="s">
        <v>497</v>
      </c>
    </row>
    <row r="10" spans="1:18" x14ac:dyDescent="0.2">
      <c r="A10" t="s">
        <v>494</v>
      </c>
      <c r="D10" s="28" t="s">
        <v>422</v>
      </c>
      <c r="E10" s="28" t="s">
        <v>510</v>
      </c>
      <c r="J10" s="28" t="s">
        <v>461</v>
      </c>
      <c r="K10" s="28" t="s">
        <v>467</v>
      </c>
      <c r="M10" t="s">
        <v>472</v>
      </c>
    </row>
    <row r="11" spans="1:18" ht="35" customHeight="1" x14ac:dyDescent="0.2">
      <c r="A11" t="s">
        <v>208</v>
      </c>
      <c r="B11" t="s">
        <v>401</v>
      </c>
      <c r="C11" t="s">
        <v>206</v>
      </c>
      <c r="D11" s="3" t="s">
        <v>189</v>
      </c>
      <c r="E11" s="6" t="s">
        <v>109</v>
      </c>
      <c r="J11" s="3" t="s">
        <v>86</v>
      </c>
      <c r="K11" s="6" t="s">
        <v>445</v>
      </c>
      <c r="M11" t="s">
        <v>87</v>
      </c>
      <c r="N11" t="s">
        <v>448</v>
      </c>
      <c r="O11" t="s">
        <v>206</v>
      </c>
    </row>
    <row r="12" spans="1:18" x14ac:dyDescent="0.2">
      <c r="A12" t="s">
        <v>208</v>
      </c>
      <c r="B12" t="s">
        <v>402</v>
      </c>
      <c r="C12" t="s">
        <v>206</v>
      </c>
      <c r="D12" s="3" t="s">
        <v>47</v>
      </c>
      <c r="E12" s="6" t="s">
        <v>108</v>
      </c>
      <c r="J12" s="3" t="s">
        <v>88</v>
      </c>
      <c r="K12" s="6" t="s">
        <v>20</v>
      </c>
      <c r="M12" t="s">
        <v>87</v>
      </c>
      <c r="N12" t="s">
        <v>361</v>
      </c>
      <c r="O12" t="s">
        <v>206</v>
      </c>
    </row>
    <row r="13" spans="1:18" x14ac:dyDescent="0.2">
      <c r="A13" t="s">
        <v>208</v>
      </c>
      <c r="B13" t="s">
        <v>403</v>
      </c>
      <c r="C13" t="s">
        <v>206</v>
      </c>
      <c r="D13" s="3" t="s">
        <v>48</v>
      </c>
      <c r="E13" s="6" t="s">
        <v>110</v>
      </c>
      <c r="J13" s="3" t="s">
        <v>67</v>
      </c>
      <c r="K13" s="6" t="s">
        <v>21</v>
      </c>
      <c r="M13" t="s">
        <v>87</v>
      </c>
      <c r="N13" t="s">
        <v>362</v>
      </c>
      <c r="O13" t="s">
        <v>206</v>
      </c>
    </row>
    <row r="14" spans="1:18" x14ac:dyDescent="0.2">
      <c r="A14" t="s">
        <v>208</v>
      </c>
      <c r="B14" t="s">
        <v>479</v>
      </c>
      <c r="C14" t="s">
        <v>206</v>
      </c>
      <c r="D14" s="3" t="s">
        <v>49</v>
      </c>
      <c r="E14" s="6" t="s">
        <v>197</v>
      </c>
      <c r="J14" s="3" t="s">
        <v>68</v>
      </c>
      <c r="K14" s="6" t="s">
        <v>22</v>
      </c>
      <c r="M14" t="s">
        <v>87</v>
      </c>
      <c r="N14" t="s">
        <v>363</v>
      </c>
      <c r="O14" t="s">
        <v>206</v>
      </c>
    </row>
    <row r="15" spans="1:18" x14ac:dyDescent="0.2">
      <c r="A15" t="s">
        <v>208</v>
      </c>
      <c r="B15" t="s">
        <v>480</v>
      </c>
      <c r="C15" t="s">
        <v>206</v>
      </c>
      <c r="D15" s="3" t="s">
        <v>50</v>
      </c>
      <c r="E15" s="6" t="s">
        <v>441</v>
      </c>
      <c r="J15" s="3" t="s">
        <v>69</v>
      </c>
      <c r="K15" s="6" t="s">
        <v>447</v>
      </c>
      <c r="M15" t="s">
        <v>87</v>
      </c>
      <c r="N15" t="s">
        <v>449</v>
      </c>
      <c r="O15" t="s">
        <v>206</v>
      </c>
    </row>
    <row r="16" spans="1:18" x14ac:dyDescent="0.2">
      <c r="A16" t="s">
        <v>208</v>
      </c>
      <c r="B16" t="s">
        <v>481</v>
      </c>
      <c r="C16" t="s">
        <v>206</v>
      </c>
      <c r="D16" s="3" t="s">
        <v>51</v>
      </c>
      <c r="E16" s="6" t="s">
        <v>442</v>
      </c>
      <c r="J16" s="3" t="s">
        <v>70</v>
      </c>
      <c r="K16" s="6" t="s">
        <v>13</v>
      </c>
      <c r="M16" t="s">
        <v>87</v>
      </c>
      <c r="N16" t="s">
        <v>44</v>
      </c>
      <c r="O16" t="s">
        <v>206</v>
      </c>
    </row>
    <row r="17" spans="1:15" x14ac:dyDescent="0.2">
      <c r="A17" t="s">
        <v>208</v>
      </c>
      <c r="B17" t="s">
        <v>482</v>
      </c>
      <c r="C17" t="s">
        <v>206</v>
      </c>
      <c r="D17" s="3" t="s">
        <v>52</v>
      </c>
      <c r="E17" s="6" t="s">
        <v>443</v>
      </c>
      <c r="J17" s="3" t="s">
        <v>71</v>
      </c>
      <c r="K17" s="6" t="s">
        <v>13</v>
      </c>
      <c r="M17" t="s">
        <v>87</v>
      </c>
      <c r="N17" t="s">
        <v>44</v>
      </c>
      <c r="O17" t="s">
        <v>206</v>
      </c>
    </row>
    <row r="18" spans="1:15" x14ac:dyDescent="0.2">
      <c r="A18" t="s">
        <v>208</v>
      </c>
      <c r="B18" t="s">
        <v>483</v>
      </c>
      <c r="C18" t="s">
        <v>206</v>
      </c>
      <c r="D18" s="3" t="s">
        <v>53</v>
      </c>
      <c r="E18" s="6" t="s">
        <v>444</v>
      </c>
      <c r="J18" s="3" t="s">
        <v>72</v>
      </c>
      <c r="K18" s="6" t="s">
        <v>13</v>
      </c>
      <c r="M18" t="s">
        <v>87</v>
      </c>
      <c r="N18" t="s">
        <v>44</v>
      </c>
      <c r="O18" t="s">
        <v>206</v>
      </c>
    </row>
    <row r="19" spans="1:15" x14ac:dyDescent="0.2">
      <c r="A19" t="s">
        <v>208</v>
      </c>
      <c r="B19" t="s">
        <v>371</v>
      </c>
      <c r="C19" t="s">
        <v>206</v>
      </c>
      <c r="D19" s="3" t="s">
        <v>54</v>
      </c>
      <c r="E19" s="6" t="s">
        <v>13</v>
      </c>
      <c r="J19" s="3" t="s">
        <v>73</v>
      </c>
      <c r="K19" s="6" t="s">
        <v>13</v>
      </c>
      <c r="M19" t="s">
        <v>87</v>
      </c>
      <c r="N19" t="s">
        <v>44</v>
      </c>
      <c r="O19" t="s">
        <v>206</v>
      </c>
    </row>
    <row r="20" spans="1:15" x14ac:dyDescent="0.2">
      <c r="A20" t="s">
        <v>208</v>
      </c>
      <c r="B20" t="s">
        <v>372</v>
      </c>
      <c r="C20" t="s">
        <v>206</v>
      </c>
      <c r="D20" s="3" t="s">
        <v>55</v>
      </c>
      <c r="E20" s="6" t="s">
        <v>13</v>
      </c>
      <c r="J20" s="3" t="s">
        <v>74</v>
      </c>
      <c r="K20" s="6" t="s">
        <v>13</v>
      </c>
      <c r="M20" t="s">
        <v>87</v>
      </c>
      <c r="N20" t="s">
        <v>44</v>
      </c>
      <c r="O20" t="s">
        <v>206</v>
      </c>
    </row>
    <row r="21" spans="1:15" x14ac:dyDescent="0.2">
      <c r="A21" t="s">
        <v>208</v>
      </c>
      <c r="B21" t="s">
        <v>392</v>
      </c>
      <c r="C21" t="s">
        <v>206</v>
      </c>
      <c r="D21" s="3" t="s">
        <v>56</v>
      </c>
      <c r="E21" s="6" t="s">
        <v>13</v>
      </c>
      <c r="J21" s="3" t="s">
        <v>75</v>
      </c>
      <c r="K21" s="6" t="s">
        <v>29</v>
      </c>
      <c r="M21" t="s">
        <v>87</v>
      </c>
      <c r="N21" t="s">
        <v>365</v>
      </c>
      <c r="O21" t="s">
        <v>206</v>
      </c>
    </row>
    <row r="22" spans="1:15" x14ac:dyDescent="0.2">
      <c r="A22" t="s">
        <v>208</v>
      </c>
      <c r="B22" t="s">
        <v>393</v>
      </c>
      <c r="C22" t="s">
        <v>206</v>
      </c>
      <c r="D22" s="3" t="s">
        <v>57</v>
      </c>
      <c r="E22" s="6" t="s">
        <v>13</v>
      </c>
      <c r="J22" s="3" t="s">
        <v>76</v>
      </c>
      <c r="K22" s="6" t="s">
        <v>446</v>
      </c>
      <c r="M22" t="s">
        <v>87</v>
      </c>
      <c r="N22" t="s">
        <v>450</v>
      </c>
      <c r="O22" t="s">
        <v>206</v>
      </c>
    </row>
    <row r="23" spans="1:15" x14ac:dyDescent="0.2">
      <c r="A23" t="s">
        <v>208</v>
      </c>
      <c r="B23" t="s">
        <v>365</v>
      </c>
      <c r="C23" t="s">
        <v>206</v>
      </c>
      <c r="D23" s="3" t="s">
        <v>58</v>
      </c>
      <c r="E23" s="6" t="s">
        <v>509</v>
      </c>
      <c r="J23" s="3" t="s">
        <v>77</v>
      </c>
      <c r="K23" s="6" t="s">
        <v>31</v>
      </c>
      <c r="M23" t="s">
        <v>87</v>
      </c>
      <c r="N23" t="s">
        <v>366</v>
      </c>
      <c r="O23" t="s">
        <v>206</v>
      </c>
    </row>
    <row r="24" spans="1:15" x14ac:dyDescent="0.2">
      <c r="A24" t="s">
        <v>208</v>
      </c>
      <c r="B24" t="s">
        <v>394</v>
      </c>
      <c r="C24" t="s">
        <v>206</v>
      </c>
      <c r="D24" s="3" t="s">
        <v>59</v>
      </c>
      <c r="E24" s="6" t="s">
        <v>13</v>
      </c>
      <c r="J24" s="3" t="s">
        <v>78</v>
      </c>
      <c r="K24" s="6" t="s">
        <v>32</v>
      </c>
      <c r="M24" t="s">
        <v>87</v>
      </c>
      <c r="N24" t="s">
        <v>367</v>
      </c>
      <c r="O24" t="s">
        <v>206</v>
      </c>
    </row>
    <row r="25" spans="1:15" x14ac:dyDescent="0.2">
      <c r="A25" t="s">
        <v>208</v>
      </c>
      <c r="B25" t="s">
        <v>407</v>
      </c>
      <c r="C25" t="s">
        <v>206</v>
      </c>
      <c r="D25" s="3" t="s">
        <v>60</v>
      </c>
      <c r="E25" s="6" t="s">
        <v>13</v>
      </c>
      <c r="J25" s="3" t="s">
        <v>79</v>
      </c>
      <c r="K25" s="6" t="s">
        <v>33</v>
      </c>
      <c r="M25" t="s">
        <v>87</v>
      </c>
      <c r="N25" t="s">
        <v>368</v>
      </c>
      <c r="O25" t="s">
        <v>206</v>
      </c>
    </row>
    <row r="26" spans="1:15" x14ac:dyDescent="0.2">
      <c r="A26" t="s">
        <v>208</v>
      </c>
      <c r="B26" t="s">
        <v>408</v>
      </c>
      <c r="C26" t="s">
        <v>206</v>
      </c>
      <c r="D26" s="3" t="s">
        <v>61</v>
      </c>
      <c r="E26" s="6" t="s">
        <v>13</v>
      </c>
      <c r="J26" s="3" t="s">
        <v>80</v>
      </c>
      <c r="K26" s="6" t="s">
        <v>34</v>
      </c>
      <c r="M26" t="s">
        <v>87</v>
      </c>
      <c r="N26" t="s">
        <v>369</v>
      </c>
      <c r="O26" t="s">
        <v>206</v>
      </c>
    </row>
    <row r="27" spans="1:15" x14ac:dyDescent="0.2">
      <c r="A27" t="s">
        <v>208</v>
      </c>
      <c r="B27" t="s">
        <v>409</v>
      </c>
      <c r="C27" t="s">
        <v>206</v>
      </c>
      <c r="D27" s="3" t="s">
        <v>62</v>
      </c>
      <c r="E27" s="6" t="s">
        <v>13</v>
      </c>
      <c r="J27" s="3" t="s">
        <v>81</v>
      </c>
      <c r="K27" s="6" t="s">
        <v>13</v>
      </c>
      <c r="M27" t="s">
        <v>87</v>
      </c>
      <c r="N27" t="s">
        <v>44</v>
      </c>
      <c r="O27" t="s">
        <v>206</v>
      </c>
    </row>
    <row r="28" spans="1:15" x14ac:dyDescent="0.2">
      <c r="A28" t="s">
        <v>208</v>
      </c>
      <c r="B28" t="s">
        <v>484</v>
      </c>
      <c r="C28" t="s">
        <v>206</v>
      </c>
      <c r="D28" s="3" t="s">
        <v>63</v>
      </c>
      <c r="E28" s="6" t="s">
        <v>430</v>
      </c>
      <c r="J28" s="3" t="s">
        <v>82</v>
      </c>
      <c r="K28" s="6" t="s">
        <v>13</v>
      </c>
      <c r="M28" t="s">
        <v>87</v>
      </c>
      <c r="N28" t="s">
        <v>44</v>
      </c>
      <c r="O28" t="s">
        <v>206</v>
      </c>
    </row>
    <row r="29" spans="1:15" x14ac:dyDescent="0.2">
      <c r="A29" t="s">
        <v>208</v>
      </c>
      <c r="B29" t="s">
        <v>485</v>
      </c>
      <c r="C29" t="s">
        <v>206</v>
      </c>
      <c r="D29" s="3" t="s">
        <v>64</v>
      </c>
      <c r="E29" s="6" t="s">
        <v>431</v>
      </c>
      <c r="J29" s="3" t="s">
        <v>83</v>
      </c>
      <c r="K29" s="6" t="s">
        <v>13</v>
      </c>
      <c r="M29" t="s">
        <v>87</v>
      </c>
      <c r="N29" t="s">
        <v>44</v>
      </c>
      <c r="O29" t="s">
        <v>206</v>
      </c>
    </row>
    <row r="30" spans="1:15" x14ac:dyDescent="0.2">
      <c r="A30" t="s">
        <v>208</v>
      </c>
      <c r="B30" t="s">
        <v>410</v>
      </c>
      <c r="C30" t="s">
        <v>206</v>
      </c>
      <c r="D30" s="3" t="s">
        <v>65</v>
      </c>
      <c r="E30" s="6" t="s">
        <v>13</v>
      </c>
      <c r="J30" s="3" t="s">
        <v>84</v>
      </c>
      <c r="K30" s="6" t="s">
        <v>13</v>
      </c>
      <c r="M30" t="s">
        <v>87</v>
      </c>
      <c r="N30" t="s">
        <v>44</v>
      </c>
      <c r="O30" t="s">
        <v>206</v>
      </c>
    </row>
    <row r="31" spans="1:15" x14ac:dyDescent="0.2">
      <c r="A31" t="s">
        <v>208</v>
      </c>
      <c r="B31" t="s">
        <v>411</v>
      </c>
      <c r="C31" t="s">
        <v>206</v>
      </c>
      <c r="D31" s="3" t="s">
        <v>66</v>
      </c>
      <c r="E31" s="6" t="s">
        <v>13</v>
      </c>
      <c r="J31" s="3" t="s">
        <v>85</v>
      </c>
      <c r="K31" s="6" t="s">
        <v>13</v>
      </c>
      <c r="M31" t="s">
        <v>87</v>
      </c>
      <c r="N31" t="s">
        <v>44</v>
      </c>
      <c r="O31" t="s">
        <v>206</v>
      </c>
    </row>
    <row r="32" spans="1:15" x14ac:dyDescent="0.2">
      <c r="A32" t="s">
        <v>400</v>
      </c>
      <c r="C32" t="s">
        <v>206</v>
      </c>
      <c r="D32" s="3" t="s">
        <v>1</v>
      </c>
      <c r="E32" s="6"/>
      <c r="J32" s="3" t="s">
        <v>1</v>
      </c>
      <c r="K32" s="6"/>
      <c r="M32" t="s">
        <v>207</v>
      </c>
    </row>
    <row r="33" spans="1:15" x14ac:dyDescent="0.2">
      <c r="D33" s="3" t="s">
        <v>0</v>
      </c>
      <c r="E33" s="6"/>
      <c r="J33" s="3" t="s">
        <v>0</v>
      </c>
      <c r="K33" s="6"/>
      <c r="N33" t="s">
        <v>400</v>
      </c>
    </row>
    <row r="34" spans="1:15" x14ac:dyDescent="0.2">
      <c r="D34" s="11" t="s">
        <v>208</v>
      </c>
      <c r="E34" s="6" t="s">
        <v>201</v>
      </c>
      <c r="J34" s="8" t="s">
        <v>87</v>
      </c>
      <c r="K34" s="3" t="s">
        <v>486</v>
      </c>
    </row>
    <row r="35" spans="1:15" ht="17" thickBot="1" x14ac:dyDescent="0.25">
      <c r="D35" s="4" t="s">
        <v>2</v>
      </c>
      <c r="E35" s="7"/>
      <c r="J35" s="4" t="s">
        <v>1</v>
      </c>
      <c r="K35" s="7"/>
    </row>
    <row r="39" spans="1:15" ht="19" x14ac:dyDescent="0.25">
      <c r="B39" t="s">
        <v>503</v>
      </c>
      <c r="D39" s="23" t="s">
        <v>378</v>
      </c>
      <c r="J39" s="23" t="s">
        <v>374</v>
      </c>
      <c r="N39" t="s">
        <v>498</v>
      </c>
    </row>
    <row r="40" spans="1:15" x14ac:dyDescent="0.2">
      <c r="A40" t="s">
        <v>380</v>
      </c>
      <c r="D40" s="28" t="s">
        <v>423</v>
      </c>
      <c r="E40" s="28" t="s">
        <v>511</v>
      </c>
      <c r="J40" s="28" t="s">
        <v>460</v>
      </c>
      <c r="K40" s="28" t="s">
        <v>468</v>
      </c>
      <c r="M40" t="s">
        <v>490</v>
      </c>
    </row>
    <row r="41" spans="1:15" ht="29" customHeight="1" x14ac:dyDescent="0.2">
      <c r="A41" t="s">
        <v>208</v>
      </c>
      <c r="B41" t="s">
        <v>514</v>
      </c>
      <c r="C41" t="s">
        <v>206</v>
      </c>
      <c r="D41" s="3" t="s">
        <v>189</v>
      </c>
      <c r="E41" s="6" t="s">
        <v>434</v>
      </c>
      <c r="J41" s="3" t="s">
        <v>86</v>
      </c>
      <c r="K41" s="6" t="s">
        <v>451</v>
      </c>
      <c r="M41" t="s">
        <v>87</v>
      </c>
      <c r="N41" t="s">
        <v>473</v>
      </c>
      <c r="O41" t="s">
        <v>206</v>
      </c>
    </row>
    <row r="42" spans="1:15" x14ac:dyDescent="0.2">
      <c r="A42" t="s">
        <v>208</v>
      </c>
      <c r="B42" t="s">
        <v>515</v>
      </c>
      <c r="C42" t="s">
        <v>206</v>
      </c>
      <c r="D42" s="3" t="s">
        <v>47</v>
      </c>
      <c r="E42" s="6" t="s">
        <v>435</v>
      </c>
      <c r="J42" s="3" t="s">
        <v>88</v>
      </c>
      <c r="K42" s="6" t="s">
        <v>452</v>
      </c>
      <c r="M42" t="s">
        <v>87</v>
      </c>
      <c r="N42" t="s">
        <v>474</v>
      </c>
      <c r="O42" t="s">
        <v>206</v>
      </c>
    </row>
    <row r="43" spans="1:15" x14ac:dyDescent="0.2">
      <c r="A43" t="s">
        <v>208</v>
      </c>
      <c r="B43" t="s">
        <v>516</v>
      </c>
      <c r="C43" t="s">
        <v>206</v>
      </c>
      <c r="D43" s="3" t="s">
        <v>48</v>
      </c>
      <c r="E43" s="6" t="s">
        <v>436</v>
      </c>
      <c r="J43" s="3" t="s">
        <v>67</v>
      </c>
      <c r="K43" s="6" t="s">
        <v>453</v>
      </c>
      <c r="M43" t="s">
        <v>87</v>
      </c>
      <c r="N43" t="s">
        <v>475</v>
      </c>
      <c r="O43" t="s">
        <v>206</v>
      </c>
    </row>
    <row r="44" spans="1:15" x14ac:dyDescent="0.2">
      <c r="A44" t="s">
        <v>208</v>
      </c>
      <c r="B44" t="s">
        <v>517</v>
      </c>
      <c r="C44" t="s">
        <v>206</v>
      </c>
      <c r="D44" s="3" t="s">
        <v>49</v>
      </c>
      <c r="E44" s="6" t="s">
        <v>437</v>
      </c>
      <c r="J44" s="3" t="s">
        <v>68</v>
      </c>
      <c r="K44" s="6" t="s">
        <v>454</v>
      </c>
      <c r="M44" t="s">
        <v>87</v>
      </c>
      <c r="N44" t="s">
        <v>476</v>
      </c>
      <c r="O44" t="s">
        <v>206</v>
      </c>
    </row>
    <row r="45" spans="1:15" x14ac:dyDescent="0.2">
      <c r="A45" t="s">
        <v>208</v>
      </c>
      <c r="B45" t="s">
        <v>370</v>
      </c>
      <c r="C45" t="s">
        <v>206</v>
      </c>
      <c r="D45" s="3" t="s">
        <v>50</v>
      </c>
      <c r="E45" s="6" t="s">
        <v>438</v>
      </c>
      <c r="J45" s="3" t="s">
        <v>69</v>
      </c>
      <c r="K45" s="6" t="s">
        <v>455</v>
      </c>
      <c r="M45" t="s">
        <v>87</v>
      </c>
      <c r="N45" t="s">
        <v>370</v>
      </c>
      <c r="O45" t="s">
        <v>206</v>
      </c>
    </row>
    <row r="46" spans="1:15" x14ac:dyDescent="0.2">
      <c r="A46" t="s">
        <v>208</v>
      </c>
      <c r="B46" t="s">
        <v>513</v>
      </c>
      <c r="C46" t="s">
        <v>206</v>
      </c>
      <c r="D46" s="3" t="s">
        <v>51</v>
      </c>
      <c r="E46" s="6" t="s">
        <v>439</v>
      </c>
      <c r="J46" s="3" t="s">
        <v>70</v>
      </c>
      <c r="K46" s="6" t="s">
        <v>456</v>
      </c>
      <c r="M46" t="s">
        <v>87</v>
      </c>
      <c r="N46" t="s">
        <v>477</v>
      </c>
      <c r="O46" t="s">
        <v>206</v>
      </c>
    </row>
    <row r="47" spans="1:15" x14ac:dyDescent="0.2">
      <c r="A47" t="s">
        <v>208</v>
      </c>
      <c r="B47" t="s">
        <v>478</v>
      </c>
      <c r="C47" t="s">
        <v>206</v>
      </c>
      <c r="D47" s="3" t="s">
        <v>52</v>
      </c>
      <c r="E47" s="6" t="s">
        <v>440</v>
      </c>
      <c r="J47" s="3" t="s">
        <v>71</v>
      </c>
      <c r="K47" s="6" t="s">
        <v>457</v>
      </c>
      <c r="M47" t="s">
        <v>87</v>
      </c>
      <c r="N47" t="s">
        <v>478</v>
      </c>
      <c r="O47" t="s">
        <v>206</v>
      </c>
    </row>
    <row r="48" spans="1:15" x14ac:dyDescent="0.2">
      <c r="A48" t="s">
        <v>208</v>
      </c>
      <c r="B48" t="s">
        <v>371</v>
      </c>
      <c r="C48" t="s">
        <v>206</v>
      </c>
      <c r="D48" s="3" t="s">
        <v>53</v>
      </c>
      <c r="E48" s="6" t="s">
        <v>13</v>
      </c>
      <c r="J48" s="3" t="s">
        <v>72</v>
      </c>
      <c r="K48" s="6" t="s">
        <v>44</v>
      </c>
      <c r="M48" t="s">
        <v>87</v>
      </c>
      <c r="N48" t="s">
        <v>215</v>
      </c>
      <c r="O48" t="s">
        <v>206</v>
      </c>
    </row>
    <row r="49" spans="1:15" x14ac:dyDescent="0.2">
      <c r="A49" t="s">
        <v>208</v>
      </c>
      <c r="B49" t="s">
        <v>372</v>
      </c>
      <c r="C49" t="s">
        <v>206</v>
      </c>
      <c r="D49" s="3" t="s">
        <v>54</v>
      </c>
      <c r="E49" s="6" t="s">
        <v>13</v>
      </c>
      <c r="J49" s="3" t="s">
        <v>73</v>
      </c>
      <c r="K49" s="6" t="s">
        <v>44</v>
      </c>
      <c r="M49" t="s">
        <v>87</v>
      </c>
      <c r="N49" t="s">
        <v>216</v>
      </c>
      <c r="O49" t="s">
        <v>206</v>
      </c>
    </row>
    <row r="50" spans="1:15" x14ac:dyDescent="0.2">
      <c r="A50" t="s">
        <v>208</v>
      </c>
      <c r="B50" t="s">
        <v>392</v>
      </c>
      <c r="C50" t="s">
        <v>206</v>
      </c>
      <c r="D50" s="3" t="s">
        <v>55</v>
      </c>
      <c r="E50" s="6" t="s">
        <v>13</v>
      </c>
      <c r="J50" s="3" t="s">
        <v>74</v>
      </c>
      <c r="K50" s="6" t="s">
        <v>44</v>
      </c>
      <c r="M50" t="s">
        <v>87</v>
      </c>
      <c r="N50" t="s">
        <v>217</v>
      </c>
      <c r="O50" t="s">
        <v>206</v>
      </c>
    </row>
    <row r="51" spans="1:15" x14ac:dyDescent="0.2">
      <c r="A51" t="s">
        <v>208</v>
      </c>
      <c r="B51" t="s">
        <v>389</v>
      </c>
      <c r="C51" t="s">
        <v>206</v>
      </c>
      <c r="D51" s="3" t="s">
        <v>56</v>
      </c>
      <c r="E51" s="6" t="s">
        <v>7</v>
      </c>
      <c r="J51" s="3" t="s">
        <v>75</v>
      </c>
      <c r="K51" s="6" t="s">
        <v>458</v>
      </c>
      <c r="M51" t="s">
        <v>87</v>
      </c>
      <c r="N51" t="s">
        <v>432</v>
      </c>
      <c r="O51" t="s">
        <v>206</v>
      </c>
    </row>
    <row r="52" spans="1:15" x14ac:dyDescent="0.2">
      <c r="A52" t="s">
        <v>208</v>
      </c>
      <c r="B52" t="s">
        <v>44</v>
      </c>
      <c r="C52" t="s">
        <v>206</v>
      </c>
      <c r="D52" s="3" t="s">
        <v>57</v>
      </c>
      <c r="E52" s="6" t="s">
        <v>13</v>
      </c>
      <c r="J52" s="3" t="s">
        <v>76</v>
      </c>
      <c r="K52" s="6" t="s">
        <v>44</v>
      </c>
      <c r="M52" t="s">
        <v>87</v>
      </c>
      <c r="N52" t="s">
        <v>219</v>
      </c>
      <c r="O52" t="s">
        <v>206</v>
      </c>
    </row>
    <row r="53" spans="1:15" x14ac:dyDescent="0.2">
      <c r="A53" t="s">
        <v>208</v>
      </c>
      <c r="B53" t="s">
        <v>365</v>
      </c>
      <c r="C53" t="s">
        <v>206</v>
      </c>
      <c r="D53" s="3" t="s">
        <v>58</v>
      </c>
      <c r="E53" s="6" t="s">
        <v>520</v>
      </c>
      <c r="J53" s="3" t="s">
        <v>77</v>
      </c>
      <c r="K53" s="6" t="s">
        <v>29</v>
      </c>
      <c r="M53" t="s">
        <v>87</v>
      </c>
      <c r="N53" t="s">
        <v>365</v>
      </c>
      <c r="O53" t="s">
        <v>206</v>
      </c>
    </row>
    <row r="54" spans="1:15" x14ac:dyDescent="0.2">
      <c r="A54" t="s">
        <v>208</v>
      </c>
      <c r="B54" t="s">
        <v>393</v>
      </c>
      <c r="C54" t="s">
        <v>206</v>
      </c>
      <c r="D54" s="3" t="s">
        <v>59</v>
      </c>
      <c r="E54" s="6" t="s">
        <v>13</v>
      </c>
      <c r="J54" s="3" t="s">
        <v>78</v>
      </c>
      <c r="K54" s="6" t="s">
        <v>44</v>
      </c>
      <c r="M54" t="s">
        <v>87</v>
      </c>
      <c r="N54" t="s">
        <v>221</v>
      </c>
      <c r="O54" t="s">
        <v>206</v>
      </c>
    </row>
    <row r="55" spans="1:15" x14ac:dyDescent="0.2">
      <c r="A55" t="s">
        <v>208</v>
      </c>
      <c r="B55" t="s">
        <v>394</v>
      </c>
      <c r="C55" t="s">
        <v>206</v>
      </c>
      <c r="D55" s="3" t="s">
        <v>60</v>
      </c>
      <c r="E55" s="6" t="s">
        <v>13</v>
      </c>
      <c r="J55" s="3" t="s">
        <v>79</v>
      </c>
      <c r="K55" s="6" t="s">
        <v>44</v>
      </c>
      <c r="M55" t="s">
        <v>87</v>
      </c>
      <c r="N55" t="s">
        <v>222</v>
      </c>
      <c r="O55" t="s">
        <v>206</v>
      </c>
    </row>
    <row r="56" spans="1:15" x14ac:dyDescent="0.2">
      <c r="A56" t="s">
        <v>208</v>
      </c>
      <c r="B56" t="s">
        <v>407</v>
      </c>
      <c r="C56" t="s">
        <v>206</v>
      </c>
      <c r="D56" s="3" t="s">
        <v>61</v>
      </c>
      <c r="E56" s="6" t="s">
        <v>13</v>
      </c>
      <c r="J56" s="3" t="s">
        <v>80</v>
      </c>
      <c r="K56" s="6" t="s">
        <v>44</v>
      </c>
      <c r="M56" t="s">
        <v>87</v>
      </c>
      <c r="N56" t="s">
        <v>223</v>
      </c>
      <c r="O56" t="s">
        <v>206</v>
      </c>
    </row>
    <row r="57" spans="1:15" x14ac:dyDescent="0.2">
      <c r="A57" t="s">
        <v>208</v>
      </c>
      <c r="B57" t="s">
        <v>408</v>
      </c>
      <c r="C57" t="s">
        <v>206</v>
      </c>
      <c r="D57" s="3" t="s">
        <v>62</v>
      </c>
      <c r="E57" s="6" t="s">
        <v>13</v>
      </c>
      <c r="J57" s="3" t="s">
        <v>81</v>
      </c>
      <c r="K57" s="6" t="s">
        <v>44</v>
      </c>
      <c r="M57" t="s">
        <v>87</v>
      </c>
      <c r="N57" t="s">
        <v>224</v>
      </c>
      <c r="O57" t="s">
        <v>206</v>
      </c>
    </row>
    <row r="58" spans="1:15" x14ac:dyDescent="0.2">
      <c r="A58" t="s">
        <v>208</v>
      </c>
      <c r="B58" t="s">
        <v>409</v>
      </c>
      <c r="C58" t="s">
        <v>206</v>
      </c>
      <c r="D58" s="3" t="s">
        <v>63</v>
      </c>
      <c r="E58" s="6" t="s">
        <v>13</v>
      </c>
      <c r="J58" s="3" t="s">
        <v>82</v>
      </c>
      <c r="K58" s="6" t="s">
        <v>44</v>
      </c>
      <c r="M58" t="s">
        <v>87</v>
      </c>
      <c r="N58" t="s">
        <v>225</v>
      </c>
      <c r="O58" t="s">
        <v>206</v>
      </c>
    </row>
    <row r="59" spans="1:15" x14ac:dyDescent="0.2">
      <c r="A59" t="s">
        <v>208</v>
      </c>
      <c r="B59" t="s">
        <v>410</v>
      </c>
      <c r="C59" t="s">
        <v>206</v>
      </c>
      <c r="D59" s="3" t="s">
        <v>64</v>
      </c>
      <c r="E59" s="6" t="s">
        <v>13</v>
      </c>
      <c r="J59" s="3" t="s">
        <v>83</v>
      </c>
      <c r="K59" s="6" t="s">
        <v>44</v>
      </c>
      <c r="M59" t="s">
        <v>87</v>
      </c>
      <c r="N59" t="s">
        <v>226</v>
      </c>
      <c r="O59" t="s">
        <v>206</v>
      </c>
    </row>
    <row r="60" spans="1:15" x14ac:dyDescent="0.2">
      <c r="A60" t="s">
        <v>208</v>
      </c>
      <c r="B60" t="s">
        <v>411</v>
      </c>
      <c r="C60" t="s">
        <v>206</v>
      </c>
      <c r="D60" s="3" t="s">
        <v>65</v>
      </c>
      <c r="E60" s="6" t="s">
        <v>13</v>
      </c>
      <c r="J60" s="3" t="s">
        <v>84</v>
      </c>
      <c r="K60" s="6" t="s">
        <v>44</v>
      </c>
      <c r="M60" t="s">
        <v>87</v>
      </c>
      <c r="N60" t="s">
        <v>227</v>
      </c>
      <c r="O60" t="s">
        <v>206</v>
      </c>
    </row>
    <row r="61" spans="1:15" x14ac:dyDescent="0.2">
      <c r="A61" t="s">
        <v>208</v>
      </c>
      <c r="B61" t="s">
        <v>399</v>
      </c>
      <c r="C61" t="s">
        <v>206</v>
      </c>
      <c r="D61" s="3" t="s">
        <v>66</v>
      </c>
      <c r="E61" s="6" t="s">
        <v>18</v>
      </c>
      <c r="J61" s="3" t="s">
        <v>85</v>
      </c>
      <c r="K61" s="6" t="s">
        <v>44</v>
      </c>
      <c r="M61" t="s">
        <v>87</v>
      </c>
      <c r="N61" t="s">
        <v>228</v>
      </c>
      <c r="O61" t="s">
        <v>206</v>
      </c>
    </row>
    <row r="62" spans="1:15" x14ac:dyDescent="0.2">
      <c r="A62" t="s">
        <v>400</v>
      </c>
      <c r="C62" t="s">
        <v>206</v>
      </c>
      <c r="D62" s="3" t="s">
        <v>1</v>
      </c>
      <c r="E62" s="6"/>
      <c r="J62" s="3" t="s">
        <v>1</v>
      </c>
      <c r="K62" s="6"/>
      <c r="M62" t="s">
        <v>207</v>
      </c>
    </row>
    <row r="63" spans="1:15" x14ac:dyDescent="0.2">
      <c r="D63" s="3" t="s">
        <v>0</v>
      </c>
      <c r="E63" s="6"/>
      <c r="J63" s="3" t="s">
        <v>0</v>
      </c>
      <c r="K63" s="6"/>
    </row>
    <row r="64" spans="1:15" x14ac:dyDescent="0.2">
      <c r="D64" s="11" t="s">
        <v>208</v>
      </c>
      <c r="E64" s="6" t="s">
        <v>202</v>
      </c>
      <c r="J64" s="8" t="s">
        <v>87</v>
      </c>
      <c r="K64" s="3" t="s">
        <v>487</v>
      </c>
    </row>
    <row r="65" spans="1:15" ht="17" thickBot="1" x14ac:dyDescent="0.25">
      <c r="D65" s="4" t="s">
        <v>2</v>
      </c>
      <c r="E65" s="7"/>
      <c r="J65" s="4" t="s">
        <v>1</v>
      </c>
      <c r="K65" s="7"/>
    </row>
    <row r="71" spans="1:15" ht="19" x14ac:dyDescent="0.25">
      <c r="B71" s="29" t="s">
        <v>504</v>
      </c>
      <c r="D71" s="23" t="s">
        <v>379</v>
      </c>
      <c r="J71" s="23" t="s">
        <v>375</v>
      </c>
      <c r="N71" s="29" t="s">
        <v>499</v>
      </c>
    </row>
    <row r="72" spans="1:15" x14ac:dyDescent="0.2">
      <c r="A72" t="s">
        <v>419</v>
      </c>
      <c r="D72" s="28" t="s">
        <v>459</v>
      </c>
      <c r="E72" s="28" t="s">
        <v>512</v>
      </c>
      <c r="J72" s="28" t="s">
        <v>518</v>
      </c>
      <c r="K72" s="28" t="s">
        <v>469</v>
      </c>
      <c r="M72" t="s">
        <v>491</v>
      </c>
    </row>
    <row r="73" spans="1:15" x14ac:dyDescent="0.2">
      <c r="A73" t="s">
        <v>208</v>
      </c>
      <c r="B73" t="s">
        <v>401</v>
      </c>
      <c r="C73" t="s">
        <v>206</v>
      </c>
      <c r="D73" s="3" t="s">
        <v>189</v>
      </c>
      <c r="E73" s="6" t="s">
        <v>109</v>
      </c>
      <c r="J73" s="3" t="s">
        <v>86</v>
      </c>
      <c r="K73" s="6" t="s">
        <v>113</v>
      </c>
      <c r="M73" t="s">
        <v>87</v>
      </c>
      <c r="N73" t="s">
        <v>505</v>
      </c>
      <c r="O73" t="s">
        <v>206</v>
      </c>
    </row>
    <row r="74" spans="1:15" x14ac:dyDescent="0.2">
      <c r="A74" t="s">
        <v>208</v>
      </c>
      <c r="B74" t="s">
        <v>402</v>
      </c>
      <c r="C74" t="s">
        <v>206</v>
      </c>
      <c r="D74" s="3" t="s">
        <v>47</v>
      </c>
      <c r="E74" s="6" t="s">
        <v>108</v>
      </c>
      <c r="J74" s="3" t="s">
        <v>88</v>
      </c>
      <c r="K74" s="6" t="s">
        <v>114</v>
      </c>
      <c r="M74" t="s">
        <v>87</v>
      </c>
      <c r="N74" t="s">
        <v>506</v>
      </c>
      <c r="O74" t="s">
        <v>206</v>
      </c>
    </row>
    <row r="75" spans="1:15" x14ac:dyDescent="0.2">
      <c r="A75" t="s">
        <v>208</v>
      </c>
      <c r="B75" t="s">
        <v>403</v>
      </c>
      <c r="C75" t="s">
        <v>206</v>
      </c>
      <c r="D75" s="3" t="s">
        <v>48</v>
      </c>
      <c r="E75" s="6" t="s">
        <v>110</v>
      </c>
      <c r="J75" s="3" t="s">
        <v>67</v>
      </c>
      <c r="K75" s="6" t="s">
        <v>115</v>
      </c>
      <c r="M75" t="s">
        <v>87</v>
      </c>
      <c r="N75" t="s">
        <v>507</v>
      </c>
      <c r="O75" t="s">
        <v>206</v>
      </c>
    </row>
    <row r="76" spans="1:15" x14ac:dyDescent="0.2">
      <c r="A76" t="s">
        <v>208</v>
      </c>
      <c r="B76" t="s">
        <v>404</v>
      </c>
      <c r="C76" t="s">
        <v>206</v>
      </c>
      <c r="D76" s="3" t="s">
        <v>49</v>
      </c>
      <c r="E76" s="6" t="s">
        <v>111</v>
      </c>
      <c r="J76" s="3" t="s">
        <v>68</v>
      </c>
      <c r="K76" s="6" t="s">
        <v>116</v>
      </c>
      <c r="M76" t="s">
        <v>87</v>
      </c>
      <c r="N76" t="s">
        <v>508</v>
      </c>
      <c r="O76" t="s">
        <v>206</v>
      </c>
    </row>
    <row r="77" spans="1:15" x14ac:dyDescent="0.2">
      <c r="A77" t="s">
        <v>208</v>
      </c>
      <c r="B77" t="s">
        <v>371</v>
      </c>
      <c r="C77" t="s">
        <v>206</v>
      </c>
      <c r="D77" s="3" t="s">
        <v>50</v>
      </c>
      <c r="E77" s="6" t="s">
        <v>8</v>
      </c>
      <c r="J77" s="3" t="s">
        <v>69</v>
      </c>
      <c r="K77" s="6" t="s">
        <v>44</v>
      </c>
      <c r="M77" t="s">
        <v>87</v>
      </c>
      <c r="N77" t="s">
        <v>212</v>
      </c>
      <c r="O77" t="s">
        <v>206</v>
      </c>
    </row>
    <row r="78" spans="1:15" x14ac:dyDescent="0.2">
      <c r="A78" t="s">
        <v>208</v>
      </c>
      <c r="B78" t="s">
        <v>372</v>
      </c>
      <c r="C78" t="s">
        <v>206</v>
      </c>
      <c r="D78" s="3" t="s">
        <v>51</v>
      </c>
      <c r="E78" s="6" t="s">
        <v>8</v>
      </c>
      <c r="J78" s="3" t="s">
        <v>70</v>
      </c>
      <c r="K78" s="6" t="s">
        <v>44</v>
      </c>
      <c r="M78" t="s">
        <v>87</v>
      </c>
      <c r="N78" t="s">
        <v>213</v>
      </c>
      <c r="O78" t="s">
        <v>206</v>
      </c>
    </row>
    <row r="79" spans="1:15" x14ac:dyDescent="0.2">
      <c r="A79" t="s">
        <v>208</v>
      </c>
      <c r="B79" t="s">
        <v>392</v>
      </c>
      <c r="C79" t="s">
        <v>206</v>
      </c>
      <c r="D79" s="3" t="s">
        <v>52</v>
      </c>
      <c r="E79" s="6" t="s">
        <v>8</v>
      </c>
      <c r="J79" s="3" t="s">
        <v>71</v>
      </c>
      <c r="K79" s="6" t="s">
        <v>44</v>
      </c>
      <c r="M79" t="s">
        <v>87</v>
      </c>
      <c r="N79" t="s">
        <v>214</v>
      </c>
      <c r="O79" t="s">
        <v>206</v>
      </c>
    </row>
    <row r="80" spans="1:15" x14ac:dyDescent="0.2">
      <c r="A80" t="s">
        <v>208</v>
      </c>
      <c r="B80" t="s">
        <v>393</v>
      </c>
      <c r="C80" t="s">
        <v>206</v>
      </c>
      <c r="D80" s="3" t="s">
        <v>53</v>
      </c>
      <c r="E80" s="6" t="s">
        <v>8</v>
      </c>
      <c r="J80" s="3" t="s">
        <v>72</v>
      </c>
      <c r="K80" s="6" t="s">
        <v>44</v>
      </c>
      <c r="M80" t="s">
        <v>87</v>
      </c>
      <c r="N80" t="s">
        <v>215</v>
      </c>
      <c r="O80" t="s">
        <v>206</v>
      </c>
    </row>
    <row r="81" spans="1:15" x14ac:dyDescent="0.2">
      <c r="A81" t="s">
        <v>208</v>
      </c>
      <c r="B81" t="s">
        <v>394</v>
      </c>
      <c r="C81" t="s">
        <v>206</v>
      </c>
      <c r="D81" s="3" t="s">
        <v>54</v>
      </c>
      <c r="E81" s="6" t="s">
        <v>8</v>
      </c>
      <c r="J81" s="3" t="s">
        <v>73</v>
      </c>
      <c r="K81" s="6" t="s">
        <v>44</v>
      </c>
      <c r="M81" t="s">
        <v>87</v>
      </c>
      <c r="N81" t="s">
        <v>216</v>
      </c>
      <c r="O81" t="s">
        <v>206</v>
      </c>
    </row>
    <row r="82" spans="1:15" x14ac:dyDescent="0.2">
      <c r="A82" t="s">
        <v>208</v>
      </c>
      <c r="B82" t="s">
        <v>407</v>
      </c>
      <c r="C82" t="s">
        <v>206</v>
      </c>
      <c r="D82" s="3" t="s">
        <v>55</v>
      </c>
      <c r="E82" s="6" t="s">
        <v>8</v>
      </c>
      <c r="J82" s="3" t="s">
        <v>74</v>
      </c>
      <c r="K82" s="6" t="s">
        <v>44</v>
      </c>
      <c r="M82" t="s">
        <v>87</v>
      </c>
      <c r="N82" t="s">
        <v>217</v>
      </c>
      <c r="O82" t="s">
        <v>206</v>
      </c>
    </row>
    <row r="83" spans="1:15" x14ac:dyDescent="0.2">
      <c r="A83" t="s">
        <v>208</v>
      </c>
      <c r="B83" t="s">
        <v>408</v>
      </c>
      <c r="C83" t="s">
        <v>206</v>
      </c>
      <c r="D83" s="3" t="s">
        <v>56</v>
      </c>
      <c r="E83" s="6" t="s">
        <v>8</v>
      </c>
      <c r="J83" s="3" t="s">
        <v>75</v>
      </c>
      <c r="K83" s="6" t="s">
        <v>29</v>
      </c>
      <c r="M83" t="s">
        <v>87</v>
      </c>
      <c r="N83" t="s">
        <v>509</v>
      </c>
      <c r="O83" t="s">
        <v>206</v>
      </c>
    </row>
    <row r="84" spans="1:15" x14ac:dyDescent="0.2">
      <c r="A84" t="s">
        <v>208</v>
      </c>
      <c r="B84" t="s">
        <v>409</v>
      </c>
      <c r="C84" t="s">
        <v>206</v>
      </c>
      <c r="D84" s="3" t="s">
        <v>57</v>
      </c>
      <c r="E84" s="6" t="s">
        <v>8</v>
      </c>
      <c r="J84" s="3" t="s">
        <v>76</v>
      </c>
      <c r="K84" s="6" t="s">
        <v>44</v>
      </c>
      <c r="M84" t="s">
        <v>87</v>
      </c>
      <c r="N84" t="s">
        <v>219</v>
      </c>
      <c r="O84" t="s">
        <v>206</v>
      </c>
    </row>
    <row r="85" spans="1:15" x14ac:dyDescent="0.2">
      <c r="A85" t="s">
        <v>208</v>
      </c>
      <c r="B85" t="s">
        <v>365</v>
      </c>
      <c r="C85" t="s">
        <v>206</v>
      </c>
      <c r="D85" s="3" t="s">
        <v>58</v>
      </c>
      <c r="E85" s="6" t="s">
        <v>520</v>
      </c>
      <c r="J85" s="3" t="s">
        <v>77</v>
      </c>
      <c r="K85" s="6" t="s">
        <v>44</v>
      </c>
      <c r="M85" t="s">
        <v>87</v>
      </c>
      <c r="N85" t="s">
        <v>220</v>
      </c>
      <c r="O85" t="s">
        <v>206</v>
      </c>
    </row>
    <row r="86" spans="1:15" x14ac:dyDescent="0.2">
      <c r="A86" t="s">
        <v>208</v>
      </c>
      <c r="B86" t="s">
        <v>410</v>
      </c>
      <c r="C86" t="s">
        <v>206</v>
      </c>
      <c r="D86" s="3" t="s">
        <v>59</v>
      </c>
      <c r="E86" s="6" t="s">
        <v>8</v>
      </c>
      <c r="J86" s="3" t="s">
        <v>78</v>
      </c>
      <c r="K86" s="6" t="s">
        <v>44</v>
      </c>
      <c r="M86" t="s">
        <v>87</v>
      </c>
      <c r="N86" t="s">
        <v>221</v>
      </c>
      <c r="O86" t="s">
        <v>206</v>
      </c>
    </row>
    <row r="87" spans="1:15" x14ac:dyDescent="0.2">
      <c r="A87" t="s">
        <v>208</v>
      </c>
      <c r="B87" t="s">
        <v>411</v>
      </c>
      <c r="C87" t="s">
        <v>206</v>
      </c>
      <c r="D87" s="3" t="s">
        <v>60</v>
      </c>
      <c r="E87" s="6" t="s">
        <v>8</v>
      </c>
      <c r="J87" s="3" t="s">
        <v>79</v>
      </c>
      <c r="K87" s="6" t="s">
        <v>44</v>
      </c>
      <c r="M87" t="s">
        <v>87</v>
      </c>
      <c r="N87" t="s">
        <v>222</v>
      </c>
      <c r="O87" t="s">
        <v>206</v>
      </c>
    </row>
    <row r="88" spans="1:15" x14ac:dyDescent="0.2">
      <c r="A88" t="s">
        <v>208</v>
      </c>
      <c r="B88" t="s">
        <v>412</v>
      </c>
      <c r="C88" t="s">
        <v>206</v>
      </c>
      <c r="D88" s="3" t="s">
        <v>61</v>
      </c>
      <c r="E88" s="6" t="s">
        <v>8</v>
      </c>
      <c r="J88" s="3" t="s">
        <v>80</v>
      </c>
      <c r="K88" s="6" t="s">
        <v>44</v>
      </c>
      <c r="M88" t="s">
        <v>87</v>
      </c>
      <c r="N88" t="s">
        <v>223</v>
      </c>
      <c r="O88" t="s">
        <v>206</v>
      </c>
    </row>
    <row r="89" spans="1:15" x14ac:dyDescent="0.2">
      <c r="A89" t="s">
        <v>208</v>
      </c>
      <c r="B89" t="s">
        <v>413</v>
      </c>
      <c r="C89" t="s">
        <v>206</v>
      </c>
      <c r="D89" s="3" t="s">
        <v>62</v>
      </c>
      <c r="E89" s="6" t="s">
        <v>8</v>
      </c>
      <c r="J89" s="3" t="s">
        <v>81</v>
      </c>
      <c r="K89" s="6" t="s">
        <v>44</v>
      </c>
      <c r="M89" t="s">
        <v>87</v>
      </c>
      <c r="N89" t="s">
        <v>224</v>
      </c>
      <c r="O89" t="s">
        <v>206</v>
      </c>
    </row>
    <row r="90" spans="1:15" x14ac:dyDescent="0.2">
      <c r="A90" t="s">
        <v>208</v>
      </c>
      <c r="B90" t="s">
        <v>405</v>
      </c>
      <c r="C90" t="s">
        <v>206</v>
      </c>
      <c r="D90" s="3" t="s">
        <v>63</v>
      </c>
      <c r="E90" s="6" t="s">
        <v>420</v>
      </c>
      <c r="J90" s="3" t="s">
        <v>82</v>
      </c>
      <c r="K90" s="6" t="s">
        <v>44</v>
      </c>
      <c r="M90" t="s">
        <v>87</v>
      </c>
      <c r="N90" t="s">
        <v>225</v>
      </c>
      <c r="O90" t="s">
        <v>206</v>
      </c>
    </row>
    <row r="91" spans="1:15" x14ac:dyDescent="0.2">
      <c r="A91" t="s">
        <v>208</v>
      </c>
      <c r="B91" t="s">
        <v>406</v>
      </c>
      <c r="C91" t="s">
        <v>206</v>
      </c>
      <c r="D91" s="3" t="s">
        <v>64</v>
      </c>
      <c r="E91" s="6" t="s">
        <v>421</v>
      </c>
      <c r="J91" s="3" t="s">
        <v>83</v>
      </c>
      <c r="K91" s="6" t="s">
        <v>44</v>
      </c>
      <c r="M91" t="s">
        <v>87</v>
      </c>
      <c r="N91" t="s">
        <v>226</v>
      </c>
      <c r="O91" t="s">
        <v>206</v>
      </c>
    </row>
    <row r="92" spans="1:15" x14ac:dyDescent="0.2">
      <c r="A92" t="s">
        <v>208</v>
      </c>
      <c r="B92" t="s">
        <v>414</v>
      </c>
      <c r="C92" t="s">
        <v>206</v>
      </c>
      <c r="D92" s="3" t="s">
        <v>65</v>
      </c>
      <c r="E92" s="6" t="s">
        <v>8</v>
      </c>
      <c r="J92" s="3" t="s">
        <v>84</v>
      </c>
      <c r="K92" s="6" t="s">
        <v>44</v>
      </c>
      <c r="M92" t="s">
        <v>87</v>
      </c>
      <c r="N92" t="s">
        <v>227</v>
      </c>
      <c r="O92" t="s">
        <v>206</v>
      </c>
    </row>
    <row r="93" spans="1:15" x14ac:dyDescent="0.2">
      <c r="A93" t="s">
        <v>208</v>
      </c>
      <c r="B93" t="s">
        <v>364</v>
      </c>
      <c r="C93" t="s">
        <v>206</v>
      </c>
      <c r="D93" s="3" t="s">
        <v>66</v>
      </c>
      <c r="E93" s="6" t="s">
        <v>18</v>
      </c>
      <c r="J93" s="3" t="s">
        <v>85</v>
      </c>
      <c r="K93" s="6" t="s">
        <v>44</v>
      </c>
      <c r="M93" t="s">
        <v>87</v>
      </c>
      <c r="N93" t="s">
        <v>228</v>
      </c>
      <c r="O93" t="s">
        <v>206</v>
      </c>
    </row>
    <row r="94" spans="1:15" x14ac:dyDescent="0.2">
      <c r="A94" t="s">
        <v>400</v>
      </c>
      <c r="C94" t="s">
        <v>206</v>
      </c>
      <c r="D94" s="3" t="s">
        <v>1</v>
      </c>
      <c r="E94" s="6"/>
      <c r="J94" s="3" t="s">
        <v>1</v>
      </c>
      <c r="K94" s="6"/>
      <c r="M94" t="s">
        <v>207</v>
      </c>
    </row>
    <row r="95" spans="1:15" x14ac:dyDescent="0.2">
      <c r="D95" s="3" t="s">
        <v>0</v>
      </c>
      <c r="E95" s="6"/>
      <c r="J95" s="3" t="s">
        <v>0</v>
      </c>
      <c r="K95" s="6"/>
    </row>
    <row r="96" spans="1:15" x14ac:dyDescent="0.2">
      <c r="D96" s="10" t="s">
        <v>208</v>
      </c>
      <c r="E96" s="6" t="s">
        <v>489</v>
      </c>
      <c r="J96" s="8" t="s">
        <v>87</v>
      </c>
      <c r="K96" s="3" t="s">
        <v>488</v>
      </c>
    </row>
    <row r="97" spans="2:15" ht="17" thickBot="1" x14ac:dyDescent="0.25">
      <c r="D97" s="4" t="s">
        <v>2</v>
      </c>
      <c r="E97" s="7"/>
      <c r="J97" s="4" t="s">
        <v>1</v>
      </c>
      <c r="K97" s="7"/>
    </row>
    <row r="100" spans="2:15" x14ac:dyDescent="0.2">
      <c r="B100" s="12" t="s">
        <v>188</v>
      </c>
      <c r="C100" s="12">
        <v>0</v>
      </c>
      <c r="D100" s="12" t="s">
        <v>138</v>
      </c>
      <c r="E100" s="12" t="s">
        <v>187</v>
      </c>
    </row>
    <row r="101" spans="2:15" x14ac:dyDescent="0.2">
      <c r="B101" s="12" t="s">
        <v>169</v>
      </c>
      <c r="C101" s="12">
        <v>1</v>
      </c>
      <c r="D101" s="12" t="s">
        <v>139</v>
      </c>
      <c r="E101" s="12" t="s">
        <v>126</v>
      </c>
    </row>
    <row r="102" spans="2:15" x14ac:dyDescent="0.2">
      <c r="B102" s="12" t="s">
        <v>169</v>
      </c>
      <c r="C102" s="12">
        <v>2</v>
      </c>
      <c r="D102" s="12" t="s">
        <v>140</v>
      </c>
      <c r="E102" s="12" t="s">
        <v>127</v>
      </c>
    </row>
    <row r="103" spans="2:15" x14ac:dyDescent="0.2">
      <c r="B103" s="12" t="s">
        <v>169</v>
      </c>
      <c r="C103" s="12">
        <v>3</v>
      </c>
      <c r="D103" s="12" t="s">
        <v>141</v>
      </c>
      <c r="E103" s="12" t="s">
        <v>128</v>
      </c>
    </row>
    <row r="104" spans="2:15" ht="19" x14ac:dyDescent="0.25">
      <c r="B104" s="12" t="s">
        <v>169</v>
      </c>
      <c r="C104" s="12">
        <v>4</v>
      </c>
      <c r="D104" s="12" t="s">
        <v>142</v>
      </c>
      <c r="E104" s="12" t="s">
        <v>137</v>
      </c>
      <c r="J104" s="22" t="s">
        <v>376</v>
      </c>
      <c r="N104" t="s">
        <v>500</v>
      </c>
    </row>
    <row r="105" spans="2:15" x14ac:dyDescent="0.2">
      <c r="B105" s="12" t="s">
        <v>169</v>
      </c>
      <c r="C105" s="12">
        <v>5</v>
      </c>
      <c r="D105" s="12" t="s">
        <v>143</v>
      </c>
      <c r="E105" s="12" t="s">
        <v>183</v>
      </c>
      <c r="J105" s="28" t="s">
        <v>463</v>
      </c>
      <c r="K105" s="28" t="s">
        <v>470</v>
      </c>
      <c r="M105" t="s">
        <v>492</v>
      </c>
    </row>
    <row r="106" spans="2:15" x14ac:dyDescent="0.2">
      <c r="B106" s="12" t="s">
        <v>169</v>
      </c>
      <c r="C106" s="12">
        <v>6</v>
      </c>
      <c r="D106" s="12" t="s">
        <v>144</v>
      </c>
      <c r="E106" s="12" t="s">
        <v>184</v>
      </c>
      <c r="J106" s="3" t="s">
        <v>86</v>
      </c>
      <c r="K106" s="6" t="s">
        <v>35</v>
      </c>
      <c r="M106" t="s">
        <v>208</v>
      </c>
      <c r="N106" t="s">
        <v>341</v>
      </c>
      <c r="O106" t="s">
        <v>206</v>
      </c>
    </row>
    <row r="107" spans="2:15" x14ac:dyDescent="0.2">
      <c r="B107" s="12" t="s">
        <v>169</v>
      </c>
      <c r="C107" s="12">
        <v>7</v>
      </c>
      <c r="D107" s="12" t="s">
        <v>145</v>
      </c>
      <c r="E107" s="12" t="s">
        <v>185</v>
      </c>
      <c r="J107" s="3" t="s">
        <v>88</v>
      </c>
      <c r="K107" s="6" t="s">
        <v>36</v>
      </c>
      <c r="M107" t="s">
        <v>208</v>
      </c>
      <c r="N107" t="s">
        <v>342</v>
      </c>
      <c r="O107" t="s">
        <v>206</v>
      </c>
    </row>
    <row r="108" spans="2:15" x14ac:dyDescent="0.2">
      <c r="B108" s="12" t="s">
        <v>169</v>
      </c>
      <c r="C108" s="12">
        <v>8</v>
      </c>
      <c r="D108" s="12" t="s">
        <v>146</v>
      </c>
      <c r="E108" s="12" t="s">
        <v>136</v>
      </c>
      <c r="J108" s="3" t="s">
        <v>67</v>
      </c>
      <c r="K108" s="6" t="s">
        <v>37</v>
      </c>
      <c r="M108" t="s">
        <v>208</v>
      </c>
      <c r="N108" t="s">
        <v>343</v>
      </c>
      <c r="O108" t="s">
        <v>206</v>
      </c>
    </row>
    <row r="109" spans="2:15" x14ac:dyDescent="0.2">
      <c r="B109" s="12" t="s">
        <v>169</v>
      </c>
      <c r="C109" s="12">
        <v>9</v>
      </c>
      <c r="D109" s="12" t="s">
        <v>147</v>
      </c>
      <c r="E109" s="12" t="s">
        <v>129</v>
      </c>
      <c r="J109" s="3" t="s">
        <v>68</v>
      </c>
      <c r="K109" s="6" t="s">
        <v>41</v>
      </c>
      <c r="M109" t="s">
        <v>208</v>
      </c>
      <c r="N109" t="s">
        <v>344</v>
      </c>
      <c r="O109" t="s">
        <v>206</v>
      </c>
    </row>
    <row r="110" spans="2:15" x14ac:dyDescent="0.2">
      <c r="B110" s="12" t="s">
        <v>169</v>
      </c>
      <c r="C110" s="12">
        <v>10</v>
      </c>
      <c r="D110" s="12" t="s">
        <v>148</v>
      </c>
      <c r="E110" s="12" t="s">
        <v>130</v>
      </c>
      <c r="J110" s="3" t="s">
        <v>69</v>
      </c>
      <c r="K110" s="6" t="s">
        <v>38</v>
      </c>
      <c r="M110" t="s">
        <v>208</v>
      </c>
      <c r="N110" t="s">
        <v>345</v>
      </c>
      <c r="O110" t="s">
        <v>206</v>
      </c>
    </row>
    <row r="111" spans="2:15" x14ac:dyDescent="0.2">
      <c r="B111" s="12" t="s">
        <v>169</v>
      </c>
      <c r="C111" s="12">
        <v>11</v>
      </c>
      <c r="D111" s="12" t="s">
        <v>149</v>
      </c>
      <c r="E111" s="12" t="s">
        <v>186</v>
      </c>
      <c r="J111" s="3" t="s">
        <v>70</v>
      </c>
      <c r="K111" s="6" t="s">
        <v>39</v>
      </c>
      <c r="M111" t="s">
        <v>208</v>
      </c>
      <c r="N111" t="s">
        <v>346</v>
      </c>
      <c r="O111" t="s">
        <v>206</v>
      </c>
    </row>
    <row r="112" spans="2:15" x14ac:dyDescent="0.2">
      <c r="B112" s="12" t="s">
        <v>169</v>
      </c>
      <c r="C112" s="12">
        <v>12</v>
      </c>
      <c r="D112" s="12" t="s">
        <v>150</v>
      </c>
      <c r="E112" s="12" t="s">
        <v>131</v>
      </c>
      <c r="J112" s="3" t="s">
        <v>71</v>
      </c>
      <c r="K112" s="6" t="s">
        <v>40</v>
      </c>
      <c r="M112" t="s">
        <v>208</v>
      </c>
      <c r="N112" t="s">
        <v>347</v>
      </c>
      <c r="O112" t="s">
        <v>206</v>
      </c>
    </row>
    <row r="113" spans="2:15" x14ac:dyDescent="0.2">
      <c r="B113" s="12" t="s">
        <v>169</v>
      </c>
      <c r="C113" s="12">
        <v>13</v>
      </c>
      <c r="D113" s="12" t="s">
        <v>151</v>
      </c>
      <c r="E113" s="12" t="s">
        <v>132</v>
      </c>
      <c r="J113" s="3" t="s">
        <v>72</v>
      </c>
      <c r="K113" s="6" t="s">
        <v>42</v>
      </c>
      <c r="M113" t="s">
        <v>208</v>
      </c>
      <c r="N113" t="s">
        <v>348</v>
      </c>
      <c r="O113" t="s">
        <v>206</v>
      </c>
    </row>
    <row r="114" spans="2:15" x14ac:dyDescent="0.2">
      <c r="B114" s="12" t="s">
        <v>169</v>
      </c>
      <c r="C114" s="12">
        <v>14</v>
      </c>
      <c r="D114" s="12" t="s">
        <v>152</v>
      </c>
      <c r="E114" s="12" t="s">
        <v>133</v>
      </c>
      <c r="J114" s="3" t="s">
        <v>73</v>
      </c>
      <c r="K114" s="6" t="s">
        <v>100</v>
      </c>
      <c r="M114" t="s">
        <v>208</v>
      </c>
      <c r="N114" t="s">
        <v>349</v>
      </c>
      <c r="O114" t="s">
        <v>206</v>
      </c>
    </row>
    <row r="115" spans="2:15" x14ac:dyDescent="0.2">
      <c r="B115" s="12" t="s">
        <v>169</v>
      </c>
      <c r="C115" s="12">
        <v>15</v>
      </c>
      <c r="D115" s="12" t="s">
        <v>153</v>
      </c>
      <c r="E115" s="12" t="s">
        <v>134</v>
      </c>
      <c r="J115" s="3" t="s">
        <v>74</v>
      </c>
      <c r="K115" s="6" t="s">
        <v>101</v>
      </c>
      <c r="M115" t="s">
        <v>208</v>
      </c>
      <c r="N115" t="s">
        <v>350</v>
      </c>
      <c r="O115" t="s">
        <v>206</v>
      </c>
    </row>
    <row r="116" spans="2:15" x14ac:dyDescent="0.2">
      <c r="B116" s="12" t="s">
        <v>169</v>
      </c>
      <c r="C116" s="12">
        <v>16</v>
      </c>
      <c r="D116" s="12" t="s">
        <v>166</v>
      </c>
      <c r="E116" s="12" t="s">
        <v>178</v>
      </c>
      <c r="J116" s="3" t="s">
        <v>75</v>
      </c>
      <c r="K116" s="6" t="s">
        <v>102</v>
      </c>
      <c r="M116" t="s">
        <v>208</v>
      </c>
      <c r="N116" t="s">
        <v>351</v>
      </c>
      <c r="O116" t="s">
        <v>206</v>
      </c>
    </row>
    <row r="117" spans="2:15" x14ac:dyDescent="0.2">
      <c r="B117" s="12" t="s">
        <v>169</v>
      </c>
      <c r="C117" s="12">
        <v>17</v>
      </c>
      <c r="D117" s="12" t="s">
        <v>167</v>
      </c>
      <c r="E117" s="12" t="s">
        <v>179</v>
      </c>
      <c r="J117" s="3" t="s">
        <v>76</v>
      </c>
      <c r="K117" s="6" t="s">
        <v>103</v>
      </c>
      <c r="M117" t="s">
        <v>208</v>
      </c>
      <c r="N117" t="s">
        <v>352</v>
      </c>
      <c r="O117" t="s">
        <v>206</v>
      </c>
    </row>
    <row r="118" spans="2:15" x14ac:dyDescent="0.2">
      <c r="B118" s="12" t="s">
        <v>169</v>
      </c>
      <c r="C118" s="12">
        <v>18</v>
      </c>
      <c r="D118" s="12" t="s">
        <v>168</v>
      </c>
      <c r="E118" s="12" t="s">
        <v>180</v>
      </c>
      <c r="J118" s="3" t="s">
        <v>77</v>
      </c>
      <c r="K118" s="6" t="s">
        <v>104</v>
      </c>
      <c r="M118" t="s">
        <v>208</v>
      </c>
      <c r="N118" t="s">
        <v>353</v>
      </c>
      <c r="O118" t="s">
        <v>206</v>
      </c>
    </row>
    <row r="119" spans="2:15" x14ac:dyDescent="0.2">
      <c r="B119" s="12" t="s">
        <v>169</v>
      </c>
      <c r="C119" s="12">
        <v>19</v>
      </c>
      <c r="D119" s="12" t="s">
        <v>154</v>
      </c>
      <c r="E119" s="12" t="s">
        <v>135</v>
      </c>
      <c r="J119" s="3" t="s">
        <v>78</v>
      </c>
      <c r="K119" s="6" t="s">
        <v>107</v>
      </c>
      <c r="M119" t="s">
        <v>208</v>
      </c>
      <c r="N119" t="s">
        <v>354</v>
      </c>
      <c r="O119" t="s">
        <v>206</v>
      </c>
    </row>
    <row r="120" spans="2:15" x14ac:dyDescent="0.2">
      <c r="B120" s="12" t="s">
        <v>169</v>
      </c>
      <c r="C120" s="12">
        <v>20</v>
      </c>
      <c r="D120" s="12" t="s">
        <v>155</v>
      </c>
      <c r="E120" s="12" t="s">
        <v>182</v>
      </c>
      <c r="J120" s="3" t="s">
        <v>79</v>
      </c>
      <c r="K120" s="6" t="s">
        <v>106</v>
      </c>
      <c r="M120" t="s">
        <v>208</v>
      </c>
      <c r="N120" t="s">
        <v>355</v>
      </c>
      <c r="O120" t="s">
        <v>206</v>
      </c>
    </row>
    <row r="121" spans="2:15" x14ac:dyDescent="0.2">
      <c r="B121" s="12" t="s">
        <v>169</v>
      </c>
      <c r="C121" s="12">
        <v>21</v>
      </c>
      <c r="D121" s="12" t="s">
        <v>156</v>
      </c>
      <c r="E121" s="12" t="s">
        <v>181</v>
      </c>
      <c r="J121" s="3" t="s">
        <v>80</v>
      </c>
      <c r="K121" s="6" t="s">
        <v>105</v>
      </c>
      <c r="M121" t="s">
        <v>208</v>
      </c>
      <c r="N121" t="s">
        <v>356</v>
      </c>
      <c r="O121" t="s">
        <v>206</v>
      </c>
    </row>
    <row r="122" spans="2:15" x14ac:dyDescent="0.2">
      <c r="B122" s="12" t="s">
        <v>169</v>
      </c>
      <c r="C122" s="12">
        <v>22</v>
      </c>
      <c r="D122" s="12" t="s">
        <v>157</v>
      </c>
      <c r="E122" s="12" t="s">
        <v>174</v>
      </c>
      <c r="J122" s="3" t="s">
        <v>81</v>
      </c>
      <c r="K122" s="6" t="s">
        <v>124</v>
      </c>
      <c r="M122" t="s">
        <v>208</v>
      </c>
      <c r="N122" t="s">
        <v>357</v>
      </c>
      <c r="O122" t="s">
        <v>206</v>
      </c>
    </row>
    <row r="123" spans="2:15" x14ac:dyDescent="0.2">
      <c r="B123" s="12" t="s">
        <v>169</v>
      </c>
      <c r="C123" s="12">
        <v>23</v>
      </c>
      <c r="D123" s="12" t="s">
        <v>158</v>
      </c>
      <c r="E123" s="12" t="s">
        <v>175</v>
      </c>
      <c r="J123" s="3" t="s">
        <v>82</v>
      </c>
      <c r="K123" s="6" t="s">
        <v>125</v>
      </c>
      <c r="M123" t="s">
        <v>208</v>
      </c>
      <c r="N123" t="s">
        <v>358</v>
      </c>
      <c r="O123" t="s">
        <v>206</v>
      </c>
    </row>
    <row r="124" spans="2:15" x14ac:dyDescent="0.2">
      <c r="B124" s="12" t="s">
        <v>169</v>
      </c>
      <c r="C124" s="12">
        <v>24</v>
      </c>
      <c r="D124" s="12" t="s">
        <v>159</v>
      </c>
      <c r="E124" s="12" t="s">
        <v>176</v>
      </c>
      <c r="J124" s="3" t="s">
        <v>83</v>
      </c>
      <c r="K124" s="6" t="s">
        <v>99</v>
      </c>
      <c r="M124" t="s">
        <v>208</v>
      </c>
      <c r="N124" t="s">
        <v>359</v>
      </c>
      <c r="O124" t="s">
        <v>206</v>
      </c>
    </row>
    <row r="125" spans="2:15" x14ac:dyDescent="0.2">
      <c r="B125" s="12" t="s">
        <v>169</v>
      </c>
      <c r="C125" s="12">
        <v>25</v>
      </c>
      <c r="D125" s="12" t="s">
        <v>160</v>
      </c>
      <c r="E125" s="12" t="s">
        <v>177</v>
      </c>
      <c r="J125" s="3" t="s">
        <v>84</v>
      </c>
      <c r="K125" s="6" t="s">
        <v>43</v>
      </c>
      <c r="M125" t="s">
        <v>208</v>
      </c>
      <c r="N125" t="s">
        <v>360</v>
      </c>
      <c r="O125" t="s">
        <v>206</v>
      </c>
    </row>
    <row r="126" spans="2:15" x14ac:dyDescent="0.2">
      <c r="B126" s="12" t="s">
        <v>169</v>
      </c>
      <c r="C126" s="12">
        <v>26</v>
      </c>
      <c r="D126" s="12" t="s">
        <v>161</v>
      </c>
      <c r="E126" s="12" t="s">
        <v>170</v>
      </c>
      <c r="J126" s="3" t="s">
        <v>85</v>
      </c>
      <c r="K126" s="6" t="s">
        <v>44</v>
      </c>
      <c r="M126" t="s">
        <v>208</v>
      </c>
      <c r="N126" t="s">
        <v>44</v>
      </c>
      <c r="O126" t="s">
        <v>206</v>
      </c>
    </row>
    <row r="127" spans="2:15" x14ac:dyDescent="0.2">
      <c r="B127" s="12" t="s">
        <v>169</v>
      </c>
      <c r="C127" s="12">
        <v>27</v>
      </c>
      <c r="D127" s="12" t="s">
        <v>162</v>
      </c>
      <c r="E127" s="12" t="s">
        <v>171</v>
      </c>
      <c r="J127" s="3" t="s">
        <v>1</v>
      </c>
      <c r="K127" s="6"/>
      <c r="M127" t="s">
        <v>207</v>
      </c>
      <c r="O127" t="s">
        <v>206</v>
      </c>
    </row>
    <row r="128" spans="2:15" x14ac:dyDescent="0.2">
      <c r="B128" s="12" t="s">
        <v>169</v>
      </c>
      <c r="C128" s="12">
        <v>28</v>
      </c>
      <c r="D128" s="12" t="s">
        <v>163</v>
      </c>
      <c r="E128" s="12" t="s">
        <v>172</v>
      </c>
      <c r="J128" s="3"/>
      <c r="K128" s="6"/>
    </row>
    <row r="129" spans="2:15" x14ac:dyDescent="0.2">
      <c r="B129" s="12" t="s">
        <v>169</v>
      </c>
      <c r="C129" s="12">
        <v>29</v>
      </c>
      <c r="D129" s="12" t="s">
        <v>164</v>
      </c>
      <c r="E129" s="12" t="s">
        <v>173</v>
      </c>
      <c r="J129" s="3" t="s">
        <v>0</v>
      </c>
      <c r="K129" s="6"/>
    </row>
    <row r="130" spans="2:15" x14ac:dyDescent="0.2">
      <c r="B130" s="12" t="s">
        <v>169</v>
      </c>
      <c r="C130" s="12">
        <v>30</v>
      </c>
      <c r="D130" s="12" t="s">
        <v>165</v>
      </c>
      <c r="E130" s="12" t="s">
        <v>136</v>
      </c>
      <c r="J130" s="8" t="s">
        <v>98</v>
      </c>
      <c r="K130" s="3" t="s">
        <v>495</v>
      </c>
    </row>
    <row r="131" spans="2:15" ht="17" thickBot="1" x14ac:dyDescent="0.25">
      <c r="J131" s="4" t="s">
        <v>1</v>
      </c>
      <c r="K131" s="7"/>
    </row>
    <row r="136" spans="2:15" ht="19" x14ac:dyDescent="0.25">
      <c r="J136" s="22" t="s">
        <v>433</v>
      </c>
      <c r="N136" t="s">
        <v>501</v>
      </c>
    </row>
    <row r="137" spans="2:15" x14ac:dyDescent="0.2">
      <c r="J137" s="28" t="s">
        <v>462</v>
      </c>
      <c r="K137" s="28" t="s">
        <v>471</v>
      </c>
      <c r="M137" t="s">
        <v>493</v>
      </c>
    </row>
    <row r="138" spans="2:15" x14ac:dyDescent="0.2">
      <c r="J138" s="3" t="s">
        <v>86</v>
      </c>
      <c r="K138" s="6" t="s">
        <v>203</v>
      </c>
      <c r="M138" t="s">
        <v>208</v>
      </c>
      <c r="N138" t="s">
        <v>229</v>
      </c>
      <c r="O138" t="s">
        <v>206</v>
      </c>
    </row>
    <row r="139" spans="2:15" x14ac:dyDescent="0.2">
      <c r="J139" s="3" t="s">
        <v>88</v>
      </c>
      <c r="K139" s="6" t="s">
        <v>44</v>
      </c>
      <c r="M139" t="s">
        <v>208</v>
      </c>
      <c r="N139" t="s">
        <v>209</v>
      </c>
      <c r="O139" t="s">
        <v>206</v>
      </c>
    </row>
    <row r="140" spans="2:15" x14ac:dyDescent="0.2">
      <c r="J140" s="3" t="s">
        <v>67</v>
      </c>
      <c r="K140" s="6" t="s">
        <v>44</v>
      </c>
      <c r="M140" t="s">
        <v>208</v>
      </c>
      <c r="N140" t="s">
        <v>210</v>
      </c>
      <c r="O140" t="s">
        <v>206</v>
      </c>
    </row>
    <row r="141" spans="2:15" x14ac:dyDescent="0.2">
      <c r="J141" s="3" t="s">
        <v>68</v>
      </c>
      <c r="K141" s="6" t="s">
        <v>44</v>
      </c>
      <c r="M141" t="s">
        <v>208</v>
      </c>
      <c r="N141" t="s">
        <v>211</v>
      </c>
      <c r="O141" t="s">
        <v>206</v>
      </c>
    </row>
    <row r="142" spans="2:15" x14ac:dyDescent="0.2">
      <c r="J142" s="3" t="s">
        <v>69</v>
      </c>
      <c r="K142" s="6" t="s">
        <v>44</v>
      </c>
      <c r="M142" t="s">
        <v>208</v>
      </c>
      <c r="N142" t="s">
        <v>212</v>
      </c>
      <c r="O142" t="s">
        <v>206</v>
      </c>
    </row>
    <row r="143" spans="2:15" x14ac:dyDescent="0.2">
      <c r="J143" s="3" t="s">
        <v>70</v>
      </c>
      <c r="K143" s="6" t="s">
        <v>44</v>
      </c>
      <c r="M143" t="s">
        <v>208</v>
      </c>
      <c r="N143" t="s">
        <v>213</v>
      </c>
      <c r="O143" t="s">
        <v>206</v>
      </c>
    </row>
    <row r="144" spans="2:15" x14ac:dyDescent="0.2">
      <c r="J144" s="3" t="s">
        <v>71</v>
      </c>
      <c r="K144" s="6" t="s">
        <v>44</v>
      </c>
      <c r="M144" t="s">
        <v>208</v>
      </c>
      <c r="N144" t="s">
        <v>214</v>
      </c>
      <c r="O144" t="s">
        <v>206</v>
      </c>
    </row>
    <row r="145" spans="10:15" x14ac:dyDescent="0.2">
      <c r="J145" s="3" t="s">
        <v>72</v>
      </c>
      <c r="K145" s="6" t="s">
        <v>44</v>
      </c>
      <c r="M145" t="s">
        <v>208</v>
      </c>
      <c r="N145" t="s">
        <v>215</v>
      </c>
      <c r="O145" t="s">
        <v>206</v>
      </c>
    </row>
    <row r="146" spans="10:15" x14ac:dyDescent="0.2">
      <c r="J146" s="3" t="s">
        <v>73</v>
      </c>
      <c r="K146" s="6" t="s">
        <v>44</v>
      </c>
      <c r="M146" t="s">
        <v>208</v>
      </c>
      <c r="N146" t="s">
        <v>216</v>
      </c>
      <c r="O146" t="s">
        <v>206</v>
      </c>
    </row>
    <row r="147" spans="10:15" x14ac:dyDescent="0.2">
      <c r="J147" s="3" t="s">
        <v>74</v>
      </c>
      <c r="K147" s="6" t="s">
        <v>44</v>
      </c>
      <c r="M147" t="s">
        <v>208</v>
      </c>
      <c r="N147" t="s">
        <v>217</v>
      </c>
      <c r="O147" t="s">
        <v>206</v>
      </c>
    </row>
    <row r="148" spans="10:15" x14ac:dyDescent="0.2">
      <c r="J148" s="3" t="s">
        <v>75</v>
      </c>
      <c r="K148" s="6" t="s">
        <v>44</v>
      </c>
      <c r="M148" t="s">
        <v>208</v>
      </c>
      <c r="N148" t="s">
        <v>218</v>
      </c>
      <c r="O148" t="s">
        <v>206</v>
      </c>
    </row>
    <row r="149" spans="10:15" x14ac:dyDescent="0.2">
      <c r="J149" s="3" t="s">
        <v>76</v>
      </c>
      <c r="K149" s="6" t="s">
        <v>44</v>
      </c>
      <c r="M149" t="s">
        <v>208</v>
      </c>
      <c r="N149" t="s">
        <v>219</v>
      </c>
      <c r="O149" t="s">
        <v>206</v>
      </c>
    </row>
    <row r="150" spans="10:15" x14ac:dyDescent="0.2">
      <c r="J150" s="3" t="s">
        <v>77</v>
      </c>
      <c r="K150" s="6" t="s">
        <v>44</v>
      </c>
      <c r="M150" t="s">
        <v>208</v>
      </c>
      <c r="N150" t="s">
        <v>220</v>
      </c>
      <c r="O150" t="s">
        <v>206</v>
      </c>
    </row>
    <row r="151" spans="10:15" x14ac:dyDescent="0.2">
      <c r="J151" s="3" t="s">
        <v>78</v>
      </c>
      <c r="K151" s="6" t="s">
        <v>44</v>
      </c>
      <c r="M151" t="s">
        <v>208</v>
      </c>
      <c r="N151" t="s">
        <v>221</v>
      </c>
      <c r="O151" t="s">
        <v>206</v>
      </c>
    </row>
    <row r="152" spans="10:15" x14ac:dyDescent="0.2">
      <c r="J152" s="3" t="s">
        <v>79</v>
      </c>
      <c r="K152" s="6" t="s">
        <v>44</v>
      </c>
      <c r="M152" t="s">
        <v>208</v>
      </c>
      <c r="N152" t="s">
        <v>222</v>
      </c>
      <c r="O152" t="s">
        <v>206</v>
      </c>
    </row>
    <row r="153" spans="10:15" x14ac:dyDescent="0.2">
      <c r="J153" s="3" t="s">
        <v>80</v>
      </c>
      <c r="K153" s="6" t="s">
        <v>44</v>
      </c>
      <c r="M153" t="s">
        <v>208</v>
      </c>
      <c r="N153" t="s">
        <v>223</v>
      </c>
      <c r="O153" t="s">
        <v>206</v>
      </c>
    </row>
    <row r="154" spans="10:15" x14ac:dyDescent="0.2">
      <c r="J154" s="3" t="s">
        <v>81</v>
      </c>
      <c r="K154" s="6" t="s">
        <v>44</v>
      </c>
      <c r="M154" t="s">
        <v>208</v>
      </c>
      <c r="N154" t="s">
        <v>224</v>
      </c>
      <c r="O154" t="s">
        <v>206</v>
      </c>
    </row>
    <row r="155" spans="10:15" x14ac:dyDescent="0.2">
      <c r="J155" s="3" t="s">
        <v>82</v>
      </c>
      <c r="K155" s="6" t="s">
        <v>44</v>
      </c>
      <c r="M155" t="s">
        <v>208</v>
      </c>
      <c r="N155" t="s">
        <v>225</v>
      </c>
      <c r="O155" t="s">
        <v>206</v>
      </c>
    </row>
    <row r="156" spans="10:15" x14ac:dyDescent="0.2">
      <c r="J156" s="3" t="s">
        <v>83</v>
      </c>
      <c r="K156" s="6" t="s">
        <v>44</v>
      </c>
      <c r="M156" t="s">
        <v>208</v>
      </c>
      <c r="N156" t="s">
        <v>226</v>
      </c>
      <c r="O156" t="s">
        <v>206</v>
      </c>
    </row>
    <row r="157" spans="10:15" x14ac:dyDescent="0.2">
      <c r="J157" s="3" t="s">
        <v>84</v>
      </c>
      <c r="K157" s="6" t="s">
        <v>44</v>
      </c>
      <c r="M157" t="s">
        <v>208</v>
      </c>
      <c r="N157" t="s">
        <v>227</v>
      </c>
      <c r="O157" t="s">
        <v>206</v>
      </c>
    </row>
    <row r="158" spans="10:15" x14ac:dyDescent="0.2">
      <c r="J158" s="3" t="s">
        <v>85</v>
      </c>
      <c r="K158" s="6" t="s">
        <v>44</v>
      </c>
      <c r="M158" t="s">
        <v>208</v>
      </c>
      <c r="N158" t="s">
        <v>228</v>
      </c>
      <c r="O158" t="s">
        <v>206</v>
      </c>
    </row>
    <row r="159" spans="10:15" x14ac:dyDescent="0.2">
      <c r="J159" s="3" t="s">
        <v>204</v>
      </c>
      <c r="K159" s="6" t="s">
        <v>205</v>
      </c>
      <c r="M159" t="s">
        <v>207</v>
      </c>
    </row>
    <row r="160" spans="10:15" x14ac:dyDescent="0.2">
      <c r="J160" s="3" t="s">
        <v>1</v>
      </c>
      <c r="K160" s="6"/>
    </row>
    <row r="161" spans="10:11" x14ac:dyDescent="0.2">
      <c r="J161" s="3" t="s">
        <v>0</v>
      </c>
      <c r="K161" s="6"/>
    </row>
    <row r="162" spans="10:11" x14ac:dyDescent="0.2">
      <c r="J162" s="8" t="s">
        <v>98</v>
      </c>
      <c r="K162" s="3" t="s">
        <v>496</v>
      </c>
    </row>
    <row r="163" spans="10:11" ht="17" thickBot="1" x14ac:dyDescent="0.25">
      <c r="J163" s="4" t="s">
        <v>1</v>
      </c>
      <c r="K163" s="7"/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C9A1-DABD-5748-A871-466FBF261D9F}">
  <dimension ref="B2:L10"/>
  <sheetViews>
    <sheetView workbookViewId="0">
      <selection activeCell="L4" sqref="L4"/>
    </sheetView>
  </sheetViews>
  <sheetFormatPr baseColWidth="10" defaultRowHeight="16" x14ac:dyDescent="0.2"/>
  <cols>
    <col min="6" max="7" width="14.83203125" hidden="1" customWidth="1"/>
    <col min="8" max="11" width="0" hidden="1" customWidth="1"/>
    <col min="12" max="12" width="12.6640625" bestFit="1" customWidth="1"/>
  </cols>
  <sheetData>
    <row r="2" spans="2:12" x14ac:dyDescent="0.2">
      <c r="B2" t="s">
        <v>521</v>
      </c>
      <c r="C2" t="s">
        <v>522</v>
      </c>
      <c r="D2" t="s">
        <v>523</v>
      </c>
      <c r="E2" t="s">
        <v>524</v>
      </c>
      <c r="F2" t="s">
        <v>525</v>
      </c>
      <c r="G2" t="s">
        <v>530</v>
      </c>
      <c r="H2" t="s">
        <v>526</v>
      </c>
      <c r="I2" t="s">
        <v>527</v>
      </c>
      <c r="J2" t="s">
        <v>531</v>
      </c>
      <c r="K2" t="s">
        <v>528</v>
      </c>
      <c r="L2" t="s">
        <v>529</v>
      </c>
    </row>
    <row r="3" spans="2:12" x14ac:dyDescent="0.2">
      <c r="B3">
        <v>135</v>
      </c>
      <c r="C3">
        <f>HEX2DEC(B3)</f>
        <v>309</v>
      </c>
      <c r="D3" s="32">
        <v>3.2258064499999998E-3</v>
      </c>
      <c r="E3">
        <f>D3*C3</f>
        <v>0.99677419304999992</v>
      </c>
      <c r="F3">
        <v>76.5</v>
      </c>
      <c r="G3">
        <f>F3/12</f>
        <v>6.375</v>
      </c>
      <c r="H3">
        <v>3.1419000000000001</v>
      </c>
      <c r="I3">
        <v>4</v>
      </c>
      <c r="J3">
        <f>(I3*I3)*H3</f>
        <v>50.270400000000002</v>
      </c>
      <c r="K3">
        <f>(G3*J3)*7.048052</f>
        <v>2258.7160070376003</v>
      </c>
      <c r="L3" s="33">
        <f>K3</f>
        <v>2258.7160070376003</v>
      </c>
    </row>
    <row r="4" spans="2:12" x14ac:dyDescent="0.2">
      <c r="B4">
        <v>117</v>
      </c>
      <c r="C4">
        <f>HEX2DEC(B4)</f>
        <v>279</v>
      </c>
      <c r="D4" s="32">
        <v>3.2258064499999998E-3</v>
      </c>
      <c r="E4">
        <f>D4*C4</f>
        <v>0.89999999954999998</v>
      </c>
      <c r="F4">
        <v>66.5</v>
      </c>
      <c r="G4">
        <f>F4/12</f>
        <v>5.541666666666667</v>
      </c>
      <c r="H4">
        <v>3.1419000000000001</v>
      </c>
      <c r="I4">
        <v>4</v>
      </c>
      <c r="J4">
        <f>(I4*I4)*H4</f>
        <v>50.270400000000002</v>
      </c>
      <c r="K4">
        <f>(G4*J4)*7.048052</f>
        <v>1963.4590126536004</v>
      </c>
      <c r="L4" s="33">
        <f>K4</f>
        <v>1963.4590126536004</v>
      </c>
    </row>
    <row r="8" spans="2:12" x14ac:dyDescent="0.2">
      <c r="E8" t="s">
        <v>417</v>
      </c>
      <c r="L8" t="s">
        <v>532</v>
      </c>
    </row>
    <row r="9" spans="2:12" x14ac:dyDescent="0.2">
      <c r="E9">
        <v>0.99677419304999992</v>
      </c>
      <c r="F9">
        <v>76.5</v>
      </c>
      <c r="G9">
        <v>6.375</v>
      </c>
      <c r="H9">
        <v>3.1419000000000001</v>
      </c>
      <c r="I9">
        <v>4</v>
      </c>
      <c r="J9">
        <v>50.270400000000002</v>
      </c>
      <c r="K9">
        <v>2258.7160070376003</v>
      </c>
      <c r="L9">
        <v>2258.7160070376003</v>
      </c>
    </row>
    <row r="10" spans="2:12" x14ac:dyDescent="0.2">
      <c r="E10">
        <v>0.89999999954999998</v>
      </c>
      <c r="F10">
        <v>66.5</v>
      </c>
      <c r="G10">
        <v>5.541666666666667</v>
      </c>
      <c r="H10">
        <v>3.1419000000000001</v>
      </c>
      <c r="I10">
        <v>4</v>
      </c>
      <c r="J10">
        <v>50.270400000000002</v>
      </c>
      <c r="K10">
        <v>1963.4590126536004</v>
      </c>
      <c r="L10">
        <v>1963.4590126536004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0447-FEAA-DE4B-B6F4-489E40F1B706}">
  <sheetPr>
    <tabColor rgb="FFFF0000"/>
  </sheetPr>
  <dimension ref="A3:M21"/>
  <sheetViews>
    <sheetView workbookViewId="0">
      <selection activeCell="M15" sqref="M15"/>
    </sheetView>
  </sheetViews>
  <sheetFormatPr baseColWidth="10" defaultRowHeight="16" x14ac:dyDescent="0.2"/>
  <cols>
    <col min="1" max="1" width="3.5" customWidth="1"/>
    <col min="2" max="2" width="7.33203125" customWidth="1"/>
    <col min="3" max="3" width="17" customWidth="1"/>
    <col min="4" max="4" width="31.33203125" customWidth="1"/>
    <col min="5" max="5" width="4.6640625" customWidth="1"/>
    <col min="6" max="6" width="24.83203125" customWidth="1"/>
    <col min="7" max="9" width="18.5" customWidth="1"/>
    <col min="10" max="11" width="20" customWidth="1"/>
    <col min="12" max="12" width="27" customWidth="1"/>
    <col min="13" max="13" width="38.83203125" customWidth="1"/>
  </cols>
  <sheetData>
    <row r="3" spans="1:13" ht="24" x14ac:dyDescent="0.3">
      <c r="A3" s="13"/>
      <c r="B3" s="14" t="s">
        <v>292</v>
      </c>
      <c r="C3" s="15" t="s">
        <v>230</v>
      </c>
      <c r="D3" s="15" t="s">
        <v>231</v>
      </c>
      <c r="E3" s="15"/>
      <c r="F3" s="15" t="s">
        <v>296</v>
      </c>
      <c r="G3" s="15" t="s">
        <v>232</v>
      </c>
      <c r="H3" s="15" t="s">
        <v>233</v>
      </c>
      <c r="I3" s="15" t="s">
        <v>234</v>
      </c>
      <c r="J3" s="15" t="s">
        <v>235</v>
      </c>
      <c r="K3" s="15" t="s">
        <v>236</v>
      </c>
      <c r="L3" s="15" t="s">
        <v>237</v>
      </c>
      <c r="M3" s="15" t="s">
        <v>238</v>
      </c>
    </row>
    <row r="4" spans="1:13" ht="27" customHeight="1" x14ac:dyDescent="0.2">
      <c r="A4" t="s">
        <v>298</v>
      </c>
      <c r="B4" t="s">
        <v>299</v>
      </c>
      <c r="C4" t="s">
        <v>239</v>
      </c>
      <c r="D4" t="s">
        <v>240</v>
      </c>
      <c r="E4" t="s">
        <v>1</v>
      </c>
      <c r="F4" t="s">
        <v>310</v>
      </c>
      <c r="G4" t="s">
        <v>241</v>
      </c>
      <c r="J4" t="s">
        <v>293</v>
      </c>
      <c r="L4" t="s">
        <v>242</v>
      </c>
      <c r="M4" t="s">
        <v>243</v>
      </c>
    </row>
    <row r="5" spans="1:13" ht="27" customHeight="1" x14ac:dyDescent="0.2">
      <c r="A5" t="s">
        <v>298</v>
      </c>
      <c r="B5" t="s">
        <v>300</v>
      </c>
      <c r="C5" t="s">
        <v>239</v>
      </c>
      <c r="D5" t="s">
        <v>274</v>
      </c>
      <c r="E5" t="s">
        <v>1</v>
      </c>
      <c r="G5" t="s">
        <v>275</v>
      </c>
      <c r="J5" t="s">
        <v>244</v>
      </c>
      <c r="L5" t="s">
        <v>276</v>
      </c>
      <c r="M5" t="s">
        <v>277</v>
      </c>
    </row>
    <row r="6" spans="1:13" ht="27" customHeight="1" x14ac:dyDescent="0.2">
      <c r="A6" t="s">
        <v>298</v>
      </c>
      <c r="B6" t="s">
        <v>301</v>
      </c>
      <c r="C6" t="s">
        <v>239</v>
      </c>
      <c r="D6" t="s">
        <v>245</v>
      </c>
      <c r="E6" t="s">
        <v>1</v>
      </c>
      <c r="G6" t="s">
        <v>246</v>
      </c>
      <c r="J6" t="s">
        <v>247</v>
      </c>
      <c r="L6" t="s">
        <v>248</v>
      </c>
      <c r="M6" t="s">
        <v>249</v>
      </c>
    </row>
    <row r="7" spans="1:13" ht="27" customHeight="1" x14ac:dyDescent="0.2">
      <c r="A7" t="s">
        <v>298</v>
      </c>
      <c r="B7" t="s">
        <v>302</v>
      </c>
      <c r="C7" t="s">
        <v>239</v>
      </c>
      <c r="D7" t="s">
        <v>278</v>
      </c>
      <c r="E7" t="s">
        <v>1</v>
      </c>
      <c r="G7" t="s">
        <v>279</v>
      </c>
      <c r="J7" t="s">
        <v>295</v>
      </c>
      <c r="L7" t="s">
        <v>294</v>
      </c>
      <c r="M7" t="s">
        <v>280</v>
      </c>
    </row>
    <row r="8" spans="1:13" ht="27" customHeight="1" x14ac:dyDescent="0.2">
      <c r="A8" t="s">
        <v>298</v>
      </c>
      <c r="B8" t="s">
        <v>304</v>
      </c>
      <c r="C8" t="s">
        <v>239</v>
      </c>
      <c r="D8" t="s">
        <v>281</v>
      </c>
      <c r="E8" t="s">
        <v>1</v>
      </c>
      <c r="G8" t="s">
        <v>282</v>
      </c>
      <c r="H8" t="s">
        <v>284</v>
      </c>
      <c r="J8" t="s">
        <v>283</v>
      </c>
      <c r="L8" t="s">
        <v>285</v>
      </c>
      <c r="M8" t="s">
        <v>286</v>
      </c>
    </row>
    <row r="9" spans="1:13" ht="27" customHeight="1" x14ac:dyDescent="0.2">
      <c r="A9" t="s">
        <v>298</v>
      </c>
      <c r="B9" t="s">
        <v>303</v>
      </c>
      <c r="C9" t="s">
        <v>239</v>
      </c>
      <c r="D9" t="s">
        <v>287</v>
      </c>
      <c r="E9" t="s">
        <v>1</v>
      </c>
      <c r="G9" t="s">
        <v>288</v>
      </c>
      <c r="H9" t="s">
        <v>289</v>
      </c>
      <c r="J9" t="s">
        <v>283</v>
      </c>
      <c r="L9" t="s">
        <v>290</v>
      </c>
      <c r="M9" t="s">
        <v>291</v>
      </c>
    </row>
    <row r="10" spans="1:13" ht="27" customHeight="1" x14ac:dyDescent="0.2">
      <c r="A10" t="s">
        <v>298</v>
      </c>
      <c r="B10" t="s">
        <v>305</v>
      </c>
      <c r="C10" t="s">
        <v>250</v>
      </c>
      <c r="D10" t="s">
        <v>251</v>
      </c>
      <c r="E10" t="s">
        <v>1</v>
      </c>
      <c r="F10" t="s">
        <v>297</v>
      </c>
      <c r="G10" t="s">
        <v>252</v>
      </c>
      <c r="H10" t="s">
        <v>253</v>
      </c>
      <c r="I10" t="s">
        <v>257</v>
      </c>
      <c r="J10" t="s">
        <v>254</v>
      </c>
      <c r="L10" t="s">
        <v>255</v>
      </c>
      <c r="M10" t="s">
        <v>256</v>
      </c>
    </row>
    <row r="11" spans="1:13" ht="27" customHeight="1" x14ac:dyDescent="0.2">
      <c r="A11" t="s">
        <v>298</v>
      </c>
      <c r="B11" t="s">
        <v>306</v>
      </c>
      <c r="C11" t="s">
        <v>250</v>
      </c>
      <c r="D11" t="s">
        <v>258</v>
      </c>
      <c r="E11" t="s">
        <v>1</v>
      </c>
      <c r="G11" t="s">
        <v>259</v>
      </c>
      <c r="H11" t="s">
        <v>260</v>
      </c>
      <c r="L11" t="s">
        <v>261</v>
      </c>
      <c r="M11" t="s">
        <v>262</v>
      </c>
    </row>
    <row r="12" spans="1:13" ht="27" customHeight="1" x14ac:dyDescent="0.2">
      <c r="A12" t="s">
        <v>298</v>
      </c>
      <c r="B12" t="s">
        <v>307</v>
      </c>
      <c r="C12" t="s">
        <v>250</v>
      </c>
      <c r="D12" t="s">
        <v>263</v>
      </c>
      <c r="E12" t="s">
        <v>1</v>
      </c>
      <c r="G12" t="s">
        <v>259</v>
      </c>
      <c r="H12" t="s">
        <v>260</v>
      </c>
      <c r="L12" t="s">
        <v>264</v>
      </c>
      <c r="M12" t="s">
        <v>265</v>
      </c>
    </row>
    <row r="13" spans="1:13" ht="27" customHeight="1" x14ac:dyDescent="0.2">
      <c r="A13" t="s">
        <v>298</v>
      </c>
      <c r="B13" t="s">
        <v>308</v>
      </c>
      <c r="C13" t="s">
        <v>266</v>
      </c>
      <c r="D13" t="s">
        <v>267</v>
      </c>
      <c r="E13" t="s">
        <v>1</v>
      </c>
      <c r="G13" t="s">
        <v>259</v>
      </c>
      <c r="H13" t="s">
        <v>260</v>
      </c>
      <c r="L13" t="s">
        <v>261</v>
      </c>
      <c r="M13" t="s">
        <v>268</v>
      </c>
    </row>
    <row r="14" spans="1:13" ht="27" customHeight="1" x14ac:dyDescent="0.2">
      <c r="A14" t="s">
        <v>298</v>
      </c>
      <c r="B14" t="s">
        <v>309</v>
      </c>
      <c r="C14" t="s">
        <v>250</v>
      </c>
      <c r="D14" t="s">
        <v>269</v>
      </c>
      <c r="E14" t="s">
        <v>1</v>
      </c>
      <c r="G14" t="s">
        <v>21</v>
      </c>
      <c r="H14" t="s">
        <v>270</v>
      </c>
      <c r="J14" t="s">
        <v>273</v>
      </c>
      <c r="L14" t="s">
        <v>271</v>
      </c>
      <c r="M14" t="s">
        <v>272</v>
      </c>
    </row>
    <row r="15" spans="1:13" ht="27" customHeight="1" x14ac:dyDescent="0.2">
      <c r="A15" t="s">
        <v>298</v>
      </c>
      <c r="B15" t="s">
        <v>312</v>
      </c>
      <c r="C15" t="s">
        <v>250</v>
      </c>
      <c r="D15" t="s">
        <v>311</v>
      </c>
      <c r="E15" t="s">
        <v>1</v>
      </c>
      <c r="G15" t="s">
        <v>313</v>
      </c>
      <c r="J15" t="s">
        <v>314</v>
      </c>
      <c r="L15" t="s">
        <v>315</v>
      </c>
      <c r="M15" t="s">
        <v>316</v>
      </c>
    </row>
    <row r="16" spans="1:13" ht="27" customHeight="1" x14ac:dyDescent="0.2"/>
    <row r="17" ht="27" customHeight="1" x14ac:dyDescent="0.2"/>
    <row r="18" ht="27" customHeight="1" x14ac:dyDescent="0.2"/>
    <row r="19" ht="27" customHeight="1" x14ac:dyDescent="0.2"/>
    <row r="20" ht="27" customHeight="1" x14ac:dyDescent="0.2"/>
    <row r="21" ht="20" customHeight="1" x14ac:dyDescent="0.2"/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0EF6-CC67-FC4F-BD53-EEEF0DC38F92}">
  <sheetPr>
    <tabColor theme="7" tint="0.39997558519241921"/>
  </sheetPr>
  <dimension ref="A1:AY33"/>
  <sheetViews>
    <sheetView zoomScaleNormal="100" workbookViewId="0">
      <selection activeCell="B10" sqref="B10:L16"/>
    </sheetView>
  </sheetViews>
  <sheetFormatPr baseColWidth="10" defaultRowHeight="16" x14ac:dyDescent="0.2"/>
  <cols>
    <col min="1" max="1" width="2.1640625" customWidth="1"/>
    <col min="2" max="6" width="12.83203125" customWidth="1"/>
    <col min="7" max="7" width="2.1640625" customWidth="1"/>
    <col min="14" max="15" width="7.33203125" customWidth="1"/>
    <col min="21" max="23" width="8.1640625" customWidth="1"/>
    <col min="29" max="29" width="2.33203125" customWidth="1"/>
    <col min="50" max="50" width="9.83203125" customWidth="1"/>
    <col min="51" max="51" width="1.83203125" customWidth="1"/>
  </cols>
  <sheetData>
    <row r="1" spans="2:10" ht="19" x14ac:dyDescent="0.25">
      <c r="B1" s="20" t="s">
        <v>427</v>
      </c>
    </row>
    <row r="2" spans="2:10" x14ac:dyDescent="0.2">
      <c r="B2" t="s">
        <v>317</v>
      </c>
      <c r="C2" t="s">
        <v>318</v>
      </c>
      <c r="D2" t="s">
        <v>319</v>
      </c>
    </row>
    <row r="3" spans="2:10" x14ac:dyDescent="0.2">
      <c r="B3" t="s">
        <v>320</v>
      </c>
      <c r="C3" t="s">
        <v>428</v>
      </c>
      <c r="D3" t="s">
        <v>321</v>
      </c>
    </row>
    <row r="7" spans="2:10" x14ac:dyDescent="0.2">
      <c r="B7" t="s">
        <v>333</v>
      </c>
      <c r="C7">
        <v>0</v>
      </c>
      <c r="D7" t="s">
        <v>334</v>
      </c>
    </row>
    <row r="8" spans="2:10" x14ac:dyDescent="0.2">
      <c r="C8" t="s">
        <v>335</v>
      </c>
      <c r="D8" t="s">
        <v>336</v>
      </c>
    </row>
    <row r="10" spans="2:10" x14ac:dyDescent="0.2">
      <c r="B10" t="s">
        <v>322</v>
      </c>
    </row>
    <row r="12" spans="2:10" x14ac:dyDescent="0.2">
      <c r="B12" t="s">
        <v>323</v>
      </c>
      <c r="C12" t="s">
        <v>324</v>
      </c>
      <c r="D12" s="31" t="s">
        <v>424</v>
      </c>
      <c r="E12" s="31"/>
      <c r="F12" t="s">
        <v>326</v>
      </c>
      <c r="H12" t="s">
        <v>325</v>
      </c>
    </row>
    <row r="13" spans="2:10" x14ac:dyDescent="0.2">
      <c r="B13" t="s">
        <v>327</v>
      </c>
      <c r="C13" t="s">
        <v>328</v>
      </c>
      <c r="D13" s="31" t="s">
        <v>424</v>
      </c>
      <c r="E13" s="31"/>
    </row>
    <row r="14" spans="2:10" x14ac:dyDescent="0.2">
      <c r="B14" t="s">
        <v>329</v>
      </c>
      <c r="C14" t="s">
        <v>330</v>
      </c>
      <c r="D14" s="31" t="s">
        <v>424</v>
      </c>
      <c r="E14" s="31"/>
      <c r="F14" t="s">
        <v>326</v>
      </c>
      <c r="H14" t="s">
        <v>325</v>
      </c>
      <c r="I14" t="s">
        <v>429</v>
      </c>
    </row>
    <row r="15" spans="2:10" x14ac:dyDescent="0.2">
      <c r="B15" t="s">
        <v>331</v>
      </c>
      <c r="C15" t="s">
        <v>332</v>
      </c>
      <c r="D15" s="31" t="s">
        <v>424</v>
      </c>
      <c r="E15" s="31"/>
      <c r="F15" t="s">
        <v>326</v>
      </c>
      <c r="H15" t="s">
        <v>325</v>
      </c>
    </row>
    <row r="16" spans="2:10" x14ac:dyDescent="0.2">
      <c r="B16" t="s">
        <v>418</v>
      </c>
      <c r="C16" t="s">
        <v>426</v>
      </c>
      <c r="D16" s="31" t="s">
        <v>426</v>
      </c>
      <c r="E16" s="31"/>
      <c r="F16" t="s">
        <v>326</v>
      </c>
      <c r="H16" t="s">
        <v>325</v>
      </c>
      <c r="J16" t="s">
        <v>425</v>
      </c>
    </row>
    <row r="19" spans="1:51" ht="22" customHeight="1" x14ac:dyDescent="0.2"/>
    <row r="20" spans="1:51" x14ac:dyDescent="0.2">
      <c r="A20" s="16"/>
      <c r="B20" s="30" t="s">
        <v>337</v>
      </c>
      <c r="C20" s="30"/>
      <c r="D20" s="30"/>
      <c r="E20" s="30"/>
      <c r="F20" s="30"/>
      <c r="G20" s="16"/>
      <c r="H20" s="30" t="s">
        <v>338</v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16"/>
      <c r="AD20" s="30" t="s">
        <v>339</v>
      </c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16"/>
    </row>
    <row r="21" spans="1:51" s="19" customFormat="1" ht="97" customHeight="1" x14ac:dyDescent="0.2">
      <c r="A21" s="17"/>
      <c r="B21" s="18" t="s">
        <v>109</v>
      </c>
      <c r="C21" s="18" t="s">
        <v>108</v>
      </c>
      <c r="D21" s="18" t="s">
        <v>110</v>
      </c>
      <c r="E21" s="18" t="s">
        <v>197</v>
      </c>
      <c r="F21" s="18" t="s">
        <v>198</v>
      </c>
      <c r="G21" s="17"/>
      <c r="H21" s="18" t="s">
        <v>3</v>
      </c>
      <c r="I21" s="18" t="s">
        <v>4</v>
      </c>
      <c r="J21" s="18" t="s">
        <v>5</v>
      </c>
      <c r="K21" s="18" t="s">
        <v>6</v>
      </c>
      <c r="L21" s="18" t="s">
        <v>199</v>
      </c>
      <c r="M21" s="18" t="s">
        <v>7</v>
      </c>
      <c r="N21" s="18" t="s">
        <v>8</v>
      </c>
      <c r="O21" s="18" t="s">
        <v>8</v>
      </c>
      <c r="P21" s="18" t="s">
        <v>200</v>
      </c>
      <c r="Q21" s="18" t="s">
        <v>9</v>
      </c>
      <c r="R21" s="18" t="s">
        <v>10</v>
      </c>
      <c r="S21" s="18" t="s">
        <v>11</v>
      </c>
      <c r="T21" s="18" t="s">
        <v>12</v>
      </c>
      <c r="U21" s="18" t="s">
        <v>13</v>
      </c>
      <c r="V21" s="18" t="s">
        <v>13</v>
      </c>
      <c r="W21" s="18" t="s">
        <v>13</v>
      </c>
      <c r="X21" s="18" t="s">
        <v>14</v>
      </c>
      <c r="Y21" s="18" t="s">
        <v>15</v>
      </c>
      <c r="Z21" s="18" t="s">
        <v>16</v>
      </c>
      <c r="AA21" s="18" t="s">
        <v>17</v>
      </c>
      <c r="AB21" s="18" t="s">
        <v>18</v>
      </c>
      <c r="AC21" s="17"/>
      <c r="AD21" s="18" t="s">
        <v>109</v>
      </c>
      <c r="AE21" s="18" t="s">
        <v>108</v>
      </c>
      <c r="AF21" s="18" t="s">
        <v>110</v>
      </c>
      <c r="AG21" s="18" t="s">
        <v>111</v>
      </c>
      <c r="AH21" s="18" t="s">
        <v>8</v>
      </c>
      <c r="AI21" s="18" t="s">
        <v>8</v>
      </c>
      <c r="AJ21" s="18" t="s">
        <v>8</v>
      </c>
      <c r="AK21" s="18" t="s">
        <v>8</v>
      </c>
      <c r="AL21" s="18" t="s">
        <v>8</v>
      </c>
      <c r="AM21" s="18" t="s">
        <v>8</v>
      </c>
      <c r="AN21" s="18" t="s">
        <v>8</v>
      </c>
      <c r="AO21" s="18" t="s">
        <v>8</v>
      </c>
      <c r="AP21" s="18" t="s">
        <v>12</v>
      </c>
      <c r="AQ21" s="18" t="s">
        <v>8</v>
      </c>
      <c r="AR21" s="18" t="s">
        <v>8</v>
      </c>
      <c r="AS21" s="18" t="s">
        <v>8</v>
      </c>
      <c r="AT21" s="18" t="s">
        <v>8</v>
      </c>
      <c r="AU21" s="18" t="s">
        <v>120</v>
      </c>
      <c r="AV21" s="18" t="s">
        <v>121</v>
      </c>
      <c r="AW21" s="18" t="s">
        <v>8</v>
      </c>
      <c r="AX21" s="18" t="s">
        <v>18</v>
      </c>
      <c r="AY21" s="17"/>
    </row>
    <row r="22" spans="1:51" s="24" customFormat="1" ht="45" customHeight="1" x14ac:dyDescent="0.2">
      <c r="A22" s="25"/>
      <c r="B22" s="26" t="s">
        <v>401</v>
      </c>
      <c r="C22" s="26" t="s">
        <v>402</v>
      </c>
      <c r="D22" s="26" t="s">
        <v>403</v>
      </c>
      <c r="E22" s="26" t="s">
        <v>415</v>
      </c>
      <c r="F22" s="26" t="s">
        <v>416</v>
      </c>
      <c r="G22" s="25"/>
      <c r="H22" s="24" t="s">
        <v>381</v>
      </c>
      <c r="I22" s="24" t="s">
        <v>382</v>
      </c>
      <c r="J22" s="24" t="s">
        <v>383</v>
      </c>
      <c r="K22" s="24" t="s">
        <v>384</v>
      </c>
      <c r="L22" s="24" t="s">
        <v>390</v>
      </c>
      <c r="M22" s="24" t="s">
        <v>389</v>
      </c>
      <c r="N22" s="24" t="s">
        <v>371</v>
      </c>
      <c r="O22" s="24" t="s">
        <v>372</v>
      </c>
      <c r="P22" s="24" t="s">
        <v>385</v>
      </c>
      <c r="Q22" s="24" t="s">
        <v>386</v>
      </c>
      <c r="R22" s="24" t="s">
        <v>387</v>
      </c>
      <c r="S22" s="24" t="s">
        <v>388</v>
      </c>
      <c r="T22" s="24" t="s">
        <v>391</v>
      </c>
      <c r="U22" s="24" t="s">
        <v>392</v>
      </c>
      <c r="V22" s="24" t="s">
        <v>393</v>
      </c>
      <c r="W22" s="24" t="s">
        <v>394</v>
      </c>
      <c r="X22" s="24" t="s">
        <v>395</v>
      </c>
      <c r="Y22" s="24" t="s">
        <v>396</v>
      </c>
      <c r="Z22" s="24" t="s">
        <v>397</v>
      </c>
      <c r="AA22" s="24" t="s">
        <v>398</v>
      </c>
      <c r="AB22" s="24" t="s">
        <v>399</v>
      </c>
      <c r="AC22" s="25"/>
      <c r="AD22" s="26" t="s">
        <v>401</v>
      </c>
      <c r="AE22" s="26" t="s">
        <v>402</v>
      </c>
      <c r="AF22" s="26" t="s">
        <v>403</v>
      </c>
      <c r="AG22" s="26" t="s">
        <v>404</v>
      </c>
      <c r="AH22" s="26" t="s">
        <v>371</v>
      </c>
      <c r="AI22" s="26" t="s">
        <v>372</v>
      </c>
      <c r="AJ22" s="26" t="s">
        <v>392</v>
      </c>
      <c r="AK22" s="26" t="s">
        <v>393</v>
      </c>
      <c r="AL22" s="26" t="s">
        <v>394</v>
      </c>
      <c r="AM22" s="26" t="s">
        <v>407</v>
      </c>
      <c r="AN22" s="26" t="s">
        <v>408</v>
      </c>
      <c r="AO22" s="26" t="s">
        <v>409</v>
      </c>
      <c r="AP22" s="26" t="s">
        <v>365</v>
      </c>
      <c r="AQ22" s="26" t="s">
        <v>410</v>
      </c>
      <c r="AR22" s="26" t="s">
        <v>411</v>
      </c>
      <c r="AS22" s="26" t="s">
        <v>412</v>
      </c>
      <c r="AT22" s="26" t="s">
        <v>413</v>
      </c>
      <c r="AU22" s="26" t="s">
        <v>405</v>
      </c>
      <c r="AV22" s="26" t="s">
        <v>406</v>
      </c>
      <c r="AW22" s="26" t="s">
        <v>414</v>
      </c>
      <c r="AX22" s="26" t="s">
        <v>364</v>
      </c>
      <c r="AY22" s="25"/>
    </row>
    <row r="30" spans="1:51" x14ac:dyDescent="0.2">
      <c r="B30" t="s">
        <v>340</v>
      </c>
    </row>
    <row r="31" spans="1:51" x14ac:dyDescent="0.2">
      <c r="C31" s="21" t="s">
        <v>323</v>
      </c>
      <c r="D31" s="27" t="s">
        <v>416</v>
      </c>
      <c r="E31" s="21" t="s">
        <v>417</v>
      </c>
      <c r="F31" s="21">
        <v>1</v>
      </c>
      <c r="G31" s="21">
        <v>5</v>
      </c>
    </row>
    <row r="32" spans="1:51" x14ac:dyDescent="0.2">
      <c r="C32" s="21" t="s">
        <v>329</v>
      </c>
      <c r="D32" s="27" t="s">
        <v>366</v>
      </c>
      <c r="E32" s="21" t="s">
        <v>418</v>
      </c>
      <c r="F32" s="21">
        <v>1</v>
      </c>
      <c r="G32" s="21"/>
    </row>
    <row r="33" spans="3:7" x14ac:dyDescent="0.2">
      <c r="C33" s="21"/>
      <c r="D33" s="21"/>
      <c r="E33" s="21"/>
      <c r="F33" s="21"/>
      <c r="G33" s="21"/>
    </row>
  </sheetData>
  <mergeCells count="8">
    <mergeCell ref="B20:F20"/>
    <mergeCell ref="H20:AB20"/>
    <mergeCell ref="AD20:AX20"/>
    <mergeCell ref="D12:E12"/>
    <mergeCell ref="D13:E13"/>
    <mergeCell ref="D14:E14"/>
    <mergeCell ref="D15:E15"/>
    <mergeCell ref="D16:E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706B-9ECB-5744-BC59-C11D58CA612E}">
  <dimension ref="A1:AC141"/>
  <sheetViews>
    <sheetView topLeftCell="A92" workbookViewId="0">
      <selection activeCell="V113" sqref="V113:V121"/>
    </sheetView>
  </sheetViews>
  <sheetFormatPr baseColWidth="10" defaultRowHeight="16" x14ac:dyDescent="0.2"/>
  <cols>
    <col min="1" max="2" width="18.33203125" customWidth="1"/>
  </cols>
  <sheetData>
    <row r="1" spans="1:5" x14ac:dyDescent="0.2">
      <c r="A1" t="s">
        <v>535</v>
      </c>
      <c r="B1">
        <v>0.93951600000000002</v>
      </c>
    </row>
    <row r="2" spans="1:5" x14ac:dyDescent="0.2">
      <c r="A2" t="s">
        <v>533</v>
      </c>
    </row>
    <row r="3" spans="1:5" x14ac:dyDescent="0.2">
      <c r="A3" t="s">
        <v>534</v>
      </c>
    </row>
    <row r="4" spans="1:5" x14ac:dyDescent="0.2">
      <c r="A4" t="s">
        <v>535</v>
      </c>
      <c r="B4">
        <v>0.94032300000000002</v>
      </c>
      <c r="C4">
        <f>B1-B4</f>
        <v>-8.0700000000000216E-4</v>
      </c>
      <c r="E4">
        <v>0.93951600000000002</v>
      </c>
    </row>
    <row r="5" spans="1:5" x14ac:dyDescent="0.2">
      <c r="A5" t="s">
        <v>533</v>
      </c>
      <c r="E5">
        <v>0.94032300000000002</v>
      </c>
    </row>
    <row r="6" spans="1:5" x14ac:dyDescent="0.2">
      <c r="A6" t="s">
        <v>534</v>
      </c>
      <c r="E6">
        <v>0.94064499999999995</v>
      </c>
    </row>
    <row r="7" spans="1:5" x14ac:dyDescent="0.2">
      <c r="A7" t="s">
        <v>535</v>
      </c>
      <c r="B7">
        <v>0.94064499999999995</v>
      </c>
      <c r="C7">
        <f>B4-B7</f>
        <v>-3.2199999999993345E-4</v>
      </c>
      <c r="E7">
        <v>0.94128999999999996</v>
      </c>
    </row>
    <row r="8" spans="1:5" x14ac:dyDescent="0.2">
      <c r="A8" t="s">
        <v>533</v>
      </c>
      <c r="E8">
        <v>0.941774</v>
      </c>
    </row>
    <row r="9" spans="1:5" x14ac:dyDescent="0.2">
      <c r="A9" t="s">
        <v>534</v>
      </c>
      <c r="E9">
        <v>0.94225800000000004</v>
      </c>
    </row>
    <row r="10" spans="1:5" x14ac:dyDescent="0.2">
      <c r="A10" t="s">
        <v>535</v>
      </c>
      <c r="B10">
        <v>0.94128999999999996</v>
      </c>
      <c r="C10">
        <f>B7-B10</f>
        <v>-6.4500000000000668E-4</v>
      </c>
      <c r="E10">
        <v>0.942581</v>
      </c>
    </row>
    <row r="11" spans="1:5" x14ac:dyDescent="0.2">
      <c r="A11" t="s">
        <v>533</v>
      </c>
      <c r="E11">
        <v>0.94274199999999997</v>
      </c>
    </row>
    <row r="12" spans="1:5" x14ac:dyDescent="0.2">
      <c r="A12" t="s">
        <v>534</v>
      </c>
      <c r="E12">
        <v>0.94241900000000001</v>
      </c>
    </row>
    <row r="13" spans="1:5" x14ac:dyDescent="0.2">
      <c r="A13" t="s">
        <v>535</v>
      </c>
      <c r="B13">
        <v>0.941774</v>
      </c>
      <c r="C13">
        <f>B10-B13</f>
        <v>-4.8400000000003995E-4</v>
      </c>
      <c r="E13">
        <v>0.94161300000000003</v>
      </c>
    </row>
    <row r="14" spans="1:5" x14ac:dyDescent="0.2">
      <c r="A14" t="s">
        <v>533</v>
      </c>
      <c r="E14">
        <v>0.94080600000000003</v>
      </c>
    </row>
    <row r="15" spans="1:5" x14ac:dyDescent="0.2">
      <c r="A15" t="s">
        <v>534</v>
      </c>
      <c r="E15">
        <v>0.94064499999999995</v>
      </c>
    </row>
    <row r="16" spans="1:5" x14ac:dyDescent="0.2">
      <c r="A16" t="s">
        <v>535</v>
      </c>
      <c r="B16">
        <v>0.94225800000000004</v>
      </c>
      <c r="C16">
        <f>B13-B16</f>
        <v>-4.8400000000003995E-4</v>
      </c>
      <c r="E16">
        <v>0.94016100000000002</v>
      </c>
    </row>
    <row r="17" spans="1:5" x14ac:dyDescent="0.2">
      <c r="A17" t="s">
        <v>533</v>
      </c>
      <c r="E17">
        <v>0.93983899999999998</v>
      </c>
    </row>
    <row r="18" spans="1:5" x14ac:dyDescent="0.2">
      <c r="A18" t="s">
        <v>534</v>
      </c>
      <c r="E18">
        <v>0.94</v>
      </c>
    </row>
    <row r="19" spans="1:5" x14ac:dyDescent="0.2">
      <c r="A19" t="s">
        <v>535</v>
      </c>
      <c r="B19">
        <v>0.942581</v>
      </c>
      <c r="C19">
        <f>B16-B19</f>
        <v>-3.2299999999996221E-4</v>
      </c>
      <c r="E19">
        <v>0.94064499999999995</v>
      </c>
    </row>
    <row r="20" spans="1:5" x14ac:dyDescent="0.2">
      <c r="A20" t="s">
        <v>533</v>
      </c>
      <c r="E20">
        <v>0.94112899999999999</v>
      </c>
    </row>
    <row r="21" spans="1:5" x14ac:dyDescent="0.2">
      <c r="A21" t="s">
        <v>534</v>
      </c>
      <c r="E21">
        <v>0.94161300000000003</v>
      </c>
    </row>
    <row r="22" spans="1:5" x14ac:dyDescent="0.2">
      <c r="A22" t="s">
        <v>535</v>
      </c>
      <c r="B22">
        <v>0.94274199999999997</v>
      </c>
      <c r="C22">
        <f>B19-B22</f>
        <v>-1.6099999999996673E-4</v>
      </c>
      <c r="E22">
        <v>0.94257999999999997</v>
      </c>
    </row>
    <row r="23" spans="1:5" x14ac:dyDescent="0.2">
      <c r="A23" t="s">
        <v>533</v>
      </c>
      <c r="E23">
        <v>0.94306400000000001</v>
      </c>
    </row>
    <row r="24" spans="1:5" x14ac:dyDescent="0.2">
      <c r="A24" t="s">
        <v>534</v>
      </c>
      <c r="E24">
        <v>0.94322600000000001</v>
      </c>
    </row>
    <row r="25" spans="1:5" x14ac:dyDescent="0.2">
      <c r="A25" t="s">
        <v>535</v>
      </c>
      <c r="B25">
        <v>0.94241900000000001</v>
      </c>
      <c r="C25">
        <f>B22-B25</f>
        <v>3.2299999999996221E-4</v>
      </c>
      <c r="E25">
        <v>0.94306400000000001</v>
      </c>
    </row>
    <row r="26" spans="1:5" x14ac:dyDescent="0.2">
      <c r="A26" t="s">
        <v>533</v>
      </c>
      <c r="E26">
        <v>0.94338699999999998</v>
      </c>
    </row>
    <row r="27" spans="1:5" x14ac:dyDescent="0.2">
      <c r="A27" t="s">
        <v>534</v>
      </c>
      <c r="E27">
        <v>0.94338699999999998</v>
      </c>
    </row>
    <row r="28" spans="1:5" x14ac:dyDescent="0.2">
      <c r="A28" t="s">
        <v>535</v>
      </c>
      <c r="B28">
        <v>0.94161300000000003</v>
      </c>
      <c r="C28">
        <f>B25-B28</f>
        <v>8.059999999999734E-4</v>
      </c>
    </row>
    <row r="29" spans="1:5" x14ac:dyDescent="0.2">
      <c r="A29" t="s">
        <v>533</v>
      </c>
    </row>
    <row r="30" spans="1:5" x14ac:dyDescent="0.2">
      <c r="A30" t="s">
        <v>534</v>
      </c>
    </row>
    <row r="31" spans="1:5" x14ac:dyDescent="0.2">
      <c r="A31" t="s">
        <v>535</v>
      </c>
      <c r="B31">
        <v>0.94080600000000003</v>
      </c>
      <c r="C31">
        <f>B28-B31</f>
        <v>8.0700000000000216E-4</v>
      </c>
    </row>
    <row r="32" spans="1:5" x14ac:dyDescent="0.2">
      <c r="A32" t="s">
        <v>533</v>
      </c>
    </row>
    <row r="33" spans="1:3" x14ac:dyDescent="0.2">
      <c r="A33" t="s">
        <v>534</v>
      </c>
    </row>
    <row r="34" spans="1:3" x14ac:dyDescent="0.2">
      <c r="A34" t="s">
        <v>535</v>
      </c>
      <c r="B34">
        <v>0.94064499999999995</v>
      </c>
      <c r="C34">
        <f>B31-B34</f>
        <v>1.6100000000007775E-4</v>
      </c>
    </row>
    <row r="35" spans="1:3" x14ac:dyDescent="0.2">
      <c r="A35" t="s">
        <v>533</v>
      </c>
    </row>
    <row r="36" spans="1:3" x14ac:dyDescent="0.2">
      <c r="A36" t="s">
        <v>534</v>
      </c>
    </row>
    <row r="37" spans="1:3" x14ac:dyDescent="0.2">
      <c r="A37" t="s">
        <v>535</v>
      </c>
      <c r="B37">
        <v>0.94016100000000002</v>
      </c>
      <c r="C37">
        <f>B34-B37</f>
        <v>4.8399999999992893E-4</v>
      </c>
    </row>
    <row r="38" spans="1:3" x14ac:dyDescent="0.2">
      <c r="A38" t="s">
        <v>533</v>
      </c>
    </row>
    <row r="39" spans="1:3" x14ac:dyDescent="0.2">
      <c r="A39" t="s">
        <v>534</v>
      </c>
    </row>
    <row r="40" spans="1:3" x14ac:dyDescent="0.2">
      <c r="A40" t="s">
        <v>535</v>
      </c>
      <c r="B40">
        <v>0.93983899999999998</v>
      </c>
      <c r="C40">
        <f>B37-B40</f>
        <v>3.2200000000004447E-4</v>
      </c>
    </row>
    <row r="41" spans="1:3" x14ac:dyDescent="0.2">
      <c r="A41" t="s">
        <v>533</v>
      </c>
    </row>
    <row r="42" spans="1:3" x14ac:dyDescent="0.2">
      <c r="A42" t="s">
        <v>534</v>
      </c>
    </row>
    <row r="43" spans="1:3" x14ac:dyDescent="0.2">
      <c r="A43" t="s">
        <v>535</v>
      </c>
      <c r="B43">
        <v>0.94</v>
      </c>
      <c r="C43">
        <f>B40-B43</f>
        <v>-1.6099999999996673E-4</v>
      </c>
    </row>
    <row r="44" spans="1:3" x14ac:dyDescent="0.2">
      <c r="A44" t="s">
        <v>533</v>
      </c>
    </row>
    <row r="45" spans="1:3" x14ac:dyDescent="0.2">
      <c r="A45" t="s">
        <v>534</v>
      </c>
    </row>
    <row r="46" spans="1:3" x14ac:dyDescent="0.2">
      <c r="A46" t="s">
        <v>535</v>
      </c>
      <c r="B46">
        <v>0.94064499999999995</v>
      </c>
      <c r="C46">
        <f>B43-B46</f>
        <v>-6.4500000000000668E-4</v>
      </c>
    </row>
    <row r="47" spans="1:3" x14ac:dyDescent="0.2">
      <c r="A47" t="s">
        <v>533</v>
      </c>
    </row>
    <row r="48" spans="1:3" x14ac:dyDescent="0.2">
      <c r="A48" t="s">
        <v>534</v>
      </c>
    </row>
    <row r="49" spans="1:29" x14ac:dyDescent="0.2">
      <c r="A49" t="s">
        <v>535</v>
      </c>
      <c r="B49">
        <v>0.94112899999999999</v>
      </c>
      <c r="C49">
        <f>B46-B49</f>
        <v>-4.8400000000003995E-4</v>
      </c>
      <c r="AA49">
        <f>AB49*Z61</f>
        <v>0.98064516129032253</v>
      </c>
      <c r="AB49">
        <f>HEX2DEC(AC49)</f>
        <v>304</v>
      </c>
      <c r="AC49">
        <v>130</v>
      </c>
    </row>
    <row r="50" spans="1:29" x14ac:dyDescent="0.2">
      <c r="A50" t="s">
        <v>533</v>
      </c>
    </row>
    <row r="51" spans="1:29" x14ac:dyDescent="0.2">
      <c r="A51" t="s">
        <v>534</v>
      </c>
    </row>
    <row r="52" spans="1:29" x14ac:dyDescent="0.2">
      <c r="A52" t="s">
        <v>535</v>
      </c>
      <c r="B52">
        <v>0.94161300000000003</v>
      </c>
      <c r="C52">
        <f>B49-B52</f>
        <v>-4.8400000000003995E-4</v>
      </c>
      <c r="AA52">
        <v>0.98599999999999999</v>
      </c>
      <c r="AB52">
        <f>AA52/Z61</f>
        <v>305.65999999999997</v>
      </c>
      <c r="AC52" t="str">
        <f>DEC2HEX(AB52)</f>
        <v>131</v>
      </c>
    </row>
    <row r="53" spans="1:29" x14ac:dyDescent="0.2">
      <c r="A53" t="s">
        <v>533</v>
      </c>
    </row>
    <row r="54" spans="1:29" x14ac:dyDescent="0.2">
      <c r="A54" t="s">
        <v>534</v>
      </c>
    </row>
    <row r="55" spans="1:29" x14ac:dyDescent="0.2">
      <c r="A55" t="s">
        <v>535</v>
      </c>
      <c r="B55">
        <v>0.94257999999999997</v>
      </c>
      <c r="C55">
        <f>B52-B55</f>
        <v>-9.6699999999994013E-4</v>
      </c>
      <c r="AA55">
        <f>AB55*Z61</f>
        <v>0.98709677419354835</v>
      </c>
      <c r="AB55">
        <f>HEX2DEC(AC55)</f>
        <v>306</v>
      </c>
      <c r="AC55">
        <v>132</v>
      </c>
    </row>
    <row r="56" spans="1:29" x14ac:dyDescent="0.2">
      <c r="A56" t="s">
        <v>533</v>
      </c>
    </row>
    <row r="57" spans="1:29" x14ac:dyDescent="0.2">
      <c r="A57" t="s">
        <v>534</v>
      </c>
    </row>
    <row r="58" spans="1:29" x14ac:dyDescent="0.2">
      <c r="A58" t="s">
        <v>535</v>
      </c>
      <c r="B58">
        <v>0.94306400000000001</v>
      </c>
      <c r="C58">
        <f>B55-B58</f>
        <v>-4.8400000000003995E-4</v>
      </c>
      <c r="AA58">
        <f>AB58*Z61</f>
        <v>0.99032258064516132</v>
      </c>
      <c r="AB58">
        <f>HEX2DEC(AC58)</f>
        <v>307</v>
      </c>
      <c r="AC58">
        <v>133</v>
      </c>
    </row>
    <row r="59" spans="1:29" x14ac:dyDescent="0.2">
      <c r="A59" t="s">
        <v>533</v>
      </c>
    </row>
    <row r="60" spans="1:29" x14ac:dyDescent="0.2">
      <c r="A60" t="s">
        <v>534</v>
      </c>
    </row>
    <row r="61" spans="1:29" x14ac:dyDescent="0.2">
      <c r="A61" t="s">
        <v>535</v>
      </c>
      <c r="B61">
        <v>0.94322600000000001</v>
      </c>
      <c r="C61">
        <f>B58-B61</f>
        <v>-1.6199999999999548E-4</v>
      </c>
      <c r="X61">
        <v>3.3</v>
      </c>
      <c r="Y61">
        <v>1023</v>
      </c>
      <c r="Z61">
        <f>X61/Y61</f>
        <v>3.2258064516129032E-3</v>
      </c>
      <c r="AA61">
        <f>AB61*Z67</f>
        <v>0</v>
      </c>
      <c r="AB61">
        <f>HEX2DEC(AC61)</f>
        <v>308</v>
      </c>
      <c r="AC61">
        <v>134</v>
      </c>
    </row>
    <row r="62" spans="1:29" x14ac:dyDescent="0.2">
      <c r="A62" t="s">
        <v>533</v>
      </c>
    </row>
    <row r="63" spans="1:29" x14ac:dyDescent="0.2">
      <c r="A63" t="s">
        <v>534</v>
      </c>
    </row>
    <row r="64" spans="1:29" x14ac:dyDescent="0.2">
      <c r="A64" t="s">
        <v>535</v>
      </c>
      <c r="B64">
        <v>0.94306400000000001</v>
      </c>
      <c r="C64">
        <f>B61-B64</f>
        <v>1.6199999999999548E-4</v>
      </c>
    </row>
    <row r="65" spans="1:26" x14ac:dyDescent="0.2">
      <c r="A65" t="s">
        <v>533</v>
      </c>
    </row>
    <row r="66" spans="1:26" x14ac:dyDescent="0.2">
      <c r="A66" t="s">
        <v>534</v>
      </c>
    </row>
    <row r="67" spans="1:26" x14ac:dyDescent="0.2">
      <c r="A67" t="s">
        <v>535</v>
      </c>
      <c r="B67">
        <v>0.94338699999999998</v>
      </c>
      <c r="C67">
        <f>B64-B67</f>
        <v>-3.2299999999996221E-4</v>
      </c>
    </row>
    <row r="68" spans="1:26" x14ac:dyDescent="0.2">
      <c r="A68" t="s">
        <v>533</v>
      </c>
    </row>
    <row r="69" spans="1:26" x14ac:dyDescent="0.2">
      <c r="A69" t="s">
        <v>534</v>
      </c>
    </row>
    <row r="70" spans="1:26" x14ac:dyDescent="0.2">
      <c r="A70" t="s">
        <v>535</v>
      </c>
      <c r="B70">
        <v>0.94338699999999998</v>
      </c>
      <c r="C70">
        <f>B67-B70</f>
        <v>0</v>
      </c>
    </row>
    <row r="71" spans="1:26" x14ac:dyDescent="0.2">
      <c r="A71" t="s">
        <v>533</v>
      </c>
    </row>
    <row r="72" spans="1:26" x14ac:dyDescent="0.2">
      <c r="A72" t="s">
        <v>534</v>
      </c>
    </row>
    <row r="73" spans="1:26" x14ac:dyDescent="0.2">
      <c r="A73" t="s">
        <v>535</v>
      </c>
      <c r="B73">
        <v>0.94290300000000005</v>
      </c>
      <c r="C73">
        <f>B70-B73</f>
        <v>4.8399999999992893E-4</v>
      </c>
    </row>
    <row r="74" spans="1:26" x14ac:dyDescent="0.2">
      <c r="A74" t="s">
        <v>533</v>
      </c>
    </row>
    <row r="75" spans="1:26" x14ac:dyDescent="0.2">
      <c r="A75" t="s">
        <v>534</v>
      </c>
    </row>
    <row r="76" spans="1:26" x14ac:dyDescent="0.2">
      <c r="A76" t="s">
        <v>535</v>
      </c>
      <c r="B76">
        <v>0.94209699999999996</v>
      </c>
      <c r="C76">
        <f>B73-B76</f>
        <v>8.0600000000008443E-4</v>
      </c>
    </row>
    <row r="77" spans="1:26" x14ac:dyDescent="0.2">
      <c r="A77" t="s">
        <v>533</v>
      </c>
    </row>
    <row r="78" spans="1:26" x14ac:dyDescent="0.2">
      <c r="A78" t="s">
        <v>534</v>
      </c>
    </row>
    <row r="79" spans="1:26" x14ac:dyDescent="0.2">
      <c r="A79" t="s">
        <v>535</v>
      </c>
      <c r="B79">
        <v>0.94145100000000004</v>
      </c>
      <c r="C79">
        <f>B76-B79</f>
        <v>6.4599999999992441E-4</v>
      </c>
      <c r="Y79">
        <v>2.4</v>
      </c>
      <c r="Z79">
        <v>2258</v>
      </c>
    </row>
    <row r="80" spans="1:26" x14ac:dyDescent="0.2">
      <c r="A80" t="s">
        <v>533</v>
      </c>
    </row>
    <row r="81" spans="1:26" x14ac:dyDescent="0.2">
      <c r="A81" t="s">
        <v>534</v>
      </c>
    </row>
    <row r="82" spans="1:26" x14ac:dyDescent="0.2">
      <c r="A82" t="s">
        <v>535</v>
      </c>
      <c r="B82">
        <v>0.94096800000000003</v>
      </c>
      <c r="C82">
        <f>B79-B82</f>
        <v>4.830000000000112E-4</v>
      </c>
      <c r="Y82">
        <v>2.2000000000000002</v>
      </c>
      <c r="Z82">
        <v>2058</v>
      </c>
    </row>
    <row r="83" spans="1:26" x14ac:dyDescent="0.2">
      <c r="A83" t="s">
        <v>533</v>
      </c>
    </row>
    <row r="84" spans="1:26" x14ac:dyDescent="0.2">
      <c r="A84" t="s">
        <v>534</v>
      </c>
    </row>
    <row r="85" spans="1:26" x14ac:dyDescent="0.2">
      <c r="A85" t="s">
        <v>535</v>
      </c>
      <c r="B85">
        <v>0.94048399999999999</v>
      </c>
      <c r="C85">
        <f>B82-B85</f>
        <v>4.8400000000003995E-4</v>
      </c>
      <c r="Y85">
        <v>2</v>
      </c>
      <c r="Z85">
        <v>1800</v>
      </c>
    </row>
    <row r="86" spans="1:26" x14ac:dyDescent="0.2">
      <c r="A86" t="s">
        <v>533</v>
      </c>
    </row>
    <row r="87" spans="1:26" x14ac:dyDescent="0.2">
      <c r="A87" t="s">
        <v>534</v>
      </c>
    </row>
    <row r="88" spans="1:26" x14ac:dyDescent="0.2">
      <c r="A88" t="s">
        <v>535</v>
      </c>
      <c r="B88">
        <v>0.94048399999999999</v>
      </c>
      <c r="C88">
        <f>B85-B88</f>
        <v>0</v>
      </c>
      <c r="Y88">
        <v>1.8</v>
      </c>
      <c r="Z88">
        <v>1650</v>
      </c>
    </row>
    <row r="89" spans="1:26" x14ac:dyDescent="0.2">
      <c r="A89" t="s">
        <v>533</v>
      </c>
    </row>
    <row r="90" spans="1:26" x14ac:dyDescent="0.2">
      <c r="A90" t="s">
        <v>534</v>
      </c>
    </row>
    <row r="91" spans="1:26" x14ac:dyDescent="0.2">
      <c r="A91" t="s">
        <v>535</v>
      </c>
      <c r="B91">
        <v>0.94016100000000002</v>
      </c>
      <c r="C91">
        <f>B88-B91</f>
        <v>3.2299999999996221E-4</v>
      </c>
      <c r="Y91">
        <v>1.6</v>
      </c>
      <c r="Z91">
        <v>1400</v>
      </c>
    </row>
    <row r="92" spans="1:26" x14ac:dyDescent="0.2">
      <c r="A92" t="s">
        <v>533</v>
      </c>
    </row>
    <row r="93" spans="1:26" x14ac:dyDescent="0.2">
      <c r="A93" t="s">
        <v>535</v>
      </c>
      <c r="B93">
        <v>0.93983899999999998</v>
      </c>
      <c r="C93">
        <f>B90-B93</f>
        <v>-0.93983899999999998</v>
      </c>
      <c r="Y93">
        <v>1.4</v>
      </c>
      <c r="Z93">
        <v>1200</v>
      </c>
    </row>
    <row r="94" spans="1:26" x14ac:dyDescent="0.2">
      <c r="A94" t="s">
        <v>534</v>
      </c>
    </row>
    <row r="95" spans="1:26" x14ac:dyDescent="0.2">
      <c r="A95" t="s">
        <v>533</v>
      </c>
    </row>
    <row r="96" spans="1:26" x14ac:dyDescent="0.2">
      <c r="A96" t="s">
        <v>535</v>
      </c>
      <c r="B96">
        <v>0.93983899999999998</v>
      </c>
      <c r="C96">
        <f>B93-B96</f>
        <v>0</v>
      </c>
    </row>
    <row r="97" spans="1:23" x14ac:dyDescent="0.2">
      <c r="A97" t="s">
        <v>534</v>
      </c>
    </row>
    <row r="98" spans="1:23" x14ac:dyDescent="0.2">
      <c r="A98" t="s">
        <v>533</v>
      </c>
    </row>
    <row r="99" spans="1:23" x14ac:dyDescent="0.2">
      <c r="A99" t="s">
        <v>535</v>
      </c>
      <c r="B99">
        <v>0.94</v>
      </c>
    </row>
    <row r="100" spans="1:23" x14ac:dyDescent="0.2">
      <c r="A100" t="s">
        <v>534</v>
      </c>
    </row>
    <row r="101" spans="1:23" x14ac:dyDescent="0.2">
      <c r="A101" t="s">
        <v>533</v>
      </c>
    </row>
    <row r="102" spans="1:23" x14ac:dyDescent="0.2">
      <c r="A102" t="s">
        <v>535</v>
      </c>
      <c r="B102">
        <v>0.94032199999999999</v>
      </c>
      <c r="V102" t="s">
        <v>537</v>
      </c>
      <c r="W102">
        <v>0.34</v>
      </c>
    </row>
    <row r="103" spans="1:23" x14ac:dyDescent="0.2">
      <c r="A103" t="s">
        <v>534</v>
      </c>
    </row>
    <row r="104" spans="1:23" x14ac:dyDescent="0.2">
      <c r="A104" t="s">
        <v>533</v>
      </c>
    </row>
    <row r="105" spans="1:23" x14ac:dyDescent="0.2">
      <c r="A105" t="s">
        <v>535</v>
      </c>
      <c r="B105">
        <v>0.94048399999999999</v>
      </c>
      <c r="V105" t="s">
        <v>538</v>
      </c>
      <c r="W105">
        <v>9.6199999999999994E-2</v>
      </c>
    </row>
    <row r="106" spans="1:23" x14ac:dyDescent="0.2">
      <c r="A106" t="s">
        <v>534</v>
      </c>
    </row>
    <row r="107" spans="1:23" x14ac:dyDescent="0.2">
      <c r="A107" t="s">
        <v>533</v>
      </c>
    </row>
    <row r="108" spans="1:23" x14ac:dyDescent="0.2">
      <c r="A108" t="s">
        <v>535</v>
      </c>
      <c r="B108">
        <v>0.94064499999999995</v>
      </c>
    </row>
    <row r="109" spans="1:23" x14ac:dyDescent="0.2">
      <c r="A109" t="s">
        <v>534</v>
      </c>
    </row>
    <row r="110" spans="1:23" x14ac:dyDescent="0.2">
      <c r="A110" t="s">
        <v>533</v>
      </c>
    </row>
    <row r="111" spans="1:23" x14ac:dyDescent="0.2">
      <c r="A111" t="s">
        <v>535</v>
      </c>
      <c r="B111">
        <v>0.94064499999999995</v>
      </c>
      <c r="V111" s="34" t="s">
        <v>536</v>
      </c>
    </row>
    <row r="112" spans="1:23" x14ac:dyDescent="0.2">
      <c r="A112" t="s">
        <v>533</v>
      </c>
    </row>
    <row r="113" spans="1:22" x14ac:dyDescent="0.2">
      <c r="A113" t="s">
        <v>535</v>
      </c>
      <c r="B113">
        <v>0.94016100000000002</v>
      </c>
      <c r="V113">
        <f>((E4-$W$102)/$W$105)+0.1</f>
        <v>6.3319750519750517</v>
      </c>
    </row>
    <row r="114" spans="1:22" x14ac:dyDescent="0.2">
      <c r="A114" t="s">
        <v>533</v>
      </c>
      <c r="V114">
        <f t="shared" ref="V114:V121" si="0">((E5-$W$102)/$W$105)+0.1</f>
        <v>6.3403638253638244</v>
      </c>
    </row>
    <row r="115" spans="1:22" x14ac:dyDescent="0.2">
      <c r="A115" t="s">
        <v>534</v>
      </c>
      <c r="V115">
        <f t="shared" si="0"/>
        <v>6.3437110187110175</v>
      </c>
    </row>
    <row r="116" spans="1:22" x14ac:dyDescent="0.2">
      <c r="A116" t="s">
        <v>534</v>
      </c>
      <c r="V116">
        <f t="shared" si="0"/>
        <v>6.3504158004157993</v>
      </c>
    </row>
    <row r="117" spans="1:22" x14ac:dyDescent="0.2">
      <c r="A117" t="s">
        <v>535</v>
      </c>
      <c r="B117">
        <v>0.93967699999999998</v>
      </c>
      <c r="V117">
        <f t="shared" si="0"/>
        <v>6.3554469854469859</v>
      </c>
    </row>
    <row r="118" spans="1:22" x14ac:dyDescent="0.2">
      <c r="A118" t="s">
        <v>534</v>
      </c>
      <c r="V118">
        <f t="shared" si="0"/>
        <v>6.3604781704781699</v>
      </c>
    </row>
    <row r="119" spans="1:22" x14ac:dyDescent="0.2">
      <c r="A119" t="s">
        <v>533</v>
      </c>
      <c r="V119">
        <f t="shared" si="0"/>
        <v>6.3638357588357595</v>
      </c>
    </row>
    <row r="120" spans="1:22" x14ac:dyDescent="0.2">
      <c r="A120" t="s">
        <v>535</v>
      </c>
      <c r="B120">
        <v>0.93935500000000005</v>
      </c>
      <c r="V120">
        <f t="shared" si="0"/>
        <v>6.3655093555093547</v>
      </c>
    </row>
    <row r="121" spans="1:22" x14ac:dyDescent="0.2">
      <c r="A121" t="s">
        <v>534</v>
      </c>
      <c r="V121">
        <f t="shared" si="0"/>
        <v>6.3621517671517678</v>
      </c>
    </row>
    <row r="122" spans="1:22" x14ac:dyDescent="0.2">
      <c r="A122" t="s">
        <v>533</v>
      </c>
    </row>
    <row r="123" spans="1:22" x14ac:dyDescent="0.2">
      <c r="A123" t="s">
        <v>535</v>
      </c>
      <c r="B123">
        <v>0.93903199999999998</v>
      </c>
    </row>
    <row r="124" spans="1:22" x14ac:dyDescent="0.2">
      <c r="A124" t="s">
        <v>534</v>
      </c>
    </row>
    <row r="125" spans="1:22" x14ac:dyDescent="0.2">
      <c r="A125" t="s">
        <v>533</v>
      </c>
    </row>
    <row r="126" spans="1:22" x14ac:dyDescent="0.2">
      <c r="A126" t="s">
        <v>535</v>
      </c>
      <c r="B126">
        <v>0.93838699999999997</v>
      </c>
    </row>
    <row r="127" spans="1:22" x14ac:dyDescent="0.2">
      <c r="A127" t="s">
        <v>534</v>
      </c>
    </row>
    <row r="128" spans="1:22" x14ac:dyDescent="0.2">
      <c r="A128" t="s">
        <v>533</v>
      </c>
    </row>
    <row r="129" spans="1:2" x14ac:dyDescent="0.2">
      <c r="A129" t="s">
        <v>535</v>
      </c>
      <c r="B129">
        <v>0.93774199999999996</v>
      </c>
    </row>
    <row r="130" spans="1:2" x14ac:dyDescent="0.2">
      <c r="A130" t="s">
        <v>534</v>
      </c>
    </row>
    <row r="131" spans="1:2" x14ac:dyDescent="0.2">
      <c r="A131" t="s">
        <v>533</v>
      </c>
    </row>
    <row r="132" spans="1:2" x14ac:dyDescent="0.2">
      <c r="A132" t="s">
        <v>535</v>
      </c>
      <c r="B132">
        <v>0.937581</v>
      </c>
    </row>
    <row r="133" spans="1:2" x14ac:dyDescent="0.2">
      <c r="A133" t="s">
        <v>533</v>
      </c>
    </row>
    <row r="134" spans="1:2" x14ac:dyDescent="0.2">
      <c r="A134" t="s">
        <v>534</v>
      </c>
    </row>
    <row r="135" spans="1:2" x14ac:dyDescent="0.2">
      <c r="A135" t="s">
        <v>535</v>
      </c>
      <c r="B135">
        <v>0.937581</v>
      </c>
    </row>
    <row r="136" spans="1:2" x14ac:dyDescent="0.2">
      <c r="A136" t="s">
        <v>533</v>
      </c>
    </row>
    <row r="137" spans="1:2" x14ac:dyDescent="0.2">
      <c r="A137" t="s">
        <v>534</v>
      </c>
    </row>
    <row r="138" spans="1:2" x14ac:dyDescent="0.2">
      <c r="A138" t="s">
        <v>535</v>
      </c>
      <c r="B138">
        <v>0.937419</v>
      </c>
    </row>
    <row r="139" spans="1:2" x14ac:dyDescent="0.2">
      <c r="A139" t="s">
        <v>533</v>
      </c>
    </row>
    <row r="140" spans="1:2" x14ac:dyDescent="0.2">
      <c r="A140" t="s">
        <v>534</v>
      </c>
    </row>
    <row r="141" spans="1:2" x14ac:dyDescent="0.2">
      <c r="A141" t="s">
        <v>535</v>
      </c>
      <c r="B141">
        <v>0.93725800000000004</v>
      </c>
    </row>
  </sheetData>
  <autoFilter ref="A1:B142" xr:uid="{227A706B-9ECB-5744-BC59-C11D58CA612E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</vt:lpstr>
      <vt:lpstr>Future</vt:lpstr>
      <vt:lpstr>Calculations</vt:lpstr>
      <vt:lpstr>Alerts</vt:lpstr>
      <vt:lpstr>TestStruct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White</dc:creator>
  <cp:lastModifiedBy>Jay White</cp:lastModifiedBy>
  <dcterms:created xsi:type="dcterms:W3CDTF">2021-12-16T16:48:53Z</dcterms:created>
  <dcterms:modified xsi:type="dcterms:W3CDTF">2023-04-27T19:23:11Z</dcterms:modified>
</cp:coreProperties>
</file>