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ullStack(deprecated)" sheetId="1" r:id="rId4"/>
    <sheet state="hidden" name="MERN(deprecated)" sheetId="2" r:id="rId5"/>
    <sheet state="hidden" name="JavaScript(deprecated)" sheetId="3" r:id="rId6"/>
    <sheet state="visible" name="Resume" sheetId="4" r:id="rId7"/>
    <sheet state="visible" name="Online Presence" sheetId="5" r:id="rId8"/>
    <sheet state="visible" name="React" sheetId="6" r:id="rId9"/>
    <sheet state="visible" name="Solo FullStack " sheetId="7" r:id="rId10"/>
    <sheet state="visible" name="Group" sheetId="8" r:id="rId11"/>
    <sheet state="visible" name="Technical Aptitude" sheetId="9" r:id="rId12"/>
    <sheet state="visible" name="Additional Project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Content additional to your MVPs (ex: links/ads that have no function)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Content additional to your MVPs (ex: links/ads that have no function)</t>
      </text>
    </comment>
  </commentList>
</comments>
</file>

<file path=xl/sharedStrings.xml><?xml version="1.0" encoding="utf-8"?>
<sst xmlns="http://schemas.openxmlformats.org/spreadsheetml/2006/main" count="419" uniqueCount="161">
  <si>
    <t>Full Stack Scorecard</t>
  </si>
  <si>
    <t>Developer</t>
  </si>
  <si>
    <t>Submitted</t>
  </si>
  <si>
    <t>Score Guide:</t>
  </si>
  <si>
    <t>Missing</t>
  </si>
  <si>
    <t>In Progress</t>
  </si>
  <si>
    <t>Complete</t>
  </si>
  <si>
    <t>Evaluator</t>
  </si>
  <si>
    <t>Scored</t>
  </si>
  <si>
    <t>Base Requirement</t>
  </si>
  <si>
    <t>Core Functionality</t>
  </si>
  <si>
    <t>Bonus</t>
  </si>
  <si>
    <t>Splash/Landing</t>
  </si>
  <si>
    <t>Auth</t>
  </si>
  <si>
    <t>MVP 1</t>
  </si>
  <si>
    <t>MVP 2</t>
  </si>
  <si>
    <t>MVP 3</t>
  </si>
  <si>
    <t>MVP 4</t>
  </si>
  <si>
    <t>Advanced UI/UX</t>
  </si>
  <si>
    <t>Advanced Feature</t>
  </si>
  <si>
    <t>Comments</t>
  </si>
  <si>
    <t>Pixel Perfect</t>
  </si>
  <si>
    <t>Actively Functional</t>
  </si>
  <si>
    <t>Error/Bug Free (Console)</t>
  </si>
  <si>
    <t>Sufficient Seed Data/Images</t>
  </si>
  <si>
    <t>Dead Link Free</t>
  </si>
  <si>
    <t>Status</t>
  </si>
  <si>
    <t>Mandatory Additions</t>
  </si>
  <si>
    <t>Scoring</t>
  </si>
  <si>
    <t>README</t>
  </si>
  <si>
    <t>About (Links)</t>
  </si>
  <si>
    <t xml:space="preserve">Favicon </t>
  </si>
  <si>
    <t>Title</t>
  </si>
  <si>
    <t>Dynos</t>
  </si>
  <si>
    <t>Base</t>
  </si>
  <si>
    <t>Implementation</t>
  </si>
  <si>
    <t>Core</t>
  </si>
  <si>
    <t>Mandatory</t>
  </si>
  <si>
    <t>% COMPLETE</t>
  </si>
  <si>
    <t>Action Items</t>
  </si>
  <si>
    <t>Item</t>
  </si>
  <si>
    <t>Due</t>
  </si>
  <si>
    <t>MERN Scorecard</t>
  </si>
  <si>
    <t>JavaScript Scorecard</t>
  </si>
  <si>
    <t>Description/Instructions</t>
  </si>
  <si>
    <t>Navigation</t>
  </si>
  <si>
    <t>Primary Function</t>
  </si>
  <si>
    <t>Secondary Function</t>
  </si>
  <si>
    <t>Intuitive UI</t>
  </si>
  <si>
    <t>Dead Link/Function Free</t>
  </si>
  <si>
    <t>Resume Scorecard</t>
  </si>
  <si>
    <t>History</t>
  </si>
  <si>
    <t>Projects</t>
  </si>
  <si>
    <t>Education</t>
  </si>
  <si>
    <t>Work History</t>
  </si>
  <si>
    <t>Express</t>
  </si>
  <si>
    <t>React</t>
  </si>
  <si>
    <t>Python</t>
  </si>
  <si>
    <t>Title &amp; Description</t>
  </si>
  <si>
    <t>Primary Technologies</t>
  </si>
  <si>
    <t>Strong &amp; Unique Verbs</t>
  </si>
  <si>
    <t>3 Well Crafted Bulletpoints</t>
  </si>
  <si>
    <t>Github &amp; Live Link</t>
  </si>
  <si>
    <t>Skills &amp; Links</t>
  </si>
  <si>
    <t>Skills</t>
  </si>
  <si>
    <t>GitHub</t>
  </si>
  <si>
    <t>Email</t>
  </si>
  <si>
    <t>LinkedIn</t>
  </si>
  <si>
    <t>Portfolio</t>
  </si>
  <si>
    <t>Online Presence Scorecard</t>
  </si>
  <si>
    <t>Required Profiles</t>
  </si>
  <si>
    <t>Github</t>
  </si>
  <si>
    <t>AngelList</t>
  </si>
  <si>
    <t>Notes</t>
  </si>
  <si>
    <t>Full Name</t>
  </si>
  <si>
    <t>Headline with "Software Engineer" + Most Relevant Skills</t>
  </si>
  <si>
    <t>n/a</t>
  </si>
  <si>
    <t>**or appropriate related title (e.g., "Software Engineer with Experience in Python, Django, and Wordpress")</t>
  </si>
  <si>
    <t>Professional Headshot</t>
  </si>
  <si>
    <t>Portfolio + Other Profile Links</t>
  </si>
  <si>
    <t>SWE-specific Bio</t>
  </si>
  <si>
    <t>** Angellist should include blurb in the profile header and a "What I do" section</t>
  </si>
  <si>
    <t>Follow/Star/Heart Individuals and Projects</t>
  </si>
  <si>
    <t>Expand your network with new connections</t>
  </si>
  <si>
    <t xml:space="preserve">Location Listed </t>
  </si>
  <si>
    <t>** it should be evident where you are interested in working and where you are currently</t>
  </si>
  <si>
    <t xml:space="preserve">Appropriate Contact Info </t>
  </si>
  <si>
    <t>Experience with Bullets</t>
  </si>
  <si>
    <t>All Technical Skills Listed</t>
  </si>
  <si>
    <t>Projects + Technical Bullets</t>
  </si>
  <si>
    <t>** Angellist projects include pictures and 3+ hearts; LinkedIn projects listed in accomplishments</t>
  </si>
  <si>
    <t xml:space="preserve">Education + Description </t>
  </si>
  <si>
    <t>** App Academy with technical description included</t>
  </si>
  <si>
    <t>"Let recruiters know you’re open to opportunities" set on</t>
  </si>
  <si>
    <t>** when materials ready (Status set to "Open to offers" on Angellist</t>
  </si>
  <si>
    <t>Consistent Green Squares</t>
  </si>
  <si>
    <t>Main Projects Pinned</t>
  </si>
  <si>
    <t>All Pinned Projects have a brief description</t>
  </si>
  <si>
    <t>All non-project repos are private</t>
  </si>
  <si>
    <t>** Specifically aA homework/classwork that is not portfolio ready</t>
  </si>
  <si>
    <t>All private commits are calculated in green squares</t>
  </si>
  <si>
    <t>** https://help.github.com/en/github/setting-up-and-managing-your-github-profile/publicizing-or-hiding-your-private-contributions-on-your-profile</t>
  </si>
  <si>
    <t>React Project</t>
  </si>
  <si>
    <t>Cloned App</t>
  </si>
  <si>
    <t>Project Advisor</t>
  </si>
  <si>
    <t>Github Link</t>
  </si>
  <si>
    <t>Project Evaluator</t>
  </si>
  <si>
    <t>Live Link</t>
  </si>
  <si>
    <t>Score Guide</t>
  </si>
  <si>
    <t>~ 40%</t>
  </si>
  <si>
    <t>~ 80%</t>
  </si>
  <si>
    <t>NOTE: Fill in all PURPLE spots with your project/MVP specific details</t>
  </si>
  <si>
    <t>Base Requirements</t>
  </si>
  <si>
    <t>Bonus Features (If Applicable)</t>
  </si>
  <si>
    <t>MVP 5</t>
  </si>
  <si>
    <t>MVP 6</t>
  </si>
  <si>
    <t>Description</t>
  </si>
  <si>
    <t>Adequate Styling</t>
  </si>
  <si>
    <t>Active Functionality</t>
  </si>
  <si>
    <t>Evaluator Comments</t>
  </si>
  <si>
    <t>Additional Requirements</t>
  </si>
  <si>
    <t>Favicon</t>
  </si>
  <si>
    <t>No Console Errors</t>
  </si>
  <si>
    <t xml:space="preserve">No Extraneous Content </t>
  </si>
  <si>
    <t>Successful Hosting</t>
  </si>
  <si>
    <t>Scores: 0 or 1</t>
  </si>
  <si>
    <t>Final Score</t>
  </si>
  <si>
    <t>Additional Req</t>
  </si>
  <si>
    <t>Bonus Features</t>
  </si>
  <si>
    <t>% Complete</t>
  </si>
  <si>
    <t>% Totals:</t>
  </si>
  <si>
    <t>FullStack Project</t>
  </si>
  <si>
    <t>Group Projects</t>
  </si>
  <si>
    <t>Team Members</t>
  </si>
  <si>
    <t>Group Scorecard Link</t>
  </si>
  <si>
    <t>Score (% Complete)</t>
  </si>
  <si>
    <t>Flask</t>
  </si>
  <si>
    <t>Technical Aptitude Scorecard</t>
  </si>
  <si>
    <t>Weak</t>
  </si>
  <si>
    <t>Needs Work</t>
  </si>
  <si>
    <t>Strong</t>
  </si>
  <si>
    <t>Behavioral Questions</t>
  </si>
  <si>
    <t>D/M/Y - FL</t>
  </si>
  <si>
    <t>Personal pitch is well constructed</t>
  </si>
  <si>
    <t>Questions are answered with clear, well articulated examples</t>
  </si>
  <si>
    <t>Trivia Questions</t>
  </si>
  <si>
    <t>Demonstrates knowledge of the subject matter</t>
  </si>
  <si>
    <t>Uses the opportunity to demonstrate deeper knowledge of the subject</t>
  </si>
  <si>
    <t>Whiteboarding</t>
  </si>
  <si>
    <t>Reiterates question, clarifying questions, I/O's</t>
  </si>
  <si>
    <t>Selects reasonable methods and data structures to solve the problem</t>
  </si>
  <si>
    <t xml:space="preserve">Persists and does not show frustration or give up when stuck </t>
  </si>
  <si>
    <t>Communicates their ideas and assumptions clearly throughout</t>
  </si>
  <si>
    <t>How well do they know the language they're using?</t>
  </si>
  <si>
    <t xml:space="preserve">Correctly analyzes the time and space complexity of their solution(s) </t>
  </si>
  <si>
    <t>Finds at least one correct solution to the problem</t>
  </si>
  <si>
    <t>Addresses the follow-up questions</t>
  </si>
  <si>
    <t>Describes edge cases and walks through the problem at the end</t>
  </si>
  <si>
    <t>Discusses alternate approaches</t>
  </si>
  <si>
    <t>SCORING</t>
  </si>
  <si>
    <t>Additional Scorecard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</si>
</sst>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color rgb="FFE06666"/>
      <name val="Arial"/>
    </font>
    <font>
      <b/>
      <color rgb="FFF1C232"/>
      <name val="Arial"/>
    </font>
    <font>
      <b/>
      <color rgb="FF6AA84F"/>
      <name val="Arial"/>
    </font>
    <font>
      <color rgb="FFB7B7B7"/>
      <name val="Arial"/>
    </font>
    <font>
      <sz val="24.0"/>
      <color theme="1"/>
      <name val="Arial"/>
    </font>
    <font>
      <sz val="10.0"/>
      <color theme="1"/>
      <name val="Arial"/>
    </font>
    <font>
      <b/>
      <color rgb="FFCC0000"/>
      <name val="Arial"/>
    </font>
    <font>
      <b/>
      <color rgb="FFE69138"/>
      <name val="Arial"/>
    </font>
    <font>
      <b/>
      <color rgb="FF999999"/>
      <name val="Arial"/>
    </font>
    <font>
      <sz val="18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theme="8"/>
        <bgColor theme="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6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1" numFmtId="0" xfId="0" applyAlignment="1" applyBorder="1" applyFill="1" applyFont="1">
      <alignment horizontal="right" vertical="bottom"/>
    </xf>
    <xf borderId="1" fillId="0" fontId="3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3" fillId="4" fontId="5" numFmtId="0" xfId="0" applyAlignment="1" applyBorder="1" applyFill="1" applyFont="1">
      <alignment horizontal="center" vertical="bottom"/>
    </xf>
    <xf borderId="3" fillId="5" fontId="6" numFmtId="0" xfId="0" applyAlignment="1" applyBorder="1" applyFill="1" applyFont="1">
      <alignment horizontal="center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2" fontId="1" numFmtId="0" xfId="0" applyAlignment="1" applyBorder="1" applyFont="1">
      <alignment horizontal="center" readingOrder="0" vertical="bottom"/>
    </xf>
    <xf borderId="8" fillId="0" fontId="2" numFmtId="0" xfId="0" applyBorder="1" applyFont="1"/>
    <xf borderId="7" fillId="2" fontId="1" numFmtId="0" xfId="0" applyAlignment="1" applyBorder="1" applyFont="1">
      <alignment horizontal="center" vertical="bottom"/>
    </xf>
    <xf borderId="7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vertical="bottom"/>
    </xf>
    <xf borderId="11" fillId="0" fontId="2" numFmtId="0" xfId="0" applyBorder="1" applyFont="1"/>
    <xf borderId="3" fillId="6" fontId="3" numFmtId="0" xfId="0" applyAlignment="1" applyBorder="1" applyFill="1" applyFont="1">
      <alignment horizontal="center" vertical="bottom"/>
    </xf>
    <xf borderId="3" fillId="6" fontId="3" numFmtId="0" xfId="0" applyAlignment="1" applyBorder="1" applyFont="1">
      <alignment horizontal="center" readingOrder="0" vertical="bottom"/>
    </xf>
    <xf borderId="12" fillId="6" fontId="3" numFmtId="0" xfId="0" applyAlignment="1" applyBorder="1" applyFont="1">
      <alignment horizontal="center" readingOrder="0" vertical="bottom"/>
    </xf>
    <xf borderId="11" fillId="7" fontId="3" numFmtId="0" xfId="0" applyAlignment="1" applyBorder="1" applyFill="1" applyFont="1">
      <alignment horizontal="center" readingOrder="0" vertical="bottom"/>
    </xf>
    <xf borderId="3" fillId="7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vertical="bottom"/>
    </xf>
    <xf borderId="15" fillId="0" fontId="2" numFmtId="0" xfId="0" applyBorder="1" applyFont="1"/>
    <xf borderId="13" fillId="0" fontId="3" numFmtId="0" xfId="0" applyAlignment="1" applyBorder="1" applyFont="1">
      <alignment readingOrder="0" shrinkToFit="0" vertical="bottom" wrapText="0"/>
    </xf>
    <xf borderId="16" fillId="0" fontId="3" numFmtId="0" xfId="0" applyAlignment="1" applyBorder="1" applyFont="1">
      <alignment vertical="bottom"/>
    </xf>
    <xf borderId="17" fillId="0" fontId="2" numFmtId="0" xfId="0" applyBorder="1" applyFont="1"/>
    <xf borderId="18" fillId="0" fontId="3" numFmtId="0" xfId="0" applyBorder="1" applyFont="1"/>
    <xf borderId="12" fillId="0" fontId="2" numFmtId="0" xfId="0" applyBorder="1" applyFont="1"/>
    <xf borderId="11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9" fillId="0" fontId="3" numFmtId="0" xfId="0" applyBorder="1" applyFont="1"/>
    <xf borderId="5" fillId="0" fontId="2" numFmtId="0" xfId="0" applyBorder="1" applyFont="1"/>
    <xf borderId="20" fillId="0" fontId="2" numFmtId="0" xfId="0" applyBorder="1" applyFont="1"/>
    <xf borderId="21" fillId="0" fontId="3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24" fillId="2" fontId="1" numFmtId="0" xfId="0" applyAlignment="1" applyBorder="1" applyFont="1">
      <alignment horizontal="center" vertical="bottom"/>
    </xf>
    <xf borderId="25" fillId="0" fontId="2" numFmtId="0" xfId="0" applyBorder="1" applyFont="1"/>
    <xf borderId="26" fillId="0" fontId="2" numFmtId="0" xfId="0" applyBorder="1" applyFont="1"/>
    <xf borderId="1" fillId="6" fontId="3" numFmtId="0" xfId="0" applyAlignment="1" applyBorder="1" applyFont="1">
      <alignment horizontal="center" readingOrder="0" vertical="bottom"/>
    </xf>
    <xf borderId="27" fillId="2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28" fillId="0" fontId="2" numFmtId="0" xfId="0" applyBorder="1" applyFont="1"/>
    <xf borderId="2" fillId="0" fontId="3" numFmtId="0" xfId="0" applyAlignment="1" applyBorder="1" applyFont="1">
      <alignment vertical="bottom"/>
    </xf>
    <xf borderId="29" fillId="2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30" fillId="0" fontId="2" numFmtId="0" xfId="0" applyBorder="1" applyFont="1"/>
    <xf borderId="5" fillId="0" fontId="3" numFmtId="0" xfId="0" applyBorder="1" applyFont="1"/>
    <xf borderId="31" fillId="8" fontId="1" numFmtId="0" xfId="0" applyAlignment="1" applyBorder="1" applyFill="1" applyFont="1">
      <alignment horizontal="center" readingOrder="0" vertical="bottom"/>
    </xf>
    <xf borderId="32" fillId="0" fontId="3" numFmtId="3" xfId="0" applyAlignment="1" applyBorder="1" applyFont="1" applyNumberFormat="1">
      <alignment horizontal="center"/>
    </xf>
    <xf borderId="33" fillId="0" fontId="2" numFmtId="0" xfId="0" applyBorder="1" applyFont="1"/>
    <xf borderId="34" fillId="2" fontId="1" numFmtId="0" xfId="0" applyAlignment="1" applyBorder="1" applyFont="1">
      <alignment horizontal="center" readingOrder="0" vertical="bottom"/>
    </xf>
    <xf borderId="34" fillId="0" fontId="2" numFmtId="0" xfId="0" applyBorder="1" applyFont="1"/>
    <xf borderId="35" fillId="0" fontId="2" numFmtId="0" xfId="0" applyBorder="1" applyFont="1"/>
    <xf borderId="36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vertical="bottom"/>
    </xf>
    <xf borderId="37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13" fillId="0" fontId="3" numFmtId="0" xfId="0" applyAlignment="1" applyBorder="1" applyFont="1">
      <alignment readingOrder="0" vertical="bottom"/>
    </xf>
    <xf borderId="12" fillId="0" fontId="3" numFmtId="0" xfId="0" applyAlignment="1" applyBorder="1" applyFont="1">
      <alignment horizontal="center" readingOrder="0" vertical="bottom"/>
    </xf>
    <xf borderId="38" fillId="0" fontId="2" numFmtId="0" xfId="0" applyBorder="1" applyFont="1"/>
    <xf borderId="2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39" fillId="6" fontId="3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 vertical="bottom"/>
    </xf>
    <xf borderId="21" fillId="0" fontId="3" numFmtId="0" xfId="0" applyAlignment="1" applyBorder="1" applyFont="1">
      <alignment vertical="bottom"/>
    </xf>
    <xf borderId="39" fillId="0" fontId="3" numFmtId="0" xfId="0" applyAlignment="1" applyBorder="1" applyFont="1">
      <alignment horizontal="center" readingOrder="0" vertical="bottom"/>
    </xf>
    <xf borderId="37" fillId="2" fontId="7" numFmtId="0" xfId="0" applyBorder="1" applyFont="1"/>
    <xf borderId="19" fillId="0" fontId="3" numFmtId="0" xfId="0" applyAlignment="1" applyBorder="1" applyFont="1">
      <alignment vertical="bottom"/>
    </xf>
    <xf borderId="37" fillId="0" fontId="3" numFmtId="0" xfId="0" applyBorder="1" applyFont="1"/>
    <xf borderId="37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" fillId="2" fontId="1" numFmtId="0" xfId="0" applyAlignment="1" applyBorder="1" applyFont="1">
      <alignment horizontal="center" readingOrder="0" vertical="bottom"/>
    </xf>
    <xf borderId="3" fillId="7" fontId="3" numFmtId="0" xfId="0" applyAlignment="1" applyBorder="1" applyFont="1">
      <alignment horizontal="center" readingOrder="0" vertical="bottom"/>
    </xf>
    <xf borderId="1" fillId="7" fontId="3" numFmtId="0" xfId="0" applyAlignment="1" applyBorder="1" applyFont="1">
      <alignment horizontal="center" readingOrder="0" vertical="bottom"/>
    </xf>
    <xf borderId="27" fillId="2" fontId="1" numFmtId="0" xfId="0" applyAlignment="1" applyBorder="1" applyFont="1">
      <alignment horizontal="center" readingOrder="0" vertical="bottom"/>
    </xf>
    <xf borderId="37" fillId="2" fontId="1" numFmtId="0" xfId="0" applyAlignment="1" applyBorder="1" applyFont="1">
      <alignment horizontal="right" vertical="bottom"/>
    </xf>
    <xf borderId="36" fillId="0" fontId="3" numFmtId="0" xfId="0" applyBorder="1" applyFont="1"/>
    <xf borderId="40" fillId="8" fontId="3" numFmtId="0" xfId="0" applyAlignment="1" applyBorder="1" applyFont="1">
      <alignment vertical="bottom"/>
    </xf>
    <xf borderId="41" fillId="0" fontId="2" numFmtId="0" xfId="0" applyBorder="1" applyFont="1"/>
    <xf borderId="42" fillId="8" fontId="1" numFmtId="0" xfId="0" applyAlignment="1" applyBorder="1" applyFont="1">
      <alignment horizontal="center" readingOrder="0" vertical="bottom"/>
    </xf>
    <xf borderId="43" fillId="0" fontId="2" numFmtId="0" xfId="0" applyBorder="1" applyFont="1"/>
    <xf borderId="37" fillId="6" fontId="1" numFmtId="0" xfId="0" applyAlignment="1" applyBorder="1" applyFont="1">
      <alignment horizontal="center" readingOrder="0" vertical="bottom"/>
    </xf>
    <xf borderId="36" fillId="6" fontId="1" numFmtId="0" xfId="0" applyAlignment="1" applyBorder="1" applyFont="1">
      <alignment horizontal="center" readingOrder="0" vertical="bottom"/>
    </xf>
    <xf borderId="24" fillId="2" fontId="1" numFmtId="0" xfId="0" applyAlignment="1" applyBorder="1" applyFont="1">
      <alignment horizontal="left" readingOrder="0" vertical="bottom"/>
    </xf>
    <xf borderId="44" fillId="0" fontId="3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 vertical="bottom"/>
    </xf>
    <xf borderId="44" fillId="0" fontId="3" numFmtId="0" xfId="0" applyAlignment="1" applyBorder="1" applyFont="1">
      <alignment vertical="bottom"/>
    </xf>
    <xf borderId="45" fillId="0" fontId="2" numFmtId="0" xfId="0" applyBorder="1" applyFont="1"/>
    <xf borderId="44" fillId="0" fontId="3" numFmtId="0" xfId="0" applyAlignment="1" applyBorder="1" applyFont="1">
      <alignment readingOrder="0" shrinkToFit="0" vertical="bottom" wrapText="0"/>
    </xf>
    <xf borderId="37" fillId="9" fontId="3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36" fillId="9" fontId="3" numFmtId="0" xfId="0" applyAlignment="1" applyBorder="1" applyFont="1">
      <alignment horizontal="center" readingOrder="0" vertical="bottom"/>
    </xf>
    <xf borderId="46" fillId="0" fontId="3" numFmtId="0" xfId="0" applyAlignment="1" applyBorder="1" applyFont="1">
      <alignment vertical="bottom"/>
    </xf>
    <xf borderId="47" fillId="0" fontId="2" numFmtId="0" xfId="0" applyBorder="1" applyFont="1"/>
    <xf borderId="48" fillId="0" fontId="2" numFmtId="0" xfId="0" applyBorder="1" applyFont="1"/>
    <xf borderId="49" fillId="0" fontId="3" numFmtId="0" xfId="0" applyAlignment="1" applyBorder="1" applyFont="1">
      <alignment vertical="bottom"/>
    </xf>
    <xf borderId="50" fillId="0" fontId="2" numFmtId="0" xfId="0" applyBorder="1" applyFont="1"/>
    <xf borderId="51" fillId="0" fontId="3" numFmtId="0" xfId="0" applyAlignment="1" applyBorder="1" applyFont="1">
      <alignment horizontal="center" vertical="bottom"/>
    </xf>
    <xf borderId="52" fillId="0" fontId="3" numFmtId="0" xfId="0" applyAlignment="1" applyBorder="1" applyFont="1">
      <alignment horizontal="center" vertical="bottom"/>
    </xf>
    <xf borderId="53" fillId="0" fontId="2" numFmtId="0" xfId="0" applyBorder="1" applyFont="1"/>
    <xf borderId="54" fillId="0" fontId="2" numFmtId="0" xfId="0" applyBorder="1" applyFont="1"/>
    <xf borderId="43" fillId="2" fontId="1" numFmtId="0" xfId="0" applyAlignment="1" applyBorder="1" applyFont="1">
      <alignment horizontal="center" vertical="bottom"/>
    </xf>
    <xf borderId="0" fillId="10" fontId="8" numFmtId="0" xfId="0" applyAlignment="1" applyFill="1" applyFont="1">
      <alignment horizontal="center" readingOrder="0"/>
    </xf>
    <xf borderId="37" fillId="9" fontId="1" numFmtId="0" xfId="0" applyAlignment="1" applyBorder="1" applyFont="1">
      <alignment readingOrder="0"/>
    </xf>
    <xf borderId="36" fillId="11" fontId="1" numFmtId="0" xfId="0" applyAlignment="1" applyBorder="1" applyFill="1" applyFont="1">
      <alignment readingOrder="0"/>
    </xf>
    <xf borderId="36" fillId="11" fontId="3" numFmtId="0" xfId="0" applyBorder="1" applyFont="1"/>
    <xf borderId="55" fillId="9" fontId="1" numFmtId="0" xfId="0" applyAlignment="1" applyBorder="1" applyFont="1">
      <alignment horizontal="center" readingOrder="0" vertical="center"/>
    </xf>
    <xf borderId="35" fillId="9" fontId="1" numFmtId="0" xfId="0" applyAlignment="1" applyBorder="1" applyFont="1">
      <alignment horizontal="center" readingOrder="0" vertical="bottom"/>
    </xf>
    <xf borderId="0" fillId="12" fontId="9" numFmtId="0" xfId="0" applyAlignment="1" applyFill="1" applyFont="1">
      <alignment horizontal="center" readingOrder="0" vertical="center"/>
    </xf>
    <xf borderId="2" fillId="0" fontId="2" numFmtId="0" xfId="0" applyBorder="1" applyFont="1"/>
    <xf borderId="37" fillId="13" fontId="10" numFmtId="0" xfId="0" applyAlignment="1" applyBorder="1" applyFill="1" applyFont="1">
      <alignment horizontal="center" readingOrder="0" vertical="bottom"/>
    </xf>
    <xf borderId="37" fillId="14" fontId="11" numFmtId="0" xfId="0" applyAlignment="1" applyBorder="1" applyFill="1" applyFont="1">
      <alignment horizontal="center" readingOrder="0" vertical="bottom"/>
    </xf>
    <xf borderId="37" fillId="15" fontId="5" numFmtId="0" xfId="0" applyAlignment="1" applyBorder="1" applyFill="1" applyFont="1">
      <alignment horizontal="center" readingOrder="0" vertical="bottom"/>
    </xf>
    <xf borderId="37" fillId="16" fontId="6" numFmtId="0" xfId="0" applyAlignment="1" applyBorder="1" applyFill="1" applyFont="1">
      <alignment horizontal="center" readingOrder="0" vertical="bottom"/>
    </xf>
    <xf borderId="56" fillId="0" fontId="3" numFmtId="0" xfId="0" applyAlignment="1" applyBorder="1" applyFont="1">
      <alignment horizontal="center"/>
    </xf>
    <xf borderId="56" fillId="0" fontId="3" numFmtId="0" xfId="0" applyBorder="1" applyFont="1"/>
    <xf borderId="36" fillId="9" fontId="1" numFmtId="0" xfId="0" applyAlignment="1" applyBorder="1" applyFont="1">
      <alignment horizontal="center" readingOrder="0"/>
    </xf>
    <xf borderId="36" fillId="5" fontId="1" numFmtId="0" xfId="0" applyAlignment="1" applyBorder="1" applyFont="1">
      <alignment horizontal="center" readingOrder="0"/>
    </xf>
    <xf borderId="57" fillId="0" fontId="3" numFmtId="0" xfId="0" applyAlignment="1" applyBorder="1" applyFont="1">
      <alignment readingOrder="0"/>
    </xf>
    <xf borderId="37" fillId="17" fontId="1" numFmtId="0" xfId="0" applyAlignment="1" applyBorder="1" applyFill="1" applyFont="1">
      <alignment horizontal="center" readingOrder="0"/>
    </xf>
    <xf borderId="37" fillId="9" fontId="1" numFmtId="0" xfId="0" applyAlignment="1" applyBorder="1" applyFont="1">
      <alignment horizontal="left" readingOrder="0"/>
    </xf>
    <xf borderId="37" fillId="11" fontId="1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 readingOrder="0" vertical="center"/>
    </xf>
    <xf borderId="37" fillId="9" fontId="1" numFmtId="0" xfId="0" applyAlignment="1" applyBorder="1" applyFont="1">
      <alignment readingOrder="0" shrinkToFit="0" wrapText="0"/>
    </xf>
    <xf borderId="57" fillId="9" fontId="1" numFmtId="0" xfId="0" applyAlignment="1" applyBorder="1" applyFont="1">
      <alignment horizontal="left" readingOrder="0" vertical="top"/>
    </xf>
    <xf borderId="55" fillId="0" fontId="3" numFmtId="0" xfId="0" applyAlignment="1" applyBorder="1" applyFont="1">
      <alignment horizontal="left" readingOrder="0" shrinkToFit="0" vertical="top" wrapText="1"/>
    </xf>
    <xf borderId="55" fillId="0" fontId="3" numFmtId="0" xfId="0" applyAlignment="1" applyBorder="1" applyFont="1">
      <alignment horizontal="left" shrinkToFit="0" vertical="top" wrapText="1"/>
    </xf>
    <xf borderId="57" fillId="0" fontId="2" numFmtId="0" xfId="0" applyBorder="1" applyFont="1"/>
    <xf borderId="39" fillId="0" fontId="2" numFmtId="0" xfId="0" applyBorder="1" applyFont="1"/>
    <xf borderId="58" fillId="0" fontId="2" numFmtId="0" xfId="0" applyBorder="1" applyFont="1"/>
    <xf borderId="37" fillId="9" fontId="1" numFmtId="0" xfId="0" applyAlignment="1" applyBorder="1" applyFont="1">
      <alignment horizontal="center" readingOrder="0" vertical="center"/>
    </xf>
    <xf borderId="37" fillId="9" fontId="1" numFmtId="0" xfId="0" applyAlignment="1" applyBorder="1" applyFont="1">
      <alignment horizontal="center" readingOrder="0" shrinkToFit="0" vertical="center" wrapText="1"/>
    </xf>
    <xf borderId="37" fillId="9" fontId="1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 readingOrder="0"/>
    </xf>
    <xf borderId="36" fillId="18" fontId="12" numFmtId="0" xfId="0" applyAlignment="1" applyBorder="1" applyFill="1" applyFont="1">
      <alignment horizontal="center" readingOrder="0"/>
    </xf>
    <xf borderId="59" fillId="19" fontId="3" numFmtId="0" xfId="0" applyAlignment="1" applyBorder="1" applyFill="1" applyFont="1">
      <alignment horizontal="center" readingOrder="0"/>
    </xf>
    <xf borderId="0" fillId="20" fontId="3" numFmtId="0" xfId="0" applyAlignment="1" applyFill="1" applyFont="1">
      <alignment readingOrder="0"/>
    </xf>
    <xf borderId="0" fillId="7" fontId="13" numFmtId="0" xfId="0" applyAlignment="1" applyFont="1">
      <alignment horizontal="center" readingOrder="0"/>
    </xf>
    <xf borderId="58" fillId="9" fontId="1" numFmtId="0" xfId="0" applyAlignment="1" applyBorder="1" applyFont="1">
      <alignment readingOrder="0"/>
    </xf>
    <xf borderId="58" fillId="11" fontId="3" numFmtId="0" xfId="0" applyBorder="1" applyFont="1"/>
    <xf borderId="3" fillId="2" fontId="1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vertical="bottom"/>
    </xf>
    <xf borderId="11" fillId="0" fontId="3" numFmtId="0" xfId="0" applyAlignment="1" applyBorder="1" applyFont="1">
      <alignment readingOrder="0" vertical="bottom"/>
    </xf>
    <xf borderId="11" fillId="0" fontId="3" numFmtId="0" xfId="0" applyAlignment="1" applyBorder="1" applyFont="1">
      <alignment vertical="bottom"/>
    </xf>
    <xf borderId="4" fillId="6" fontId="3" numFmtId="0" xfId="0" applyAlignment="1" applyBorder="1" applyFont="1">
      <alignment horizontal="center" readingOrder="0" vertical="bottom"/>
    </xf>
    <xf borderId="22" fillId="6" fontId="3" numFmtId="0" xfId="0" applyAlignment="1" applyBorder="1" applyFont="1">
      <alignment horizontal="center" readingOrder="0" vertical="bottom"/>
    </xf>
    <xf borderId="60" fillId="8" fontId="1" numFmtId="0" xfId="0" applyAlignment="1" applyBorder="1" applyFont="1">
      <alignment horizontal="center" readingOrder="0" vertical="bottom"/>
    </xf>
    <xf borderId="61" fillId="0" fontId="3" numFmtId="3" xfId="0" applyAlignment="1" applyBorder="1" applyFont="1" applyNumberFormat="1">
      <alignment horizontal="center"/>
    </xf>
    <xf borderId="62" fillId="0" fontId="3" numFmtId="3" xfId="0" applyAlignment="1" applyBorder="1" applyFont="1" applyNumberFormat="1">
      <alignment horizontal="center"/>
    </xf>
  </cellXfs>
  <cellStyles count="1">
    <cellStyle xfId="0" name="Normal" builtinId="0"/>
  </cellStyles>
  <dxfs count="23">
    <dxf>
      <font>
        <b/>
        <color rgb="FFE06666"/>
      </font>
      <fill>
        <patternFill patternType="solid">
          <fgColor rgb="FFF4C7C3"/>
          <bgColor rgb="FFF4C7C3"/>
        </patternFill>
      </fill>
      <border/>
    </dxf>
    <dxf>
      <font>
        <b/>
        <color rgb="FFFFD966"/>
      </font>
      <fill>
        <patternFill patternType="solid">
          <fgColor rgb="FFFFF2CC"/>
          <bgColor rgb="FFFFF2CC"/>
        </patternFill>
      </fill>
      <border/>
    </dxf>
    <dxf>
      <font>
        <b/>
        <color rgb="FF93C47D"/>
      </font>
      <fill>
        <patternFill patternType="solid">
          <fgColor rgb="FFD9EAD3"/>
          <bgColor rgb="FFD9EAD3"/>
        </patternFill>
      </fill>
      <border/>
    </dxf>
    <dxf>
      <font>
        <b/>
        <color rgb="FFF4CCCC"/>
      </font>
      <fill>
        <patternFill patternType="solid">
          <fgColor rgb="FFF4CCCC"/>
          <bgColor rgb="FFF4CCCC"/>
        </patternFill>
      </fill>
      <border/>
    </dxf>
    <dxf>
      <font>
        <b/>
        <color rgb="FFFFF2CC"/>
      </font>
      <fill>
        <patternFill patternType="solid">
          <fgColor rgb="FFFFF2CC"/>
          <bgColor rgb="FFFFF2CC"/>
        </patternFill>
      </fill>
      <border/>
    </dxf>
    <dxf>
      <font>
        <b/>
        <color rgb="FFD9EAD3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F1C232"/>
      </font>
      <fill>
        <patternFill patternType="solid">
          <fgColor rgb="FFFFF2CC"/>
          <bgColor rgb="FFFFF2CC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  <dxf>
      <font>
        <color rgb="FFD9EAD3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none"/>
      </fill>
      <border/>
    </dxf>
    <dxf>
      <font>
        <b/>
        <color rgb="FFE69138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6AA84F"/>
      </font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solid">
          <fgColor rgb="FFEA9999"/>
          <bgColor rgb="FFEA9999"/>
        </patternFill>
      </fill>
      <border/>
    </dxf>
    <dxf>
      <font>
        <b/>
        <color rgb="FFE69138"/>
      </font>
      <fill>
        <patternFill patternType="solid">
          <fgColor rgb="FFF9CB9C"/>
          <bgColor rgb="FFF9CB9C"/>
        </patternFill>
      </fill>
      <border/>
    </dxf>
    <dxf>
      <font>
        <b/>
        <color rgb="FFF1C232"/>
      </font>
      <fill>
        <patternFill patternType="solid">
          <fgColor rgb="FFFFE599"/>
          <bgColor rgb="FFFFE599"/>
        </patternFill>
      </fill>
      <border/>
    </dxf>
    <dxf>
      <font>
        <b/>
        <color rgb="FF6AA84F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30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B7:I11 B17:F17">
    <cfRule type="cellIs" dxfId="0" priority="1" operator="equal">
      <formula>1</formula>
    </cfRule>
  </conditionalFormatting>
  <conditionalFormatting sqref="B7:I11 B17:F17">
    <cfRule type="cellIs" dxfId="1" priority="2" operator="equal">
      <formula>2</formula>
    </cfRule>
  </conditionalFormatting>
  <conditionalFormatting sqref="B7:I11 B17:F17">
    <cfRule type="cellIs" dxfId="2" priority="3" operator="equal">
      <formula>3</formula>
    </cfRule>
  </conditionalFormatting>
  <conditionalFormatting sqref="B13:I13 H18 B19">
    <cfRule type="cellIs" dxfId="3" priority="4" operator="lessThan">
      <formula>10</formula>
    </cfRule>
  </conditionalFormatting>
  <conditionalFormatting sqref="B13:I13 H18 B19">
    <cfRule type="cellIs" dxfId="4" priority="5" operator="between">
      <formula>10</formula>
      <formula>14</formula>
    </cfRule>
  </conditionalFormatting>
  <conditionalFormatting sqref="B13:I13 H18 B19">
    <cfRule type="cellIs" dxfId="5" priority="6" operator="equal">
      <formula>15</formula>
    </cfRule>
  </conditionalFormatting>
  <conditionalFormatting sqref="H16:I16">
    <cfRule type="cellIs" dxfId="3" priority="7" operator="lessThanOrEqual">
      <formula>25</formula>
    </cfRule>
  </conditionalFormatting>
  <conditionalFormatting sqref="H16:I16">
    <cfRule type="cellIs" dxfId="4" priority="8" operator="between">
      <formula>25</formula>
      <formula>29</formula>
    </cfRule>
  </conditionalFormatting>
  <conditionalFormatting sqref="H16:I16">
    <cfRule type="cellIs" dxfId="5" priority="9" operator="equal">
      <formula>30</formula>
    </cfRule>
  </conditionalFormatting>
  <conditionalFormatting sqref="H17:I17">
    <cfRule type="cellIs" dxfId="3" priority="10" operator="lessThan">
      <formula>40</formula>
    </cfRule>
  </conditionalFormatting>
  <conditionalFormatting sqref="H17:I17">
    <cfRule type="cellIs" dxfId="4" priority="11" operator="between">
      <formula>40</formula>
      <formula>44</formula>
    </cfRule>
  </conditionalFormatting>
  <conditionalFormatting sqref="H17:I17">
    <cfRule type="cellIs" dxfId="5" priority="12" operator="equal">
      <formula>45</formula>
    </cfRule>
  </conditionalFormatting>
  <conditionalFormatting sqref="H19:I19">
    <cfRule type="cellIs" dxfId="3" priority="13" operator="lessThan">
      <formula>10</formula>
    </cfRule>
  </conditionalFormatting>
  <conditionalFormatting sqref="H19:I19">
    <cfRule type="cellIs" dxfId="4" priority="14" operator="between">
      <formula>10</formula>
      <formula>14</formula>
    </cfRule>
  </conditionalFormatting>
  <conditionalFormatting sqref="H19:I19">
    <cfRule type="cellIs" dxfId="5" priority="15" operator="greaterThanOrEqual">
      <formula>15</formula>
    </cfRule>
  </conditionalFormatting>
  <conditionalFormatting sqref="H20:I20">
    <cfRule type="cellIs" dxfId="6" priority="16" operator="lessThan">
      <formula>70</formula>
    </cfRule>
  </conditionalFormatting>
  <conditionalFormatting sqref="H20:I20">
    <cfRule type="cellIs" dxfId="7" priority="17" operator="between">
      <formula>70</formula>
      <formula>99</formula>
    </cfRule>
  </conditionalFormatting>
  <conditionalFormatting sqref="H20:I20">
    <cfRule type="cellIs" dxfId="8" priority="18" operator="greaterThanOrEqual">
      <formula>100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160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7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H20">
    <cfRule type="cellIs" dxfId="6" priority="1" operator="lessThan">
      <formula>70</formula>
    </cfRule>
  </conditionalFormatting>
  <conditionalFormatting sqref="H20">
    <cfRule type="cellIs" dxfId="7" priority="2" operator="between">
      <formula>70</formula>
      <formula>99</formula>
    </cfRule>
  </conditionalFormatting>
  <conditionalFormatting sqref="H20">
    <cfRule type="cellIs" dxfId="8" priority="3" operator="greaterThanOrEqual">
      <formula>100</formula>
    </cfRule>
  </conditionalFormatting>
  <conditionalFormatting sqref="B7:I11 B17:F17">
    <cfRule type="cellIs" dxfId="0" priority="4" operator="equal">
      <formula>1</formula>
    </cfRule>
  </conditionalFormatting>
  <conditionalFormatting sqref="B7:I11 B17:F17">
    <cfRule type="cellIs" dxfId="1" priority="5" operator="equal">
      <formula>2</formula>
    </cfRule>
  </conditionalFormatting>
  <conditionalFormatting sqref="B7:I11 B17:F17">
    <cfRule type="cellIs" dxfId="2" priority="6" operator="equal">
      <formula>3</formula>
    </cfRule>
  </conditionalFormatting>
  <conditionalFormatting sqref="B13:I13 H18 B19">
    <cfRule type="cellIs" dxfId="3" priority="7" operator="lessThan">
      <formula>10</formula>
    </cfRule>
  </conditionalFormatting>
  <conditionalFormatting sqref="B13:I13 H18 B19">
    <cfRule type="cellIs" dxfId="4" priority="8" operator="between">
      <formula>10</formula>
      <formula>14</formula>
    </cfRule>
  </conditionalFormatting>
  <conditionalFormatting sqref="B13:I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H19:I19">
    <cfRule type="cellIs" dxfId="3" priority="16" operator="lessThan">
      <formula>10</formula>
    </cfRule>
  </conditionalFormatting>
  <conditionalFormatting sqref="H19:I19">
    <cfRule type="cellIs" dxfId="4" priority="17" operator="between">
      <formula>10</formula>
      <formula>14</formula>
    </cfRule>
  </conditionalFormatting>
  <conditionalFormatting sqref="H19:I19">
    <cfRule type="cellIs" dxfId="5" priority="18" operator="greaterThanOrEqual">
      <formula>15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42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1" t="s">
        <v>11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3" t="s">
        <v>13</v>
      </c>
      <c r="D6" s="24" t="s">
        <v>14</v>
      </c>
      <c r="E6" s="24" t="s">
        <v>15</v>
      </c>
      <c r="F6" s="25" t="s">
        <v>16</v>
      </c>
      <c r="G6" s="26" t="s">
        <v>17</v>
      </c>
      <c r="H6" s="27" t="s">
        <v>18</v>
      </c>
      <c r="I6" s="28" t="s">
        <v>19</v>
      </c>
      <c r="J6" s="21" t="s">
        <v>20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" t="s">
        <v>21</v>
      </c>
      <c r="B7" s="30"/>
      <c r="C7" s="30"/>
      <c r="D7" s="30"/>
      <c r="E7" s="30"/>
      <c r="F7" s="30"/>
      <c r="G7" s="31"/>
      <c r="H7" s="30"/>
      <c r="I7" s="32"/>
      <c r="J7" s="33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30"/>
      <c r="G8" s="31"/>
      <c r="H8" s="30"/>
      <c r="I8" s="32"/>
      <c r="J8" s="33"/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30"/>
      <c r="G9" s="31"/>
      <c r="H9" s="30"/>
      <c r="I9" s="32"/>
      <c r="J9" s="33"/>
      <c r="K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24</v>
      </c>
      <c r="B10" s="30"/>
      <c r="C10" s="30"/>
      <c r="D10" s="30"/>
      <c r="E10" s="30"/>
      <c r="F10" s="30"/>
      <c r="G10" s="31"/>
      <c r="H10" s="30"/>
      <c r="I10" s="32"/>
      <c r="J10" s="33"/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25</v>
      </c>
      <c r="B11" s="30"/>
      <c r="C11" s="30"/>
      <c r="D11" s="30"/>
      <c r="E11" s="30"/>
      <c r="F11" s="30"/>
      <c r="G11" s="31"/>
      <c r="H11" s="30"/>
      <c r="I11" s="32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38"/>
      <c r="H12" s="2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43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47"/>
      <c r="I14" s="4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59" t="s">
        <v>11</v>
      </c>
      <c r="H19" s="60">
        <f>SUM(G13:I13)</f>
        <v>0</v>
      </c>
      <c r="I19" s="6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G20" s="63" t="s">
        <v>38</v>
      </c>
      <c r="H20" s="64">
        <f>IF(SUM(H16:I18)=90,SUM(H16:I19) * 100 / 90,SUM(H16:I18)*100/90)</f>
        <v>0</v>
      </c>
      <c r="I20" s="6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7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H20">
    <cfRule type="cellIs" dxfId="6" priority="1" operator="lessThan">
      <formula>70</formula>
    </cfRule>
  </conditionalFormatting>
  <conditionalFormatting sqref="H20">
    <cfRule type="cellIs" dxfId="7" priority="2" operator="between">
      <formula>70</formula>
      <formula>99</formula>
    </cfRule>
  </conditionalFormatting>
  <conditionalFormatting sqref="H20">
    <cfRule type="cellIs" dxfId="8" priority="3" operator="greaterThanOrEqual">
      <formula>100</formula>
    </cfRule>
  </conditionalFormatting>
  <conditionalFormatting sqref="B7:I11 B17:F17">
    <cfRule type="cellIs" dxfId="0" priority="4" operator="equal">
      <formula>1</formula>
    </cfRule>
  </conditionalFormatting>
  <conditionalFormatting sqref="B7:I11 B17:F17">
    <cfRule type="cellIs" dxfId="1" priority="5" operator="equal">
      <formula>2</formula>
    </cfRule>
  </conditionalFormatting>
  <conditionalFormatting sqref="B7:I11 B17:F17">
    <cfRule type="cellIs" dxfId="2" priority="6" operator="equal">
      <formula>3</formula>
    </cfRule>
  </conditionalFormatting>
  <conditionalFormatting sqref="B13:I13 H18 B19">
    <cfRule type="cellIs" dxfId="3" priority="7" operator="lessThan">
      <formula>10</formula>
    </cfRule>
  </conditionalFormatting>
  <conditionalFormatting sqref="B13:I13 H18 B19">
    <cfRule type="cellIs" dxfId="4" priority="8" operator="between">
      <formula>10</formula>
      <formula>14</formula>
    </cfRule>
  </conditionalFormatting>
  <conditionalFormatting sqref="B13:I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20">
    <cfRule type="cellIs" dxfId="3" priority="16" operator="lessThan">
      <formula>75</formula>
    </cfRule>
  </conditionalFormatting>
  <conditionalFormatting sqref="I20">
    <cfRule type="cellIs" dxfId="4" priority="17" operator="between">
      <formula>75</formula>
      <formula>89</formula>
    </cfRule>
  </conditionalFormatting>
  <conditionalFormatting sqref="I20">
    <cfRule type="cellIs" dxfId="5" priority="18" operator="greaterThanOrEqual">
      <formula>90</formula>
    </cfRule>
  </conditionalFormatting>
  <conditionalFormatting sqref="H19:I19">
    <cfRule type="cellIs" dxfId="3" priority="19" operator="lessThan">
      <formula>10</formula>
    </cfRule>
  </conditionalFormatting>
  <conditionalFormatting sqref="H19:I19">
    <cfRule type="cellIs" dxfId="4" priority="20" operator="between">
      <formula>10</formula>
      <formula>14</formula>
    </cfRule>
  </conditionalFormatting>
  <conditionalFormatting sqref="H19:I19">
    <cfRule type="cellIs" dxfId="5" priority="21" operator="greaterThanOrEqual">
      <formula>15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3" max="3" width="20.43"/>
    <col customWidth="1" min="5" max="5" width="16.71"/>
    <col customWidth="1" min="6" max="6" width="17.86"/>
    <col customWidth="1" min="9" max="9" width="16.43"/>
    <col customWidth="1" min="11" max="11" width="27.29"/>
  </cols>
  <sheetData>
    <row r="1">
      <c r="A1" s="1" t="s">
        <v>43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3" t="s">
        <v>12</v>
      </c>
      <c r="C6" s="24" t="s">
        <v>44</v>
      </c>
      <c r="D6" s="24" t="s">
        <v>45</v>
      </c>
      <c r="E6" s="24" t="s">
        <v>46</v>
      </c>
      <c r="F6" s="25" t="s">
        <v>47</v>
      </c>
      <c r="G6" s="21" t="s">
        <v>20</v>
      </c>
      <c r="H6" s="19"/>
      <c r="I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5" t="s">
        <v>21</v>
      </c>
      <c r="B7" s="30"/>
      <c r="C7" s="30"/>
      <c r="D7" s="30"/>
      <c r="E7" s="30"/>
      <c r="F7" s="76"/>
      <c r="G7" s="33"/>
      <c r="H7" s="67"/>
      <c r="I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22</v>
      </c>
      <c r="B8" s="30"/>
      <c r="C8" s="30"/>
      <c r="D8" s="30"/>
      <c r="E8" s="30"/>
      <c r="F8" s="76"/>
      <c r="G8" s="33"/>
      <c r="H8" s="67"/>
      <c r="I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23</v>
      </c>
      <c r="B9" s="30"/>
      <c r="C9" s="30"/>
      <c r="D9" s="30"/>
      <c r="E9" s="30"/>
      <c r="F9" s="76"/>
      <c r="G9" s="33"/>
      <c r="H9" s="67"/>
      <c r="I9" s="3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48</v>
      </c>
      <c r="B10" s="30"/>
      <c r="C10" s="30"/>
      <c r="D10" s="30"/>
      <c r="E10" s="30"/>
      <c r="F10" s="76"/>
      <c r="G10" s="33"/>
      <c r="H10" s="67"/>
      <c r="I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5" t="s">
        <v>49</v>
      </c>
      <c r="B11" s="30"/>
      <c r="C11" s="30"/>
      <c r="D11" s="30"/>
      <c r="E11" s="30"/>
      <c r="F11" s="76"/>
      <c r="G11" s="36"/>
      <c r="H11" s="77"/>
      <c r="I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39"/>
      <c r="G12" s="78"/>
      <c r="H12" s="79"/>
      <c r="I12" s="7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41">
        <f t="shared" ref="B13:F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78"/>
      <c r="H13" s="79"/>
      <c r="I13" s="7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6"/>
      <c r="G14" s="78"/>
      <c r="H14" s="79"/>
      <c r="I14" s="7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50" t="s">
        <v>27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3" t="s">
        <v>29</v>
      </c>
      <c r="C16" s="23" t="s">
        <v>30</v>
      </c>
      <c r="D16" s="23" t="s">
        <v>31</v>
      </c>
      <c r="E16" s="23" t="s">
        <v>32</v>
      </c>
      <c r="F16" s="54" t="s">
        <v>33</v>
      </c>
      <c r="G16" s="55" t="s">
        <v>34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55" t="s">
        <v>36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55" t="s">
        <v>37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63" t="s">
        <v>38</v>
      </c>
      <c r="H19" s="64">
        <f>SUM(H16:I18) * 100 / 90</f>
        <v>0</v>
      </c>
      <c r="I19" s="6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6">
    <mergeCell ref="A1:I1"/>
    <mergeCell ref="B2:C2"/>
    <mergeCell ref="F2:F3"/>
    <mergeCell ref="B3:C3"/>
    <mergeCell ref="A5:A6"/>
    <mergeCell ref="B5:C5"/>
    <mergeCell ref="D5:F5"/>
    <mergeCell ref="G6:I6"/>
    <mergeCell ref="G7:I7"/>
    <mergeCell ref="G8:I8"/>
    <mergeCell ref="G9:I9"/>
    <mergeCell ref="G10:I10"/>
    <mergeCell ref="G11:I11"/>
    <mergeCell ref="A12:F12"/>
    <mergeCell ref="A14:F14"/>
    <mergeCell ref="A15:A16"/>
    <mergeCell ref="B15:F15"/>
    <mergeCell ref="G15:I15"/>
    <mergeCell ref="H16:I16"/>
    <mergeCell ref="H17:I17"/>
    <mergeCell ref="H18:I18"/>
    <mergeCell ref="A25:D25"/>
    <mergeCell ref="A26:D26"/>
    <mergeCell ref="A27:D27"/>
    <mergeCell ref="A28:D28"/>
    <mergeCell ref="A29:D29"/>
    <mergeCell ref="A30:D30"/>
    <mergeCell ref="A31:D31"/>
    <mergeCell ref="A32:D32"/>
    <mergeCell ref="A18:F18"/>
    <mergeCell ref="B19:F19"/>
    <mergeCell ref="H19:I19"/>
    <mergeCell ref="A20:F20"/>
    <mergeCell ref="A22:E22"/>
    <mergeCell ref="A23:D23"/>
    <mergeCell ref="A24:D24"/>
  </mergeCells>
  <conditionalFormatting sqref="H19">
    <cfRule type="cellIs" dxfId="6" priority="1" operator="lessThan">
      <formula>70</formula>
    </cfRule>
  </conditionalFormatting>
  <conditionalFormatting sqref="H19">
    <cfRule type="cellIs" dxfId="7" priority="2" operator="between">
      <formula>70</formula>
      <formula>99</formula>
    </cfRule>
  </conditionalFormatting>
  <conditionalFormatting sqref="H19">
    <cfRule type="cellIs" dxfId="8" priority="3" operator="greaterThanOrEqual">
      <formula>100</formula>
    </cfRule>
  </conditionalFormatting>
  <conditionalFormatting sqref="B7:F11 B17:F17">
    <cfRule type="cellIs" dxfId="0" priority="4" operator="equal">
      <formula>1</formula>
    </cfRule>
  </conditionalFormatting>
  <conditionalFormatting sqref="B7:F11 B17:F17">
    <cfRule type="cellIs" dxfId="1" priority="5" operator="equal">
      <formula>2</formula>
    </cfRule>
  </conditionalFormatting>
  <conditionalFormatting sqref="B7:F11 B17:F17">
    <cfRule type="cellIs" dxfId="2" priority="6" operator="equal">
      <formula>3</formula>
    </cfRule>
  </conditionalFormatting>
  <conditionalFormatting sqref="B13:F13 H18 B19">
    <cfRule type="cellIs" dxfId="3" priority="7" operator="lessThan">
      <formula>10</formula>
    </cfRule>
  </conditionalFormatting>
  <conditionalFormatting sqref="B13:F13 H18 B19">
    <cfRule type="cellIs" dxfId="4" priority="8" operator="between">
      <formula>10</formula>
      <formula>14</formula>
    </cfRule>
  </conditionalFormatting>
  <conditionalFormatting sqref="B13:F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25</formula>
    </cfRule>
  </conditionalFormatting>
  <conditionalFormatting sqref="H16:I16">
    <cfRule type="cellIs" dxfId="4" priority="11" operator="between">
      <formula>25</formula>
      <formula>29</formula>
    </cfRule>
  </conditionalFormatting>
  <conditionalFormatting sqref="H16:I16">
    <cfRule type="cellIs" dxfId="5" priority="12" operator="equal">
      <formula>30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19">
    <cfRule type="cellIs" dxfId="3" priority="16" operator="lessThan">
      <formula>75</formula>
    </cfRule>
  </conditionalFormatting>
  <conditionalFormatting sqref="I19">
    <cfRule type="cellIs" dxfId="4" priority="17" operator="between">
      <formula>75</formula>
      <formula>89</formula>
    </cfRule>
  </conditionalFormatting>
  <conditionalFormatting sqref="I19">
    <cfRule type="cellIs" dxfId="5" priority="18" operator="greaterThanOrEqual">
      <formula>90</formula>
    </cfRule>
  </conditionalFormatting>
  <dataValidations>
    <dataValidation type="list" allowBlank="1" showDropDown="1" showErrorMessage="1" sqref="B7:F11 B17:F17">
      <formula1>"1,2,3"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3" max="3" width="20.43"/>
    <col customWidth="1" min="4" max="7" width="18.14"/>
    <col customWidth="1" min="9" max="9" width="16.43"/>
    <col customWidth="1" min="11" max="11" width="27.29"/>
  </cols>
  <sheetData>
    <row r="1">
      <c r="A1" s="1" t="s">
        <v>50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51</v>
      </c>
      <c r="C5" s="17"/>
      <c r="D5" s="16" t="s">
        <v>52</v>
      </c>
      <c r="E5" s="19"/>
      <c r="F5" s="19"/>
      <c r="G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4" t="s">
        <v>53</v>
      </c>
      <c r="C6" s="24" t="s">
        <v>54</v>
      </c>
      <c r="D6" s="24" t="s">
        <v>55</v>
      </c>
      <c r="E6" s="54" t="s">
        <v>56</v>
      </c>
      <c r="F6" s="80" t="s">
        <v>57</v>
      </c>
      <c r="G6" s="54" t="s">
        <v>57</v>
      </c>
      <c r="H6" s="21" t="s">
        <v>20</v>
      </c>
      <c r="I6" s="19"/>
      <c r="J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5" t="s">
        <v>58</v>
      </c>
      <c r="B7" s="30"/>
      <c r="C7" s="30"/>
      <c r="D7" s="30"/>
      <c r="E7" s="73"/>
      <c r="F7" s="81"/>
      <c r="G7" s="73"/>
      <c r="H7" s="82"/>
      <c r="J7" s="4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5" t="s">
        <v>59</v>
      </c>
      <c r="B8" s="30"/>
      <c r="C8" s="30"/>
      <c r="D8" s="30"/>
      <c r="E8" s="73"/>
      <c r="F8" s="83"/>
      <c r="G8" s="73"/>
      <c r="H8" s="33"/>
      <c r="I8" s="67"/>
      <c r="J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5" t="s">
        <v>60</v>
      </c>
      <c r="B9" s="30"/>
      <c r="C9" s="30"/>
      <c r="D9" s="30"/>
      <c r="E9" s="73"/>
      <c r="F9" s="81"/>
      <c r="G9" s="73"/>
      <c r="H9" s="82"/>
      <c r="J9" s="4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5" t="s">
        <v>61</v>
      </c>
      <c r="B10" s="30"/>
      <c r="C10" s="30"/>
      <c r="D10" s="30"/>
      <c r="E10" s="73"/>
      <c r="F10" s="83"/>
      <c r="G10" s="73"/>
      <c r="H10" s="33"/>
      <c r="I10" s="67"/>
      <c r="J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5" t="s">
        <v>62</v>
      </c>
      <c r="B11" s="84"/>
      <c r="C11" s="84"/>
      <c r="D11" s="30"/>
      <c r="E11" s="73"/>
      <c r="F11" s="81"/>
      <c r="G11" s="73"/>
      <c r="H11" s="85"/>
      <c r="I11" s="45"/>
      <c r="J11" s="4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8"/>
      <c r="B12" s="2"/>
      <c r="C12" s="2"/>
      <c r="D12" s="2"/>
      <c r="E12" s="2"/>
      <c r="F12" s="2"/>
      <c r="G12" s="39"/>
      <c r="H12" s="79"/>
      <c r="I12" s="7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26</v>
      </c>
      <c r="B13" s="86">
        <f t="shared" ref="B13:C13" si="1">SUM(B7:B10)</f>
        <v>0</v>
      </c>
      <c r="C13" s="86">
        <f t="shared" si="1"/>
        <v>0</v>
      </c>
      <c r="D13" s="41">
        <f t="shared" ref="D13:G13" si="2">SUM(D7:D11)</f>
        <v>0</v>
      </c>
      <c r="E13" s="32">
        <f t="shared" si="2"/>
        <v>0</v>
      </c>
      <c r="F13" s="87">
        <f t="shared" si="2"/>
        <v>0</v>
      </c>
      <c r="G13" s="42">
        <f t="shared" si="2"/>
        <v>0</v>
      </c>
      <c r="H13" s="79"/>
      <c r="I13" s="7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/>
      <c r="B14" s="45"/>
      <c r="C14" s="45"/>
      <c r="D14" s="45"/>
      <c r="E14" s="45"/>
      <c r="F14" s="45"/>
      <c r="G14" s="46"/>
      <c r="H14" s="79"/>
      <c r="I14" s="79"/>
      <c r="J14" s="3"/>
      <c r="K14" s="3"/>
      <c r="L14" s="8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9"/>
      <c r="B15" s="89" t="s">
        <v>63</v>
      </c>
      <c r="C15" s="2"/>
      <c r="D15" s="2"/>
      <c r="E15" s="2"/>
      <c r="F15" s="6"/>
      <c r="G15" s="51" t="s">
        <v>28</v>
      </c>
      <c r="H15" s="52"/>
      <c r="I15" s="5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24" t="s">
        <v>64</v>
      </c>
      <c r="C16" s="90" t="s">
        <v>65</v>
      </c>
      <c r="D16" s="90" t="s">
        <v>66</v>
      </c>
      <c r="E16" s="90" t="s">
        <v>67</v>
      </c>
      <c r="F16" s="91" t="s">
        <v>68</v>
      </c>
      <c r="G16" s="92" t="s">
        <v>51</v>
      </c>
      <c r="H16" s="56">
        <f>SUM(B13:C13)</f>
        <v>0</v>
      </c>
      <c r="I16" s="5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8" t="s">
        <v>35</v>
      </c>
      <c r="B17" s="30"/>
      <c r="C17" s="30"/>
      <c r="D17" s="30"/>
      <c r="E17" s="30"/>
      <c r="F17" s="73"/>
      <c r="G17" s="92" t="s">
        <v>52</v>
      </c>
      <c r="H17" s="56">
        <f>SUM(D13:F13)</f>
        <v>0</v>
      </c>
      <c r="I17" s="5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9"/>
      <c r="G18" s="92" t="s">
        <v>63</v>
      </c>
      <c r="H18" s="32">
        <f>SUM(B19)</f>
        <v>0</v>
      </c>
      <c r="I18" s="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8" t="s">
        <v>26</v>
      </c>
      <c r="B19" s="32">
        <f>SUM(B17:F17)</f>
        <v>0</v>
      </c>
      <c r="C19" s="2"/>
      <c r="D19" s="2"/>
      <c r="E19" s="2"/>
      <c r="F19" s="6"/>
      <c r="G19" s="63" t="s">
        <v>38</v>
      </c>
      <c r="H19" s="64">
        <f>SUM(H16:I18) * 100 / 84</f>
        <v>0</v>
      </c>
      <c r="I19" s="6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/>
      <c r="B20" s="45"/>
      <c r="C20" s="45"/>
      <c r="D20" s="45"/>
      <c r="E20" s="45"/>
      <c r="F20" s="4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6" t="s">
        <v>39</v>
      </c>
      <c r="B22" s="67"/>
      <c r="C22" s="67"/>
      <c r="D22" s="67"/>
      <c r="E22" s="68"/>
      <c r="F22" s="3"/>
      <c r="G22" s="3"/>
      <c r="H22" s="3"/>
      <c r="I22" s="6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9" t="s">
        <v>40</v>
      </c>
      <c r="B23" s="67"/>
      <c r="C23" s="67"/>
      <c r="D23" s="68"/>
      <c r="E23" s="70" t="s">
        <v>41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1"/>
      <c r="B24" s="67"/>
      <c r="C24" s="67"/>
      <c r="D24" s="68"/>
      <c r="E24" s="7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1"/>
      <c r="B25" s="67"/>
      <c r="C25" s="67"/>
      <c r="D25" s="68"/>
      <c r="E25" s="7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1"/>
      <c r="B26" s="67"/>
      <c r="C26" s="67"/>
      <c r="D26" s="68"/>
      <c r="E26" s="7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1"/>
      <c r="B27" s="67"/>
      <c r="C27" s="67"/>
      <c r="D27" s="68"/>
      <c r="E27" s="7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1"/>
      <c r="B28" s="67"/>
      <c r="C28" s="67"/>
      <c r="D28" s="68"/>
      <c r="E28" s="7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1"/>
      <c r="B29" s="67"/>
      <c r="C29" s="67"/>
      <c r="D29" s="68"/>
      <c r="E29" s="7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1"/>
      <c r="B30" s="67"/>
      <c r="C30" s="67"/>
      <c r="D30" s="68"/>
      <c r="E30" s="7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1"/>
      <c r="B31" s="67"/>
      <c r="C31" s="67"/>
      <c r="D31" s="68"/>
      <c r="E31" s="7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1"/>
      <c r="B32" s="67"/>
      <c r="C32" s="67"/>
      <c r="D32" s="68"/>
      <c r="E32" s="7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6">
    <mergeCell ref="A1:I1"/>
    <mergeCell ref="B2:C2"/>
    <mergeCell ref="F2:F3"/>
    <mergeCell ref="B3:C3"/>
    <mergeCell ref="A5:A6"/>
    <mergeCell ref="B5:C5"/>
    <mergeCell ref="D5:G5"/>
    <mergeCell ref="H6:J6"/>
    <mergeCell ref="H7:J7"/>
    <mergeCell ref="H8:J8"/>
    <mergeCell ref="H9:J9"/>
    <mergeCell ref="H10:J10"/>
    <mergeCell ref="H11:J11"/>
    <mergeCell ref="A12:G12"/>
    <mergeCell ref="A14:G14"/>
    <mergeCell ref="A15:A16"/>
    <mergeCell ref="B15:F15"/>
    <mergeCell ref="G15:I15"/>
    <mergeCell ref="H16:I16"/>
    <mergeCell ref="H17:I17"/>
    <mergeCell ref="H18:I18"/>
    <mergeCell ref="A25:D25"/>
    <mergeCell ref="A26:D26"/>
    <mergeCell ref="A27:D27"/>
    <mergeCell ref="A28:D28"/>
    <mergeCell ref="A29:D29"/>
    <mergeCell ref="A30:D30"/>
    <mergeCell ref="A31:D31"/>
    <mergeCell ref="A32:D32"/>
    <mergeCell ref="A18:F18"/>
    <mergeCell ref="B19:F19"/>
    <mergeCell ref="H19:I19"/>
    <mergeCell ref="A20:F20"/>
    <mergeCell ref="A22:E22"/>
    <mergeCell ref="A23:D23"/>
    <mergeCell ref="A24:D24"/>
  </mergeCells>
  <conditionalFormatting sqref="H19">
    <cfRule type="cellIs" dxfId="6" priority="1" operator="lessThan">
      <formula>70</formula>
    </cfRule>
  </conditionalFormatting>
  <conditionalFormatting sqref="H19">
    <cfRule type="cellIs" dxfId="7" priority="2" operator="between">
      <formula>70</formula>
      <formula>99</formula>
    </cfRule>
  </conditionalFormatting>
  <conditionalFormatting sqref="H19">
    <cfRule type="cellIs" dxfId="8" priority="3" operator="greaterThanOrEqual">
      <formula>100</formula>
    </cfRule>
  </conditionalFormatting>
  <conditionalFormatting sqref="B7:C10 D7:G11 B17:F17">
    <cfRule type="cellIs" dxfId="0" priority="4" operator="equal">
      <formula>1</formula>
    </cfRule>
  </conditionalFormatting>
  <conditionalFormatting sqref="B7:C10 D7:G11 B17:F17">
    <cfRule type="cellIs" dxfId="1" priority="5" operator="equal">
      <formula>2</formula>
    </cfRule>
  </conditionalFormatting>
  <conditionalFormatting sqref="B7:C10 D7:G11 B17:F17">
    <cfRule type="cellIs" dxfId="2" priority="6" operator="equal">
      <formula>3</formula>
    </cfRule>
  </conditionalFormatting>
  <conditionalFormatting sqref="D13:G13 H18 B19">
    <cfRule type="cellIs" dxfId="3" priority="7" operator="lessThan">
      <formula>10</formula>
    </cfRule>
  </conditionalFormatting>
  <conditionalFormatting sqref="D13:G13 H18 B19">
    <cfRule type="cellIs" dxfId="4" priority="8" operator="between">
      <formula>10</formula>
      <formula>14</formula>
    </cfRule>
  </conditionalFormatting>
  <conditionalFormatting sqref="D13:G13 H18 B19">
    <cfRule type="cellIs" dxfId="5" priority="9" operator="equal">
      <formula>15</formula>
    </cfRule>
  </conditionalFormatting>
  <conditionalFormatting sqref="H16:I16">
    <cfRule type="cellIs" dxfId="3" priority="10" operator="lessThanOrEqual">
      <formula>18</formula>
    </cfRule>
  </conditionalFormatting>
  <conditionalFormatting sqref="H16:I16">
    <cfRule type="cellIs" dxfId="4" priority="11" operator="between">
      <formula>18</formula>
      <formula>23</formula>
    </cfRule>
  </conditionalFormatting>
  <conditionalFormatting sqref="H16:I16">
    <cfRule type="cellIs" dxfId="5" priority="12" operator="equal">
      <formula>24</formula>
    </cfRule>
  </conditionalFormatting>
  <conditionalFormatting sqref="H17:I17">
    <cfRule type="cellIs" dxfId="3" priority="13" operator="lessThan">
      <formula>40</formula>
    </cfRule>
  </conditionalFormatting>
  <conditionalFormatting sqref="H17:I17">
    <cfRule type="cellIs" dxfId="4" priority="14" operator="between">
      <formula>40</formula>
      <formula>44</formula>
    </cfRule>
  </conditionalFormatting>
  <conditionalFormatting sqref="H17:I17">
    <cfRule type="cellIs" dxfId="5" priority="15" operator="equal">
      <formula>45</formula>
    </cfRule>
  </conditionalFormatting>
  <conditionalFormatting sqref="I19">
    <cfRule type="cellIs" dxfId="3" priority="16" operator="lessThan">
      <formula>75</formula>
    </cfRule>
  </conditionalFormatting>
  <conditionalFormatting sqref="I19">
    <cfRule type="cellIs" dxfId="4" priority="17" operator="between">
      <formula>75</formula>
      <formula>89</formula>
    </cfRule>
  </conditionalFormatting>
  <conditionalFormatting sqref="I19">
    <cfRule type="cellIs" dxfId="5" priority="18" operator="greaterThanOrEqual">
      <formula>90</formula>
    </cfRule>
  </conditionalFormatting>
  <conditionalFormatting sqref="B13:C13">
    <cfRule type="cellIs" dxfId="3" priority="19" operator="lessThan">
      <formula>9</formula>
    </cfRule>
  </conditionalFormatting>
  <conditionalFormatting sqref="B13:C13">
    <cfRule type="cellIs" dxfId="9" priority="20" operator="between">
      <formula>9</formula>
      <formula>11</formula>
    </cfRule>
  </conditionalFormatting>
  <conditionalFormatting sqref="B13:C13">
    <cfRule type="cellIs" dxfId="10" priority="21" operator="equal">
      <formula>12</formula>
    </cfRule>
  </conditionalFormatting>
  <dataValidations>
    <dataValidation type="list" allowBlank="1" showDropDown="1" showErrorMessage="1" sqref="B7:G10 D11:G11 B17:F17">
      <formula1>"1,2,3"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34.71"/>
    <col customWidth="1" min="3" max="3" width="15.57"/>
    <col customWidth="1" min="4" max="4" width="16.57"/>
    <col customWidth="1" min="8" max="8" width="16.43"/>
    <col customWidth="1" min="9" max="9" width="18.29"/>
    <col customWidth="1" min="10" max="10" width="19.29"/>
  </cols>
  <sheetData>
    <row r="1">
      <c r="A1" s="1" t="s">
        <v>69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93" t="s">
        <v>1</v>
      </c>
      <c r="B2" s="86"/>
      <c r="C2" s="93" t="s">
        <v>2</v>
      </c>
      <c r="D2" s="94"/>
      <c r="E2" s="6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93" t="s">
        <v>7</v>
      </c>
      <c r="B3" s="86"/>
      <c r="C3" s="93" t="s">
        <v>8</v>
      </c>
      <c r="D3" s="94"/>
      <c r="E3" s="6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95"/>
      <c r="B5" s="96"/>
      <c r="C5" s="97" t="s">
        <v>70</v>
      </c>
      <c r="D5" s="52"/>
      <c r="E5" s="5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98"/>
      <c r="B6" s="6"/>
      <c r="C6" s="99" t="s">
        <v>71</v>
      </c>
      <c r="D6" s="99" t="s">
        <v>67</v>
      </c>
      <c r="E6" s="100" t="s">
        <v>72</v>
      </c>
      <c r="F6" s="101" t="s">
        <v>73</v>
      </c>
      <c r="G6" s="52"/>
      <c r="H6" s="52"/>
      <c r="I6" s="52"/>
      <c r="J6" s="5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102" t="s">
        <v>74</v>
      </c>
      <c r="B7" s="68"/>
      <c r="C7" s="81"/>
      <c r="D7" s="81"/>
      <c r="E7" s="103"/>
      <c r="F7" s="104"/>
      <c r="G7" s="67"/>
      <c r="H7" s="67"/>
      <c r="I7" s="67"/>
      <c r="J7" s="10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106" t="s">
        <v>75</v>
      </c>
      <c r="B8" s="68"/>
      <c r="C8" s="107" t="s">
        <v>76</v>
      </c>
      <c r="D8" s="81"/>
      <c r="E8" s="103"/>
      <c r="F8" s="102" t="s">
        <v>77</v>
      </c>
      <c r="G8" s="67"/>
      <c r="H8" s="67"/>
      <c r="I8" s="67"/>
      <c r="J8" s="10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106" t="s">
        <v>78</v>
      </c>
      <c r="B9" s="68"/>
      <c r="C9" s="81"/>
      <c r="D9" s="81"/>
      <c r="E9" s="103"/>
      <c r="F9" s="104"/>
      <c r="G9" s="67"/>
      <c r="H9" s="67"/>
      <c r="I9" s="67"/>
      <c r="J9" s="10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106" t="s">
        <v>79</v>
      </c>
      <c r="B10" s="68"/>
      <c r="C10" s="81"/>
      <c r="D10" s="81"/>
      <c r="E10" s="103"/>
      <c r="F10" s="104"/>
      <c r="G10" s="67"/>
      <c r="H10" s="67"/>
      <c r="I10" s="67"/>
      <c r="J10" s="10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106" t="s">
        <v>80</v>
      </c>
      <c r="B11" s="68"/>
      <c r="C11" s="81"/>
      <c r="D11" s="81"/>
      <c r="E11" s="103"/>
      <c r="F11" s="104" t="s">
        <v>81</v>
      </c>
      <c r="G11" s="67"/>
      <c r="H11" s="67"/>
      <c r="I11" s="67"/>
      <c r="J11" s="10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106" t="s">
        <v>82</v>
      </c>
      <c r="B12" s="68"/>
      <c r="C12" s="81"/>
      <c r="D12" s="81"/>
      <c r="E12" s="103"/>
      <c r="F12" s="104"/>
      <c r="G12" s="67"/>
      <c r="H12" s="67"/>
      <c r="I12" s="67"/>
      <c r="J12" s="10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06" t="s">
        <v>83</v>
      </c>
      <c r="B13" s="68"/>
      <c r="C13" s="107" t="s">
        <v>76</v>
      </c>
      <c r="D13" s="81"/>
      <c r="E13" s="103"/>
      <c r="F13" s="104"/>
      <c r="G13" s="67"/>
      <c r="H13" s="67"/>
      <c r="I13" s="67"/>
      <c r="J13" s="10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106" t="s">
        <v>84</v>
      </c>
      <c r="B14" s="68"/>
      <c r="C14" s="81"/>
      <c r="D14" s="81"/>
      <c r="E14" s="103"/>
      <c r="F14" s="104" t="s">
        <v>85</v>
      </c>
      <c r="G14" s="67"/>
      <c r="H14" s="67"/>
      <c r="I14" s="67"/>
      <c r="J14" s="10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06" t="s">
        <v>86</v>
      </c>
      <c r="B15" s="68"/>
      <c r="C15" s="81"/>
      <c r="D15" s="81"/>
      <c r="E15" s="103"/>
      <c r="F15" s="104"/>
      <c r="G15" s="67"/>
      <c r="H15" s="67"/>
      <c r="I15" s="67"/>
      <c r="J15" s="10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106" t="s">
        <v>87</v>
      </c>
      <c r="B16" s="68"/>
      <c r="C16" s="107" t="s">
        <v>76</v>
      </c>
      <c r="D16" s="81"/>
      <c r="E16" s="103"/>
      <c r="F16" s="104"/>
      <c r="G16" s="67"/>
      <c r="H16" s="67"/>
      <c r="I16" s="67"/>
      <c r="J16" s="10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06" t="s">
        <v>88</v>
      </c>
      <c r="B17" s="68"/>
      <c r="C17" s="107" t="s">
        <v>76</v>
      </c>
      <c r="D17" s="81"/>
      <c r="E17" s="103"/>
      <c r="F17" s="104"/>
      <c r="G17" s="67"/>
      <c r="H17" s="67"/>
      <c r="I17" s="67"/>
      <c r="J17" s="10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06" t="s">
        <v>89</v>
      </c>
      <c r="B18" s="68"/>
      <c r="C18" s="107" t="s">
        <v>76</v>
      </c>
      <c r="D18" s="81"/>
      <c r="E18" s="103"/>
      <c r="F18" s="104" t="s">
        <v>90</v>
      </c>
      <c r="G18" s="67"/>
      <c r="H18" s="67"/>
      <c r="I18" s="67"/>
      <c r="J18" s="10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06" t="s">
        <v>91</v>
      </c>
      <c r="B19" s="68"/>
      <c r="C19" s="107" t="s">
        <v>76</v>
      </c>
      <c r="D19" s="81"/>
      <c r="E19" s="103"/>
      <c r="F19" s="104" t="s">
        <v>92</v>
      </c>
      <c r="G19" s="67"/>
      <c r="H19" s="67"/>
      <c r="I19" s="67"/>
      <c r="J19" s="10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106" t="s">
        <v>93</v>
      </c>
      <c r="B20" s="68"/>
      <c r="C20" s="107" t="s">
        <v>76</v>
      </c>
      <c r="D20" s="81"/>
      <c r="E20" s="103"/>
      <c r="F20" s="102" t="s">
        <v>94</v>
      </c>
      <c r="G20" s="67"/>
      <c r="H20" s="67"/>
      <c r="I20" s="67"/>
      <c r="J20" s="10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106" t="s">
        <v>95</v>
      </c>
      <c r="B21" s="68"/>
      <c r="C21" s="108"/>
      <c r="D21" s="107" t="s">
        <v>76</v>
      </c>
      <c r="E21" s="107" t="s">
        <v>76</v>
      </c>
      <c r="F21" s="104"/>
      <c r="G21" s="67"/>
      <c r="H21" s="67"/>
      <c r="I21" s="67"/>
      <c r="J21" s="10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106" t="s">
        <v>96</v>
      </c>
      <c r="B22" s="68"/>
      <c r="C22" s="81"/>
      <c r="D22" s="107" t="s">
        <v>76</v>
      </c>
      <c r="E22" s="109" t="s">
        <v>76</v>
      </c>
      <c r="F22" s="104"/>
      <c r="G22" s="67"/>
      <c r="H22" s="67"/>
      <c r="I22" s="67"/>
      <c r="J22" s="10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106" t="s">
        <v>97</v>
      </c>
      <c r="B23" s="68"/>
      <c r="C23" s="81"/>
      <c r="D23" s="107" t="s">
        <v>76</v>
      </c>
      <c r="E23" s="109" t="s">
        <v>76</v>
      </c>
      <c r="F23" s="104"/>
      <c r="G23" s="67"/>
      <c r="H23" s="67"/>
      <c r="I23" s="67"/>
      <c r="J23" s="10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106" t="s">
        <v>98</v>
      </c>
      <c r="B24" s="68"/>
      <c r="C24" s="81"/>
      <c r="D24" s="107" t="s">
        <v>76</v>
      </c>
      <c r="E24" s="109" t="s">
        <v>76</v>
      </c>
      <c r="F24" s="104" t="s">
        <v>99</v>
      </c>
      <c r="G24" s="67"/>
      <c r="H24" s="67"/>
      <c r="I24" s="67"/>
      <c r="J24" s="10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106" t="s">
        <v>100</v>
      </c>
      <c r="B25" s="68"/>
      <c r="C25" s="81"/>
      <c r="D25" s="107" t="s">
        <v>76</v>
      </c>
      <c r="E25" s="109" t="s">
        <v>76</v>
      </c>
      <c r="F25" s="104" t="s">
        <v>101</v>
      </c>
      <c r="G25" s="67"/>
      <c r="H25" s="67"/>
      <c r="I25" s="67"/>
      <c r="J25" s="10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110"/>
      <c r="B26" s="111"/>
      <c r="C26" s="111"/>
      <c r="D26" s="111"/>
      <c r="E26" s="112"/>
      <c r="F26" s="104"/>
      <c r="G26" s="67"/>
      <c r="H26" s="67"/>
      <c r="I26" s="67"/>
      <c r="J26" s="10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113" t="s">
        <v>26</v>
      </c>
      <c r="B27" s="114"/>
      <c r="C27" s="115">
        <f>sum(C7:C15,C21:C25)/36</f>
        <v>0</v>
      </c>
      <c r="D27" s="115">
        <f>sum(D7:D20)/(14*3)</f>
        <v>0</v>
      </c>
      <c r="E27" s="116">
        <f>sum(E7:E21)/(14*3)</f>
        <v>0</v>
      </c>
      <c r="F27" s="113"/>
      <c r="G27" s="117"/>
      <c r="H27" s="117"/>
      <c r="I27" s="117"/>
      <c r="J27" s="11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119" t="s">
        <v>28</v>
      </c>
      <c r="G28" s="2"/>
      <c r="H28" s="5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63" t="s">
        <v>38</v>
      </c>
      <c r="G29" s="64">
        <f>(sum(C27:E27)/3)*100</f>
        <v>0</v>
      </c>
      <c r="H29" s="6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51">
    <mergeCell ref="A1:I1"/>
    <mergeCell ref="D2:E2"/>
    <mergeCell ref="F2:F3"/>
    <mergeCell ref="D3:E3"/>
    <mergeCell ref="A5:B6"/>
    <mergeCell ref="C5:E5"/>
    <mergeCell ref="A7:B7"/>
    <mergeCell ref="F6:J6"/>
    <mergeCell ref="F7:J7"/>
    <mergeCell ref="F8:J8"/>
    <mergeCell ref="F9:J9"/>
    <mergeCell ref="F10:J10"/>
    <mergeCell ref="F11:J11"/>
    <mergeCell ref="F12:J12"/>
    <mergeCell ref="A8:B8"/>
    <mergeCell ref="A9:B9"/>
    <mergeCell ref="A10:B10"/>
    <mergeCell ref="A11:B11"/>
    <mergeCell ref="A12:B12"/>
    <mergeCell ref="A13:B13"/>
    <mergeCell ref="A14:B14"/>
    <mergeCell ref="F13:J13"/>
    <mergeCell ref="F14:J14"/>
    <mergeCell ref="F15:J15"/>
    <mergeCell ref="F16:J16"/>
    <mergeCell ref="F17:J17"/>
    <mergeCell ref="F18:J18"/>
    <mergeCell ref="F19:J19"/>
    <mergeCell ref="A22:B22"/>
    <mergeCell ref="A23:B23"/>
    <mergeCell ref="A24:B24"/>
    <mergeCell ref="A25:B25"/>
    <mergeCell ref="A26:E26"/>
    <mergeCell ref="A27:B27"/>
    <mergeCell ref="A15:B15"/>
    <mergeCell ref="A16:B16"/>
    <mergeCell ref="A17:B17"/>
    <mergeCell ref="A18:B18"/>
    <mergeCell ref="A19:B19"/>
    <mergeCell ref="A20:B20"/>
    <mergeCell ref="A21:B21"/>
    <mergeCell ref="F27:J27"/>
    <mergeCell ref="F28:H28"/>
    <mergeCell ref="G29:H29"/>
    <mergeCell ref="F20:J20"/>
    <mergeCell ref="F21:J21"/>
    <mergeCell ref="F22:J22"/>
    <mergeCell ref="F23:J23"/>
    <mergeCell ref="F24:J24"/>
    <mergeCell ref="F25:J25"/>
    <mergeCell ref="F26:J26"/>
  </mergeCells>
  <conditionalFormatting sqref="G29">
    <cfRule type="cellIs" dxfId="6" priority="1" operator="lessThan">
      <formula>70</formula>
    </cfRule>
  </conditionalFormatting>
  <conditionalFormatting sqref="G29">
    <cfRule type="cellIs" dxfId="7" priority="2" operator="between">
      <formula>70</formula>
      <formula>99.999999</formula>
    </cfRule>
  </conditionalFormatting>
  <conditionalFormatting sqref="G29">
    <cfRule type="cellIs" dxfId="8" priority="3" operator="greaterThanOrEqual">
      <formula>100</formula>
    </cfRule>
  </conditionalFormatting>
  <conditionalFormatting sqref="C7:E25">
    <cfRule type="cellIs" dxfId="0" priority="4" operator="equal">
      <formula>1</formula>
    </cfRule>
  </conditionalFormatting>
  <conditionalFormatting sqref="C7:E25">
    <cfRule type="cellIs" dxfId="1" priority="5" operator="equal">
      <formula>2</formula>
    </cfRule>
  </conditionalFormatting>
  <conditionalFormatting sqref="C7:E25">
    <cfRule type="cellIs" dxfId="2" priority="6" operator="equal">
      <formula>3</formula>
    </cfRule>
  </conditionalFormatting>
  <conditionalFormatting sqref="C27:E27">
    <cfRule type="cellIs" dxfId="3" priority="7" operator="lessThan">
      <formula>0.6666666666</formula>
    </cfRule>
  </conditionalFormatting>
  <conditionalFormatting sqref="C27:E27">
    <cfRule type="cellIs" dxfId="4" priority="8" operator="between">
      <formula>0.6666666666</formula>
      <formula>0.99999999</formula>
    </cfRule>
  </conditionalFormatting>
  <conditionalFormatting sqref="C27:E27">
    <cfRule type="cellIs" dxfId="5" priority="9" operator="equal">
      <formula>1</formula>
    </cfRule>
  </conditionalFormatting>
  <conditionalFormatting sqref="C7:E25">
    <cfRule type="cellIs" dxfId="1" priority="10" operator="equal">
      <formula>"R"</formula>
    </cfRule>
  </conditionalFormatting>
  <dataValidations>
    <dataValidation type="list" allowBlank="1" showErrorMessage="1" sqref="C7:E7 D8:E8 C9:E12 D13:E13 C14:E15 D16:E20 C21:C25">
      <formula1>"R,1,2,3"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19.0"/>
    <col customWidth="1" min="6" max="6" width="18.29"/>
    <col customWidth="1" min="7" max="7" width="19.0"/>
    <col customWidth="1" min="8" max="8" width="19.57"/>
    <col customWidth="1" min="9" max="9" width="20.14"/>
  </cols>
  <sheetData>
    <row r="1">
      <c r="A1" s="120" t="s">
        <v>102</v>
      </c>
    </row>
    <row r="4">
      <c r="A4" s="121" t="s">
        <v>1</v>
      </c>
      <c r="B4" s="122"/>
      <c r="C4" s="68"/>
      <c r="E4" s="121" t="s">
        <v>103</v>
      </c>
      <c r="F4" s="123"/>
      <c r="G4" s="67"/>
      <c r="H4" s="68"/>
    </row>
    <row r="5">
      <c r="A5" s="121" t="s">
        <v>104</v>
      </c>
      <c r="B5" s="123"/>
      <c r="C5" s="68"/>
      <c r="E5" s="121" t="s">
        <v>105</v>
      </c>
      <c r="F5" s="123"/>
      <c r="G5" s="67"/>
      <c r="H5" s="68"/>
    </row>
    <row r="6">
      <c r="A6" s="121" t="s">
        <v>106</v>
      </c>
      <c r="B6" s="94"/>
      <c r="C6" s="68"/>
      <c r="E6" s="121" t="s">
        <v>107</v>
      </c>
      <c r="F6" s="123"/>
      <c r="G6" s="67"/>
      <c r="H6" s="68"/>
    </row>
    <row r="8">
      <c r="A8" s="124" t="s">
        <v>108</v>
      </c>
      <c r="B8" s="125" t="s">
        <v>4</v>
      </c>
      <c r="C8" s="125" t="s">
        <v>109</v>
      </c>
      <c r="D8" s="125" t="s">
        <v>110</v>
      </c>
      <c r="E8" s="125" t="s">
        <v>6</v>
      </c>
      <c r="G8" s="126" t="s">
        <v>111</v>
      </c>
    </row>
    <row r="9">
      <c r="A9" s="127"/>
      <c r="B9" s="128">
        <v>0.0</v>
      </c>
      <c r="C9" s="129">
        <v>1.0</v>
      </c>
      <c r="D9" s="130">
        <v>2.0</v>
      </c>
      <c r="E9" s="131">
        <v>3.0</v>
      </c>
    </row>
    <row r="10">
      <c r="A10" s="132"/>
      <c r="B10" s="79"/>
      <c r="C10" s="79"/>
      <c r="D10" s="79"/>
      <c r="E10" s="79"/>
    </row>
    <row r="11">
      <c r="A11" s="133"/>
      <c r="B11" s="134" t="s">
        <v>112</v>
      </c>
      <c r="C11" s="68"/>
      <c r="D11" s="134" t="s">
        <v>10</v>
      </c>
      <c r="E11" s="67"/>
      <c r="F11" s="67"/>
      <c r="G11" s="68"/>
      <c r="H11" s="135" t="s">
        <v>113</v>
      </c>
      <c r="I11" s="68"/>
    </row>
    <row r="12">
      <c r="A12" s="136"/>
      <c r="B12" s="137" t="s">
        <v>12</v>
      </c>
      <c r="C12" s="137" t="s">
        <v>13</v>
      </c>
      <c r="D12" s="137" t="s">
        <v>14</v>
      </c>
      <c r="E12" s="137" t="s">
        <v>15</v>
      </c>
      <c r="F12" s="137" t="s">
        <v>16</v>
      </c>
      <c r="G12" s="137" t="s">
        <v>17</v>
      </c>
      <c r="H12" s="137" t="s">
        <v>114</v>
      </c>
      <c r="I12" s="137" t="s">
        <v>115</v>
      </c>
    </row>
    <row r="13">
      <c r="A13" s="138" t="s">
        <v>116</v>
      </c>
      <c r="B13" s="137"/>
      <c r="C13" s="137"/>
      <c r="D13" s="139"/>
      <c r="E13" s="139"/>
      <c r="F13" s="139"/>
      <c r="G13" s="139"/>
      <c r="H13" s="139"/>
      <c r="I13" s="139"/>
    </row>
    <row r="14">
      <c r="A14" s="121" t="s">
        <v>117</v>
      </c>
      <c r="B14" s="140"/>
      <c r="C14" s="140"/>
      <c r="D14" s="140"/>
      <c r="E14" s="140"/>
      <c r="F14" s="140"/>
      <c r="G14" s="140"/>
      <c r="H14" s="140"/>
      <c r="I14" s="140"/>
    </row>
    <row r="15">
      <c r="A15" s="121" t="s">
        <v>118</v>
      </c>
      <c r="B15" s="140"/>
      <c r="C15" s="140"/>
      <c r="D15" s="140"/>
      <c r="E15" s="140"/>
      <c r="F15" s="140"/>
      <c r="G15" s="140"/>
      <c r="H15" s="140"/>
      <c r="I15" s="140"/>
    </row>
    <row r="16">
      <c r="A16" s="141" t="s">
        <v>24</v>
      </c>
      <c r="B16" s="140"/>
      <c r="C16" s="140"/>
      <c r="D16" s="140"/>
      <c r="E16" s="140"/>
      <c r="F16" s="140"/>
      <c r="G16" s="140"/>
      <c r="H16" s="140"/>
      <c r="I16" s="140"/>
    </row>
    <row r="17">
      <c r="A17" s="142" t="s">
        <v>119</v>
      </c>
      <c r="B17" s="143"/>
      <c r="C17" s="143"/>
      <c r="D17" s="143"/>
      <c r="E17" s="144"/>
      <c r="F17" s="144"/>
      <c r="G17" s="144"/>
      <c r="H17" s="144"/>
      <c r="I17" s="144"/>
    </row>
    <row r="18">
      <c r="A18" s="145"/>
      <c r="B18" s="146"/>
      <c r="C18" s="146"/>
      <c r="D18" s="146"/>
      <c r="E18" s="146"/>
      <c r="F18" s="146"/>
      <c r="G18" s="146"/>
      <c r="H18" s="146"/>
      <c r="I18" s="146"/>
    </row>
    <row r="19">
      <c r="A19" s="147"/>
      <c r="B19" s="127"/>
      <c r="C19" s="127"/>
      <c r="D19" s="127"/>
      <c r="E19" s="127"/>
      <c r="F19" s="127"/>
      <c r="G19" s="127"/>
      <c r="H19" s="127"/>
      <c r="I19" s="127"/>
    </row>
    <row r="21">
      <c r="A21" s="148" t="s">
        <v>120</v>
      </c>
      <c r="B21" s="148" t="s">
        <v>29</v>
      </c>
      <c r="C21" s="148" t="s">
        <v>30</v>
      </c>
      <c r="D21" s="148" t="s">
        <v>121</v>
      </c>
      <c r="E21" s="149" t="s">
        <v>122</v>
      </c>
      <c r="F21" s="149" t="s">
        <v>123</v>
      </c>
      <c r="G21" s="148" t="s">
        <v>124</v>
      </c>
    </row>
    <row r="22">
      <c r="A22" s="150" t="s">
        <v>125</v>
      </c>
      <c r="B22" s="151"/>
      <c r="C22" s="151"/>
      <c r="D22" s="151"/>
      <c r="E22" s="151"/>
      <c r="F22" s="151"/>
      <c r="G22" s="151"/>
    </row>
    <row r="24">
      <c r="A24" s="150" t="s">
        <v>126</v>
      </c>
      <c r="B24" s="150" t="s">
        <v>112</v>
      </c>
      <c r="C24" s="150" t="s">
        <v>10</v>
      </c>
      <c r="D24" s="150" t="s">
        <v>127</v>
      </c>
      <c r="E24" s="150" t="s">
        <v>128</v>
      </c>
      <c r="F24" s="150" t="s">
        <v>129</v>
      </c>
    </row>
    <row r="25">
      <c r="A25" s="150" t="s">
        <v>130</v>
      </c>
      <c r="B25" s="151">
        <f>RoundUP(SUM(B14:B16,C14:C16)/18 * 100, 1)</f>
        <v>0</v>
      </c>
      <c r="C25" s="151">
        <f>RoundUP(SUM(D14:D16,E14:E16,F14:F16,G14:G16)/36 * 100, 1)</f>
        <v>0</v>
      </c>
      <c r="D25" s="151">
        <f>RoundUP(SUM(B22,C22,D22,E22,F22,G22)/6 * 100, 1)</f>
        <v>0</v>
      </c>
      <c r="E25" s="152">
        <f>RoundUP(SUM(H14:H16,I14:I16)/18 * 100, 1)</f>
        <v>0</v>
      </c>
      <c r="F25" s="153">
        <f>RoundUP(SUM(B25,C25,D25)/3, 1)</f>
        <v>0</v>
      </c>
    </row>
    <row r="31">
      <c r="A31" s="154"/>
    </row>
  </sheetData>
  <mergeCells count="21">
    <mergeCell ref="F6:H6"/>
    <mergeCell ref="G8:I9"/>
    <mergeCell ref="A1:I2"/>
    <mergeCell ref="B4:C4"/>
    <mergeCell ref="F4:H4"/>
    <mergeCell ref="B5:C5"/>
    <mergeCell ref="F5:H5"/>
    <mergeCell ref="B6:C6"/>
    <mergeCell ref="A8:A9"/>
    <mergeCell ref="E17:E19"/>
    <mergeCell ref="F17:F19"/>
    <mergeCell ref="G17:G19"/>
    <mergeCell ref="H17:H19"/>
    <mergeCell ref="B11:C11"/>
    <mergeCell ref="D11:G11"/>
    <mergeCell ref="H11:I11"/>
    <mergeCell ref="A17:A19"/>
    <mergeCell ref="B17:B19"/>
    <mergeCell ref="C17:C19"/>
    <mergeCell ref="D17:D19"/>
    <mergeCell ref="I17:I19"/>
  </mergeCells>
  <conditionalFormatting sqref="B25:D25 F25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5:D25 F25">
    <cfRule type="cellIs" dxfId="11" priority="2" operator="lessThan">
      <formula>40</formula>
    </cfRule>
  </conditionalFormatting>
  <conditionalFormatting sqref="B25:D25 F25">
    <cfRule type="cellIs" dxfId="12" priority="3" operator="between">
      <formula>41</formula>
      <formula>79</formula>
    </cfRule>
  </conditionalFormatting>
  <conditionalFormatting sqref="B25:D25 F25">
    <cfRule type="cellIs" dxfId="13" priority="4" operator="between">
      <formula>80</formula>
      <formula>100</formula>
    </cfRule>
  </conditionalFormatting>
  <conditionalFormatting sqref="F25">
    <cfRule type="cellIs" dxfId="14" priority="5" operator="lessThan">
      <formula>40</formula>
    </cfRule>
  </conditionalFormatting>
  <conditionalFormatting sqref="F25">
    <cfRule type="cellIs" dxfId="15" priority="6" operator="between">
      <formula>40</formula>
      <formula>79</formula>
    </cfRule>
  </conditionalFormatting>
  <conditionalFormatting sqref="F25">
    <cfRule type="cellIs" dxfId="16" priority="7" operator="between">
      <formula>80</formula>
      <formula>89</formula>
    </cfRule>
  </conditionalFormatting>
  <conditionalFormatting sqref="F25">
    <cfRule type="cellIs" dxfId="17" priority="8" operator="greaterThan">
      <formula>89</formula>
    </cfRule>
  </conditionalFormatting>
  <conditionalFormatting sqref="F25">
    <cfRule type="cellIs" dxfId="17" priority="9" operator="greaterThan">
      <formula>89</formula>
    </cfRule>
  </conditionalFormatting>
  <conditionalFormatting sqref="B22:G22">
    <cfRule type="cellIs" dxfId="18" priority="10" operator="equal">
      <formula>1</formula>
    </cfRule>
  </conditionalFormatting>
  <conditionalFormatting sqref="B22:G22">
    <cfRule type="cellIs" dxfId="19" priority="11" operator="equal">
      <formula>0</formula>
    </cfRule>
  </conditionalFormatting>
  <conditionalFormatting sqref="B14:I16">
    <cfRule type="cellIs" dxfId="19" priority="12" operator="equal">
      <formula>0</formula>
    </cfRule>
  </conditionalFormatting>
  <conditionalFormatting sqref="B14:I16">
    <cfRule type="cellIs" dxfId="20" priority="13" operator="equal">
      <formula>1</formula>
    </cfRule>
  </conditionalFormatting>
  <conditionalFormatting sqref="B14:I16">
    <cfRule type="cellIs" dxfId="21" priority="14" operator="equal">
      <formula>2</formula>
    </cfRule>
  </conditionalFormatting>
  <conditionalFormatting sqref="B14:I16">
    <cfRule type="cellIs" dxfId="18" priority="15" operator="equal">
      <formula>3</formula>
    </cfRule>
  </conditionalFormatting>
  <conditionalFormatting sqref="J24">
    <cfRule type="colorScale" priority="16">
      <colorScale>
        <cfvo type="percent" val="0"/>
        <cfvo type="percent" val="50"/>
        <cfvo type="percent" val="100"/>
        <color rgb="FFEA9999"/>
        <color rgb="FFFFD666"/>
        <color rgb="FFB6D7A8"/>
      </colorScale>
    </cfRule>
  </conditionalFormatting>
  <dataValidations>
    <dataValidation type="decimal" allowBlank="1" showDropDown="1" showErrorMessage="1" sqref="B22:G22">
      <formula1>0.0</formula1>
      <formula2>1.0</formula2>
    </dataValidation>
    <dataValidation type="decimal" allowBlank="1" showDropDown="1" showErrorMessage="1" sqref="B14:I16">
      <formula1>0.0</formula1>
      <formula2>3.0</formula2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19.0"/>
    <col customWidth="1" min="6" max="6" width="18.29"/>
    <col customWidth="1" min="7" max="7" width="19.0"/>
    <col customWidth="1" min="8" max="8" width="19.57"/>
    <col customWidth="1" min="9" max="9" width="20.14"/>
  </cols>
  <sheetData>
    <row r="1">
      <c r="A1" s="120" t="s">
        <v>131</v>
      </c>
    </row>
    <row r="4">
      <c r="A4" s="121" t="s">
        <v>1</v>
      </c>
      <c r="B4" s="122"/>
      <c r="C4" s="68"/>
      <c r="E4" s="121" t="s">
        <v>103</v>
      </c>
      <c r="F4" s="123"/>
      <c r="G4" s="67"/>
      <c r="H4" s="68"/>
    </row>
    <row r="5">
      <c r="A5" s="121" t="s">
        <v>104</v>
      </c>
      <c r="B5" s="123"/>
      <c r="C5" s="68"/>
      <c r="E5" s="121" t="s">
        <v>105</v>
      </c>
      <c r="F5" s="123"/>
      <c r="G5" s="67"/>
      <c r="H5" s="68"/>
    </row>
    <row r="6">
      <c r="A6" s="121" t="s">
        <v>106</v>
      </c>
      <c r="B6" s="94"/>
      <c r="C6" s="68"/>
      <c r="E6" s="121" t="s">
        <v>107</v>
      </c>
      <c r="F6" s="123"/>
      <c r="G6" s="67"/>
      <c r="H6" s="68"/>
    </row>
    <row r="8">
      <c r="A8" s="124" t="s">
        <v>108</v>
      </c>
      <c r="B8" s="125" t="s">
        <v>4</v>
      </c>
      <c r="C8" s="125" t="s">
        <v>109</v>
      </c>
      <c r="D8" s="125" t="s">
        <v>110</v>
      </c>
      <c r="E8" s="125" t="s">
        <v>6</v>
      </c>
      <c r="G8" s="126" t="s">
        <v>111</v>
      </c>
    </row>
    <row r="9">
      <c r="A9" s="127"/>
      <c r="B9" s="128">
        <v>0.0</v>
      </c>
      <c r="C9" s="129">
        <v>1.0</v>
      </c>
      <c r="D9" s="130">
        <v>2.0</v>
      </c>
      <c r="E9" s="131">
        <v>3.0</v>
      </c>
    </row>
    <row r="10">
      <c r="A10" s="132"/>
      <c r="B10" s="79"/>
      <c r="C10" s="79"/>
      <c r="D10" s="79"/>
      <c r="E10" s="79"/>
    </row>
    <row r="11">
      <c r="A11" s="133"/>
      <c r="B11" s="134" t="s">
        <v>112</v>
      </c>
      <c r="C11" s="68"/>
      <c r="D11" s="134" t="s">
        <v>10</v>
      </c>
      <c r="E11" s="67"/>
      <c r="F11" s="67"/>
      <c r="G11" s="68"/>
      <c r="H11" s="135" t="s">
        <v>113</v>
      </c>
      <c r="I11" s="68"/>
    </row>
    <row r="12">
      <c r="A12" s="136"/>
      <c r="B12" s="137" t="s">
        <v>12</v>
      </c>
      <c r="C12" s="137" t="s">
        <v>13</v>
      </c>
      <c r="D12" s="137" t="s">
        <v>14</v>
      </c>
      <c r="E12" s="137" t="s">
        <v>15</v>
      </c>
      <c r="F12" s="137" t="s">
        <v>16</v>
      </c>
      <c r="G12" s="137" t="s">
        <v>17</v>
      </c>
      <c r="H12" s="137" t="s">
        <v>114</v>
      </c>
      <c r="I12" s="137" t="s">
        <v>115</v>
      </c>
    </row>
    <row r="13">
      <c r="A13" s="138" t="s">
        <v>116</v>
      </c>
      <c r="B13" s="137"/>
      <c r="C13" s="137"/>
      <c r="D13" s="139"/>
      <c r="E13" s="139"/>
      <c r="F13" s="139"/>
      <c r="G13" s="139"/>
      <c r="H13" s="139"/>
      <c r="I13" s="139"/>
    </row>
    <row r="14">
      <c r="A14" s="121" t="s">
        <v>117</v>
      </c>
      <c r="B14" s="140"/>
      <c r="C14" s="140"/>
      <c r="D14" s="140"/>
      <c r="E14" s="140"/>
      <c r="F14" s="140"/>
      <c r="G14" s="140"/>
      <c r="H14" s="140"/>
      <c r="I14" s="140"/>
    </row>
    <row r="15">
      <c r="A15" s="121" t="s">
        <v>118</v>
      </c>
      <c r="B15" s="140"/>
      <c r="C15" s="140"/>
      <c r="D15" s="140"/>
      <c r="E15" s="140"/>
      <c r="F15" s="140"/>
      <c r="G15" s="140"/>
      <c r="H15" s="140"/>
      <c r="I15" s="140"/>
    </row>
    <row r="16">
      <c r="A16" s="141" t="s">
        <v>24</v>
      </c>
      <c r="B16" s="140"/>
      <c r="C16" s="140"/>
      <c r="D16" s="140"/>
      <c r="E16" s="140"/>
      <c r="F16" s="140"/>
      <c r="G16" s="140"/>
      <c r="H16" s="140"/>
      <c r="I16" s="140"/>
    </row>
    <row r="17">
      <c r="A17" s="142" t="s">
        <v>119</v>
      </c>
      <c r="B17" s="143"/>
      <c r="C17" s="143"/>
      <c r="D17" s="143"/>
      <c r="E17" s="144"/>
      <c r="F17" s="144"/>
      <c r="G17" s="144"/>
      <c r="H17" s="144"/>
      <c r="I17" s="144"/>
    </row>
    <row r="18">
      <c r="A18" s="145"/>
      <c r="B18" s="146"/>
      <c r="C18" s="146"/>
      <c r="D18" s="146"/>
      <c r="E18" s="146"/>
      <c r="F18" s="146"/>
      <c r="G18" s="146"/>
      <c r="H18" s="146"/>
      <c r="I18" s="146"/>
    </row>
    <row r="19">
      <c r="A19" s="147"/>
      <c r="B19" s="127"/>
      <c r="C19" s="127"/>
      <c r="D19" s="127"/>
      <c r="E19" s="127"/>
      <c r="F19" s="127"/>
      <c r="G19" s="127"/>
      <c r="H19" s="127"/>
      <c r="I19" s="127"/>
    </row>
    <row r="21">
      <c r="A21" s="148" t="s">
        <v>120</v>
      </c>
      <c r="B21" s="148" t="s">
        <v>29</v>
      </c>
      <c r="C21" s="148" t="s">
        <v>30</v>
      </c>
      <c r="D21" s="148" t="s">
        <v>121</v>
      </c>
      <c r="E21" s="149" t="s">
        <v>122</v>
      </c>
      <c r="F21" s="149" t="s">
        <v>123</v>
      </c>
      <c r="G21" s="148" t="s">
        <v>124</v>
      </c>
    </row>
    <row r="22">
      <c r="A22" s="150" t="s">
        <v>125</v>
      </c>
      <c r="B22" s="151"/>
      <c r="C22" s="151"/>
      <c r="D22" s="151"/>
      <c r="E22" s="151"/>
      <c r="F22" s="151"/>
      <c r="G22" s="151"/>
    </row>
    <row r="24">
      <c r="A24" s="150" t="s">
        <v>126</v>
      </c>
      <c r="B24" s="150" t="s">
        <v>112</v>
      </c>
      <c r="C24" s="150" t="s">
        <v>10</v>
      </c>
      <c r="D24" s="150" t="s">
        <v>127</v>
      </c>
      <c r="E24" s="150" t="s">
        <v>128</v>
      </c>
      <c r="F24" s="150" t="s">
        <v>129</v>
      </c>
    </row>
    <row r="25">
      <c r="A25" s="150" t="s">
        <v>130</v>
      </c>
      <c r="B25" s="151">
        <f>RoundUP(SUM(B14:B16,C14:C16)/18 * 100, 1)</f>
        <v>0</v>
      </c>
      <c r="C25" s="151">
        <f>RoundUP(SUM(D14:D16,E14:E16,F14:F16,G14:G16)/36 * 100, 1)</f>
        <v>0</v>
      </c>
      <c r="D25" s="151">
        <f>RoundUP(SUM(B22,C22,D22,E22,F22,G22)/6 * 100, 1)</f>
        <v>0</v>
      </c>
      <c r="E25" s="152">
        <f>RoundUP(SUM(H14:H16,I14:I16)/18 * 100, 1)</f>
        <v>0</v>
      </c>
      <c r="F25" s="153">
        <f>RoundUP(SUM(B25,C25,D25)/3, 1)</f>
        <v>0</v>
      </c>
    </row>
    <row r="31">
      <c r="A31" s="154"/>
    </row>
  </sheetData>
  <mergeCells count="21">
    <mergeCell ref="F6:H6"/>
    <mergeCell ref="G8:I9"/>
    <mergeCell ref="A1:I2"/>
    <mergeCell ref="B4:C4"/>
    <mergeCell ref="F4:H4"/>
    <mergeCell ref="B5:C5"/>
    <mergeCell ref="F5:H5"/>
    <mergeCell ref="B6:C6"/>
    <mergeCell ref="A8:A9"/>
    <mergeCell ref="E17:E19"/>
    <mergeCell ref="F17:F19"/>
    <mergeCell ref="G17:G19"/>
    <mergeCell ref="H17:H19"/>
    <mergeCell ref="B11:C11"/>
    <mergeCell ref="D11:G11"/>
    <mergeCell ref="H11:I11"/>
    <mergeCell ref="A17:A19"/>
    <mergeCell ref="B17:B19"/>
    <mergeCell ref="C17:C19"/>
    <mergeCell ref="D17:D19"/>
    <mergeCell ref="I17:I19"/>
  </mergeCells>
  <conditionalFormatting sqref="B25:D25 F25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5:D25 F25">
    <cfRule type="cellIs" dxfId="11" priority="2" operator="lessThan">
      <formula>40</formula>
    </cfRule>
  </conditionalFormatting>
  <conditionalFormatting sqref="B25:D25 F25">
    <cfRule type="cellIs" dxfId="12" priority="3" operator="between">
      <formula>41</formula>
      <formula>79</formula>
    </cfRule>
  </conditionalFormatting>
  <conditionalFormatting sqref="B25:D25 F25">
    <cfRule type="cellIs" dxfId="13" priority="4" operator="between">
      <formula>80</formula>
      <formula>100</formula>
    </cfRule>
  </conditionalFormatting>
  <conditionalFormatting sqref="F25">
    <cfRule type="cellIs" dxfId="14" priority="5" operator="lessThan">
      <formula>40</formula>
    </cfRule>
  </conditionalFormatting>
  <conditionalFormatting sqref="F25">
    <cfRule type="cellIs" dxfId="15" priority="6" operator="between">
      <formula>40</formula>
      <formula>79</formula>
    </cfRule>
  </conditionalFormatting>
  <conditionalFormatting sqref="F25">
    <cfRule type="cellIs" dxfId="16" priority="7" operator="between">
      <formula>80</formula>
      <formula>89</formula>
    </cfRule>
  </conditionalFormatting>
  <conditionalFormatting sqref="F25">
    <cfRule type="cellIs" dxfId="17" priority="8" operator="greaterThan">
      <formula>89</formula>
    </cfRule>
  </conditionalFormatting>
  <conditionalFormatting sqref="F25">
    <cfRule type="cellIs" dxfId="17" priority="9" operator="greaterThan">
      <formula>89</formula>
    </cfRule>
  </conditionalFormatting>
  <conditionalFormatting sqref="B22:G22">
    <cfRule type="cellIs" dxfId="18" priority="10" operator="equal">
      <formula>1</formula>
    </cfRule>
  </conditionalFormatting>
  <conditionalFormatting sqref="B22:G22">
    <cfRule type="cellIs" dxfId="19" priority="11" operator="equal">
      <formula>0</formula>
    </cfRule>
  </conditionalFormatting>
  <conditionalFormatting sqref="B14:I16">
    <cfRule type="cellIs" dxfId="19" priority="12" operator="equal">
      <formula>0</formula>
    </cfRule>
  </conditionalFormatting>
  <conditionalFormatting sqref="B14:I16">
    <cfRule type="cellIs" dxfId="20" priority="13" operator="equal">
      <formula>1</formula>
    </cfRule>
  </conditionalFormatting>
  <conditionalFormatting sqref="B14:I16">
    <cfRule type="cellIs" dxfId="21" priority="14" operator="equal">
      <formula>2</formula>
    </cfRule>
  </conditionalFormatting>
  <conditionalFormatting sqref="B14:I16">
    <cfRule type="cellIs" dxfId="18" priority="15" operator="equal">
      <formula>3</formula>
    </cfRule>
  </conditionalFormatting>
  <conditionalFormatting sqref="J24">
    <cfRule type="colorScale" priority="16">
      <colorScale>
        <cfvo type="percent" val="0"/>
        <cfvo type="percent" val="50"/>
        <cfvo type="percent" val="100"/>
        <color rgb="FFEA9999"/>
        <color rgb="FFFFD666"/>
        <color rgb="FFB6D7A8"/>
      </colorScale>
    </cfRule>
  </conditionalFormatting>
  <dataValidations>
    <dataValidation type="decimal" allowBlank="1" showDropDown="1" showErrorMessage="1" sqref="B22:G22">
      <formula1>0.0</formula1>
      <formula2>1.0</formula2>
    </dataValidation>
    <dataValidation type="decimal" allowBlank="1" showDropDown="1" showErrorMessage="1" sqref="B14:I16">
      <formula1>0.0</formula1>
      <formula2>3.0</formula2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20.71"/>
    <col customWidth="1" min="6" max="6" width="18.29"/>
    <col customWidth="1" min="7" max="7" width="19.0"/>
    <col customWidth="1" min="8" max="8" width="19.57"/>
  </cols>
  <sheetData>
    <row r="1">
      <c r="A1" s="120" t="s">
        <v>132</v>
      </c>
    </row>
    <row r="4">
      <c r="A4" s="155" t="s">
        <v>55</v>
      </c>
    </row>
    <row r="6">
      <c r="A6" s="121" t="s">
        <v>1</v>
      </c>
      <c r="B6" s="122"/>
      <c r="C6" s="68"/>
      <c r="E6" s="121" t="s">
        <v>103</v>
      </c>
      <c r="F6" s="123"/>
      <c r="G6" s="67"/>
      <c r="H6" s="68"/>
    </row>
    <row r="7">
      <c r="A7" s="121" t="s">
        <v>133</v>
      </c>
      <c r="B7" s="122"/>
      <c r="C7" s="68"/>
      <c r="E7" s="121" t="s">
        <v>105</v>
      </c>
      <c r="F7" s="123"/>
      <c r="G7" s="67"/>
      <c r="H7" s="68"/>
    </row>
    <row r="8">
      <c r="A8" s="121" t="s">
        <v>104</v>
      </c>
      <c r="B8" s="123"/>
      <c r="C8" s="68"/>
      <c r="E8" s="121" t="s">
        <v>107</v>
      </c>
      <c r="F8" s="123"/>
      <c r="G8" s="67"/>
      <c r="H8" s="68"/>
    </row>
    <row r="9">
      <c r="A9" s="121" t="s">
        <v>106</v>
      </c>
      <c r="B9" s="123"/>
      <c r="C9" s="68"/>
      <c r="E9" s="121" t="s">
        <v>134</v>
      </c>
      <c r="F9" s="123"/>
      <c r="G9" s="67"/>
      <c r="H9" s="68"/>
    </row>
    <row r="10">
      <c r="E10" s="156" t="s">
        <v>135</v>
      </c>
      <c r="F10" s="157"/>
      <c r="G10" s="2"/>
      <c r="H10" s="6"/>
    </row>
    <row r="12">
      <c r="A12" s="155" t="s">
        <v>136</v>
      </c>
    </row>
    <row r="14">
      <c r="A14" s="121" t="s">
        <v>1</v>
      </c>
      <c r="B14" s="122"/>
      <c r="C14" s="68"/>
      <c r="E14" s="121" t="s">
        <v>103</v>
      </c>
      <c r="F14" s="123"/>
      <c r="G14" s="67"/>
      <c r="H14" s="68"/>
    </row>
    <row r="15">
      <c r="A15" s="121" t="s">
        <v>133</v>
      </c>
      <c r="B15" s="122"/>
      <c r="C15" s="68"/>
      <c r="E15" s="121" t="s">
        <v>105</v>
      </c>
      <c r="F15" s="123"/>
      <c r="G15" s="67"/>
      <c r="H15" s="68"/>
    </row>
    <row r="16">
      <c r="A16" s="121" t="s">
        <v>104</v>
      </c>
      <c r="B16" s="123"/>
      <c r="C16" s="68"/>
      <c r="E16" s="121" t="s">
        <v>107</v>
      </c>
      <c r="F16" s="123"/>
      <c r="G16" s="67"/>
      <c r="H16" s="68"/>
    </row>
    <row r="17">
      <c r="A17" s="121" t="s">
        <v>106</v>
      </c>
      <c r="B17" s="123"/>
      <c r="C17" s="68"/>
      <c r="E17" s="121" t="s">
        <v>134</v>
      </c>
      <c r="F17" s="123"/>
      <c r="G17" s="67"/>
      <c r="H17" s="68"/>
    </row>
    <row r="18">
      <c r="E18" s="156" t="s">
        <v>135</v>
      </c>
      <c r="F18" s="157"/>
      <c r="G18" s="2"/>
      <c r="H18" s="6"/>
    </row>
  </sheetData>
  <mergeCells count="21">
    <mergeCell ref="B8:C8"/>
    <mergeCell ref="B9:C9"/>
    <mergeCell ref="B14:C14"/>
    <mergeCell ref="B15:C15"/>
    <mergeCell ref="B16:C16"/>
    <mergeCell ref="B17:C17"/>
    <mergeCell ref="F9:H9"/>
    <mergeCell ref="F10:H10"/>
    <mergeCell ref="A12:H12"/>
    <mergeCell ref="F14:H14"/>
    <mergeCell ref="F15:H15"/>
    <mergeCell ref="F16:H16"/>
    <mergeCell ref="F17:H17"/>
    <mergeCell ref="F18:H18"/>
    <mergeCell ref="A1:H2"/>
    <mergeCell ref="A4:H4"/>
    <mergeCell ref="B6:C6"/>
    <mergeCell ref="F6:H6"/>
    <mergeCell ref="B7:C7"/>
    <mergeCell ref="F7:H7"/>
    <mergeCell ref="F8:H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14"/>
    <col customWidth="1" min="2" max="2" width="20.43"/>
    <col customWidth="1" min="3" max="3" width="15.14"/>
    <col customWidth="1" min="5" max="5" width="15.29"/>
    <col customWidth="1" min="6" max="6" width="17.86"/>
    <col customWidth="1" min="9" max="9" width="16.43"/>
    <col customWidth="1" min="11" max="11" width="27.29"/>
  </cols>
  <sheetData>
    <row r="1">
      <c r="A1" s="1" t="s">
        <v>137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58" t="s">
        <v>138</v>
      </c>
      <c r="H2" s="158" t="s">
        <v>139</v>
      </c>
      <c r="I2" s="158" t="s">
        <v>140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141</v>
      </c>
      <c r="C5" s="19"/>
      <c r="D5" s="19"/>
      <c r="E5" s="19"/>
      <c r="F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/>
      <c r="B6" s="24" t="s">
        <v>142</v>
      </c>
      <c r="C6" s="24"/>
      <c r="D6" s="24"/>
      <c r="E6" s="24"/>
      <c r="F6" s="25"/>
      <c r="G6" s="21" t="s">
        <v>20</v>
      </c>
      <c r="H6" s="19"/>
      <c r="I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59" t="s">
        <v>143</v>
      </c>
      <c r="B7" s="30"/>
      <c r="C7" s="30"/>
      <c r="D7" s="30"/>
      <c r="E7" s="30"/>
      <c r="F7" s="76"/>
      <c r="G7" s="33"/>
      <c r="H7" s="67"/>
      <c r="I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0" t="s">
        <v>144</v>
      </c>
      <c r="B8" s="30"/>
      <c r="C8" s="30"/>
      <c r="D8" s="30"/>
      <c r="E8" s="30"/>
      <c r="F8" s="76"/>
      <c r="G8" s="36"/>
      <c r="H8" s="77"/>
      <c r="I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8"/>
      <c r="B9" s="2"/>
      <c r="C9" s="2"/>
      <c r="D9" s="2"/>
      <c r="E9" s="2"/>
      <c r="F9" s="39"/>
      <c r="G9" s="78"/>
      <c r="H9" s="79"/>
      <c r="I9" s="7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0" t="s">
        <v>26</v>
      </c>
      <c r="B10" s="41">
        <f t="shared" ref="B10:F10" si="1">SUM(B7:B8)</f>
        <v>0</v>
      </c>
      <c r="C10" s="41">
        <f t="shared" si="1"/>
        <v>0</v>
      </c>
      <c r="D10" s="41">
        <f t="shared" si="1"/>
        <v>0</v>
      </c>
      <c r="E10" s="41">
        <f t="shared" si="1"/>
        <v>0</v>
      </c>
      <c r="F10" s="42">
        <f t="shared" si="1"/>
        <v>0</v>
      </c>
      <c r="G10" s="78"/>
      <c r="H10" s="79"/>
      <c r="I10" s="7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4"/>
      <c r="B11" s="45"/>
      <c r="C11" s="45"/>
      <c r="D11" s="45"/>
      <c r="E11" s="45"/>
      <c r="F11" s="46"/>
      <c r="G11" s="78"/>
      <c r="H11" s="79"/>
      <c r="I11" s="7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/>
      <c r="B12" s="16" t="s">
        <v>145</v>
      </c>
      <c r="C12" s="19"/>
      <c r="D12" s="19"/>
      <c r="E12" s="19"/>
      <c r="F12" s="2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/>
      <c r="B13" s="24" t="s">
        <v>142</v>
      </c>
      <c r="C13" s="24"/>
      <c r="D13" s="24"/>
      <c r="E13" s="24"/>
      <c r="F13" s="25"/>
      <c r="G13" s="21" t="s">
        <v>20</v>
      </c>
      <c r="H13" s="19"/>
      <c r="I13" s="2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0" t="s">
        <v>146</v>
      </c>
      <c r="B14" s="30"/>
      <c r="C14" s="30"/>
      <c r="D14" s="30"/>
      <c r="E14" s="30"/>
      <c r="F14" s="76"/>
      <c r="G14" s="33"/>
      <c r="H14" s="67"/>
      <c r="I14" s="3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0" t="s">
        <v>147</v>
      </c>
      <c r="B15" s="30"/>
      <c r="C15" s="30"/>
      <c r="D15" s="30"/>
      <c r="E15" s="30"/>
      <c r="F15" s="76"/>
      <c r="G15" s="36"/>
      <c r="H15" s="77"/>
      <c r="I15" s="3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8"/>
      <c r="B16" s="2"/>
      <c r="C16" s="2"/>
      <c r="D16" s="2"/>
      <c r="E16" s="2"/>
      <c r="F16" s="39"/>
      <c r="G16" s="78"/>
      <c r="H16" s="79"/>
      <c r="I16" s="7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0" t="s">
        <v>26</v>
      </c>
      <c r="B17" s="41">
        <f t="shared" ref="B17:F17" si="2">SUM(B14:B15)</f>
        <v>0</v>
      </c>
      <c r="C17" s="41">
        <f t="shared" si="2"/>
        <v>0</v>
      </c>
      <c r="D17" s="41">
        <f t="shared" si="2"/>
        <v>0</v>
      </c>
      <c r="E17" s="41">
        <f t="shared" si="2"/>
        <v>0</v>
      </c>
      <c r="F17" s="42">
        <f t="shared" si="2"/>
        <v>0</v>
      </c>
      <c r="G17" s="78"/>
      <c r="H17" s="79"/>
      <c r="I17" s="7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4"/>
      <c r="B18" s="45"/>
      <c r="C18" s="45"/>
      <c r="D18" s="45"/>
      <c r="E18" s="45"/>
      <c r="F18" s="46"/>
      <c r="G18" s="78"/>
      <c r="H18" s="79"/>
      <c r="I18" s="7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5"/>
      <c r="B19" s="16" t="s">
        <v>148</v>
      </c>
      <c r="C19" s="19"/>
      <c r="D19" s="19"/>
      <c r="E19" s="19"/>
      <c r="F19" s="20"/>
      <c r="G19" s="78"/>
      <c r="H19" s="79"/>
      <c r="I19" s="7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2"/>
      <c r="B20" s="24" t="s">
        <v>142</v>
      </c>
      <c r="C20" s="24"/>
      <c r="D20" s="24"/>
      <c r="E20" s="24"/>
      <c r="F20" s="25"/>
      <c r="G20" s="21" t="s">
        <v>20</v>
      </c>
      <c r="H20" s="19"/>
      <c r="I20" s="2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5" t="s">
        <v>149</v>
      </c>
      <c r="B21" s="30"/>
      <c r="C21" s="30"/>
      <c r="D21" s="30"/>
      <c r="E21" s="30"/>
      <c r="F21" s="76"/>
      <c r="G21" s="33"/>
      <c r="H21" s="67"/>
      <c r="I21" s="3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1" t="s">
        <v>150</v>
      </c>
      <c r="B22" s="30"/>
      <c r="C22" s="30"/>
      <c r="D22" s="30"/>
      <c r="E22" s="30"/>
      <c r="F22" s="76"/>
      <c r="G22" s="33"/>
      <c r="H22" s="67"/>
      <c r="I22" s="3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1" t="s">
        <v>151</v>
      </c>
      <c r="B23" s="30"/>
      <c r="C23" s="30"/>
      <c r="D23" s="30"/>
      <c r="E23" s="30"/>
      <c r="F23" s="76"/>
      <c r="G23" s="33"/>
      <c r="H23" s="67"/>
      <c r="I23" s="3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0" t="s">
        <v>152</v>
      </c>
      <c r="B24" s="30"/>
      <c r="C24" s="30"/>
      <c r="D24" s="30"/>
      <c r="E24" s="30"/>
      <c r="F24" s="76"/>
      <c r="G24" s="33"/>
      <c r="H24" s="67"/>
      <c r="I24" s="3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1" t="s">
        <v>153</v>
      </c>
      <c r="B25" s="30"/>
      <c r="C25" s="30"/>
      <c r="D25" s="30"/>
      <c r="E25" s="30"/>
      <c r="F25" s="76"/>
      <c r="G25" s="33"/>
      <c r="H25" s="67"/>
      <c r="I25" s="3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1" t="s">
        <v>154</v>
      </c>
      <c r="B26" s="30"/>
      <c r="C26" s="30"/>
      <c r="D26" s="30"/>
      <c r="E26" s="30"/>
      <c r="F26" s="76"/>
      <c r="G26" s="33"/>
      <c r="H26" s="67"/>
      <c r="I26" s="3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1" t="s">
        <v>155</v>
      </c>
      <c r="B27" s="30"/>
      <c r="C27" s="30"/>
      <c r="D27" s="30"/>
      <c r="E27" s="30"/>
      <c r="F27" s="76"/>
      <c r="G27" s="33"/>
      <c r="H27" s="67"/>
      <c r="I27" s="3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61" t="s">
        <v>156</v>
      </c>
      <c r="B28" s="30"/>
      <c r="C28" s="30"/>
      <c r="D28" s="30"/>
      <c r="E28" s="30"/>
      <c r="F28" s="76"/>
      <c r="G28" s="33"/>
      <c r="H28" s="67"/>
      <c r="I28" s="3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60" t="s">
        <v>157</v>
      </c>
      <c r="B29" s="30"/>
      <c r="C29" s="30"/>
      <c r="D29" s="30"/>
      <c r="E29" s="30"/>
      <c r="F29" s="76"/>
      <c r="G29" s="33"/>
      <c r="H29" s="67"/>
      <c r="I29" s="3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61" t="s">
        <v>158</v>
      </c>
      <c r="B30" s="30"/>
      <c r="C30" s="30"/>
      <c r="D30" s="30"/>
      <c r="E30" s="30"/>
      <c r="F30" s="76"/>
      <c r="G30" s="36"/>
      <c r="H30" s="77"/>
      <c r="I30" s="3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8"/>
      <c r="B31" s="2"/>
      <c r="C31" s="2"/>
      <c r="D31" s="2"/>
      <c r="E31" s="2"/>
      <c r="F31" s="39"/>
      <c r="G31" s="78"/>
      <c r="H31" s="79"/>
      <c r="I31" s="7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0" t="s">
        <v>26</v>
      </c>
      <c r="B32" s="41">
        <f t="shared" ref="B32:F32" si="3">SUM(B21:B30)</f>
        <v>0</v>
      </c>
      <c r="C32" s="41">
        <f t="shared" si="3"/>
        <v>0</v>
      </c>
      <c r="D32" s="41">
        <f t="shared" si="3"/>
        <v>0</v>
      </c>
      <c r="E32" s="41">
        <f t="shared" si="3"/>
        <v>0</v>
      </c>
      <c r="F32" s="42">
        <f t="shared" si="3"/>
        <v>0</v>
      </c>
      <c r="G32" s="78"/>
      <c r="H32" s="79"/>
      <c r="I32" s="7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4"/>
      <c r="B33" s="45"/>
      <c r="C33" s="45"/>
      <c r="D33" s="45"/>
      <c r="E33" s="45"/>
      <c r="F33" s="46"/>
      <c r="G33" s="78"/>
      <c r="H33" s="79"/>
      <c r="I33" s="7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9"/>
      <c r="B34" s="89" t="s">
        <v>159</v>
      </c>
      <c r="C34" s="2"/>
      <c r="D34" s="2"/>
      <c r="E34" s="2"/>
      <c r="F34" s="3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22"/>
      <c r="B35" s="24" t="s">
        <v>142</v>
      </c>
      <c r="C35" s="162"/>
      <c r="D35" s="162"/>
      <c r="E35" s="162"/>
      <c r="F35" s="1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164" t="s">
        <v>38</v>
      </c>
      <c r="B36" s="165">
        <f t="shared" ref="B36:F36" si="4">SUM(B10,B17,B32) * 100 / 42</f>
        <v>0</v>
      </c>
      <c r="C36" s="165">
        <f t="shared" si="4"/>
        <v>0</v>
      </c>
      <c r="D36" s="165">
        <f t="shared" si="4"/>
        <v>0</v>
      </c>
      <c r="E36" s="165">
        <f t="shared" si="4"/>
        <v>0</v>
      </c>
      <c r="F36" s="166">
        <f t="shared" si="4"/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4"/>
      <c r="B37" s="45"/>
      <c r="C37" s="45"/>
      <c r="D37" s="45"/>
      <c r="E37" s="45"/>
      <c r="F37" s="4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36">
    <mergeCell ref="A1:I1"/>
    <mergeCell ref="B2:C2"/>
    <mergeCell ref="F2:F3"/>
    <mergeCell ref="B3:C3"/>
    <mergeCell ref="A5:A6"/>
    <mergeCell ref="B5:F5"/>
    <mergeCell ref="G6:I6"/>
    <mergeCell ref="G7:I7"/>
    <mergeCell ref="G8:I8"/>
    <mergeCell ref="A9:F9"/>
    <mergeCell ref="A11:F11"/>
    <mergeCell ref="A12:A13"/>
    <mergeCell ref="B12:F12"/>
    <mergeCell ref="G13:I13"/>
    <mergeCell ref="G14:I14"/>
    <mergeCell ref="G15:I15"/>
    <mergeCell ref="A16:F16"/>
    <mergeCell ref="A18:F18"/>
    <mergeCell ref="A19:A20"/>
    <mergeCell ref="B19:F19"/>
    <mergeCell ref="G20:I20"/>
    <mergeCell ref="G28:I28"/>
    <mergeCell ref="G29:I29"/>
    <mergeCell ref="G30:I30"/>
    <mergeCell ref="A31:F31"/>
    <mergeCell ref="A33:F33"/>
    <mergeCell ref="A34:A35"/>
    <mergeCell ref="B34:F34"/>
    <mergeCell ref="A37:F37"/>
    <mergeCell ref="G21:I21"/>
    <mergeCell ref="G22:I22"/>
    <mergeCell ref="G23:I23"/>
    <mergeCell ref="G24:I24"/>
    <mergeCell ref="G25:I25"/>
    <mergeCell ref="G26:I26"/>
    <mergeCell ref="G27:I27"/>
  </mergeCells>
  <conditionalFormatting sqref="B7:F8 B14:F15 B21:F30">
    <cfRule type="cellIs" dxfId="0" priority="1" operator="equal">
      <formula>1</formula>
    </cfRule>
  </conditionalFormatting>
  <conditionalFormatting sqref="B7:F8 B14:F15 B21:F30">
    <cfRule type="cellIs" dxfId="1" priority="2" operator="equal">
      <formula>2</formula>
    </cfRule>
  </conditionalFormatting>
  <conditionalFormatting sqref="B7:F8 B14:F15 B21:F30">
    <cfRule type="cellIs" dxfId="2" priority="3" operator="equal">
      <formula>3</formula>
    </cfRule>
  </conditionalFormatting>
  <conditionalFormatting sqref="B10:F10 B17:F17">
    <cfRule type="cellIs" dxfId="3" priority="4" operator="lessThanOrEqual">
      <formula>3</formula>
    </cfRule>
  </conditionalFormatting>
  <conditionalFormatting sqref="B10:F10 B17:F17">
    <cfRule type="cellIs" dxfId="4" priority="5" operator="between">
      <formula>4</formula>
      <formula>5</formula>
    </cfRule>
  </conditionalFormatting>
  <conditionalFormatting sqref="B10:F10 B17:F17">
    <cfRule type="cellIs" dxfId="5" priority="6" operator="equal">
      <formula>6</formula>
    </cfRule>
  </conditionalFormatting>
  <conditionalFormatting sqref="B32:F32">
    <cfRule type="cellIs" dxfId="3" priority="7" operator="lessThan">
      <formula>20</formula>
    </cfRule>
  </conditionalFormatting>
  <conditionalFormatting sqref="B32:F32">
    <cfRule type="cellIs" dxfId="9" priority="8" operator="between">
      <formula>20</formula>
      <formula>29</formula>
    </cfRule>
  </conditionalFormatting>
  <conditionalFormatting sqref="B32:F32">
    <cfRule type="cellIs" dxfId="10" priority="9" operator="greaterThanOrEqual">
      <formula>30</formula>
    </cfRule>
  </conditionalFormatting>
  <conditionalFormatting sqref="B36:F36">
    <cfRule type="cellIs" dxfId="6" priority="10" operator="lessThan">
      <formula>80</formula>
    </cfRule>
  </conditionalFormatting>
  <conditionalFormatting sqref="B36:F36">
    <cfRule type="cellIs" dxfId="7" priority="11" operator="between">
      <formula>70</formula>
      <formula>89</formula>
    </cfRule>
  </conditionalFormatting>
  <conditionalFormatting sqref="B36:F36">
    <cfRule type="cellIs" dxfId="22" priority="12" operator="greaterThanOrEqual">
      <formula>90</formula>
    </cfRule>
  </conditionalFormatting>
  <dataValidations>
    <dataValidation type="list" allowBlank="1" showDropDown="1" showErrorMessage="1" sqref="B7:F8 B14:F15 B21:F30">
      <formula1>"1,2,3"</formula1>
    </dataValidation>
  </dataValidations>
  <drawing r:id="rId1"/>
</worksheet>
</file>