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vipin_iitk_ac_in/Documents/IITK Teaching/DMS 201/Lecture/"/>
    </mc:Choice>
  </mc:AlternateContent>
  <xr:revisionPtr revIDLastSave="143" documentId="11_733C262B74E47C5BB52B46CD93B4F5B18337663E" xr6:coauthVersionLast="47" xr6:coauthVersionMax="47" xr10:uidLastSave="{4CA8956E-9315-F345-B872-9578F4D46075}"/>
  <bookViews>
    <workbookView xWindow="0" yWindow="500" windowWidth="28800" windowHeight="16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Sheet1!$J$3:$Q$6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Sheet1!$J$3:$L$6</definedName>
    <definedName name="solver_lhs2" localSheetId="0" hidden="1">Sheet1!$N$3:$Q$6</definedName>
    <definedName name="solver_lhs3" localSheetId="0" hidden="1">Sheet1!$N$6</definedName>
    <definedName name="solver_lhs4" localSheetId="0" hidden="1">Sheet1!$O$6</definedName>
    <definedName name="solver_lhs5" localSheetId="0" hidden="1">Sheet1!$S$3:$S$6</definedName>
    <definedName name="solver_lhs6" localSheetId="0" hidden="1">Sheet1!$T$3:$T$6</definedName>
    <definedName name="solver_lhs7" localSheetId="0" hidden="1">Sheet1!$U$3:$U$6</definedName>
    <definedName name="solver_lhs8" localSheetId="0" hidden="1">Sheet1!$V$3:$V$6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Sheet1!$J$10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hs1" localSheetId="0" hidden="1">"integer"</definedName>
    <definedName name="solver_rhs2" localSheetId="0" hidden="1">"integer"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V5" i="1"/>
  <c r="V4" i="1"/>
  <c r="V3" i="1"/>
  <c r="U3" i="1"/>
  <c r="T3" i="1"/>
  <c r="T6" i="1"/>
  <c r="T5" i="1"/>
  <c r="T4" i="1"/>
  <c r="J10" i="1" l="1"/>
  <c r="U6" i="1"/>
  <c r="S6" i="1"/>
  <c r="U5" i="1"/>
  <c r="S5" i="1"/>
  <c r="U4" i="1"/>
  <c r="S4" i="1"/>
  <c r="S3" i="1" l="1"/>
</calcChain>
</file>

<file path=xl/sharedStrings.xml><?xml version="1.0" encoding="utf-8"?>
<sst xmlns="http://schemas.openxmlformats.org/spreadsheetml/2006/main" count="38" uniqueCount="32">
  <si>
    <t>Month</t>
  </si>
  <si>
    <t>Demand</t>
  </si>
  <si>
    <t>January</t>
  </si>
  <si>
    <t>April</t>
  </si>
  <si>
    <t>Labor hours required (/unit)</t>
  </si>
  <si>
    <t>No. Hired</t>
  </si>
  <si>
    <t>No. Laid off</t>
  </si>
  <si>
    <t>Workforce size</t>
  </si>
  <si>
    <t>Overtime</t>
  </si>
  <si>
    <t>Inventory</t>
  </si>
  <si>
    <t>Subcontract</t>
  </si>
  <si>
    <t>Total production</t>
  </si>
  <si>
    <t>Total cost</t>
  </si>
  <si>
    <t>Constraints</t>
  </si>
  <si>
    <t>Workforce</t>
  </si>
  <si>
    <t>Capacity</t>
  </si>
  <si>
    <t>H</t>
  </si>
  <si>
    <t>L</t>
  </si>
  <si>
    <t>Promotion</t>
  </si>
  <si>
    <t>Demand-Jan</t>
  </si>
  <si>
    <t>Demand-next two</t>
  </si>
  <si>
    <t>1.1Current+.2next+.2nexttonext</t>
  </si>
  <si>
    <t>0.8current</t>
  </si>
  <si>
    <t>Material cost (Rs/unit)</t>
  </si>
  <si>
    <t>Inventory holding cost (Rs/unit/month)</t>
  </si>
  <si>
    <t>Hiring  cost (Rs/worker)</t>
  </si>
  <si>
    <t>Layoff cost (Rs/worker)</t>
  </si>
  <si>
    <t>Overtime cost (Rs/hour)</t>
  </si>
  <si>
    <t>Regular time cost (Rs/month)</t>
  </si>
  <si>
    <t>Backorder cost (Rs/unit/month)</t>
  </si>
  <si>
    <t>Backorder</t>
  </si>
  <si>
    <t>Cost of subcontracting (Rs/unit)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</si>
</sst>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"/>
  <sheetViews>
    <sheetView tabSelected="1" topLeftCell="D1" workbookViewId="0">
      <selection activeCell="W12" sqref="W12"/>
    </sheetView>
  </sheetViews>
  <sheetFormatPr baseColWidth="10" defaultColWidth="8.83203125" defaultRowHeight="15" x14ac:dyDescent="0.2"/>
  <cols>
    <col min="5" max="5" width="36.33203125" customWidth="1"/>
    <col min="6" max="6" width="9.6640625" customWidth="1"/>
    <col min="10" max="10" width="10" bestFit="1" customWidth="1"/>
    <col min="11" max="11" width="11.83203125" customWidth="1"/>
    <col min="12" max="12" width="14.33203125" customWidth="1"/>
    <col min="14" max="14" width="9.5" customWidth="1"/>
    <col min="15" max="15" width="10.33203125" customWidth="1"/>
    <col min="16" max="16" width="11" customWidth="1"/>
    <col min="17" max="17" width="14" customWidth="1"/>
    <col min="19" max="19" width="10.1640625" customWidth="1"/>
  </cols>
  <sheetData>
    <row r="1" spans="2:22" ht="16" x14ac:dyDescent="0.2">
      <c r="I1" s="1" t="s">
        <v>0</v>
      </c>
      <c r="J1" s="1" t="s">
        <v>5</v>
      </c>
      <c r="K1" s="2" t="s">
        <v>6</v>
      </c>
      <c r="L1" s="2" t="s">
        <v>7</v>
      </c>
      <c r="M1" s="1" t="s">
        <v>8</v>
      </c>
      <c r="N1" s="1" t="s">
        <v>9</v>
      </c>
      <c r="O1" s="1" t="s">
        <v>30</v>
      </c>
      <c r="P1" s="1" t="s">
        <v>10</v>
      </c>
      <c r="Q1" s="2" t="s">
        <v>11</v>
      </c>
      <c r="R1" s="1" t="s">
        <v>1</v>
      </c>
      <c r="S1" t="s">
        <v>13</v>
      </c>
    </row>
    <row r="2" spans="2:22" ht="16" x14ac:dyDescent="0.2">
      <c r="B2" s="1" t="s">
        <v>0</v>
      </c>
      <c r="C2" s="1" t="s">
        <v>1</v>
      </c>
      <c r="E2" s="2" t="s">
        <v>23</v>
      </c>
      <c r="F2" s="1">
        <v>200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t="s">
        <v>14</v>
      </c>
      <c r="T2" t="s">
        <v>15</v>
      </c>
      <c r="U2" t="s">
        <v>9</v>
      </c>
      <c r="V2" t="s">
        <v>8</v>
      </c>
    </row>
    <row r="3" spans="2:22" ht="16" x14ac:dyDescent="0.2">
      <c r="B3" s="1">
        <v>1</v>
      </c>
      <c r="C3" s="1">
        <v>1600</v>
      </c>
      <c r="E3" s="3" t="s">
        <v>24</v>
      </c>
      <c r="F3" s="1">
        <v>40</v>
      </c>
      <c r="I3" s="1">
        <v>1</v>
      </c>
      <c r="J3" s="1">
        <v>35</v>
      </c>
      <c r="K3" s="1">
        <v>0</v>
      </c>
      <c r="L3" s="1">
        <v>40</v>
      </c>
      <c r="M3" s="1">
        <v>0</v>
      </c>
      <c r="N3" s="1">
        <v>0</v>
      </c>
      <c r="O3" s="1">
        <v>0</v>
      </c>
      <c r="P3" s="1">
        <v>0</v>
      </c>
      <c r="Q3" s="1">
        <v>1600</v>
      </c>
      <c r="R3" s="1">
        <v>1600</v>
      </c>
      <c r="S3">
        <f>L3-L2-J3+K3</f>
        <v>0</v>
      </c>
      <c r="T3">
        <f>Q3-(40*L3)-(M3/4)</f>
        <v>0</v>
      </c>
      <c r="U3">
        <f>N3-N2-Q3-P3+R3+O2-O3</f>
        <v>0</v>
      </c>
      <c r="V3">
        <f>M3-200</f>
        <v>-200</v>
      </c>
    </row>
    <row r="4" spans="2:22" ht="16" x14ac:dyDescent="0.2">
      <c r="B4" s="1">
        <v>2</v>
      </c>
      <c r="C4" s="1">
        <v>1400</v>
      </c>
      <c r="E4" s="2" t="s">
        <v>29</v>
      </c>
      <c r="F4" s="1">
        <v>300</v>
      </c>
      <c r="I4" s="1">
        <v>2</v>
      </c>
      <c r="J4" s="1">
        <v>16</v>
      </c>
      <c r="K4" s="1">
        <v>0</v>
      </c>
      <c r="L4" s="1">
        <v>56</v>
      </c>
      <c r="M4" s="1">
        <v>0</v>
      </c>
      <c r="N4" s="1">
        <v>840</v>
      </c>
      <c r="O4" s="1">
        <v>0</v>
      </c>
      <c r="P4" s="1">
        <v>0</v>
      </c>
      <c r="Q4" s="1">
        <v>2240</v>
      </c>
      <c r="R4" s="1">
        <v>1400</v>
      </c>
      <c r="S4">
        <f t="shared" ref="S4:S6" si="0">L4-L3-J4+K4</f>
        <v>0</v>
      </c>
      <c r="T4">
        <f t="shared" ref="T4:T6" si="1">Q4-(40*L4)-(M4/4)</f>
        <v>0</v>
      </c>
      <c r="U4">
        <f t="shared" ref="U4:U6" si="2">N4-N3-Q4-P4+R4+O3-O4</f>
        <v>0</v>
      </c>
      <c r="V4">
        <f t="shared" ref="V4:V6" si="3">M4-200</f>
        <v>-200</v>
      </c>
    </row>
    <row r="5" spans="2:22" ht="16" x14ac:dyDescent="0.2">
      <c r="B5" s="1">
        <v>3</v>
      </c>
      <c r="C5" s="1">
        <v>3000</v>
      </c>
      <c r="E5" s="2" t="s">
        <v>25</v>
      </c>
      <c r="F5" s="1">
        <v>6000</v>
      </c>
      <c r="I5" s="1">
        <v>3</v>
      </c>
      <c r="J5" s="1">
        <v>1</v>
      </c>
      <c r="K5" s="1">
        <v>0</v>
      </c>
      <c r="L5" s="1">
        <v>57</v>
      </c>
      <c r="M5" s="1">
        <v>0</v>
      </c>
      <c r="N5" s="1">
        <v>120</v>
      </c>
      <c r="O5" s="1">
        <v>0</v>
      </c>
      <c r="P5" s="1">
        <v>0</v>
      </c>
      <c r="Q5" s="1">
        <v>2280</v>
      </c>
      <c r="R5" s="1">
        <v>3000</v>
      </c>
      <c r="S5">
        <f t="shared" si="0"/>
        <v>0</v>
      </c>
      <c r="T5">
        <f t="shared" si="1"/>
        <v>0</v>
      </c>
      <c r="U5">
        <f t="shared" si="2"/>
        <v>0</v>
      </c>
      <c r="V5">
        <f t="shared" si="3"/>
        <v>-200</v>
      </c>
    </row>
    <row r="6" spans="2:22" ht="16" x14ac:dyDescent="0.2">
      <c r="B6" s="1">
        <v>4</v>
      </c>
      <c r="C6" s="1">
        <v>2400</v>
      </c>
      <c r="E6" s="2" t="s">
        <v>26</v>
      </c>
      <c r="F6" s="1">
        <v>10000</v>
      </c>
      <c r="I6" s="1">
        <v>4</v>
      </c>
      <c r="J6" s="1">
        <v>0</v>
      </c>
      <c r="K6" s="1">
        <v>0</v>
      </c>
      <c r="L6" s="1">
        <v>57</v>
      </c>
      <c r="M6" s="1">
        <v>0</v>
      </c>
      <c r="N6" s="1">
        <v>0</v>
      </c>
      <c r="O6" s="1">
        <v>0</v>
      </c>
      <c r="P6" s="1">
        <v>0</v>
      </c>
      <c r="Q6" s="1">
        <v>2280</v>
      </c>
      <c r="R6" s="1">
        <v>2400</v>
      </c>
      <c r="S6">
        <f t="shared" si="0"/>
        <v>0</v>
      </c>
      <c r="T6">
        <f t="shared" si="1"/>
        <v>0</v>
      </c>
      <c r="U6">
        <f t="shared" si="2"/>
        <v>0</v>
      </c>
      <c r="V6">
        <f t="shared" si="3"/>
        <v>-200</v>
      </c>
    </row>
    <row r="7" spans="2:22" ht="16" x14ac:dyDescent="0.2">
      <c r="E7" s="2" t="s">
        <v>4</v>
      </c>
      <c r="F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2:22" ht="16" x14ac:dyDescent="0.2">
      <c r="E8" s="2" t="s">
        <v>28</v>
      </c>
      <c r="F8" s="1">
        <v>8000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2:22" ht="16" x14ac:dyDescent="0.2">
      <c r="E9" s="2" t="s">
        <v>27</v>
      </c>
      <c r="F9" s="1">
        <v>75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2:22" ht="16" x14ac:dyDescent="0.2">
      <c r="E10" s="2" t="s">
        <v>31</v>
      </c>
      <c r="F10" s="1">
        <v>600</v>
      </c>
      <c r="I10" s="1" t="s">
        <v>12</v>
      </c>
      <c r="J10" s="1">
        <f>F8*SUM(L3:L8)+F9*SUM(M3:M8)+F5*SUM(J3:J8)+F6*SUM(K3:K8)+F3*SUM(N3:N8)+F4*SUM(O3:O8)+F10*SUM(P3:P8)+F2*(SUM(Q3:Q8))</f>
        <v>3710400</v>
      </c>
      <c r="K10" s="1"/>
      <c r="L10" s="1"/>
      <c r="M10" s="1"/>
      <c r="N10" s="1"/>
      <c r="O10" s="1"/>
      <c r="P10" s="1"/>
      <c r="Q10" s="1"/>
      <c r="R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0"/>
  <sheetViews>
    <sheetView workbookViewId="0">
      <selection activeCell="E10" sqref="E10"/>
    </sheetView>
  </sheetViews>
  <sheetFormatPr baseColWidth="10" defaultColWidth="8.83203125" defaultRowHeight="15" x14ac:dyDescent="0.2"/>
  <sheetData>
    <row r="4" spans="2:5" x14ac:dyDescent="0.2">
      <c r="B4">
        <v>1000</v>
      </c>
    </row>
    <row r="5" spans="2:5" x14ac:dyDescent="0.2">
      <c r="B5">
        <v>3000</v>
      </c>
    </row>
    <row r="6" spans="2:5" x14ac:dyDescent="0.2">
      <c r="B6">
        <v>3800</v>
      </c>
    </row>
    <row r="7" spans="2:5" x14ac:dyDescent="0.2">
      <c r="B7">
        <v>4800</v>
      </c>
    </row>
    <row r="8" spans="2:5" x14ac:dyDescent="0.2">
      <c r="B8">
        <v>2000</v>
      </c>
    </row>
    <row r="9" spans="2:5" x14ac:dyDescent="0.2">
      <c r="B9">
        <v>1400</v>
      </c>
      <c r="D9" t="s">
        <v>16</v>
      </c>
      <c r="E9">
        <v>50</v>
      </c>
    </row>
    <row r="10" spans="2:5" x14ac:dyDescent="0.2">
      <c r="D10" t="s">
        <v>17</v>
      </c>
      <c r="E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5"/>
  <sheetViews>
    <sheetView workbookViewId="0">
      <selection activeCell="E15" sqref="E15"/>
    </sheetView>
  </sheetViews>
  <sheetFormatPr baseColWidth="10" defaultColWidth="8.83203125" defaultRowHeight="15" x14ac:dyDescent="0.2"/>
  <cols>
    <col min="2" max="2" width="14.5" customWidth="1"/>
    <col min="3" max="3" width="30" bestFit="1" customWidth="1"/>
    <col min="4" max="4" width="31.83203125" customWidth="1"/>
  </cols>
  <sheetData>
    <row r="3" spans="2:4" x14ac:dyDescent="0.2">
      <c r="B3" t="s">
        <v>18</v>
      </c>
    </row>
    <row r="5" spans="2:4" x14ac:dyDescent="0.2">
      <c r="C5" t="s">
        <v>2</v>
      </c>
      <c r="D5" t="s">
        <v>3</v>
      </c>
    </row>
    <row r="6" spans="2:4" x14ac:dyDescent="0.2">
      <c r="B6" t="s">
        <v>19</v>
      </c>
      <c r="C6" t="s">
        <v>21</v>
      </c>
      <c r="D6" t="s">
        <v>21</v>
      </c>
    </row>
    <row r="7" spans="2:4" x14ac:dyDescent="0.2">
      <c r="B7" t="s">
        <v>20</v>
      </c>
      <c r="C7" t="s">
        <v>22</v>
      </c>
      <c r="D7" t="s">
        <v>22</v>
      </c>
    </row>
    <row r="13" spans="2:4" x14ac:dyDescent="0.2">
      <c r="C13">
        <v>422080</v>
      </c>
      <c r="D13">
        <v>438920</v>
      </c>
    </row>
    <row r="14" spans="2:4" x14ac:dyDescent="0.2">
      <c r="C14">
        <v>643400</v>
      </c>
      <c r="D14">
        <v>650140</v>
      </c>
    </row>
    <row r="15" spans="2:4" x14ac:dyDescent="0.2">
      <c r="C15">
        <v>221320</v>
      </c>
      <c r="D15">
        <v>211220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</dc:creator>
  <cp:lastModifiedBy>Vipin B</cp:lastModifiedBy>
  <dcterms:created xsi:type="dcterms:W3CDTF">2018-09-05T18:24:38Z</dcterms:created>
  <dcterms:modified xsi:type="dcterms:W3CDTF">2024-04-16T14:33:26Z</dcterms:modified>
</cp:coreProperties>
</file>