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haijing/Desktop/魔鬼训练营/"/>
    </mc:Choice>
  </mc:AlternateContent>
  <bookViews>
    <workbookView xWindow="0" yWindow="460" windowWidth="25600" windowHeight="14620"/>
  </bookViews>
  <sheets>
    <sheet name="产品技术" sheetId="2" r:id="rId1"/>
    <sheet name="后台" sheetId="7" r:id="rId2"/>
    <sheet name="服务报价列表" sheetId="8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13" i="2"/>
  <c r="I3" i="2"/>
  <c r="J3" i="2"/>
  <c r="I4" i="2"/>
  <c r="J4" i="2"/>
  <c r="I5" i="2"/>
  <c r="J5" i="2"/>
  <c r="I7" i="2"/>
  <c r="J7" i="2"/>
  <c r="I8" i="2"/>
  <c r="D2" i="2"/>
  <c r="D8" i="2"/>
  <c r="J8" i="2"/>
  <c r="I9" i="2"/>
  <c r="J9" i="2"/>
  <c r="I10" i="2"/>
  <c r="J10" i="2"/>
  <c r="I12" i="2"/>
  <c r="J12" i="2"/>
  <c r="J13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3" i="2"/>
  <c r="J23" i="2"/>
  <c r="I24" i="2"/>
  <c r="J24" i="2"/>
  <c r="I25" i="2"/>
  <c r="J25" i="2"/>
  <c r="I26" i="2"/>
  <c r="J26" i="2"/>
  <c r="I27" i="2"/>
  <c r="D27" i="2"/>
  <c r="J27" i="2"/>
  <c r="I2" i="2"/>
  <c r="E11" i="7"/>
  <c r="E9" i="7"/>
  <c r="E10" i="7"/>
  <c r="E14" i="7"/>
  <c r="E27" i="7"/>
  <c r="D11" i="7"/>
  <c r="D14" i="7"/>
  <c r="D10" i="7"/>
  <c r="D9" i="7"/>
  <c r="D27" i="7"/>
</calcChain>
</file>

<file path=xl/sharedStrings.xml><?xml version="1.0" encoding="utf-8"?>
<sst xmlns="http://schemas.openxmlformats.org/spreadsheetml/2006/main" count="123" uniqueCount="100">
  <si>
    <t>销售提成</t>
    <phoneticPr fontId="3" type="noConversion"/>
  </si>
  <si>
    <t>市场成本</t>
    <phoneticPr fontId="3" type="noConversion"/>
  </si>
  <si>
    <t>运营成本</t>
    <phoneticPr fontId="3" type="noConversion"/>
  </si>
  <si>
    <t>日常办公费用</t>
    <phoneticPr fontId="3" type="noConversion"/>
  </si>
  <si>
    <t>财务费用</t>
    <phoneticPr fontId="3" type="noConversion"/>
  </si>
  <si>
    <t>刷卡手续费</t>
    <phoneticPr fontId="3" type="noConversion"/>
  </si>
  <si>
    <t>所有费用项目金额总和</t>
    <phoneticPr fontId="2" type="noConversion"/>
  </si>
  <si>
    <t>办公位成本</t>
    <phoneticPr fontId="3" type="noConversion"/>
  </si>
  <si>
    <t>招聘费</t>
    <phoneticPr fontId="2" type="noConversion"/>
  </si>
  <si>
    <t>印刷费</t>
    <phoneticPr fontId="2" type="noConversion"/>
  </si>
  <si>
    <t>会议费</t>
    <phoneticPr fontId="2" type="noConversion"/>
  </si>
  <si>
    <t>推广费（促销赠送、返利）</t>
    <phoneticPr fontId="2" type="noConversion"/>
  </si>
  <si>
    <t>市场宣传费</t>
    <phoneticPr fontId="3" type="noConversion"/>
  </si>
  <si>
    <t>差旅费</t>
    <phoneticPr fontId="3" type="noConversion"/>
  </si>
  <si>
    <t>电话费</t>
    <phoneticPr fontId="2" type="noConversion"/>
  </si>
  <si>
    <t>快递费</t>
    <phoneticPr fontId="2" type="noConversion"/>
  </si>
  <si>
    <t>类别</t>
    <phoneticPr fontId="2" type="noConversion"/>
  </si>
  <si>
    <t>项目</t>
    <phoneticPr fontId="2" type="noConversion"/>
  </si>
  <si>
    <t>社保公积金</t>
    <phoneticPr fontId="3" type="noConversion"/>
  </si>
  <si>
    <t>培训费</t>
    <phoneticPr fontId="2" type="noConversion"/>
  </si>
  <si>
    <t>办公用品费</t>
    <phoneticPr fontId="3" type="noConversion"/>
  </si>
  <si>
    <t>销售提成和奖金</t>
    <phoneticPr fontId="2" type="noConversion"/>
  </si>
  <si>
    <t>团队建设费</t>
    <phoneticPr fontId="2" type="noConversion"/>
  </si>
  <si>
    <t>对外销售金额</t>
    <phoneticPr fontId="2" type="noConversion"/>
  </si>
  <si>
    <t>对内销售金额</t>
    <phoneticPr fontId="2" type="noConversion"/>
  </si>
  <si>
    <t>成本(b)</t>
    <phoneticPr fontId="3" type="noConversion"/>
  </si>
  <si>
    <t>毛利(c)</t>
    <phoneticPr fontId="2" type="noConversion"/>
  </si>
  <si>
    <t>毛利(c) = 总销售金额(a) - 成本(b)</t>
    <phoneticPr fontId="2" type="noConversion"/>
  </si>
  <si>
    <t>其它</t>
    <phoneticPr fontId="2" type="noConversion"/>
  </si>
  <si>
    <t>其它费用</t>
    <phoneticPr fontId="2" type="noConversion"/>
  </si>
  <si>
    <t>总销售金额(a)</t>
    <phoneticPr fontId="2" type="noConversion"/>
  </si>
  <si>
    <t>销售收入</t>
    <phoneticPr fontId="3" type="noConversion"/>
  </si>
  <si>
    <t>费用</t>
    <phoneticPr fontId="3" type="noConversion"/>
  </si>
  <si>
    <t>费用小计(d)</t>
    <phoneticPr fontId="3" type="noConversion"/>
  </si>
  <si>
    <t>收益(f)</t>
    <phoneticPr fontId="3" type="noConversion"/>
  </si>
  <si>
    <t>人员数量(g)</t>
    <phoneticPr fontId="2" type="noConversion"/>
  </si>
  <si>
    <t>当期部门人员数量</t>
    <phoneticPr fontId="2" type="noConversion"/>
  </si>
  <si>
    <t>收益(f) = 毛利(c) - 费用(d) - 摊销成本(e)</t>
    <phoneticPr fontId="2" type="noConversion"/>
  </si>
  <si>
    <t>人均收益(h) = 收益(f) / 人员数量(g)</t>
    <phoneticPr fontId="2" type="noConversion"/>
  </si>
  <si>
    <t>人均收益(h)</t>
    <phoneticPr fontId="3" type="noConversion"/>
  </si>
  <si>
    <t>摊销(e)</t>
    <phoneticPr fontId="2" type="noConversion"/>
  </si>
  <si>
    <t>产品技术后台</t>
    <phoneticPr fontId="2" type="noConversion"/>
  </si>
  <si>
    <t>人员工资</t>
    <phoneticPr fontId="2" type="noConversion"/>
  </si>
  <si>
    <t>后台人员工资</t>
    <phoneticPr fontId="2" type="noConversion"/>
  </si>
  <si>
    <t>折旧</t>
    <phoneticPr fontId="2" type="noConversion"/>
  </si>
  <si>
    <t>服务器</t>
    <phoneticPr fontId="2" type="noConversion"/>
  </si>
  <si>
    <t>福利费</t>
    <phoneticPr fontId="2" type="noConversion"/>
  </si>
  <si>
    <t>人力成本</t>
    <phoneticPr fontId="3" type="noConversion"/>
  </si>
  <si>
    <t>SaaS销售</t>
    <phoneticPr fontId="3" type="noConversion"/>
  </si>
  <si>
    <t>产品技术</t>
    <phoneticPr fontId="3" type="noConversion"/>
  </si>
  <si>
    <t>电商</t>
    <phoneticPr fontId="3" type="noConversion"/>
  </si>
  <si>
    <t>利润中心</t>
    <phoneticPr fontId="3" type="noConversion"/>
  </si>
  <si>
    <t>摊销成本的组织</t>
    <phoneticPr fontId="3" type="noConversion"/>
  </si>
  <si>
    <t>√</t>
    <phoneticPr fontId="3" type="noConversion"/>
  </si>
  <si>
    <t>摊销规则</t>
    <phoneticPr fontId="2" type="noConversion"/>
  </si>
  <si>
    <t>职位</t>
    <phoneticPr fontId="2" type="noConversion"/>
  </si>
  <si>
    <t>城市经理/大区经理/部门负责人</t>
    <phoneticPr fontId="9" type="noConversion"/>
  </si>
  <si>
    <t>招聘</t>
    <phoneticPr fontId="2" type="noConversion"/>
  </si>
  <si>
    <t>培训</t>
    <phoneticPr fontId="2" type="noConversion"/>
  </si>
  <si>
    <t>产品</t>
    <phoneticPr fontId="2" type="noConversion"/>
  </si>
  <si>
    <t>频次</t>
    <phoneticPr fontId="2" type="noConversion"/>
  </si>
  <si>
    <t>邦丁训练营</t>
    <phoneticPr fontId="9" type="noConversion"/>
  </si>
  <si>
    <t>1月1次</t>
    <phoneticPr fontId="9" type="noConversion"/>
  </si>
  <si>
    <t>铁军训练营</t>
    <phoneticPr fontId="9" type="noConversion"/>
  </si>
  <si>
    <t>1季度1次</t>
    <phoneticPr fontId="9" type="noConversion"/>
  </si>
  <si>
    <t>班长训练营</t>
    <phoneticPr fontId="9" type="noConversion"/>
  </si>
  <si>
    <t>半年1次</t>
    <phoneticPr fontId="9" type="noConversion"/>
  </si>
  <si>
    <t>木兰军训练营</t>
    <phoneticPr fontId="2" type="noConversion"/>
  </si>
  <si>
    <t>1季度1次</t>
    <phoneticPr fontId="2" type="noConversion"/>
  </si>
  <si>
    <t>政委训练营</t>
    <phoneticPr fontId="9" type="noConversion"/>
  </si>
  <si>
    <t>1季度1次</t>
    <phoneticPr fontId="9" type="noConversion"/>
  </si>
  <si>
    <t>报价</t>
    <phoneticPr fontId="2" type="noConversion"/>
  </si>
  <si>
    <t>人员办公工位费用</t>
    <phoneticPr fontId="3" type="noConversion"/>
  </si>
  <si>
    <t>工位费用</t>
    <phoneticPr fontId="2" type="noConversion"/>
  </si>
  <si>
    <t>北京总部办公室（元/人月）</t>
    <phoneticPr fontId="2" type="noConversion"/>
  </si>
  <si>
    <t>办公室工位</t>
    <phoneticPr fontId="2" type="noConversion"/>
  </si>
  <si>
    <t>BD/总监/普通员工</t>
    <phoneticPr fontId="9" type="noConversion"/>
  </si>
  <si>
    <t>产品/技术/运营/UI员工</t>
    <phoneticPr fontId="9" type="noConversion"/>
  </si>
  <si>
    <t>总部后台（总经办、财务部、人事部、MOS、客服）</t>
    <phoneticPr fontId="2" type="noConversion"/>
  </si>
  <si>
    <t>第一周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</si>
  <si>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</si>
  <si>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</si>
  <si>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</si>
  <si>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实际值与预算差异</t>
    <phoneticPr fontId="2" type="noConversion"/>
  </si>
  <si>
    <t>X月预算</t>
    <phoneticPr fontId="2" type="noConversion"/>
  </si>
  <si>
    <t>X月实际数合计</t>
    <phoneticPr fontId="2" type="noConversion"/>
  </si>
  <si>
    <t>工资</t>
    <rPh sb="0" eb="1">
      <t>gong'zi</t>
    </rPh>
    <phoneticPr fontId="2" type="noConversion"/>
  </si>
  <si>
    <t>人力成本</t>
    <rPh sb="0" eb="1">
      <t>ren'li'cheng'ben</t>
    </rPh>
    <phoneticPr fontId="2" type="noConversion"/>
  </si>
  <si>
    <t>其他人提成</t>
    <rPh sb="0" eb="1">
      <t>qi'ta'ren</t>
    </rPh>
    <phoneticPr fontId="3" type="noConversion"/>
  </si>
  <si>
    <t>提成和奖金</t>
    <phoneticPr fontId="2" type="noConversion"/>
  </si>
  <si>
    <t>内部购买成本</t>
    <phoneticPr fontId="2" type="noConversion"/>
  </si>
  <si>
    <t>场地租赁成本</t>
    <rPh sb="0" eb="1">
      <t>chang'di</t>
    </rPh>
    <rPh sb="2" eb="3">
      <t>zu'lin</t>
    </rPh>
    <phoneticPr fontId="3" type="noConversion"/>
  </si>
  <si>
    <t>人员办公工位/住宿费用</t>
    <rPh sb="7" eb="8">
      <t>zhu'su</t>
    </rPh>
    <phoneticPr fontId="3" type="noConversion"/>
  </si>
  <si>
    <t>场地租赁费用</t>
    <rPh sb="0" eb="1">
      <t>chang'di</t>
    </rPh>
    <rPh sb="2" eb="3">
      <t>zu'lin</t>
    </rPh>
    <rPh sb="4" eb="5">
      <t>fei'yong</t>
    </rPh>
    <phoneticPr fontId="2" type="noConversion"/>
  </si>
  <si>
    <t>器材耗损成本</t>
    <rPh sb="0" eb="1">
      <t>qi'cai</t>
    </rPh>
    <rPh sb="2" eb="3">
      <t>hao'sun</t>
    </rPh>
    <rPh sb="4" eb="5">
      <t>cheng'ben</t>
    </rPh>
    <phoneticPr fontId="2" type="noConversion"/>
  </si>
  <si>
    <t>其他成本</t>
    <rPh sb="0" eb="1">
      <t>qi'ta</t>
    </rPh>
    <phoneticPr fontId="2" type="noConversion"/>
  </si>
  <si>
    <t>实物产品的耗损成本</t>
    <rPh sb="0" eb="1">
      <t>shi'wu</t>
    </rPh>
    <rPh sb="2" eb="3">
      <t>chan'p</t>
    </rPh>
    <rPh sb="4" eb="5">
      <t>de</t>
    </rPh>
    <rPh sb="5" eb="6">
      <t>hao'sun</t>
    </rPh>
    <rPh sb="7" eb="8">
      <t>cheng'ben</t>
    </rPh>
    <phoneticPr fontId="2" type="noConversion"/>
  </si>
  <si>
    <t>内部购买成本</t>
    <phoneticPr fontId="2" type="noConversion"/>
  </si>
  <si>
    <t>装修成本</t>
    <rPh sb="0" eb="1">
      <t>zhuang'xiu</t>
    </rPh>
    <phoneticPr fontId="2" type="noConversion"/>
  </si>
  <si>
    <t>购买设备成本</t>
    <rPh sb="0" eb="1">
      <t>gou'mai</t>
    </rPh>
    <rPh sb="2" eb="3">
      <t>she'bei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</si>
</sst>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&quot;¥&quot;* #,##0.00_ ;_ &quot;¥&quot;* \-#,##0.00_ ;_ &quot;¥&quot;* &quot;-&quot;??_ ;_ @_ "/>
    <numFmt numFmtId="177" formatCode="_ &quot;¥&quot;* #,##0_ ;_ &quot;¥&quot;* \-#,##0_ ;_ &quot;¥&quot;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4" fillId="0" borderId="1" xfId="1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77" fontId="4" fillId="0" borderId="1" xfId="0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177" fontId="4" fillId="4" borderId="1" xfId="0" applyNumberFormat="1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5" borderId="7" xfId="0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4" fillId="8" borderId="1" xfId="0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9" borderId="1" xfId="0" applyFont="1" applyFill="1" applyBorder="1" applyAlignment="1">
      <alignment vertical="center" wrapText="1"/>
    </xf>
    <xf numFmtId="177" fontId="4" fillId="9" borderId="1" xfId="1" applyNumberFormat="1" applyFont="1" applyFill="1" applyBorder="1">
      <alignment vertical="center"/>
    </xf>
    <xf numFmtId="177" fontId="4" fillId="6" borderId="1" xfId="1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177" fontId="4" fillId="6" borderId="1" xfId="0" applyNumberFormat="1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lef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baseColWidth="10" defaultColWidth="8.83203125" defaultRowHeight="17" x14ac:dyDescent="0.2"/>
  <cols>
    <col min="1" max="1" width="8.83203125" style="1"/>
    <col min="2" max="2" width="14.33203125" style="1" customWidth="1"/>
    <col min="3" max="3" width="36.1640625" style="1" customWidth="1"/>
    <col min="4" max="4" width="10.33203125" style="1" customWidth="1"/>
    <col min="5" max="6" width="8.1640625" style="1" customWidth="1"/>
    <col min="7" max="8" width="7.6640625" style="1" customWidth="1"/>
    <col min="9" max="9" width="17.6640625" style="1" customWidth="1"/>
    <col min="10" max="10" width="18.1640625" style="1" customWidth="1"/>
    <col min="11" max="16384" width="8.83203125" style="1"/>
  </cols>
  <sheetData>
    <row r="1" spans="1:10" ht="18" customHeight="1" x14ac:dyDescent="0.2">
      <c r="A1" s="37" t="s">
        <v>16</v>
      </c>
      <c r="B1" s="38"/>
      <c r="C1" s="6" t="s">
        <v>17</v>
      </c>
      <c r="D1" s="6" t="s">
        <v>84</v>
      </c>
      <c r="E1" s="6" t="s">
        <v>79</v>
      </c>
      <c r="F1" s="6" t="s">
        <v>80</v>
      </c>
      <c r="G1" s="6" t="s">
        <v>81</v>
      </c>
      <c r="H1" s="6" t="s">
        <v>82</v>
      </c>
      <c r="I1" s="27" t="s">
        <v>85</v>
      </c>
      <c r="J1" s="27" t="s">
        <v>83</v>
      </c>
    </row>
    <row r="2" spans="1:10" ht="18" x14ac:dyDescent="0.2">
      <c r="A2" s="39" t="s">
        <v>31</v>
      </c>
      <c r="B2" s="39"/>
      <c r="C2" s="10" t="s">
        <v>30</v>
      </c>
      <c r="D2" s="11">
        <f>D3+D4</f>
        <v>149600</v>
      </c>
      <c r="E2" s="11"/>
      <c r="F2" s="11"/>
      <c r="G2" s="11"/>
      <c r="H2" s="11"/>
      <c r="I2" s="11">
        <f>SUM(E2:H2)</f>
        <v>0</v>
      </c>
      <c r="J2" s="11">
        <f t="shared" ref="J2:J27" si="0">I2-D2</f>
        <v>-149600</v>
      </c>
    </row>
    <row r="3" spans="1:10" ht="18" x14ac:dyDescent="0.2">
      <c r="A3" s="39"/>
      <c r="B3" s="39"/>
      <c r="C3" s="10" t="s">
        <v>23</v>
      </c>
      <c r="D3" s="11"/>
      <c r="E3" s="11"/>
      <c r="F3" s="11"/>
      <c r="G3" s="11"/>
      <c r="H3" s="11"/>
      <c r="I3" s="11">
        <f t="shared" ref="I3:I27" si="1">SUM(E3:H3)</f>
        <v>0</v>
      </c>
      <c r="J3" s="11">
        <f t="shared" si="0"/>
        <v>0</v>
      </c>
    </row>
    <row r="4" spans="1:10" ht="18" x14ac:dyDescent="0.2">
      <c r="A4" s="39"/>
      <c r="B4" s="39"/>
      <c r="C4" s="10" t="s">
        <v>24</v>
      </c>
      <c r="D4" s="11">
        <v>149600</v>
      </c>
      <c r="E4" s="11"/>
      <c r="F4" s="11"/>
      <c r="G4" s="11"/>
      <c r="H4" s="11"/>
      <c r="I4" s="11">
        <f t="shared" si="1"/>
        <v>0</v>
      </c>
      <c r="J4" s="11">
        <f t="shared" si="0"/>
        <v>-149600</v>
      </c>
    </row>
    <row r="5" spans="1:10" ht="18" x14ac:dyDescent="0.2">
      <c r="A5" s="39" t="s">
        <v>25</v>
      </c>
      <c r="B5" s="13" t="s">
        <v>97</v>
      </c>
      <c r="C5" s="71" t="s">
        <v>90</v>
      </c>
      <c r="D5" s="66">
        <v>0</v>
      </c>
      <c r="E5" s="11"/>
      <c r="F5" s="11"/>
      <c r="G5" s="11"/>
      <c r="H5" s="11"/>
      <c r="I5" s="11">
        <f t="shared" si="1"/>
        <v>0</v>
      </c>
      <c r="J5" s="11">
        <f t="shared" si="0"/>
        <v>0</v>
      </c>
    </row>
    <row r="6" spans="1:10" ht="18" x14ac:dyDescent="0.2">
      <c r="A6" s="39"/>
      <c r="B6" s="36"/>
      <c r="C6" s="71"/>
      <c r="D6" s="66">
        <v>0</v>
      </c>
      <c r="E6" s="11"/>
      <c r="F6" s="11"/>
      <c r="G6" s="11"/>
      <c r="H6" s="11"/>
      <c r="I6" s="11"/>
      <c r="J6" s="11"/>
    </row>
    <row r="7" spans="1:10" ht="18" x14ac:dyDescent="0.2">
      <c r="A7" s="39"/>
      <c r="B7" s="13" t="s">
        <v>95</v>
      </c>
      <c r="C7" s="71"/>
      <c r="D7" s="66">
        <v>0</v>
      </c>
      <c r="E7" s="12"/>
      <c r="F7" s="12"/>
      <c r="G7" s="12"/>
      <c r="H7" s="12"/>
      <c r="I7" s="12">
        <f t="shared" si="1"/>
        <v>0</v>
      </c>
      <c r="J7" s="12">
        <f t="shared" si="0"/>
        <v>0</v>
      </c>
    </row>
    <row r="8" spans="1:10" ht="18" x14ac:dyDescent="0.2">
      <c r="A8" s="40" t="s">
        <v>26</v>
      </c>
      <c r="B8" s="41"/>
      <c r="C8" s="14" t="s">
        <v>27</v>
      </c>
      <c r="D8" s="17">
        <f>D2-D5-D7</f>
        <v>149600</v>
      </c>
      <c r="E8" s="17"/>
      <c r="F8" s="17"/>
      <c r="G8" s="17"/>
      <c r="H8" s="17"/>
      <c r="I8" s="17">
        <f t="shared" si="1"/>
        <v>0</v>
      </c>
      <c r="J8" s="17">
        <f t="shared" si="0"/>
        <v>-149600</v>
      </c>
    </row>
    <row r="9" spans="1:10" ht="18" x14ac:dyDescent="0.2">
      <c r="A9" s="42" t="s">
        <v>32</v>
      </c>
      <c r="B9" s="7" t="s">
        <v>88</v>
      </c>
      <c r="C9" s="2" t="s">
        <v>89</v>
      </c>
      <c r="D9" s="15"/>
      <c r="E9" s="15"/>
      <c r="F9" s="15"/>
      <c r="G9" s="15"/>
      <c r="H9" s="15"/>
      <c r="I9" s="15">
        <f t="shared" si="1"/>
        <v>0</v>
      </c>
      <c r="J9" s="15">
        <f t="shared" si="0"/>
        <v>0</v>
      </c>
    </row>
    <row r="10" spans="1:10" ht="18" x14ac:dyDescent="0.2">
      <c r="A10" s="43"/>
      <c r="B10" s="46" t="s">
        <v>87</v>
      </c>
      <c r="C10" s="25" t="s">
        <v>22</v>
      </c>
      <c r="D10" s="67">
        <v>0</v>
      </c>
      <c r="E10" s="16"/>
      <c r="F10" s="16"/>
      <c r="G10" s="16"/>
      <c r="H10" s="16"/>
      <c r="I10" s="16">
        <f t="shared" si="1"/>
        <v>0</v>
      </c>
      <c r="J10" s="16">
        <f t="shared" si="0"/>
        <v>0</v>
      </c>
    </row>
    <row r="11" spans="1:10" ht="18" x14ac:dyDescent="0.2">
      <c r="A11" s="43"/>
      <c r="B11" s="46"/>
      <c r="C11" s="25" t="s">
        <v>19</v>
      </c>
      <c r="D11" s="67"/>
      <c r="E11" s="5"/>
      <c r="F11" s="5"/>
      <c r="G11" s="5"/>
      <c r="H11" s="5"/>
      <c r="I11" s="5"/>
      <c r="J11" s="5"/>
    </row>
    <row r="12" spans="1:10" ht="18" x14ac:dyDescent="0.2">
      <c r="A12" s="43"/>
      <c r="B12" s="46"/>
      <c r="C12" s="65" t="s">
        <v>86</v>
      </c>
      <c r="D12" s="66">
        <v>0</v>
      </c>
      <c r="E12" s="5"/>
      <c r="F12" s="5"/>
      <c r="G12" s="5"/>
      <c r="H12" s="5"/>
      <c r="I12" s="5">
        <f t="shared" si="1"/>
        <v>0</v>
      </c>
      <c r="J12" s="5">
        <f t="shared" si="0"/>
        <v>0</v>
      </c>
    </row>
    <row r="13" spans="1:10" ht="18" x14ac:dyDescent="0.2">
      <c r="A13" s="43"/>
      <c r="B13" s="47" t="s">
        <v>91</v>
      </c>
      <c r="C13" s="65" t="s">
        <v>92</v>
      </c>
      <c r="D13" s="66">
        <v>0</v>
      </c>
      <c r="E13" s="16"/>
      <c r="F13" s="16"/>
      <c r="G13" s="16"/>
      <c r="H13" s="16"/>
      <c r="I13" s="16">
        <f>SUM(E13:H13)</f>
        <v>0</v>
      </c>
      <c r="J13" s="16">
        <f t="shared" si="0"/>
        <v>0</v>
      </c>
    </row>
    <row r="14" spans="1:10" ht="18" x14ac:dyDescent="0.2">
      <c r="A14" s="43"/>
      <c r="B14" s="49"/>
      <c r="C14" s="65" t="s">
        <v>93</v>
      </c>
      <c r="D14" s="66">
        <v>0</v>
      </c>
      <c r="E14" s="16"/>
      <c r="F14" s="16"/>
      <c r="G14" s="16"/>
      <c r="H14" s="16"/>
      <c r="I14" s="16"/>
      <c r="J14" s="16"/>
    </row>
    <row r="15" spans="1:10" ht="18" x14ac:dyDescent="0.2">
      <c r="A15" s="43"/>
      <c r="B15" s="47" t="s">
        <v>1</v>
      </c>
      <c r="C15" s="25" t="s">
        <v>12</v>
      </c>
      <c r="D15" s="68"/>
      <c r="E15" s="5"/>
      <c r="F15" s="5"/>
      <c r="G15" s="5"/>
      <c r="H15" s="5"/>
      <c r="I15" s="5">
        <f t="shared" si="1"/>
        <v>0</v>
      </c>
      <c r="J15" s="5">
        <f t="shared" si="0"/>
        <v>0</v>
      </c>
    </row>
    <row r="16" spans="1:10" ht="18" x14ac:dyDescent="0.2">
      <c r="A16" s="43"/>
      <c r="B16" s="48"/>
      <c r="C16" s="25" t="s">
        <v>9</v>
      </c>
      <c r="D16" s="67"/>
      <c r="E16" s="16"/>
      <c r="F16" s="16"/>
      <c r="G16" s="16"/>
      <c r="H16" s="16"/>
      <c r="I16" s="16">
        <f t="shared" si="1"/>
        <v>0</v>
      </c>
      <c r="J16" s="16">
        <f t="shared" si="0"/>
        <v>0</v>
      </c>
    </row>
    <row r="17" spans="1:10" ht="18" x14ac:dyDescent="0.2">
      <c r="A17" s="43"/>
      <c r="B17" s="49"/>
      <c r="C17" s="25" t="s">
        <v>11</v>
      </c>
      <c r="D17" s="69"/>
      <c r="E17" s="15"/>
      <c r="F17" s="15"/>
      <c r="G17" s="15"/>
      <c r="H17" s="15"/>
      <c r="I17" s="15">
        <f t="shared" si="1"/>
        <v>0</v>
      </c>
      <c r="J17" s="15">
        <f t="shared" si="0"/>
        <v>0</v>
      </c>
    </row>
    <row r="18" spans="1:10" ht="22.5" customHeight="1" x14ac:dyDescent="0.2">
      <c r="A18" s="43"/>
      <c r="B18" s="9" t="s">
        <v>2</v>
      </c>
      <c r="C18" s="65" t="s">
        <v>13</v>
      </c>
      <c r="D18" s="66">
        <v>0</v>
      </c>
      <c r="E18" s="16"/>
      <c r="F18" s="16"/>
      <c r="G18" s="16"/>
      <c r="H18" s="16"/>
      <c r="I18" s="16">
        <f t="shared" si="1"/>
        <v>0</v>
      </c>
      <c r="J18" s="16">
        <f t="shared" si="0"/>
        <v>0</v>
      </c>
    </row>
    <row r="19" spans="1:10" ht="22.5" customHeight="1" x14ac:dyDescent="0.2">
      <c r="A19" s="44"/>
      <c r="B19" s="7" t="s">
        <v>28</v>
      </c>
      <c r="C19" s="65"/>
      <c r="D19" s="66">
        <v>0</v>
      </c>
      <c r="E19" s="5"/>
      <c r="F19" s="5"/>
      <c r="G19" s="5"/>
      <c r="H19" s="5"/>
      <c r="I19" s="5">
        <f t="shared" si="1"/>
        <v>0</v>
      </c>
      <c r="J19" s="5">
        <f t="shared" si="0"/>
        <v>0</v>
      </c>
    </row>
    <row r="20" spans="1:10" ht="22.5" customHeight="1" x14ac:dyDescent="0.2">
      <c r="A20" s="50" t="s">
        <v>33</v>
      </c>
      <c r="B20" s="50"/>
      <c r="C20" s="19" t="s">
        <v>6</v>
      </c>
      <c r="D20" s="11">
        <v>0</v>
      </c>
      <c r="E20" s="20"/>
      <c r="F20" s="20"/>
      <c r="G20" s="20"/>
      <c r="H20" s="20"/>
      <c r="I20" s="20">
        <f t="shared" si="1"/>
        <v>0</v>
      </c>
      <c r="J20" s="20">
        <f t="shared" si="0"/>
        <v>0</v>
      </c>
    </row>
    <row r="21" spans="1:10" ht="28.5" customHeight="1" x14ac:dyDescent="0.2">
      <c r="A21" s="51" t="s">
        <v>40</v>
      </c>
      <c r="B21" s="18" t="s">
        <v>98</v>
      </c>
      <c r="C21" s="70"/>
      <c r="D21" s="66">
        <v>0</v>
      </c>
      <c r="E21" s="15"/>
      <c r="F21" s="15"/>
      <c r="G21" s="15"/>
      <c r="H21" s="15"/>
      <c r="I21" s="15">
        <f t="shared" si="1"/>
        <v>0</v>
      </c>
      <c r="J21" s="15">
        <f t="shared" si="0"/>
        <v>0</v>
      </c>
    </row>
    <row r="22" spans="1:10" ht="28.5" customHeight="1" x14ac:dyDescent="0.2">
      <c r="A22" s="51"/>
      <c r="B22" s="18" t="s">
        <v>99</v>
      </c>
      <c r="C22" s="70"/>
      <c r="D22" s="66">
        <v>0</v>
      </c>
      <c r="E22" s="15"/>
      <c r="F22" s="15"/>
      <c r="G22" s="15"/>
      <c r="H22" s="15"/>
      <c r="I22" s="15"/>
      <c r="J22" s="15"/>
    </row>
    <row r="23" spans="1:10" ht="28.5" customHeight="1" x14ac:dyDescent="0.2">
      <c r="A23" s="51"/>
      <c r="B23" s="18" t="s">
        <v>94</v>
      </c>
      <c r="C23" s="70" t="s">
        <v>96</v>
      </c>
      <c r="D23" s="66">
        <v>0</v>
      </c>
      <c r="E23" s="16"/>
      <c r="F23" s="16"/>
      <c r="G23" s="16"/>
      <c r="H23" s="16"/>
      <c r="I23" s="16">
        <f t="shared" si="1"/>
        <v>0</v>
      </c>
      <c r="J23" s="16">
        <f t="shared" si="0"/>
        <v>0</v>
      </c>
    </row>
    <row r="24" spans="1:10" ht="28.5" customHeight="1" x14ac:dyDescent="0.2">
      <c r="A24" s="51"/>
      <c r="B24" s="18" t="s">
        <v>95</v>
      </c>
      <c r="C24" s="3"/>
      <c r="D24" s="11">
        <v>0</v>
      </c>
      <c r="E24" s="16"/>
      <c r="F24" s="16"/>
      <c r="G24" s="16"/>
      <c r="H24" s="16"/>
      <c r="I24" s="16">
        <f t="shared" si="1"/>
        <v>0</v>
      </c>
      <c r="J24" s="16">
        <f t="shared" si="0"/>
        <v>0</v>
      </c>
    </row>
    <row r="25" spans="1:10" ht="28.5" customHeight="1" x14ac:dyDescent="0.2">
      <c r="A25" s="52" t="s">
        <v>34</v>
      </c>
      <c r="B25" s="52"/>
      <c r="C25" s="21" t="s">
        <v>37</v>
      </c>
      <c r="D25" s="11">
        <v>0</v>
      </c>
      <c r="E25" s="29"/>
      <c r="F25" s="29"/>
      <c r="G25" s="29"/>
      <c r="H25" s="29"/>
      <c r="I25" s="29">
        <f t="shared" si="1"/>
        <v>0</v>
      </c>
      <c r="J25" s="29">
        <f t="shared" si="0"/>
        <v>0</v>
      </c>
    </row>
    <row r="26" spans="1:10" ht="28.5" customHeight="1" x14ac:dyDescent="0.2">
      <c r="A26" s="51" t="s">
        <v>35</v>
      </c>
      <c r="B26" s="51"/>
      <c r="C26" s="22" t="s">
        <v>36</v>
      </c>
      <c r="D26" s="12">
        <v>3</v>
      </c>
      <c r="E26" s="12"/>
      <c r="F26" s="12"/>
      <c r="G26" s="12"/>
      <c r="H26" s="12"/>
      <c r="I26" s="12">
        <f t="shared" si="1"/>
        <v>0</v>
      </c>
      <c r="J26" s="12">
        <f t="shared" si="0"/>
        <v>-3</v>
      </c>
    </row>
    <row r="27" spans="1:10" ht="28.5" customHeight="1" x14ac:dyDescent="0.2">
      <c r="A27" s="53" t="s">
        <v>39</v>
      </c>
      <c r="B27" s="53"/>
      <c r="C27" s="23" t="s">
        <v>38</v>
      </c>
      <c r="D27" s="30">
        <f>D25/D26</f>
        <v>0</v>
      </c>
      <c r="E27" s="30"/>
      <c r="F27" s="30"/>
      <c r="G27" s="30"/>
      <c r="H27" s="30"/>
      <c r="I27" s="30">
        <f t="shared" si="1"/>
        <v>0</v>
      </c>
      <c r="J27" s="30">
        <f t="shared" si="0"/>
        <v>0</v>
      </c>
    </row>
  </sheetData>
  <mergeCells count="13">
    <mergeCell ref="A20:B20"/>
    <mergeCell ref="A21:A24"/>
    <mergeCell ref="A25:B25"/>
    <mergeCell ref="A26:B26"/>
    <mergeCell ref="A27:B27"/>
    <mergeCell ref="A1:B1"/>
    <mergeCell ref="A2:B4"/>
    <mergeCell ref="A5:A7"/>
    <mergeCell ref="A8:B8"/>
    <mergeCell ref="A9:A19"/>
    <mergeCell ref="B10:B12"/>
    <mergeCell ref="B15:B17"/>
    <mergeCell ref="B13:B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H5" sqref="H5"/>
    </sheetView>
  </sheetViews>
  <sheetFormatPr baseColWidth="10" defaultColWidth="8.83203125" defaultRowHeight="17" x14ac:dyDescent="0.2"/>
  <cols>
    <col min="1" max="1" width="8.83203125" style="1"/>
    <col min="2" max="2" width="14.1640625" style="1" bestFit="1" customWidth="1"/>
    <col min="3" max="3" width="40.1640625" style="1" customWidth="1"/>
    <col min="4" max="4" width="13" style="1" bestFit="1" customWidth="1"/>
    <col min="5" max="5" width="16.1640625" style="1" customWidth="1"/>
    <col min="6" max="16384" width="8.83203125" style="1"/>
  </cols>
  <sheetData>
    <row r="1" spans="1:5" ht="72" x14ac:dyDescent="0.2">
      <c r="A1" s="61" t="s">
        <v>54</v>
      </c>
      <c r="B1" s="62"/>
      <c r="C1" s="38"/>
      <c r="D1" s="6" t="s">
        <v>41</v>
      </c>
      <c r="E1" s="27" t="s">
        <v>78</v>
      </c>
    </row>
    <row r="2" spans="1:5" ht="18" x14ac:dyDescent="0.2">
      <c r="A2" s="55" t="s">
        <v>52</v>
      </c>
      <c r="B2" s="56"/>
      <c r="C2" s="2" t="s">
        <v>48</v>
      </c>
      <c r="D2" s="15"/>
      <c r="E2" s="28" t="s">
        <v>53</v>
      </c>
    </row>
    <row r="3" spans="1:5" ht="18" x14ac:dyDescent="0.2">
      <c r="A3" s="57"/>
      <c r="B3" s="58"/>
      <c r="C3" s="2" t="s">
        <v>49</v>
      </c>
      <c r="D3" s="28" t="s">
        <v>53</v>
      </c>
      <c r="E3" s="28" t="s">
        <v>53</v>
      </c>
    </row>
    <row r="4" spans="1:5" ht="18" x14ac:dyDescent="0.2">
      <c r="A4" s="57"/>
      <c r="B4" s="58"/>
      <c r="C4" s="2" t="s">
        <v>50</v>
      </c>
      <c r="D4" s="15"/>
      <c r="E4" s="28" t="s">
        <v>53</v>
      </c>
    </row>
    <row r="5" spans="1:5" ht="19" thickBot="1" x14ac:dyDescent="0.25">
      <c r="A5" s="59"/>
      <c r="B5" s="60"/>
      <c r="C5" s="2" t="s">
        <v>51</v>
      </c>
      <c r="D5" s="15"/>
      <c r="E5" s="28" t="s">
        <v>53</v>
      </c>
    </row>
    <row r="6" spans="1:5" ht="18" x14ac:dyDescent="0.2">
      <c r="A6" s="37" t="s">
        <v>16</v>
      </c>
      <c r="B6" s="38"/>
      <c r="C6" s="6" t="s">
        <v>17</v>
      </c>
      <c r="D6" s="6"/>
      <c r="E6" s="6"/>
    </row>
    <row r="7" spans="1:5" ht="18" x14ac:dyDescent="0.2">
      <c r="A7" s="42" t="s">
        <v>32</v>
      </c>
      <c r="B7" s="7" t="s">
        <v>0</v>
      </c>
      <c r="C7" s="2" t="s">
        <v>21</v>
      </c>
      <c r="D7" s="15"/>
      <c r="E7" s="15"/>
    </row>
    <row r="8" spans="1:5" ht="18" x14ac:dyDescent="0.2">
      <c r="A8" s="43"/>
      <c r="B8" s="26" t="s">
        <v>42</v>
      </c>
      <c r="C8" s="24" t="s">
        <v>43</v>
      </c>
      <c r="D8" s="34">
        <v>310600</v>
      </c>
      <c r="E8" s="34">
        <v>484240</v>
      </c>
    </row>
    <row r="9" spans="1:5" ht="18" x14ac:dyDescent="0.2">
      <c r="A9" s="43"/>
      <c r="B9" s="45" t="s">
        <v>47</v>
      </c>
      <c r="C9" s="4" t="s">
        <v>18</v>
      </c>
      <c r="D9" s="15">
        <f>(1220+235)*D28</f>
        <v>21825</v>
      </c>
      <c r="E9" s="15">
        <f>(1220+235)*E28</f>
        <v>40740</v>
      </c>
    </row>
    <row r="10" spans="1:5" ht="18" x14ac:dyDescent="0.2">
      <c r="A10" s="43"/>
      <c r="B10" s="46"/>
      <c r="C10" s="4" t="s">
        <v>22</v>
      </c>
      <c r="D10" s="16">
        <f>60*D28</f>
        <v>900</v>
      </c>
      <c r="E10" s="16">
        <f>60*E28</f>
        <v>1680</v>
      </c>
    </row>
    <row r="11" spans="1:5" ht="18" x14ac:dyDescent="0.2">
      <c r="A11" s="43"/>
      <c r="B11" s="46"/>
      <c r="C11" s="4" t="s">
        <v>8</v>
      </c>
      <c r="D11" s="16" t="e">
        <f>#REF!</f>
        <v>#REF!</v>
      </c>
      <c r="E11" s="16" t="e">
        <f>#REF!+#REF!+#REF!</f>
        <v>#REF!</v>
      </c>
    </row>
    <row r="12" spans="1:5" ht="18" x14ac:dyDescent="0.2">
      <c r="A12" s="43"/>
      <c r="B12" s="46"/>
      <c r="C12" s="4" t="s">
        <v>19</v>
      </c>
      <c r="D12" s="5"/>
      <c r="E12" s="16"/>
    </row>
    <row r="13" spans="1:5" ht="18" x14ac:dyDescent="0.2">
      <c r="A13" s="43"/>
      <c r="B13" s="54"/>
      <c r="C13" s="25" t="s">
        <v>46</v>
      </c>
      <c r="D13" s="5"/>
      <c r="E13" s="16">
        <v>2000</v>
      </c>
    </row>
    <row r="14" spans="1:5" ht="18" x14ac:dyDescent="0.2">
      <c r="A14" s="43"/>
      <c r="B14" s="47" t="s">
        <v>7</v>
      </c>
      <c r="C14" s="4" t="s">
        <v>72</v>
      </c>
      <c r="D14" s="16">
        <f>D28*服务报价列表!$B$3</f>
        <v>24000</v>
      </c>
      <c r="E14" s="16">
        <f>E28*服务报价列表!$B$3</f>
        <v>44800</v>
      </c>
    </row>
    <row r="15" spans="1:5" ht="18" x14ac:dyDescent="0.2">
      <c r="A15" s="43"/>
      <c r="B15" s="48"/>
      <c r="C15" s="25" t="s">
        <v>45</v>
      </c>
      <c r="D15" s="16">
        <v>60000</v>
      </c>
      <c r="E15" s="16"/>
    </row>
    <row r="16" spans="1:5" ht="18" x14ac:dyDescent="0.2">
      <c r="A16" s="43"/>
      <c r="B16" s="49"/>
      <c r="C16" s="25" t="s">
        <v>44</v>
      </c>
      <c r="D16" s="16">
        <v>8676.61</v>
      </c>
      <c r="E16" s="16"/>
    </row>
    <row r="17" spans="1:5" ht="18" x14ac:dyDescent="0.2">
      <c r="A17" s="43"/>
      <c r="B17" s="47" t="s">
        <v>1</v>
      </c>
      <c r="C17" s="4" t="s">
        <v>12</v>
      </c>
      <c r="D17" s="5"/>
      <c r="E17" s="5"/>
    </row>
    <row r="18" spans="1:5" ht="18" x14ac:dyDescent="0.2">
      <c r="A18" s="43"/>
      <c r="B18" s="48"/>
      <c r="C18" s="4" t="s">
        <v>9</v>
      </c>
      <c r="D18" s="16"/>
      <c r="E18" s="16"/>
    </row>
    <row r="19" spans="1:5" ht="18" x14ac:dyDescent="0.2">
      <c r="A19" s="43"/>
      <c r="B19" s="48"/>
      <c r="C19" s="4" t="s">
        <v>10</v>
      </c>
      <c r="D19" s="5"/>
      <c r="E19" s="5"/>
    </row>
    <row r="20" spans="1:5" ht="18" x14ac:dyDescent="0.2">
      <c r="A20" s="43"/>
      <c r="B20" s="49"/>
      <c r="C20" s="4" t="s">
        <v>11</v>
      </c>
      <c r="D20" s="15"/>
      <c r="E20" s="15"/>
    </row>
    <row r="21" spans="1:5" ht="22.5" customHeight="1" x14ac:dyDescent="0.2">
      <c r="A21" s="43"/>
      <c r="B21" s="9" t="s">
        <v>2</v>
      </c>
      <c r="C21" s="4" t="s">
        <v>13</v>
      </c>
      <c r="D21" s="16"/>
      <c r="E21" s="16">
        <v>20000</v>
      </c>
    </row>
    <row r="22" spans="1:5" ht="22.5" customHeight="1" x14ac:dyDescent="0.2">
      <c r="A22" s="43"/>
      <c r="B22" s="47" t="s">
        <v>3</v>
      </c>
      <c r="C22" s="4" t="s">
        <v>20</v>
      </c>
      <c r="D22" s="16"/>
      <c r="E22" s="16">
        <v>2500</v>
      </c>
    </row>
    <row r="23" spans="1:5" ht="22.5" customHeight="1" x14ac:dyDescent="0.2">
      <c r="A23" s="43"/>
      <c r="B23" s="48"/>
      <c r="C23" s="4" t="s">
        <v>14</v>
      </c>
      <c r="D23" s="16"/>
      <c r="E23" s="16">
        <v>500</v>
      </c>
    </row>
    <row r="24" spans="1:5" ht="22.5" customHeight="1" x14ac:dyDescent="0.2">
      <c r="A24" s="43"/>
      <c r="B24" s="48"/>
      <c r="C24" s="4" t="s">
        <v>15</v>
      </c>
      <c r="D24" s="16"/>
      <c r="E24" s="16">
        <v>1000</v>
      </c>
    </row>
    <row r="25" spans="1:5" ht="22.5" customHeight="1" x14ac:dyDescent="0.2">
      <c r="A25" s="43"/>
      <c r="B25" s="7" t="s">
        <v>4</v>
      </c>
      <c r="C25" s="3" t="s">
        <v>5</v>
      </c>
      <c r="D25" s="16"/>
      <c r="E25" s="16">
        <v>300</v>
      </c>
    </row>
    <row r="26" spans="1:5" ht="22.5" customHeight="1" x14ac:dyDescent="0.2">
      <c r="A26" s="44"/>
      <c r="B26" s="7" t="s">
        <v>28</v>
      </c>
      <c r="C26" s="8" t="s">
        <v>29</v>
      </c>
      <c r="D26" s="5"/>
      <c r="E26" s="5"/>
    </row>
    <row r="27" spans="1:5" ht="22.5" customHeight="1" x14ac:dyDescent="0.2">
      <c r="A27" s="50" t="s">
        <v>33</v>
      </c>
      <c r="B27" s="50"/>
      <c r="C27" s="19" t="s">
        <v>6</v>
      </c>
      <c r="D27" s="20" t="e">
        <f>SUM(D7:D26)</f>
        <v>#REF!</v>
      </c>
      <c r="E27" s="20" t="e">
        <f>SUM(E7:E26)</f>
        <v>#REF!</v>
      </c>
    </row>
    <row r="28" spans="1:5" ht="28.5" customHeight="1" x14ac:dyDescent="0.2">
      <c r="A28" s="51" t="s">
        <v>35</v>
      </c>
      <c r="B28" s="51"/>
      <c r="C28" s="2" t="s">
        <v>36</v>
      </c>
      <c r="D28" s="5">
        <v>15</v>
      </c>
      <c r="E28" s="35">
        <v>28</v>
      </c>
    </row>
  </sheetData>
  <mergeCells count="10">
    <mergeCell ref="B9:B13"/>
    <mergeCell ref="A2:B5"/>
    <mergeCell ref="A1:C1"/>
    <mergeCell ref="A27:B27"/>
    <mergeCell ref="A28:B28"/>
    <mergeCell ref="B14:B16"/>
    <mergeCell ref="A6:B6"/>
    <mergeCell ref="A7:A26"/>
    <mergeCell ref="B17:B20"/>
    <mergeCell ref="B22:B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7" sqref="E27"/>
    </sheetView>
  </sheetViews>
  <sheetFormatPr baseColWidth="10" defaultColWidth="8.83203125" defaultRowHeight="17" x14ac:dyDescent="0.2"/>
  <cols>
    <col min="1" max="1" width="25.6640625" style="1" bestFit="1" customWidth="1"/>
    <col min="2" max="2" width="13" style="1" customWidth="1"/>
    <col min="3" max="16384" width="8.83203125" style="1"/>
  </cols>
  <sheetData>
    <row r="1" spans="1:3" ht="18" x14ac:dyDescent="0.2">
      <c r="A1" s="63" t="s">
        <v>73</v>
      </c>
      <c r="B1" s="63"/>
    </row>
    <row r="2" spans="1:3" x14ac:dyDescent="0.2">
      <c r="A2" s="33" t="s">
        <v>75</v>
      </c>
      <c r="B2" s="33" t="s">
        <v>71</v>
      </c>
    </row>
    <row r="3" spans="1:3" x14ac:dyDescent="0.2">
      <c r="A3" s="32" t="s">
        <v>74</v>
      </c>
      <c r="B3" s="11">
        <v>1600</v>
      </c>
    </row>
    <row r="5" spans="1:3" ht="18" x14ac:dyDescent="0.2">
      <c r="A5" s="63" t="s">
        <v>57</v>
      </c>
      <c r="B5" s="63"/>
    </row>
    <row r="6" spans="1:3" x14ac:dyDescent="0.2">
      <c r="A6" s="33" t="s">
        <v>55</v>
      </c>
      <c r="B6" s="33" t="s">
        <v>71</v>
      </c>
    </row>
    <row r="7" spans="1:3" x14ac:dyDescent="0.2">
      <c r="A7" s="31" t="s">
        <v>76</v>
      </c>
      <c r="B7" s="11">
        <v>1500</v>
      </c>
    </row>
    <row r="8" spans="1:3" x14ac:dyDescent="0.2">
      <c r="A8" s="31" t="s">
        <v>77</v>
      </c>
      <c r="B8" s="11">
        <v>2500</v>
      </c>
    </row>
    <row r="9" spans="1:3" x14ac:dyDescent="0.2">
      <c r="A9" s="31" t="s">
        <v>56</v>
      </c>
      <c r="B9" s="11">
        <v>7500</v>
      </c>
    </row>
    <row r="11" spans="1:3" ht="18" x14ac:dyDescent="0.2">
      <c r="A11" s="64" t="s">
        <v>58</v>
      </c>
      <c r="B11" s="64"/>
      <c r="C11" s="64"/>
    </row>
    <row r="12" spans="1:3" x14ac:dyDescent="0.2">
      <c r="A12" s="33" t="s">
        <v>59</v>
      </c>
      <c r="B12" s="33" t="s">
        <v>60</v>
      </c>
      <c r="C12" s="33" t="s">
        <v>71</v>
      </c>
    </row>
    <row r="13" spans="1:3" x14ac:dyDescent="0.2">
      <c r="A13" s="31" t="s">
        <v>61</v>
      </c>
      <c r="B13" s="31" t="s">
        <v>62</v>
      </c>
      <c r="C13" s="11">
        <v>1600</v>
      </c>
    </row>
    <row r="14" spans="1:3" x14ac:dyDescent="0.2">
      <c r="A14" s="31" t="s">
        <v>63</v>
      </c>
      <c r="B14" s="31" t="s">
        <v>64</v>
      </c>
      <c r="C14" s="11">
        <v>1000</v>
      </c>
    </row>
    <row r="15" spans="1:3" x14ac:dyDescent="0.2">
      <c r="A15" s="31" t="s">
        <v>65</v>
      </c>
      <c r="B15" s="31" t="s">
        <v>66</v>
      </c>
      <c r="C15" s="11">
        <v>1000</v>
      </c>
    </row>
    <row r="16" spans="1:3" x14ac:dyDescent="0.2">
      <c r="A16" s="32" t="s">
        <v>67</v>
      </c>
      <c r="B16" s="32" t="s">
        <v>68</v>
      </c>
      <c r="C16" s="11">
        <v>1000</v>
      </c>
    </row>
    <row r="17" spans="1:3" x14ac:dyDescent="0.2">
      <c r="A17" s="31" t="s">
        <v>69</v>
      </c>
      <c r="B17" s="31" t="s">
        <v>70</v>
      </c>
      <c r="C17" s="11">
        <v>1000</v>
      </c>
    </row>
  </sheetData>
  <mergeCells count="3">
    <mergeCell ref="A5:B5"/>
    <mergeCell ref="A11:C11"/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产品技术</vt:lpstr>
      <vt:lpstr>后台</vt:lpstr>
      <vt:lpstr>服务报价列表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Zhikai</dc:creator>
  <cp:lastModifiedBy>Microsoft Office 用户</cp:lastModifiedBy>
  <cp:lastPrinted>2017-03-29T06:43:52Z</cp:lastPrinted>
  <dcterms:created xsi:type="dcterms:W3CDTF">2017-03-27T12:46:39Z</dcterms:created>
  <dcterms:modified xsi:type="dcterms:W3CDTF">2017-06-29T06:37:55Z</dcterms:modified>
</cp:coreProperties>
</file>