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whkel\Desktop\Note\ELEC344_Applied_Electronics_And_Electromechanics\Tutorial\Ans\"/>
    </mc:Choice>
  </mc:AlternateContent>
  <xr:revisionPtr revIDLastSave="0" documentId="13_ncr:1_{B6E735D7-F189-4269-AC52-F3BC41FC538D}" xr6:coauthVersionLast="43" xr6:coauthVersionMax="43" xr10:uidLastSave="{00000000-0000-0000-0000-000000000000}"/>
  <bookViews>
    <workbookView xWindow="28690" yWindow="-110" windowWidth="29020" windowHeight="15820" xr2:uid="{00000000-000D-0000-FFFF-FFFF00000000}"/>
  </bookViews>
  <sheets>
    <sheet name="IGEN330_Peer_Review_Sheet"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2" l="1"/>
  <c r="F14" i="2"/>
  <c r="F15" i="2"/>
  <c r="F16" i="2"/>
  <c r="F17" i="2"/>
  <c r="F18" i="2"/>
  <c r="F12" i="2"/>
  <c r="E19" i="2"/>
  <c r="C2" i="2" l="1"/>
  <c r="C3" i="2"/>
  <c r="C4" i="2"/>
  <c r="C5" i="2"/>
  <c r="C6" i="2"/>
  <c r="C12" i="2"/>
  <c r="C13" i="2"/>
  <c r="C14" i="2"/>
  <c r="C15" i="2"/>
  <c r="C16" i="2"/>
  <c r="C17" i="2"/>
  <c r="F23" i="2"/>
  <c r="F24" i="2"/>
  <c r="F25" i="2"/>
  <c r="F26" i="2"/>
  <c r="F27" i="2"/>
  <c r="F28" i="2"/>
  <c r="C23" i="2"/>
  <c r="C24" i="2"/>
  <c r="C25" i="2"/>
  <c r="C26" i="2"/>
  <c r="C27" i="2"/>
  <c r="C28" i="2"/>
  <c r="C35" i="2"/>
  <c r="C36" i="2"/>
  <c r="C37" i="2"/>
  <c r="C38" i="2"/>
  <c r="C39" i="2"/>
  <c r="C40" i="2"/>
  <c r="C41" i="2"/>
  <c r="F35" i="2"/>
  <c r="F36" i="2"/>
  <c r="F37" i="2"/>
  <c r="F38" i="2"/>
  <c r="F39" i="2"/>
  <c r="F40" i="2"/>
  <c r="E31" i="2"/>
  <c r="B31" i="2"/>
  <c r="B19" i="2"/>
  <c r="B8" i="2"/>
  <c r="B43" i="2"/>
  <c r="E43" i="2"/>
  <c r="F3" i="2" l="1"/>
  <c r="F4" i="2"/>
  <c r="F5" i="2"/>
  <c r="F6" i="2"/>
  <c r="F7" i="2"/>
  <c r="F2" i="2"/>
  <c r="E8" i="2"/>
</calcChain>
</file>

<file path=xl/sharedStrings.xml><?xml version="1.0" encoding="utf-8"?>
<sst xmlns="http://schemas.openxmlformats.org/spreadsheetml/2006/main" count="77" uniqueCount="60">
  <si>
    <t>Total</t>
  </si>
  <si>
    <t xml:space="preserve"> </t>
  </si>
  <si>
    <t>Mark</t>
  </si>
  <si>
    <t>ezEMG</t>
  </si>
  <si>
    <t>Insect Terrarium</t>
  </si>
  <si>
    <t>Microplastic Detector</t>
  </si>
  <si>
    <t>Hockey Trainer</t>
  </si>
  <si>
    <t>Exoskeleton</t>
  </si>
  <si>
    <t>Safedrop</t>
  </si>
  <si>
    <t>Scuba Assist</t>
  </si>
  <si>
    <t>Evo Rack</t>
  </si>
  <si>
    <t>Foster Dolling</t>
  </si>
  <si>
    <t>Cynric Li</t>
  </si>
  <si>
    <t>Luc Goldstein</t>
  </si>
  <si>
    <t>Graham Rohland</t>
  </si>
  <si>
    <t>Guus Lammers</t>
  </si>
  <si>
    <t>Chantel Sousa</t>
  </si>
  <si>
    <t>Leoul Adefris</t>
  </si>
  <si>
    <t>Jonathan Luna</t>
  </si>
  <si>
    <t>Andy Tewfik</t>
  </si>
  <si>
    <t>Alexandre Guichet</t>
  </si>
  <si>
    <t>Youssef Osman</t>
  </si>
  <si>
    <t>Yuki Sekimori</t>
  </si>
  <si>
    <t>Shawn Ian Joseph</t>
  </si>
  <si>
    <t>Liam Bontkes</t>
  </si>
  <si>
    <t>Max Johnson</t>
  </si>
  <si>
    <t>Andrew Moreno</t>
  </si>
  <si>
    <t>Natalie Chu</t>
  </si>
  <si>
    <t>Kyle Gerrard</t>
  </si>
  <si>
    <t>Haske Sumaila</t>
  </si>
  <si>
    <t>Josh French</t>
  </si>
  <si>
    <t>Ema Nikolic</t>
  </si>
  <si>
    <t>Karl Leboeuf</t>
  </si>
  <si>
    <t>Lauren Willeson</t>
  </si>
  <si>
    <t>Fabiola Martens</t>
  </si>
  <si>
    <t>Brian Chu</t>
  </si>
  <si>
    <t>Gayle Laird</t>
  </si>
  <si>
    <t>Sam Gerlitz</t>
  </si>
  <si>
    <t>Leo Nishida</t>
  </si>
  <si>
    <t>Sabrina Kentel</t>
  </si>
  <si>
    <t>Ian Weber</t>
  </si>
  <si>
    <t>Torbjørn Reitan Fyrvik</t>
  </si>
  <si>
    <t>Sophia Gut</t>
  </si>
  <si>
    <t>Patric McConnell</t>
  </si>
  <si>
    <t>Nil Ister</t>
  </si>
  <si>
    <t>Ryan Wood</t>
  </si>
  <si>
    <t>Laura Sullivan</t>
  </si>
  <si>
    <t>Alex Lim</t>
  </si>
  <si>
    <t>Aidan Demers</t>
  </si>
  <si>
    <t>Kelvin Hsu</t>
  </si>
  <si>
    <t>Beni Hegedus</t>
  </si>
  <si>
    <t>Matthew Chan</t>
  </si>
  <si>
    <t>Dario Amato Becerra</t>
  </si>
  <si>
    <t>Orion Yuen</t>
  </si>
  <si>
    <t>Zihua Tan</t>
  </si>
  <si>
    <t>Shivang Srivastava</t>
  </si>
  <si>
    <t>Johnson Ching</t>
  </si>
  <si>
    <t>Jassim Abdul Gafoor</t>
  </si>
  <si>
    <t>Hirak Adhvaryu</t>
  </si>
  <si>
    <t>Nathan D’Silva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</si>
</sst>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Border="1" applyAlignment="1" applyProtection="1">
      <alignment horizontal="center"/>
      <protection locked="0"/>
    </xf>
    <xf numFmtId="0" fontId="1" fillId="0" borderId="0" xfId="0" applyFont="1" applyBorder="1" applyAlignment="1" applyProtection="1">
      <alignment horizontal="right"/>
    </xf>
    <xf numFmtId="0" fontId="0" fillId="0" borderId="0" xfId="0" applyBorder="1" applyProtection="1"/>
    <xf numFmtId="0" fontId="1" fillId="0" borderId="0" xfId="0" applyFont="1" applyBorder="1" applyAlignment="1" applyProtection="1">
      <alignment horizontal="center"/>
    </xf>
    <xf numFmtId="0" fontId="1" fillId="0" borderId="0" xfId="0" applyFont="1" applyBorder="1" applyAlignment="1" applyProtection="1">
      <alignment horizontal="left"/>
    </xf>
    <xf numFmtId="0" fontId="0" fillId="0" borderId="0" xfId="0" applyBorder="1" applyAlignment="1" applyProtection="1">
      <alignment horizontal="left"/>
    </xf>
    <xf numFmtId="0" fontId="0" fillId="0" borderId="0" xfId="0" applyFont="1" applyBorder="1" applyAlignment="1" applyProtection="1">
      <alignment horizontal="left"/>
    </xf>
    <xf numFmtId="0" fontId="0" fillId="0" borderId="0" xfId="0" applyFill="1" applyBorder="1" applyAlignment="1" applyProtection="1">
      <alignment horizontal="center"/>
      <protection locked="0"/>
    </xf>
    <xf numFmtId="0" fontId="2" fillId="0" borderId="0" xfId="0" applyFont="1" applyFill="1" applyBorder="1" applyAlignment="1" applyProtection="1">
      <alignment horizontal="left" vertical="center"/>
    </xf>
    <xf numFmtId="0" fontId="0" fillId="0" borderId="0" xfId="0" applyBorder="1" applyAlignment="1" applyProtection="1">
      <alignment horizontal="center"/>
    </xf>
    <xf numFmtId="0" fontId="0" fillId="0" borderId="0" xfId="0" applyFont="1" applyFill="1" applyBorder="1" applyAlignment="1" applyProtection="1">
      <alignment horizontal="left"/>
    </xf>
    <xf numFmtId="0" fontId="3" fillId="0" borderId="0" xfId="0" applyFont="1" applyFill="1" applyBorder="1" applyAlignment="1" applyProtection="1">
      <alignment horizontal="left" vertical="center"/>
    </xf>
  </cellXfs>
  <cellStyles count="1">
    <cellStyle name="Normal" xfId="0" builtinId="0"/>
  </cellStyles>
  <dxfs count="13">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3</xdr:col>
      <xdr:colOff>304800</xdr:colOff>
      <xdr:row>8</xdr:row>
      <xdr:rowOff>114300</xdr:rowOff>
    </xdr:to>
    <xdr:sp macro="" textlink="">
      <xdr:nvSpPr>
        <xdr:cNvPr id="2" name="AutoShape 60" descr="https://connect.ubc.ca/avatar/custom/user_47230_1/default_profile_avatar.png">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485900" y="8620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26</xdr:row>
      <xdr:rowOff>0</xdr:rowOff>
    </xdr:from>
    <xdr:to>
      <xdr:col>3</xdr:col>
      <xdr:colOff>304800</xdr:colOff>
      <xdr:row>27</xdr:row>
      <xdr:rowOff>114300</xdr:rowOff>
    </xdr:to>
    <xdr:sp macro="" textlink="">
      <xdr:nvSpPr>
        <xdr:cNvPr id="4" name="AutoShape 84" descr="https://connect.ubc.ca/avatar/custom/user_40896_1/1799014_10153843843015290_1909518304_o.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485900" y="12049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26</xdr:row>
      <xdr:rowOff>0</xdr:rowOff>
    </xdr:from>
    <xdr:to>
      <xdr:col>3</xdr:col>
      <xdr:colOff>304800</xdr:colOff>
      <xdr:row>27</xdr:row>
      <xdr:rowOff>114300</xdr:rowOff>
    </xdr:to>
    <xdr:sp macro="" textlink="">
      <xdr:nvSpPr>
        <xdr:cNvPr id="5" name="AutoShape 84" descr="https://connect.ubc.ca/avatar/custom/user_40896_1/1799014_10153843843015290_1909518304_o.jp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1485900" y="12049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19050</xdr:colOff>
      <xdr:row>1</xdr:row>
      <xdr:rowOff>19050</xdr:rowOff>
    </xdr:from>
    <xdr:to>
      <xdr:col>14</xdr:col>
      <xdr:colOff>152399</xdr:colOff>
      <xdr:row>45</xdr:row>
      <xdr:rowOff>123826</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8839200" y="209550"/>
          <a:ext cx="4400549" cy="8486776"/>
        </a:xfrm>
        <a:prstGeom prst="rect">
          <a:avLst/>
        </a:prstGeom>
        <a:solidFill>
          <a:schemeClr val="lt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b="1" u="sng"/>
            <a:t>Notes:</a:t>
          </a:r>
        </a:p>
        <a:p>
          <a:r>
            <a:rPr lang="en-CA" sz="1400" baseline="0">
              <a:solidFill>
                <a:schemeClr val="dk1"/>
              </a:solidFill>
              <a:latin typeface="+mn-lt"/>
              <a:ea typeface="+mn-ea"/>
              <a:cs typeface="+mn-cs"/>
            </a:rPr>
            <a:t>This form is confidential, the information will not be given to other group members.</a:t>
          </a:r>
        </a:p>
        <a:p>
          <a:endParaRPr lang="en-CA" sz="1800" b="1" u="sng"/>
        </a:p>
        <a:p>
          <a:r>
            <a:rPr lang="en-CA" sz="1400"/>
            <a:t>All</a:t>
          </a:r>
          <a:r>
            <a:rPr lang="en-CA" sz="1400" baseline="0"/>
            <a:t> group totals </a:t>
          </a:r>
          <a:r>
            <a:rPr lang="en-CA" sz="1400" b="1" u="sng" baseline="0"/>
            <a:t>must</a:t>
          </a:r>
          <a:r>
            <a:rPr lang="en-CA" sz="1400" baseline="0"/>
            <a:t> add to 100</a:t>
          </a:r>
        </a:p>
        <a:p>
          <a:endParaRPr lang="en-CA" sz="1400" baseline="0"/>
        </a:p>
        <a:p>
          <a:r>
            <a:rPr lang="en-CA" sz="1400" baseline="0"/>
            <a:t>Only peer assess your own group</a:t>
          </a:r>
        </a:p>
        <a:p>
          <a:endParaRPr lang="en-CA" sz="1400" baseline="0"/>
        </a:p>
        <a:p>
          <a:r>
            <a:rPr lang="en-CA" sz="1400" baseline="0"/>
            <a:t>If any team members are missing frm you team please email carl.reilly@castanalytics.ca for this to be corrected.</a:t>
          </a:r>
        </a:p>
        <a:p>
          <a:endParaRPr lang="en-CA" sz="1400" baseline="0"/>
        </a:p>
        <a:p>
          <a:pPr marL="0" marR="0" lvl="0" indent="0" defTabSz="914400" eaLnBrk="1" fontAlgn="auto" latinLnBrk="0" hangingPunct="1">
            <a:lnSpc>
              <a:spcPct val="100000"/>
            </a:lnSpc>
            <a:spcBef>
              <a:spcPts val="0"/>
            </a:spcBef>
            <a:spcAft>
              <a:spcPts val="0"/>
            </a:spcAft>
            <a:buClrTx/>
            <a:buSzTx/>
            <a:buFontTx/>
            <a:buNone/>
            <a:tabLst/>
            <a:defRPr/>
          </a:pPr>
          <a:r>
            <a:rPr lang="en-CA" sz="1400" baseline="0">
              <a:solidFill>
                <a:schemeClr val="dk1"/>
              </a:solidFill>
              <a:effectLst/>
              <a:latin typeface="+mn-lt"/>
              <a:ea typeface="+mn-ea"/>
              <a:cs typeface="+mn-cs"/>
            </a:rPr>
            <a:t>Assess yourself as well as all others in your group</a:t>
          </a:r>
        </a:p>
        <a:p>
          <a:pPr marL="0" marR="0" lvl="0" indent="0" defTabSz="914400" eaLnBrk="1" fontAlgn="auto" latinLnBrk="0" hangingPunct="1">
            <a:lnSpc>
              <a:spcPct val="100000"/>
            </a:lnSpc>
            <a:spcBef>
              <a:spcPts val="0"/>
            </a:spcBef>
            <a:spcAft>
              <a:spcPts val="0"/>
            </a:spcAft>
            <a:buClrTx/>
            <a:buSzTx/>
            <a:buFontTx/>
            <a:buNone/>
            <a:tabLst/>
            <a:defRPr/>
          </a:pPr>
          <a:endParaRPr lang="en-CA" sz="14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400" baseline="0">
              <a:solidFill>
                <a:schemeClr val="dk1"/>
              </a:solidFill>
              <a:effectLst/>
              <a:latin typeface="+mn-lt"/>
              <a:ea typeface="+mn-ea"/>
              <a:cs typeface="+mn-cs"/>
            </a:rPr>
            <a:t>If you give a group member a mark </a:t>
          </a:r>
          <a:r>
            <a:rPr lang="en-CA" sz="1400" baseline="0">
              <a:solidFill>
                <a:srgbClr val="FF0000"/>
              </a:solidFill>
              <a:effectLst/>
              <a:latin typeface="+mn-lt"/>
              <a:ea typeface="+mn-ea"/>
              <a:cs typeface="+mn-cs"/>
            </a:rPr>
            <a:t>=&lt;80% or &gt;=120% </a:t>
          </a:r>
          <a:r>
            <a:rPr lang="en-CA" sz="1400" baseline="0">
              <a:solidFill>
                <a:schemeClr val="dk1"/>
              </a:solidFill>
              <a:effectLst/>
              <a:latin typeface="+mn-lt"/>
              <a:ea typeface="+mn-ea"/>
              <a:cs typeface="+mn-cs"/>
            </a:rPr>
            <a:t>of the mark would receive if they were equally split between all group members you will be notified to "Email CR Justification".  Please send a brief justification for the grade to Carl Reilly (carl.reilly@castanalytics.ca). If no justification is send the mark will be ignored </a:t>
          </a:r>
          <a:endParaRPr lang="en-CA" sz="1400">
            <a:effectLst/>
          </a:endParaRPr>
        </a:p>
        <a:p>
          <a:endParaRPr lang="en-CA" sz="1400" baseline="0"/>
        </a:p>
        <a:p>
          <a:r>
            <a:rPr lang="en-CA" sz="1400" baseline="0"/>
            <a:t>Do not change the order of the listed names within your group</a:t>
          </a:r>
        </a:p>
        <a:p>
          <a:endParaRPr lang="en-CA" sz="1400" baseline="0"/>
        </a:p>
        <a:p>
          <a:r>
            <a:rPr lang="en-CA" sz="1400" baseline="0"/>
            <a:t>The instructors reserve the right to ignore any peer reviews which are felt to be being used inappropriately.</a:t>
          </a:r>
        </a:p>
        <a:p>
          <a:endParaRPr lang="en-CA" sz="1400" baseline="0"/>
        </a:p>
        <a:p>
          <a:r>
            <a:rPr lang="en-CA" sz="1400" baseline="0"/>
            <a:t>Any serious issues with group members/group dynamics should be brought to the attention of the instructors before peer reviews are completed.</a:t>
          </a:r>
        </a:p>
        <a:p>
          <a:endParaRPr lang="en-CA" sz="1400" baseline="0"/>
        </a:p>
        <a:p>
          <a:r>
            <a:rPr lang="en-CA" sz="1400" baseline="0"/>
            <a:t>If a peer assesment is not received from an individual before the submission deadline they will have no input in the mark distribution within the group. Therfore it is important every group member completes the peer review.</a:t>
          </a:r>
        </a:p>
        <a:p>
          <a:r>
            <a:rPr lang="en-CA" sz="1400" baseline="0"/>
            <a:t> </a:t>
          </a:r>
        </a:p>
        <a:p>
          <a:r>
            <a:rPr lang="en-CA" sz="1400" baseline="0"/>
            <a:t>Please submit this form via the Canvas Assignment, the file name must include your name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5"/>
  <sheetViews>
    <sheetView tabSelected="1" workbookViewId="0">
      <selection activeCell="E16" sqref="E16"/>
    </sheetView>
  </sheetViews>
  <sheetFormatPr defaultColWidth="9.1796875" defaultRowHeight="14.5" x14ac:dyDescent="0.35"/>
  <cols>
    <col min="1" max="1" width="33.26953125" style="3" customWidth="1"/>
    <col min="2" max="2" width="9.1796875" style="10"/>
    <col min="3" max="3" width="21.1796875" style="3" customWidth="1"/>
    <col min="4" max="4" width="30.81640625" style="3" customWidth="1"/>
    <col min="5" max="5" width="9.1796875" style="10"/>
    <col min="6" max="6" width="19.54296875" style="3" customWidth="1"/>
    <col min="7" max="16384" width="9.1796875" style="3"/>
  </cols>
  <sheetData>
    <row r="1" spans="1:6" x14ac:dyDescent="0.35">
      <c r="A1" s="9" t="s">
        <v>3</v>
      </c>
      <c r="B1" s="10" t="s">
        <v>2</v>
      </c>
      <c r="C1" s="6"/>
      <c r="D1" s="9" t="s">
        <v>4</v>
      </c>
      <c r="E1" s="10" t="s">
        <v>2</v>
      </c>
      <c r="F1" s="6"/>
    </row>
    <row r="2" spans="1:6" x14ac:dyDescent="0.35">
      <c r="A2" t="s">
        <v>30</v>
      </c>
      <c r="B2" s="1">
        <v>1</v>
      </c>
      <c r="C2" s="6" t="str">
        <f t="shared" ref="C2:C5" si="0">IF(OR(B2&lt;=(100/5*0.8),B2&gt;=(100/5*1.2)),"Email CR Justication"," ")</f>
        <v>Email CR Justication</v>
      </c>
      <c r="D2" t="s">
        <v>35</v>
      </c>
      <c r="E2" s="1">
        <v>1</v>
      </c>
      <c r="F2" s="3" t="str">
        <f>IF(OR(E2&lt;=(100/6*0.8),E2&gt;=(100/6*1.2)),"Email CR Justication"," ")</f>
        <v>Email CR Justication</v>
      </c>
    </row>
    <row r="3" spans="1:6" x14ac:dyDescent="0.35">
      <c r="A3" t="s">
        <v>31</v>
      </c>
      <c r="B3" s="1">
        <v>2</v>
      </c>
      <c r="C3" s="6" t="str">
        <f t="shared" si="0"/>
        <v>Email CR Justication</v>
      </c>
      <c r="D3" t="s">
        <v>36</v>
      </c>
      <c r="E3" s="1">
        <v>2</v>
      </c>
      <c r="F3" s="3" t="str">
        <f t="shared" ref="F3:F7" si="1">IF(OR(E3&lt;=(100/6*0.8),E3&gt;=(100/6*1.2)),"Email CR Justication"," ")</f>
        <v>Email CR Justication</v>
      </c>
    </row>
    <row r="4" spans="1:6" x14ac:dyDescent="0.35">
      <c r="A4" t="s">
        <v>32</v>
      </c>
      <c r="B4" s="1">
        <v>3</v>
      </c>
      <c r="C4" s="6" t="str">
        <f t="shared" si="0"/>
        <v>Email CR Justication</v>
      </c>
      <c r="D4" t="s">
        <v>37</v>
      </c>
      <c r="E4" s="1">
        <v>3</v>
      </c>
      <c r="F4" s="3" t="str">
        <f t="shared" si="1"/>
        <v>Email CR Justication</v>
      </c>
    </row>
    <row r="5" spans="1:6" x14ac:dyDescent="0.35">
      <c r="A5" t="s">
        <v>33</v>
      </c>
      <c r="B5" s="1">
        <v>4</v>
      </c>
      <c r="C5" s="6" t="str">
        <f t="shared" si="0"/>
        <v>Email CR Justication</v>
      </c>
      <c r="D5" t="s">
        <v>38</v>
      </c>
      <c r="E5" s="1">
        <v>4</v>
      </c>
      <c r="F5" s="3" t="str">
        <f t="shared" si="1"/>
        <v>Email CR Justication</v>
      </c>
    </row>
    <row r="6" spans="1:6" x14ac:dyDescent="0.35">
      <c r="A6" t="s">
        <v>34</v>
      </c>
      <c r="B6" s="1">
        <v>5</v>
      </c>
      <c r="C6" s="6" t="str">
        <f>IF(OR(B6&lt;=(100/5*0.8),B6&gt;=(100/5*1.2)),"Email CR Justication"," ")</f>
        <v>Email CR Justication</v>
      </c>
      <c r="D6" t="s">
        <v>39</v>
      </c>
      <c r="E6" s="1">
        <v>5</v>
      </c>
      <c r="F6" s="3" t="str">
        <f t="shared" si="1"/>
        <v>Email CR Justication</v>
      </c>
    </row>
    <row r="7" spans="1:6" x14ac:dyDescent="0.35">
      <c r="A7" s="11"/>
      <c r="B7" s="1"/>
      <c r="C7" s="6"/>
      <c r="D7" t="s">
        <v>40</v>
      </c>
      <c r="E7" s="1">
        <v>6</v>
      </c>
      <c r="F7" s="3" t="str">
        <f t="shared" si="1"/>
        <v>Email CR Justication</v>
      </c>
    </row>
    <row r="8" spans="1:6" x14ac:dyDescent="0.35">
      <c r="A8" s="2" t="s">
        <v>0</v>
      </c>
      <c r="B8" s="4">
        <f>SUM(B2:B6)</f>
        <v>15</v>
      </c>
      <c r="C8" s="6"/>
      <c r="D8" s="2" t="s">
        <v>0</v>
      </c>
      <c r="E8" s="4">
        <f>SUM(E2:E7)</f>
        <v>21</v>
      </c>
    </row>
    <row r="9" spans="1:6" x14ac:dyDescent="0.35">
      <c r="A9" s="7"/>
      <c r="C9" s="6"/>
      <c r="D9" s="7"/>
    </row>
    <row r="10" spans="1:6" x14ac:dyDescent="0.35">
      <c r="A10" s="6"/>
      <c r="C10" s="6"/>
      <c r="D10" s="7"/>
    </row>
    <row r="11" spans="1:6" x14ac:dyDescent="0.35">
      <c r="A11" s="9" t="s">
        <v>5</v>
      </c>
      <c r="B11" s="10" t="s">
        <v>2</v>
      </c>
      <c r="C11" s="6"/>
      <c r="D11" s="9" t="s">
        <v>6</v>
      </c>
      <c r="E11" s="10" t="s">
        <v>2</v>
      </c>
    </row>
    <row r="12" spans="1:6" x14ac:dyDescent="0.35">
      <c r="A12" t="s">
        <v>41</v>
      </c>
      <c r="B12" s="1">
        <v>1</v>
      </c>
      <c r="C12" s="6" t="str">
        <f t="shared" ref="C12:C16" si="2">IF(OR(B12&lt;=(100/6*0.8),B12&gt;=(100/6*1.2)),"Email CR Justication"," ")</f>
        <v>Email CR Justication</v>
      </c>
      <c r="D12" t="s">
        <v>52</v>
      </c>
      <c r="E12" s="1">
        <v>8.2759999999999998</v>
      </c>
      <c r="F12" s="3" t="str">
        <f>IF(OR(E12&lt;=(100/7*0.8),E12&gt;=(100/7*1.2)),"Email CR Justication"," ")</f>
        <v>Email CR Justication</v>
      </c>
    </row>
    <row r="13" spans="1:6" x14ac:dyDescent="0.35">
      <c r="A13" t="s">
        <v>42</v>
      </c>
      <c r="B13" s="1">
        <v>2</v>
      </c>
      <c r="C13" s="6" t="str">
        <f t="shared" si="2"/>
        <v>Email CR Justication</v>
      </c>
      <c r="D13" t="s">
        <v>51</v>
      </c>
      <c r="E13" s="1">
        <v>17</v>
      </c>
      <c r="F13" s="3" t="str">
        <f t="shared" ref="F13:F18" si="3">IF(OR(E13&lt;=(100/7*0.8),E13&gt;=(100/7*1.2)),"Email CR Justication"," ")</f>
        <v xml:space="preserve"> </v>
      </c>
    </row>
    <row r="14" spans="1:6" x14ac:dyDescent="0.35">
      <c r="A14" t="s">
        <v>43</v>
      </c>
      <c r="B14" s="1">
        <v>3</v>
      </c>
      <c r="C14" s="6" t="str">
        <f t="shared" si="2"/>
        <v>Email CR Justication</v>
      </c>
      <c r="D14" t="s">
        <v>50</v>
      </c>
      <c r="E14" s="1">
        <v>17</v>
      </c>
      <c r="F14" s="3" t="str">
        <f t="shared" si="3"/>
        <v xml:space="preserve"> </v>
      </c>
    </row>
    <row r="15" spans="1:6" x14ac:dyDescent="0.35">
      <c r="A15" t="s">
        <v>44</v>
      </c>
      <c r="B15" s="1">
        <v>4</v>
      </c>
      <c r="C15" s="6" t="str">
        <f t="shared" si="2"/>
        <v>Email CR Justication</v>
      </c>
      <c r="D15" t="s">
        <v>49</v>
      </c>
      <c r="E15" s="1">
        <v>15.448</v>
      </c>
      <c r="F15" s="3" t="str">
        <f t="shared" si="3"/>
        <v xml:space="preserve"> </v>
      </c>
    </row>
    <row r="16" spans="1:6" x14ac:dyDescent="0.35">
      <c r="A16" t="s">
        <v>45</v>
      </c>
      <c r="B16" s="1">
        <v>5</v>
      </c>
      <c r="C16" s="6" t="str">
        <f t="shared" si="2"/>
        <v>Email CR Justication</v>
      </c>
      <c r="D16" t="s">
        <v>48</v>
      </c>
      <c r="E16" s="1">
        <v>17</v>
      </c>
      <c r="F16" s="3" t="str">
        <f t="shared" si="3"/>
        <v xml:space="preserve"> </v>
      </c>
    </row>
    <row r="17" spans="1:18" x14ac:dyDescent="0.35">
      <c r="A17" t="s">
        <v>46</v>
      </c>
      <c r="B17" s="1">
        <v>6</v>
      </c>
      <c r="C17" s="6" t="str">
        <f>IF(OR(B17&lt;=(100/6*0.8),B17&gt;=(100/6*1.2)),"Email CR Justication"," ")</f>
        <v>Email CR Justication</v>
      </c>
      <c r="D17" t="s">
        <v>47</v>
      </c>
      <c r="E17" s="1">
        <v>17</v>
      </c>
      <c r="F17" s="3" t="str">
        <f t="shared" si="3"/>
        <v xml:space="preserve"> </v>
      </c>
    </row>
    <row r="18" spans="1:18" x14ac:dyDescent="0.35">
      <c r="A18" s="11"/>
      <c r="B18" s="1"/>
      <c r="C18" s="6"/>
      <c r="D18" t="s">
        <v>59</v>
      </c>
      <c r="E18" s="1">
        <v>8.2759999999999998</v>
      </c>
      <c r="F18" s="3" t="str">
        <f t="shared" si="3"/>
        <v>Email CR Justication</v>
      </c>
    </row>
    <row r="19" spans="1:18" x14ac:dyDescent="0.35">
      <c r="A19" s="2" t="s">
        <v>0</v>
      </c>
      <c r="B19" s="4">
        <f>SUM(B12:B17)</f>
        <v>21</v>
      </c>
      <c r="C19" s="6"/>
      <c r="D19" s="2" t="s">
        <v>0</v>
      </c>
      <c r="E19" s="4">
        <f>SUM(E12:E18)</f>
        <v>99.999999999999986</v>
      </c>
      <c r="R19" s="3" t="s">
        <v>1</v>
      </c>
    </row>
    <row r="20" spans="1:18" x14ac:dyDescent="0.35">
      <c r="A20" s="2"/>
      <c r="B20" s="2"/>
      <c r="C20" s="6"/>
      <c r="D20" s="2"/>
      <c r="E20" s="2"/>
    </row>
    <row r="21" spans="1:18" x14ac:dyDescent="0.35">
      <c r="A21" s="7" t="s">
        <v>1</v>
      </c>
      <c r="C21" s="6"/>
      <c r="D21" s="7" t="s">
        <v>1</v>
      </c>
      <c r="R21" s="3" t="s">
        <v>1</v>
      </c>
    </row>
    <row r="22" spans="1:18" x14ac:dyDescent="0.35">
      <c r="A22" s="9" t="s">
        <v>7</v>
      </c>
      <c r="B22" s="10" t="s">
        <v>2</v>
      </c>
      <c r="C22" s="6"/>
      <c r="D22" s="9" t="s">
        <v>8</v>
      </c>
      <c r="E22" s="10" t="s">
        <v>2</v>
      </c>
    </row>
    <row r="23" spans="1:18" x14ac:dyDescent="0.35">
      <c r="A23" t="s">
        <v>58</v>
      </c>
      <c r="B23" s="1">
        <v>1</v>
      </c>
      <c r="C23" s="6" t="str">
        <f t="shared" ref="C23:C27" si="4">IF(OR(B23&lt;=(100/6*0.8),B23&gt;=(100/6*1.2)),"Email CR Justication"," ")</f>
        <v>Email CR Justication</v>
      </c>
      <c r="D23" t="s">
        <v>24</v>
      </c>
      <c r="E23" s="1">
        <v>1</v>
      </c>
      <c r="F23" s="3" t="str">
        <f t="shared" ref="F23:F27" si="5">IF(OR(E23&lt;=(100/6*0.8),E23&gt;=(100/6*1.2)),"Email CR Justication"," ")</f>
        <v>Email CR Justication</v>
      </c>
    </row>
    <row r="24" spans="1:18" x14ac:dyDescent="0.35">
      <c r="A24" t="s">
        <v>57</v>
      </c>
      <c r="B24" s="1">
        <v>2</v>
      </c>
      <c r="C24" s="6" t="str">
        <f t="shared" si="4"/>
        <v>Email CR Justication</v>
      </c>
      <c r="D24" t="s">
        <v>25</v>
      </c>
      <c r="E24" s="1">
        <v>2</v>
      </c>
      <c r="F24" s="3" t="str">
        <f t="shared" si="5"/>
        <v>Email CR Justication</v>
      </c>
    </row>
    <row r="25" spans="1:18" x14ac:dyDescent="0.35">
      <c r="A25" t="s">
        <v>56</v>
      </c>
      <c r="B25" s="1">
        <v>3</v>
      </c>
      <c r="C25" s="6" t="str">
        <f t="shared" si="4"/>
        <v>Email CR Justication</v>
      </c>
      <c r="D25" t="s">
        <v>26</v>
      </c>
      <c r="E25" s="1">
        <v>3</v>
      </c>
      <c r="F25" s="3" t="str">
        <f t="shared" si="5"/>
        <v>Email CR Justication</v>
      </c>
    </row>
    <row r="26" spans="1:18" x14ac:dyDescent="0.35">
      <c r="A26" t="s">
        <v>55</v>
      </c>
      <c r="B26" s="1">
        <v>4</v>
      </c>
      <c r="C26" s="6" t="str">
        <f t="shared" si="4"/>
        <v>Email CR Justication</v>
      </c>
      <c r="D26" t="s">
        <v>27</v>
      </c>
      <c r="E26" s="1">
        <v>4</v>
      </c>
      <c r="F26" s="3" t="str">
        <f t="shared" si="5"/>
        <v>Email CR Justication</v>
      </c>
    </row>
    <row r="27" spans="1:18" x14ac:dyDescent="0.35">
      <c r="A27" t="s">
        <v>54</v>
      </c>
      <c r="B27" s="1">
        <v>5</v>
      </c>
      <c r="C27" s="6" t="str">
        <f t="shared" si="4"/>
        <v>Email CR Justication</v>
      </c>
      <c r="D27" t="s">
        <v>28</v>
      </c>
      <c r="E27" s="1">
        <v>5</v>
      </c>
      <c r="F27" s="3" t="str">
        <f t="shared" si="5"/>
        <v>Email CR Justication</v>
      </c>
    </row>
    <row r="28" spans="1:18" x14ac:dyDescent="0.35">
      <c r="A28" t="s">
        <v>53</v>
      </c>
      <c r="B28" s="1">
        <v>6</v>
      </c>
      <c r="C28" s="6" t="str">
        <f>IF(OR(B28&lt;=(100/6*0.8),B28&gt;=(100/6*1.2)),"Email CR Justication"," ")</f>
        <v>Email CR Justication</v>
      </c>
      <c r="D28" t="s">
        <v>29</v>
      </c>
      <c r="E28" s="1">
        <v>6</v>
      </c>
      <c r="F28" s="3" t="str">
        <f>IF(OR(E28&lt;=(100/6*0.8),E28&gt;=(100/6*1.2)),"Email CR Justication"," ")</f>
        <v>Email CR Justication</v>
      </c>
    </row>
    <row r="29" spans="1:18" x14ac:dyDescent="0.35">
      <c r="A29" s="11"/>
      <c r="B29" s="1"/>
      <c r="C29" s="6"/>
      <c r="D29" s="11"/>
      <c r="E29" s="1"/>
    </row>
    <row r="30" spans="1:18" x14ac:dyDescent="0.35">
      <c r="A30" s="11"/>
      <c r="B30" s="8"/>
      <c r="C30" s="6"/>
      <c r="E30" s="3"/>
    </row>
    <row r="31" spans="1:18" x14ac:dyDescent="0.35">
      <c r="A31" s="5" t="s">
        <v>0</v>
      </c>
      <c r="B31" s="4">
        <f>SUM(B23:B28)</f>
        <v>21</v>
      </c>
      <c r="C31" s="6"/>
      <c r="D31" s="5" t="s">
        <v>0</v>
      </c>
      <c r="E31" s="4">
        <f>SUM(E23:E28)</f>
        <v>21</v>
      </c>
    </row>
    <row r="32" spans="1:18" x14ac:dyDescent="0.35">
      <c r="A32" s="5"/>
      <c r="B32" s="5"/>
      <c r="C32" s="6"/>
      <c r="D32" s="5"/>
      <c r="E32" s="5"/>
    </row>
    <row r="33" spans="1:6" x14ac:dyDescent="0.35">
      <c r="A33" s="7"/>
      <c r="B33" s="5"/>
      <c r="C33" s="6"/>
      <c r="D33" s="5"/>
      <c r="E33" s="5"/>
    </row>
    <row r="34" spans="1:6" x14ac:dyDescent="0.35">
      <c r="A34" s="9" t="s">
        <v>9</v>
      </c>
      <c r="B34" s="10" t="s">
        <v>2</v>
      </c>
      <c r="C34" s="6"/>
      <c r="D34" s="12" t="s">
        <v>10</v>
      </c>
      <c r="E34" s="10" t="s">
        <v>2</v>
      </c>
    </row>
    <row r="35" spans="1:6" x14ac:dyDescent="0.35">
      <c r="A35" t="s">
        <v>17</v>
      </c>
      <c r="B35" s="1">
        <v>1</v>
      </c>
      <c r="C35" s="6" t="str">
        <f t="shared" ref="C35:C40" si="6">IF(OR(B35&lt;=(100/7*0.8),B35&gt;=(100/7*1.2)),"Email CR Justication"," ")</f>
        <v>Email CR Justication</v>
      </c>
      <c r="D35" s="11" t="s">
        <v>11</v>
      </c>
      <c r="E35" s="1">
        <v>1</v>
      </c>
      <c r="F35" s="3" t="str">
        <f t="shared" ref="F35:F39" si="7">IF(OR(E35&lt;=(100/6*0.8),E35&gt;=(100/6*1.2)),"Email CR Justication"," ")</f>
        <v>Email CR Justication</v>
      </c>
    </row>
    <row r="36" spans="1:6" x14ac:dyDescent="0.35">
      <c r="A36" t="s">
        <v>18</v>
      </c>
      <c r="B36" s="1">
        <v>2</v>
      </c>
      <c r="C36" s="6" t="str">
        <f t="shared" si="6"/>
        <v>Email CR Justication</v>
      </c>
      <c r="D36" s="11" t="s">
        <v>12</v>
      </c>
      <c r="E36" s="1">
        <v>2</v>
      </c>
      <c r="F36" s="3" t="str">
        <f t="shared" si="7"/>
        <v>Email CR Justication</v>
      </c>
    </row>
    <row r="37" spans="1:6" x14ac:dyDescent="0.35">
      <c r="A37" t="s">
        <v>19</v>
      </c>
      <c r="B37" s="1">
        <v>3</v>
      </c>
      <c r="C37" s="6" t="str">
        <f t="shared" si="6"/>
        <v>Email CR Justication</v>
      </c>
      <c r="D37" s="11" t="s">
        <v>13</v>
      </c>
      <c r="E37" s="1">
        <v>3</v>
      </c>
      <c r="F37" s="3" t="str">
        <f t="shared" si="7"/>
        <v>Email CR Justication</v>
      </c>
    </row>
    <row r="38" spans="1:6" x14ac:dyDescent="0.35">
      <c r="A38" t="s">
        <v>20</v>
      </c>
      <c r="B38" s="1">
        <v>4</v>
      </c>
      <c r="C38" s="6" t="str">
        <f t="shared" si="6"/>
        <v>Email CR Justication</v>
      </c>
      <c r="D38" s="11" t="s">
        <v>14</v>
      </c>
      <c r="E38" s="1">
        <v>4</v>
      </c>
      <c r="F38" s="3" t="str">
        <f t="shared" si="7"/>
        <v>Email CR Justication</v>
      </c>
    </row>
    <row r="39" spans="1:6" x14ac:dyDescent="0.35">
      <c r="A39" t="s">
        <v>21</v>
      </c>
      <c r="B39" s="1">
        <v>5</v>
      </c>
      <c r="C39" s="6" t="str">
        <f t="shared" si="6"/>
        <v>Email CR Justication</v>
      </c>
      <c r="D39" s="11" t="s">
        <v>15</v>
      </c>
      <c r="E39" s="1">
        <v>5</v>
      </c>
      <c r="F39" s="3" t="str">
        <f t="shared" si="7"/>
        <v>Email CR Justication</v>
      </c>
    </row>
    <row r="40" spans="1:6" x14ac:dyDescent="0.35">
      <c r="A40" t="s">
        <v>22</v>
      </c>
      <c r="B40" s="1">
        <v>6</v>
      </c>
      <c r="C40" s="6" t="str">
        <f t="shared" si="6"/>
        <v>Email CR Justication</v>
      </c>
      <c r="D40" s="11" t="s">
        <v>16</v>
      </c>
      <c r="E40" s="1">
        <v>6</v>
      </c>
      <c r="F40" s="3" t="str">
        <f>IF(OR(E40&lt;=(100/6*0.8),E40&gt;=(100/6*1.2)),"Email CR Justication"," ")</f>
        <v>Email CR Justication</v>
      </c>
    </row>
    <row r="41" spans="1:6" x14ac:dyDescent="0.35">
      <c r="A41" t="s">
        <v>23</v>
      </c>
      <c r="B41" s="1">
        <v>7</v>
      </c>
      <c r="C41" s="6" t="str">
        <f>IF(OR(B41&lt;=(100/7*0.8),B41&gt;=(100/7*1.2)),"Email CR Justication"," ")</f>
        <v>Email CR Justication</v>
      </c>
      <c r="D41" s="11"/>
      <c r="E41" s="1"/>
    </row>
    <row r="42" spans="1:6" x14ac:dyDescent="0.35">
      <c r="A42" s="5"/>
      <c r="B42" s="3"/>
      <c r="C42" s="6"/>
      <c r="D42" s="11"/>
      <c r="E42" s="1"/>
    </row>
    <row r="43" spans="1:6" x14ac:dyDescent="0.35">
      <c r="A43" s="2" t="s">
        <v>0</v>
      </c>
      <c r="B43" s="4">
        <f>SUM(B35:B41)</f>
        <v>28</v>
      </c>
      <c r="C43" s="6"/>
      <c r="D43" s="2" t="s">
        <v>0</v>
      </c>
      <c r="E43" s="4">
        <f>SUM(E34:E40)</f>
        <v>21</v>
      </c>
    </row>
    <row r="44" spans="1:6" x14ac:dyDescent="0.35">
      <c r="A44" s="6"/>
      <c r="C44" s="6"/>
      <c r="D44" s="6"/>
    </row>
    <row r="45" spans="1:6" x14ac:dyDescent="0.35">
      <c r="A45" s="6"/>
      <c r="C45" s="6"/>
      <c r="D45" s="6"/>
    </row>
  </sheetData>
  <sheetProtection sheet="1" objects="1" scenarios="1" selectLockedCells="1"/>
  <protectedRanges>
    <protectedRange sqref="B2:B7 B9 B12:B17 E12:E17 E2:E7 E23:E28" name="Range1"/>
    <protectedRange sqref="B18" name="Range2"/>
    <protectedRange sqref="B23:B29" name="Range5"/>
    <protectedRange sqref="E29" name="Range6"/>
  </protectedRanges>
  <conditionalFormatting sqref="B8">
    <cfRule type="cellIs" dxfId="12" priority="14" operator="notEqual">
      <formula>100</formula>
    </cfRule>
  </conditionalFormatting>
  <conditionalFormatting sqref="E8">
    <cfRule type="cellIs" dxfId="11" priority="13" operator="notEqual">
      <formula>100</formula>
    </cfRule>
  </conditionalFormatting>
  <conditionalFormatting sqref="E19">
    <cfRule type="cellIs" dxfId="10" priority="12" operator="notEqual">
      <formula>100</formula>
    </cfRule>
  </conditionalFormatting>
  <conditionalFormatting sqref="B19">
    <cfRule type="cellIs" dxfId="9" priority="11" operator="notEqual">
      <formula>100</formula>
    </cfRule>
  </conditionalFormatting>
  <conditionalFormatting sqref="B31">
    <cfRule type="cellIs" dxfId="8" priority="10" operator="notEqual">
      <formula>100</formula>
    </cfRule>
  </conditionalFormatting>
  <conditionalFormatting sqref="E31">
    <cfRule type="cellIs" dxfId="7" priority="9" operator="notEqual">
      <formula>100</formula>
    </cfRule>
  </conditionalFormatting>
  <conditionalFormatting sqref="B43">
    <cfRule type="cellIs" dxfId="6" priority="8" operator="notEqual">
      <formula>100</formula>
    </cfRule>
  </conditionalFormatting>
  <conditionalFormatting sqref="E43">
    <cfRule type="cellIs" dxfId="5" priority="7" operator="notEqual">
      <formula>100</formula>
    </cfRule>
  </conditionalFormatting>
  <conditionalFormatting sqref="B2:B7">
    <cfRule type="expression" dxfId="4" priority="5">
      <formula>"if($B2=&lt;(100/6)*0.8)"</formula>
    </cfRule>
  </conditionalFormatting>
  <conditionalFormatting sqref="B12:B17">
    <cfRule type="expression" dxfId="3" priority="4">
      <formula>"if($B2=&lt;(100/6)*0.8)"</formula>
    </cfRule>
  </conditionalFormatting>
  <conditionalFormatting sqref="E12:E17">
    <cfRule type="expression" dxfId="2" priority="3">
      <formula>"if($B2=&lt;(100/6)*0.8)"</formula>
    </cfRule>
  </conditionalFormatting>
  <conditionalFormatting sqref="E2:E7">
    <cfRule type="expression" dxfId="1" priority="2">
      <formula>"if($B2=&lt;(100/6)*0.8)"</formula>
    </cfRule>
  </conditionalFormatting>
  <conditionalFormatting sqref="E23:E28">
    <cfRule type="expression" dxfId="0" priority="1">
      <formula>"if($B2=&lt;(100/6)*0.8)"</formula>
    </cfRule>
  </conditionalFormatting>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IGEN330_Peer_Review_Sheet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Wen-yu Hsu</cp:lastModifiedBy>
  <dcterms:created xsi:type="dcterms:W3CDTF">2012-10-09T22:57:59Z</dcterms:created>
  <dcterms:modified xsi:type="dcterms:W3CDTF">2019-04-14T03:08:47Z</dcterms:modified>
</cp:coreProperties>
</file>