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F4D99E06-2891-4F10-8518-97A0F774647B}" xr6:coauthVersionLast="45" xr6:coauthVersionMax="45" xr10:uidLastSave="{00000000-0000-0000-0000-000000000000}"/>
  <bookViews>
    <workbookView xWindow="-6435" yWindow="1155" windowWidth="14490" windowHeight="11190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</sheets>
  <externalReferences>
    <externalReference r:id="rId6"/>
    <externalReference r:id="rId7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" i="5"/>
  <c r="Q85" i="2" l="1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O85" i="2" l="1"/>
  <c r="AK85" i="2"/>
  <c r="AO84" i="2"/>
  <c r="AK84" i="2"/>
  <c r="AO83" i="2"/>
  <c r="AJ83" i="2"/>
  <c r="AO82" i="2"/>
  <c r="AJ82" i="2"/>
  <c r="AO81" i="2"/>
  <c r="AM81" i="2"/>
  <c r="AI81" i="2" s="1"/>
  <c r="AL81" i="2"/>
  <c r="AO80" i="2"/>
  <c r="AM80" i="2"/>
  <c r="AL80" i="2"/>
  <c r="AO79" i="2"/>
  <c r="AO78" i="2"/>
  <c r="AK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V58" i="2"/>
  <c r="AO57" i="2"/>
  <c r="V57" i="2"/>
  <c r="AO56" i="2"/>
  <c r="V56" i="2"/>
  <c r="AO55" i="2"/>
  <c r="V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F18" i="2"/>
  <c r="AE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I80" i="2" l="1"/>
  <c r="AH80" i="2"/>
  <c r="AH81" i="2"/>
</calcChain>
</file>

<file path=xl/sharedStrings.xml><?xml version="1.0" encoding="utf-8"?>
<sst xmlns="http://schemas.openxmlformats.org/spreadsheetml/2006/main" count="2482" uniqueCount="321">
  <si>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</si>
  <si>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</si>
  <si>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</si>
  <si>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</si>
  <si>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</si>
  <si>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</si>
  <si>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</si>
  <si>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</si>
  <si>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</si>
  <si>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</si>
  <si>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</si>
  <si>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</si>
  <si>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</si>
  <si>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</si>
  <si>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</si>
  <si>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</si>
  <si>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</si>
  <si>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</si>
  <si>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</si>
  <si>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</si>
  <si>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</si>
  <si>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</si>
  <si>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</si>
  <si>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</si>
  <si>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</si>
  <si>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</si>
  <si>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</si>
  <si>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</si>
  <si>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</si>
  <si>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</si>
  <si>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</si>
  <si>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</si>
  <si>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</si>
  <si>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</si>
  <si>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</si>
  <si>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</si>
  <si>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</si>
  <si>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</si>
  <si>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</si>
  <si>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</si>
  <si>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</si>
  <si>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</si>
  <si>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</si>
  <si>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</si>
  <si>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</si>
  <si>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</si>
  <si>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</si>
  <si>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</si>
  <si>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</si>
  <si>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</si>
  <si>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</si>
  <si>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</si>
  <si>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</si>
  <si>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</si>
  <si>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</si>
  <si>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</si>
  <si>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</si>
  <si>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</si>
  <si>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</si>
  <si>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</si>
  <si>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</si>
  <si>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</si>
  <si>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</si>
  <si>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</si>
  <si>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</si>
  <si>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</si>
  <si>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</si>
  <si>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</si>
  <si>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</si>
  <si>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Инфо о комплектации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</si>
  <si>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</si>
  <si>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</si>
  <si>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</si>
  <si>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</si>
  <si>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</si>
  <si>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</si>
  <si>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</si>
  <si>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</si>
  <si>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</si>
  <si>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</si>
  <si>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</si>
  <si>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</si>
  <si>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</si>
  <si>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</si>
  <si>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</si>
  <si>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</si>
  <si>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</si>
  <si>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</si>
  <si>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</si>
  <si>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</si>
  <si>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Все комплектации доступны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</si>
  <si>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</si>
  <si>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</si>
  <si>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</si>
  <si>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</si>
  <si>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</si>
  <si>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</si>
  <si>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</si>
  <si>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</si>
  <si>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</si>
  <si>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</si>
  <si>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</si>
  <si>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</si>
  <si>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</si>
  <si>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</si>
  <si>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</si>
  <si>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</si>
  <si>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</si>
  <si>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</si>
  <si>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</si>
  <si>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</si>
  <si>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</si>
  <si>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</si>
  <si>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</si>
  <si>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</si>
  <si>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</si>
  <si>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</si>
  <si>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</si>
  <si>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</si>
  <si>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Модуль недоступен в компл. 3T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</si>
  <si>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</si>
  <si>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</si>
  <si>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</si>
  <si>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</si>
  <si>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</si>
  <si>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</si>
  <si>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</si>
  <si>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</si>
  <si>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</si>
  <si>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</si>
  <si>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</si>
  <si>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Модуль недоступен в компл.№3 и 3T</t>
  </si>
  <si>
    <t>ETN1B</t>
  </si>
  <si>
    <t>ETN1B 1 ящик+Духовка</t>
  </si>
  <si>
    <t>Духовка</t>
  </si>
  <si>
    <t>Модуль не доступен в комплектации №2 и №3T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</si>
  <si>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</si>
  <si>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</si>
  <si>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</si>
  <si>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</si>
  <si>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</si>
  <si>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</si>
  <si>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</si>
  <si>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</si>
  <si>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</si>
  <si>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</si>
  <si>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</si>
  <si>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</si>
  <si>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</si>
  <si>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</si>
  <si>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</si>
  <si>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</si>
  <si>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</si>
  <si>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</si>
  <si>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</si>
  <si>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</si>
  <si>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</si>
  <si>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</si>
  <si>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</si>
  <si>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</si>
  <si>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</si>
  <si>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</si>
  <si>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</si>
  <si>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</si>
  <si>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</si>
  <si>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</si>
  <si>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</si>
  <si>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</si>
  <si>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</si>
  <si>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</si>
  <si>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</si>
  <si>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</si>
  <si>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</si>
  <si>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</si>
  <si>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</si>
  <si>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</si>
  <si>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</si>
  <si>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</si>
  <si>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</si>
  <si>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</si>
  <si>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</si>
  <si>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</si>
  <si>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</si>
  <si>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</si>
  <si>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</si>
  <si>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</si>
  <si>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</si>
  <si>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</si>
  <si>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</si>
  <si>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</si>
  <si>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</si>
  <si>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</si>
  <si>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</si>
  <si>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</si>
  <si>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</si>
  <si>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</si>
  <si>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</si>
  <si>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</si>
  <si>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</si>
  <si>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</si>
  <si>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</si>
  <si>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</si>
  <si>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</si>
  <si>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</si>
  <si>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</si>
  <si>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</si>
  <si>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</si>
  <si>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</si>
  <si>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</si>
  <si>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</si>
  <si>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</si>
  <si>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</si>
  <si>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</si>
  <si>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</si>
  <si>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</si>
  <si>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</si>
  <si>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</si>
  <si>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</si>
  <si>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</si>
  <si>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</si>
  <si>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</si>
  <si>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</si>
  <si>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</si>
  <si>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</si>
  <si>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</si>
  <si>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</si>
  <si>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</si>
  <si>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</si>
  <si>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</si>
  <si>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</si>
  <si>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EPT1D_455</t>
  </si>
  <si>
    <t>EPT1D_455 1 дверь+1 Ниша под технику_455+Полки</t>
  </si>
  <si>
    <t>1 ниша</t>
  </si>
  <si>
    <t>EPT1D_595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</si>
  <si>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</si>
  <si>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</si>
  <si>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</si>
  <si>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</si>
  <si>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</si>
  <si>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</si>
  <si>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</si>
  <si>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</si>
  <si>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</si>
  <si>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</si>
  <si>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</si>
  <si>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</si>
  <si>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</si>
  <si>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</si>
  <si>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</si>
  <si>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</si>
  <si>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EPTG2D_455</t>
  </si>
  <si>
    <t>EPTG2D_455 Gola+2 двери +1 Ниша под технику_455</t>
  </si>
  <si>
    <t>EPTG2D_595</t>
  </si>
  <si>
    <t>EPTG2D_595 Gola+2 двери +1 Ниша под технику_595</t>
  </si>
  <si>
    <t>EPT2B1D_382</t>
  </si>
  <si>
    <t>EPT2B1D_382 1 дверь+2 ящика+1 Ниша под технику_382</t>
  </si>
  <si>
    <t>EPT2B1D_455</t>
  </si>
  <si>
    <t>EPT2B1D_455 1 дверь+2 ящика + 1 Ниша под технику_455</t>
  </si>
  <si>
    <t>EPT2B1D_595</t>
  </si>
  <si>
    <t>EPT2B1D_595 1 дверь+2 ящика + 1 Ниша под технику_595</t>
  </si>
  <si>
    <t>EPTP1D_595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</si>
  <si>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</si>
  <si>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</si>
  <si>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</si>
  <si>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</si>
  <si>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</si>
  <si>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</si>
  <si>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</si>
  <si>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</si>
  <si>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</si>
  <si>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</si>
  <si>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</si>
  <si>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</si>
  <si>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</si>
  <si>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</si>
  <si>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</si>
  <si>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</si>
  <si>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</si>
  <si>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</si>
  <si>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</si>
  <si>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</si>
  <si>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</si>
  <si>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</si>
  <si>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</si>
  <si>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</si>
  <si>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</si>
  <si>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</si>
  <si>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</si>
  <si>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</si>
  <si>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</si>
  <si>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</si>
  <si>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</si>
  <si>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</si>
  <si>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</si>
  <si>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</si>
  <si>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</si>
  <si>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</si>
  <si>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</si>
  <si>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</si>
  <si>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</si>
  <si>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</si>
  <si>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</si>
  <si>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</si>
  <si>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</si>
  <si>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</si>
  <si>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</si>
  <si>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</si>
  <si>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</si>
  <si>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</si>
  <si>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</si>
  <si>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</si>
  <si>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Доступ к стеклянным полкам2</t>
  </si>
  <si>
    <t>Формула расчета полок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</si>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</sst>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F6C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" fontId="0" fillId="0" borderId="0" xfId="0" applyNumberFormat="1" applyFill="1" applyAlignment="1">
      <alignment horizontal="center" vertical="center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9" borderId="0" xfId="3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3" borderId="0" xfId="3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0" fontId="3" fillId="3" borderId="0" xfId="3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3" fillId="3" borderId="0" xfId="3" applyNumberFormat="1" applyFont="1" applyFill="1" applyAlignment="1">
      <alignment horizontal="center" vertical="center" wrapText="1" shrinkToFit="1"/>
    </xf>
    <xf numFmtId="49" fontId="3" fillId="3" borderId="0" xfId="4" applyNumberFormat="1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/>
    </xf>
    <xf numFmtId="0" fontId="3" fillId="3" borderId="0" xfId="4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 shrinkToFit="1"/>
    </xf>
    <xf numFmtId="49" fontId="6" fillId="3" borderId="0" xfId="4" applyNumberFormat="1" applyFont="1" applyFill="1" applyAlignment="1">
      <alignment horizontal="center" vertical="center" wrapText="1" shrinkToFit="1"/>
    </xf>
    <xf numFmtId="49" fontId="3" fillId="3" borderId="0" xfId="4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0" fillId="10" borderId="0" xfId="2" applyFont="1" applyFill="1" applyAlignment="1">
      <alignment horizontal="center" vertical="center"/>
    </xf>
    <xf numFmtId="1" fontId="11" fillId="10" borderId="0" xfId="2" applyNumberFormat="1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1" fontId="11" fillId="0" borderId="0" xfId="2" applyNumberFormat="1" applyFont="1" applyAlignment="1">
      <alignment horizontal="center" vertical="center"/>
    </xf>
  </cellXfs>
  <cellStyles count="5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Финансовый 2" xfId="1" xr:uid="{702D37C1-FD0B-45E0-8955-AA0F39D7F389}"/>
  </cellStyles>
  <dxfs count="69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19">
          <cell r="C19">
            <v>540</v>
          </cell>
        </row>
        <row r="20">
          <cell r="C20">
            <v>940</v>
          </cell>
        </row>
        <row r="21">
          <cell r="C21">
            <v>1690</v>
          </cell>
        </row>
        <row r="22">
          <cell r="C22">
            <v>940</v>
          </cell>
        </row>
        <row r="45">
          <cell r="C45">
            <v>8790</v>
          </cell>
        </row>
        <row r="52">
          <cell r="C52">
            <v>1200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O85" totalsRowShown="0" headerRowDxfId="68" dataDxfId="67">
  <autoFilter ref="A1:AO85" xr:uid="{B6A411DD-54E4-4F8A-8614-345EC598C3AB}"/>
  <tableColumns count="41">
    <tableColumn id="1" xr3:uid="{4F8856EA-AFEC-478D-B545-3D28E9B808CB}" name="Артикул" dataDxfId="66"/>
    <tableColumn id="2" xr3:uid="{BEF401B1-37D1-41E4-AAF7-3A084D127422}" name="Тип" dataDxfId="65"/>
    <tableColumn id="4" xr3:uid="{50E408EE-2C02-4A80-8F13-EECDD5646C8E}" name="Варианты наполнения" dataDxfId="64"/>
    <tableColumn id="16" xr3:uid="{177D320A-EF66-4D00-B844-1726363AEB1C}" name="Вид модуля" dataDxfId="63"/>
    <tableColumn id="15" xr3:uid="{47476BC9-5BE4-4FDF-93D5-45BC8B589BB9}" name="Профиль Gola" dataDxfId="62"/>
    <tableColumn id="3" xr3:uid="{9A09997E-0B4A-43C2-AAE4-DBA22A351A04}" name="Признаки для фильтров" dataDxfId="61"/>
    <tableColumn id="6" xr3:uid="{4B61EC30-43A5-4A37-8075-C43BE48C26A0}" name="Высота min" dataDxfId="60"/>
    <tableColumn id="7" xr3:uid="{FD0E9A0B-3A07-4A00-9FB2-83E7D23FF743}" name="Высота max" dataDxfId="59"/>
    <tableColumn id="8" xr3:uid="{981BA99F-25FC-4C44-916D-C9A30FA51329}" name="Ширина min" dataDxfId="58"/>
    <tableColumn id="9" xr3:uid="{69539F65-205A-44D1-8A50-E314A57CC84F}" name="Ширина max" dataDxfId="57"/>
    <tableColumn id="10" xr3:uid="{365068AA-90B1-4232-995A-2D78D8DA43CA}" name="Глубина min" dataDxfId="56"/>
    <tableColumn id="11" xr3:uid="{A3703BF6-3D07-42B4-B6BE-A14DC951D34D}" name="Глубина max" dataDxfId="55"/>
    <tableColumn id="5" xr3:uid="{2D3A333C-B164-4A3E-BDA7-63CA8B32CB56}" name="Базовая цена" dataDxfId="54"/>
    <tableColumn id="12" xr3:uid="{29240A1F-8A2D-4D3B-B0EC-91208FF7C1AC}" name="Базовая цена цветной корпус" dataDxfId="53"/>
    <tableColumn id="99" xr3:uid="{A3C031D4-355B-4D00-85A3-066E9FC1E064}" name="Базовая высота" dataDxfId="52"/>
    <tableColumn id="98" xr3:uid="{DE410C3F-FD58-42E6-960B-0F268C155E29}" name="Базовая ширина" dataDxfId="51"/>
    <tableColumn id="97" xr3:uid="{058D6ADC-5915-4922-BFE7-FDDAAF34EBC0}" name="Базовая глубина" dataDxfId="50"/>
    <tableColumn id="96" xr3:uid="{F1674E16-B13B-48AD-9568-12568BAE967C}" name="Коэфф.высота" dataDxfId="49"/>
    <tableColumn id="95" xr3:uid="{E880B5F2-4A08-4E4A-B682-E39354E07835}" name="Коэфф.ширина" dataDxfId="48"/>
    <tableColumn id="83" xr3:uid="{70466367-BC8B-49A6-9ACE-0BEC11E8D001}" name="Коэфф.глубина" dataDxfId="47"/>
    <tableColumn id="13" xr3:uid="{20F073B8-1100-4D33-8B85-E27E3327E95D}" name="Настраиваемая ниша" dataDxfId="46"/>
    <tableColumn id="70" xr3:uid="{9F8C0302-EDFB-4F66-B3B4-A70A637F82EE}" name="Профиль Gola для подвесных шкафов алюм.16 мм" dataDxfId="45"/>
    <tableColumn id="74" xr3:uid="{836B66F8-B7DF-4EC6-B406-76D5756E8B6D}" name="Полки min,шт." dataDxfId="44"/>
    <tableColumn id="75" xr3:uid="{50988234-B6A7-4D23-8A34-BB689FE15098}" name="Полки max,шт." dataDxfId="43"/>
    <tableColumn id="14" xr3:uid="{43058056-3995-4335-92CE-86D5912F2985}" name="Полки по умолчанию" dataDxfId="4"/>
    <tableColumn id="17" xr3:uid="{DE6FE596-49A6-4E69-B36F-9F95DFF1B59F}" name="Доступ к стеклянным полкам" dataDxfId="3"/>
    <tableColumn id="18" xr3:uid="{AD825195-C800-405B-ABFD-7E444ADEB0CE}" name="Формула расчета полок" dataDxfId="0"/>
    <tableColumn id="80" xr3:uid="{17D481EF-F5C9-4F74-B248-52C3327C5D07}" name="Tip-on" dataDxfId="42"/>
    <tableColumn id="79" xr3:uid="{899D6F7F-36CF-47F9-8D8F-8D594B3FC02C}" name="Инфо о комплектации" dataDxfId="41"/>
    <tableColumn id="82" xr3:uid="{70C3A366-7B14-4620-AD2F-AE3E4C8CAD50}" name="Доступ к стеклянным полкам2" dataDxfId="40"/>
    <tableColumn id="85" xr3:uid="{5C5D87C5-F5BA-4D9E-8430-8A962EA1A2D7}" name="КФ НСТ19" dataDxfId="39"/>
    <tableColumn id="86" xr3:uid="{4E5E4FA1-773A-4D83-8464-2D17CD1EF777}" name="Корзина выдв.посудосуш.600 мм + напр. L450 Hettich (ХРОМ)" dataDxfId="38"/>
    <tableColumn id="84" xr3:uid="{6D6D4D86-D41F-4C0A-A160-933BB64BFB63}" name="Кол-во фасадов" dataDxfId="37"/>
    <tableColumn id="87" xr3:uid="{E11483C6-2DD0-4D56-9958-9512B72543B3}" name="Комплектация №1" dataDxfId="36"/>
    <tableColumn id="88" xr3:uid="{1CD16EE1-BABE-497E-B73A-DE92F5EBB1BE}" name="Комплектация №1T" dataDxfId="35"/>
    <tableColumn id="89" xr3:uid="{C5C6DAAE-09E7-4FC6-8B5D-6FBB324A370B}" name="КФ НСТ20" dataDxfId="34"/>
    <tableColumn id="90" xr3:uid="{5DCAFE16-906E-417A-BEC1-2AFFED8C619F}" name="КФ НСТ12" dataDxfId="33"/>
    <tableColumn id="91" xr3:uid="{F5F4BB11-1F47-4F96-9C10-0621ECEA8B62}" name="КФ EMV1DL/2DL" dataDxfId="32"/>
    <tableColumn id="92" xr3:uid="{2E9630F2-52F6-4D3A-90B2-0B241D1760E5}" name="Комплект петли Hettich с доводчиком для алюм.профиля" dataDxfId="31"/>
    <tableColumn id="94" xr3:uid="{8C35DE26-2BF9-4151-9A05-E2AB0919AD4D}" name="Наличие подсветки на нижнем горизонте" dataDxfId="30"/>
    <tableColumn id="93" xr3:uid="{D05D017A-1E3B-4F56-9425-9AD3F982BAA2}" name="профиль рассеиватель HLBL" dataDxfId="29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220" totalsRowShown="0" headerRowDxfId="28">
  <autoFilter ref="A1:G220" xr:uid="{812204A0-4971-4F08-8D21-63E1605773EF}"/>
  <tableColumns count="7">
    <tableColumn id="1" xr3:uid="{2FAD823B-74F8-4EF5-A803-FC6DB323BD63}" name="name_module" dataDxfId="27" dataCellStyle="Обычный 5"/>
    <tableColumn id="7" xr3:uid="{E2AC7B38-C88A-43D0-9364-4B9D4A2AFE99}" name="id_furn" dataDxfId="26" dataCellStyle="Обычный 5">
      <calculatedColumnFormula>VLOOKUP(kf_korp[[#This Row],[name_furn]],furn[],3,0)</calculatedColumnFormula>
    </tableColumn>
    <tableColumn id="2" xr3:uid="{6A9D9FC6-5088-4B02-92FA-14028B8B7A6F}" name="name_furn" dataDxfId="25"/>
    <tableColumn id="3" xr3:uid="{BDF9712C-E250-4A0C-9E72-9DE1F41A0A64}" name="quanity" dataDxfId="24"/>
    <tableColumn id="4" xr3:uid="{50F407F5-4B28-4DDF-91A4-6D5EBCA16C54}" name="condition" dataDxfId="23"/>
    <tableColumn id="5" xr3:uid="{A3F1A53D-401C-4752-A3D9-940027FB44E4}" name="name_furn_changed" dataDxfId="22"/>
    <tableColumn id="6" xr3:uid="{C85AE6AD-EC2A-496F-83CF-7A65E23B6D33}" name="changed_quantity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54" totalsRowShown="0" headerRowDxfId="20" dataDxfId="19">
  <autoFilter ref="A1:I254" xr:uid="{812204A0-4971-4F08-8D21-63E1605773EF}"/>
  <tableColumns count="9">
    <tableColumn id="1" xr3:uid="{0DB33535-AF68-4EA6-B3F1-27AA313DFD03}" name="name_module" dataDxfId="18" dataCellStyle="Обычный 5"/>
    <tableColumn id="5" xr3:uid="{82B074E5-97B7-4974-8E64-3EB7A6B2B01C}" name="number_kompl" dataDxfId="17" dataCellStyle="Обычный 5"/>
    <tableColumn id="11" xr3:uid="{A59C3EAD-D296-498B-9F90-B67702DA4396}" name="id_furn" dataDxfId="16" dataCellStyle="Обычный 5">
      <calculatedColumnFormula>VLOOKUP(kompl[[#This Row],[name_furn]],furn[],3,0)</calculatedColumnFormula>
    </tableColumn>
    <tableColumn id="2" xr3:uid="{028965F0-6F38-4B70-B780-AB9892775797}" name="name_furn" dataDxfId="15"/>
    <tableColumn id="3" xr3:uid="{08EAB364-744B-4ED6-92B9-B9C1EE8D0270}" name="quanity" dataDxfId="14"/>
    <tableColumn id="4" xr3:uid="{FCAF2D24-69A2-440E-ABEF-C810DCAD1DCB}" name="condition" dataDxfId="13"/>
    <tableColumn id="6" xr3:uid="{872F58E9-D63B-45FF-9CCC-DA38EC916010}" name="name_furn_changed" dataDxfId="12"/>
    <tableColumn id="7" xr3:uid="{DD9FB63B-8364-4A84-9D9B-914E9CE2EBCE}" name="changed_quantity" dataDxfId="11"/>
    <tableColumn id="9" xr3:uid="{CC028AB6-5C97-4D65-9D64-51065BD7CE28}" name="changed_quantity_case_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9" dataDxfId="8">
  <autoFilter ref="A1:C54" xr:uid="{09B5EAE4-9935-4C25-8056-464E52C379E3}"/>
  <tableColumns count="3">
    <tableColumn id="1" xr3:uid="{3BF26646-A609-48BA-AFF9-F465C21D6735}" name="name_furn" dataDxfId="7"/>
    <tableColumn id="2" xr3:uid="{25079F83-8FAA-4136-B94C-E5B885B55C1B}" name="price" dataDxfId="6"/>
    <tableColumn id="4" xr3:uid="{1E9574CA-5DA5-4F1C-98BD-6AB361EC683E}" name="id_furn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U150"/>
  <sheetViews>
    <sheetView tabSelected="1" zoomScaleNormal="100" workbookViewId="0">
      <pane xSplit="1" topLeftCell="Z1" activePane="topRight" state="frozen"/>
      <selection pane="topRight" activeCell="AB7" sqref="AB7"/>
    </sheetView>
  </sheetViews>
  <sheetFormatPr defaultRowHeight="15" x14ac:dyDescent="0.25"/>
  <cols>
    <col min="1" max="1" width="15.7109375" style="15" customWidth="1"/>
    <col min="2" max="2" width="63.28515625" style="15" customWidth="1"/>
    <col min="3" max="5" width="15.7109375" style="15" customWidth="1"/>
    <col min="6" max="11" width="15.7109375" style="29" customWidth="1"/>
    <col min="12" max="19" width="15.7109375" style="14" customWidth="1"/>
    <col min="20" max="21" width="19.140625" style="29" customWidth="1"/>
    <col min="22" max="22" width="23.5703125" style="29" bestFit="1" customWidth="1"/>
    <col min="23" max="23" width="18.85546875" style="38" bestFit="1" customWidth="1"/>
    <col min="24" max="27" width="28.140625" style="38" customWidth="1"/>
    <col min="28" max="28" width="45.7109375" style="34" bestFit="1" customWidth="1"/>
    <col min="29" max="29" width="19.5703125" style="34" customWidth="1"/>
    <col min="30" max="30" width="12.5703125" style="29" customWidth="1"/>
    <col min="31" max="31" width="12.85546875" style="29" customWidth="1"/>
    <col min="32" max="32" width="9.140625" style="29" customWidth="1"/>
    <col min="33" max="33" width="45.7109375" style="29" customWidth="1"/>
    <col min="34" max="34" width="19.85546875" style="29" customWidth="1"/>
    <col min="35" max="35" width="26" style="29" customWidth="1"/>
    <col min="36" max="36" width="15.140625" style="29" customWidth="1"/>
    <col min="37" max="37" width="16.85546875" style="29" customWidth="1"/>
    <col min="38" max="38" width="15.5703125" style="29" bestFit="1" customWidth="1"/>
    <col min="39" max="39" width="13" style="29" bestFit="1" customWidth="1"/>
    <col min="40" max="40" width="20.7109375" style="29" customWidth="1"/>
    <col min="41" max="41" width="19.28515625" style="29" customWidth="1"/>
    <col min="42" max="43" width="14" style="29" bestFit="1" customWidth="1"/>
    <col min="44" max="44" width="19.85546875" style="29" bestFit="1" customWidth="1"/>
    <col min="45" max="45" width="28.85546875" style="29" customWidth="1"/>
    <col min="46" max="46" width="14.140625" style="29" bestFit="1" customWidth="1"/>
    <col min="47" max="47" width="9.140625" style="29"/>
  </cols>
  <sheetData>
    <row r="1" spans="1:47" s="1" customFormat="1" ht="24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30" t="s">
        <v>12</v>
      </c>
      <c r="N1" s="30" t="s">
        <v>72</v>
      </c>
      <c r="O1" s="35" t="s">
        <v>61</v>
      </c>
      <c r="P1" s="35" t="s">
        <v>60</v>
      </c>
      <c r="Q1" s="35" t="s">
        <v>62</v>
      </c>
      <c r="R1" s="33" t="s">
        <v>63</v>
      </c>
      <c r="S1" s="33" t="s">
        <v>64</v>
      </c>
      <c r="T1" s="33" t="s">
        <v>65</v>
      </c>
      <c r="U1" s="33" t="s">
        <v>306</v>
      </c>
      <c r="V1" s="9" t="s">
        <v>56</v>
      </c>
      <c r="W1" s="9" t="s">
        <v>66</v>
      </c>
      <c r="X1" s="9" t="s">
        <v>67</v>
      </c>
      <c r="Y1" s="9" t="s">
        <v>70</v>
      </c>
      <c r="Z1" s="9" t="s">
        <v>71</v>
      </c>
      <c r="AA1" s="9" t="s">
        <v>312</v>
      </c>
      <c r="AB1" s="9" t="s">
        <v>68</v>
      </c>
      <c r="AC1" s="9" t="s">
        <v>69</v>
      </c>
      <c r="AD1" s="9" t="s">
        <v>311</v>
      </c>
      <c r="AE1" s="9" t="s">
        <v>73</v>
      </c>
      <c r="AF1" s="9" t="s">
        <v>74</v>
      </c>
      <c r="AG1" s="9" t="s">
        <v>75</v>
      </c>
      <c r="AH1" s="9" t="s">
        <v>76</v>
      </c>
      <c r="AI1" s="9" t="s">
        <v>77</v>
      </c>
      <c r="AJ1" s="9" t="s">
        <v>78</v>
      </c>
      <c r="AK1" s="9" t="s">
        <v>79</v>
      </c>
      <c r="AL1" s="9" t="s">
        <v>80</v>
      </c>
      <c r="AM1" s="9" t="s">
        <v>81</v>
      </c>
      <c r="AN1" s="9" t="s">
        <v>82</v>
      </c>
      <c r="AO1" s="9" t="s">
        <v>83</v>
      </c>
    </row>
    <row r="2" spans="1:47" ht="15" customHeight="1" x14ac:dyDescent="0.25">
      <c r="A2" s="10" t="s">
        <v>84</v>
      </c>
      <c r="B2" s="11" t="s">
        <v>85</v>
      </c>
      <c r="C2" s="11" t="s">
        <v>86</v>
      </c>
      <c r="D2" s="11" t="s">
        <v>87</v>
      </c>
      <c r="E2" s="11" t="s">
        <v>88</v>
      </c>
      <c r="F2" s="11" t="s">
        <v>89</v>
      </c>
      <c r="G2" s="12">
        <v>420</v>
      </c>
      <c r="H2" s="12">
        <v>2500</v>
      </c>
      <c r="I2" s="12">
        <v>150</v>
      </c>
      <c r="J2" s="12">
        <v>900</v>
      </c>
      <c r="K2" s="12">
        <v>180</v>
      </c>
      <c r="L2" s="12">
        <v>640</v>
      </c>
      <c r="M2" s="31">
        <v>2350</v>
      </c>
      <c r="N2" s="14">
        <v>2900</v>
      </c>
      <c r="O2" s="36">
        <v>720</v>
      </c>
      <c r="P2" s="36">
        <v>300</v>
      </c>
      <c r="Q2" s="36" t="str">
        <f>IF(OR(Прайс[[#This Row],[Тип]]="Нижний",Прайс[[#This Row],[Тип]]="Пенал"),"560",IF(Прайс[[#This Row],[Тип]]="Верхний",315,0))</f>
        <v>560</v>
      </c>
      <c r="R2" s="16">
        <v>1.095</v>
      </c>
      <c r="S2" s="16">
        <v>1.0649999999999999</v>
      </c>
      <c r="T2" s="16">
        <v>1.3</v>
      </c>
      <c r="U2" s="16"/>
      <c r="V2" s="13"/>
      <c r="W2" s="15">
        <v>0</v>
      </c>
      <c r="X2" s="15">
        <v>7</v>
      </c>
      <c r="Y2" s="15">
        <v>1</v>
      </c>
      <c r="Z2" s="15" t="s">
        <v>88</v>
      </c>
      <c r="AA2" s="15" t="s">
        <v>313</v>
      </c>
      <c r="AB2" s="15" t="s">
        <v>88</v>
      </c>
      <c r="AC2" s="14" t="s">
        <v>90</v>
      </c>
      <c r="AD2" s="15" t="s">
        <v>88</v>
      </c>
      <c r="AE2" s="15"/>
      <c r="AF2" s="15"/>
      <c r="AG2" s="15">
        <v>0</v>
      </c>
      <c r="AH2" s="15">
        <v>0</v>
      </c>
      <c r="AI2" s="15">
        <v>0</v>
      </c>
      <c r="AJ2" s="15"/>
      <c r="AK2" s="15"/>
      <c r="AL2" s="15"/>
      <c r="AM2" s="15"/>
      <c r="AN2" s="15" t="s">
        <v>88</v>
      </c>
      <c r="AO2" s="15">
        <f>IF(Прайс[[#This Row],[Наличие подсветки на нижнем горизонте]]="Нет",0,'[2]комплекты фурнитуры'!$C$91)</f>
        <v>0</v>
      </c>
      <c r="AP2"/>
      <c r="AQ2"/>
      <c r="AR2"/>
      <c r="AS2"/>
      <c r="AT2"/>
      <c r="AU2"/>
    </row>
    <row r="3" spans="1:47" ht="15" customHeight="1" x14ac:dyDescent="0.25">
      <c r="A3" s="17" t="s">
        <v>91</v>
      </c>
      <c r="B3" s="11" t="s">
        <v>85</v>
      </c>
      <c r="C3" s="11" t="s">
        <v>92</v>
      </c>
      <c r="D3" s="11" t="s">
        <v>93</v>
      </c>
      <c r="E3" s="11" t="s">
        <v>88</v>
      </c>
      <c r="F3" s="11" t="s">
        <v>89</v>
      </c>
      <c r="G3" s="12">
        <v>480</v>
      </c>
      <c r="H3" s="12">
        <v>960</v>
      </c>
      <c r="I3" s="12">
        <v>150</v>
      </c>
      <c r="J3" s="12">
        <v>650</v>
      </c>
      <c r="K3" s="12">
        <v>180</v>
      </c>
      <c r="L3" s="12">
        <v>640</v>
      </c>
      <c r="M3" s="31">
        <v>2350</v>
      </c>
      <c r="N3" s="14">
        <v>2900</v>
      </c>
      <c r="O3" s="36">
        <v>720</v>
      </c>
      <c r="P3" s="36">
        <v>300</v>
      </c>
      <c r="Q3" s="36" t="str">
        <f>IF(OR(Прайс[[#This Row],[Тип]]="Нижний",Прайс[[#This Row],[Тип]]="Пенал"),"560",IF(Прайс[[#This Row],[Тип]]="Верхний",315,0))</f>
        <v>560</v>
      </c>
      <c r="R3" s="16">
        <v>1.08</v>
      </c>
      <c r="S3" s="16">
        <v>1.0649999999999999</v>
      </c>
      <c r="T3" s="16">
        <v>1.3</v>
      </c>
      <c r="U3" s="16"/>
      <c r="V3" s="13"/>
      <c r="W3" s="15">
        <v>0</v>
      </c>
      <c r="X3" s="15">
        <v>7</v>
      </c>
      <c r="Y3" s="15">
        <v>1</v>
      </c>
      <c r="Z3" s="15" t="s">
        <v>88</v>
      </c>
      <c r="AA3" s="15" t="s">
        <v>313</v>
      </c>
      <c r="AB3" s="15" t="s">
        <v>88</v>
      </c>
      <c r="AC3" s="14" t="s">
        <v>90</v>
      </c>
      <c r="AD3" s="15" t="s">
        <v>88</v>
      </c>
      <c r="AE3" s="15"/>
      <c r="AF3" s="15"/>
      <c r="AG3" s="15">
        <v>1</v>
      </c>
      <c r="AH3" s="15">
        <v>0</v>
      </c>
      <c r="AI3" s="15">
        <v>0</v>
      </c>
      <c r="AJ3" s="15"/>
      <c r="AK3" s="15"/>
      <c r="AL3" s="15"/>
      <c r="AM3" s="15"/>
      <c r="AN3" s="15" t="s">
        <v>88</v>
      </c>
      <c r="AO3" s="15">
        <f>IF(Прайс[[#This Row],[Наличие подсветки на нижнем горизонте]]="Нет",0,'[2]комплекты фурнитуры'!$C$91)</f>
        <v>0</v>
      </c>
      <c r="AP3"/>
      <c r="AQ3"/>
      <c r="AR3"/>
      <c r="AS3"/>
      <c r="AT3"/>
      <c r="AU3"/>
    </row>
    <row r="4" spans="1:47" ht="15" customHeight="1" x14ac:dyDescent="0.25">
      <c r="A4" s="17" t="s">
        <v>94</v>
      </c>
      <c r="B4" s="11" t="s">
        <v>85</v>
      </c>
      <c r="C4" s="11" t="s">
        <v>95</v>
      </c>
      <c r="D4" s="11" t="s">
        <v>93</v>
      </c>
      <c r="E4" s="11" t="s">
        <v>88</v>
      </c>
      <c r="F4" s="11" t="s">
        <v>89</v>
      </c>
      <c r="G4" s="12">
        <v>480</v>
      </c>
      <c r="H4" s="12">
        <v>960</v>
      </c>
      <c r="I4" s="12">
        <v>400</v>
      </c>
      <c r="J4" s="12">
        <v>900</v>
      </c>
      <c r="K4" s="12">
        <v>180</v>
      </c>
      <c r="L4" s="12">
        <v>640</v>
      </c>
      <c r="M4" s="31">
        <v>2350</v>
      </c>
      <c r="N4" s="14">
        <v>2900</v>
      </c>
      <c r="O4" s="36">
        <v>720</v>
      </c>
      <c r="P4" s="36">
        <v>300</v>
      </c>
      <c r="Q4" s="36" t="str">
        <f>IF(OR(Прайс[[#This Row],[Тип]]="Нижний",Прайс[[#This Row],[Тип]]="Пенал"),"560",IF(Прайс[[#This Row],[Тип]]="Верхний",315,0))</f>
        <v>560</v>
      </c>
      <c r="R4" s="16">
        <v>1.08</v>
      </c>
      <c r="S4" s="16">
        <v>1.0649999999999999</v>
      </c>
      <c r="T4" s="16">
        <v>1.3</v>
      </c>
      <c r="U4" s="16"/>
      <c r="V4" s="13"/>
      <c r="W4" s="15">
        <v>0</v>
      </c>
      <c r="X4" s="15">
        <v>7</v>
      </c>
      <c r="Y4" s="15">
        <v>1</v>
      </c>
      <c r="Z4" s="15" t="s">
        <v>88</v>
      </c>
      <c r="AA4" s="15" t="s">
        <v>313</v>
      </c>
      <c r="AB4" s="15" t="s">
        <v>88</v>
      </c>
      <c r="AC4" s="14" t="s">
        <v>90</v>
      </c>
      <c r="AD4" s="15" t="s">
        <v>88</v>
      </c>
      <c r="AE4" s="15"/>
      <c r="AF4" s="15"/>
      <c r="AG4" s="15">
        <v>2</v>
      </c>
      <c r="AH4" s="15">
        <v>0</v>
      </c>
      <c r="AI4" s="15">
        <v>0</v>
      </c>
      <c r="AJ4" s="15"/>
      <c r="AK4" s="15"/>
      <c r="AL4" s="15"/>
      <c r="AM4" s="15"/>
      <c r="AN4" s="15" t="s">
        <v>88</v>
      </c>
      <c r="AO4" s="15">
        <f>IF(Прайс[[#This Row],[Наличие подсветки на нижнем горизонте]]="Нет",0,'[2]комплекты фурнитуры'!$C$91)</f>
        <v>0</v>
      </c>
      <c r="AP4"/>
      <c r="AQ4"/>
      <c r="AR4"/>
      <c r="AS4"/>
      <c r="AT4"/>
      <c r="AU4"/>
    </row>
    <row r="5" spans="1:47" ht="15" customHeight="1" x14ac:dyDescent="0.25">
      <c r="A5" s="17" t="s">
        <v>96</v>
      </c>
      <c r="B5" s="11" t="s">
        <v>85</v>
      </c>
      <c r="C5" s="11" t="s">
        <v>97</v>
      </c>
      <c r="D5" s="11" t="s">
        <v>93</v>
      </c>
      <c r="E5" s="11" t="s">
        <v>88</v>
      </c>
      <c r="F5" s="11" t="s">
        <v>98</v>
      </c>
      <c r="G5" s="12">
        <v>720</v>
      </c>
      <c r="H5" s="12">
        <v>880</v>
      </c>
      <c r="I5" s="12">
        <v>150</v>
      </c>
      <c r="J5" s="12">
        <v>150</v>
      </c>
      <c r="K5" s="12">
        <v>515</v>
      </c>
      <c r="L5" s="12">
        <v>640</v>
      </c>
      <c r="M5" s="31">
        <v>2350</v>
      </c>
      <c r="N5" s="14">
        <v>2900</v>
      </c>
      <c r="O5" s="36">
        <v>720</v>
      </c>
      <c r="P5" s="36">
        <v>300</v>
      </c>
      <c r="Q5" s="36" t="str">
        <f>IF(OR(Прайс[[#This Row],[Тип]]="Нижний",Прайс[[#This Row],[Тип]]="Пенал"),"560",IF(Прайс[[#This Row],[Тип]]="Верхний",315,0))</f>
        <v>560</v>
      </c>
      <c r="R5" s="16">
        <v>1.08</v>
      </c>
      <c r="S5" s="16">
        <v>1.0649999999999999</v>
      </c>
      <c r="T5" s="16">
        <v>1.3</v>
      </c>
      <c r="U5" s="16"/>
      <c r="V5" s="13"/>
      <c r="W5" s="15">
        <v>0</v>
      </c>
      <c r="X5" s="15">
        <v>7</v>
      </c>
      <c r="Y5" s="15">
        <v>1</v>
      </c>
      <c r="Z5" s="15" t="s">
        <v>88</v>
      </c>
      <c r="AA5" s="15">
        <v>0</v>
      </c>
      <c r="AB5" s="15" t="s">
        <v>88</v>
      </c>
      <c r="AC5" s="14" t="s">
        <v>90</v>
      </c>
      <c r="AD5" s="15" t="s">
        <v>88</v>
      </c>
      <c r="AE5" s="15"/>
      <c r="AF5" s="15"/>
      <c r="AG5" s="15">
        <v>1</v>
      </c>
      <c r="AH5" s="15">
        <v>0</v>
      </c>
      <c r="AI5" s="15">
        <v>0</v>
      </c>
      <c r="AJ5" s="15"/>
      <c r="AK5" s="15"/>
      <c r="AL5" s="15"/>
      <c r="AM5" s="15"/>
      <c r="AN5" s="15" t="s">
        <v>88</v>
      </c>
      <c r="AO5" s="15">
        <f>IF(Прайс[[#This Row],[Наличие подсветки на нижнем горизонте]]="Нет",0,'[2]комплекты фурнитуры'!$C$91)</f>
        <v>0</v>
      </c>
      <c r="AP5"/>
      <c r="AQ5"/>
      <c r="AR5"/>
      <c r="AS5"/>
      <c r="AT5"/>
      <c r="AU5"/>
    </row>
    <row r="6" spans="1:47" ht="15" customHeight="1" x14ac:dyDescent="0.25">
      <c r="A6" s="17" t="s">
        <v>99</v>
      </c>
      <c r="B6" s="11" t="s">
        <v>85</v>
      </c>
      <c r="C6" s="11" t="s">
        <v>100</v>
      </c>
      <c r="D6" s="11" t="s">
        <v>93</v>
      </c>
      <c r="E6" s="11" t="s">
        <v>88</v>
      </c>
      <c r="F6" s="11" t="s">
        <v>98</v>
      </c>
      <c r="G6" s="12">
        <v>720</v>
      </c>
      <c r="H6" s="12">
        <v>880</v>
      </c>
      <c r="I6" s="12">
        <v>450</v>
      </c>
      <c r="J6" s="12">
        <v>450</v>
      </c>
      <c r="K6" s="12">
        <v>515</v>
      </c>
      <c r="L6" s="12">
        <v>640</v>
      </c>
      <c r="M6" s="31">
        <v>2350</v>
      </c>
      <c r="N6" s="14">
        <v>2900</v>
      </c>
      <c r="O6" s="36">
        <v>720</v>
      </c>
      <c r="P6" s="36">
        <v>300</v>
      </c>
      <c r="Q6" s="36" t="str">
        <f>IF(OR(Прайс[[#This Row],[Тип]]="Нижний",Прайс[[#This Row],[Тип]]="Пенал"),"560",IF(Прайс[[#This Row],[Тип]]="Верхний",315,0))</f>
        <v>560</v>
      </c>
      <c r="R6" s="16">
        <v>1.08</v>
      </c>
      <c r="S6" s="16">
        <v>1.0649999999999999</v>
      </c>
      <c r="T6" s="16">
        <v>1.3</v>
      </c>
      <c r="U6" s="16"/>
      <c r="V6" s="13"/>
      <c r="W6" s="15">
        <v>0</v>
      </c>
      <c r="X6" s="15">
        <v>7</v>
      </c>
      <c r="Y6" s="15">
        <v>1</v>
      </c>
      <c r="Z6" s="15" t="s">
        <v>88</v>
      </c>
      <c r="AA6" s="15">
        <v>0</v>
      </c>
      <c r="AB6" s="15" t="s">
        <v>88</v>
      </c>
      <c r="AC6" s="14" t="s">
        <v>90</v>
      </c>
      <c r="AD6" s="15" t="s">
        <v>88</v>
      </c>
      <c r="AE6" s="15"/>
      <c r="AF6" s="15"/>
      <c r="AG6" s="15">
        <v>1</v>
      </c>
      <c r="AH6" s="15">
        <v>0</v>
      </c>
      <c r="AI6" s="15">
        <v>0</v>
      </c>
      <c r="AJ6" s="15"/>
      <c r="AK6" s="15"/>
      <c r="AL6" s="15"/>
      <c r="AM6" s="15"/>
      <c r="AN6" s="15" t="s">
        <v>88</v>
      </c>
      <c r="AO6" s="15">
        <f>IF(Прайс[[#This Row],[Наличие подсветки на нижнем горизонте]]="Нет",0,'[2]комплекты фурнитуры'!$C$91)</f>
        <v>0</v>
      </c>
      <c r="AP6"/>
      <c r="AQ6"/>
      <c r="AR6"/>
      <c r="AS6"/>
      <c r="AT6"/>
      <c r="AU6"/>
    </row>
    <row r="7" spans="1:47" x14ac:dyDescent="0.25">
      <c r="A7" s="17" t="s">
        <v>101</v>
      </c>
      <c r="B7" s="11" t="s">
        <v>85</v>
      </c>
      <c r="C7" s="11" t="s">
        <v>102</v>
      </c>
      <c r="D7" s="11" t="s">
        <v>93</v>
      </c>
      <c r="E7" s="11" t="s">
        <v>88</v>
      </c>
      <c r="F7" s="11" t="s">
        <v>103</v>
      </c>
      <c r="G7" s="12">
        <v>600</v>
      </c>
      <c r="H7" s="12">
        <v>750</v>
      </c>
      <c r="I7" s="12">
        <v>300</v>
      </c>
      <c r="J7" s="12">
        <v>600</v>
      </c>
      <c r="K7" s="12">
        <v>250</v>
      </c>
      <c r="L7" s="12">
        <v>640</v>
      </c>
      <c r="M7" s="31">
        <v>2380</v>
      </c>
      <c r="N7" s="14">
        <v>2990</v>
      </c>
      <c r="O7" s="36">
        <v>720</v>
      </c>
      <c r="P7" s="36">
        <v>450</v>
      </c>
      <c r="Q7" s="36" t="str">
        <f>IF(OR(Прайс[[#This Row],[Тип]]="Нижний",Прайс[[#This Row],[Тип]]="Пенал"),"560",IF(Прайс[[#This Row],[Тип]]="Верхний",315,0))</f>
        <v>560</v>
      </c>
      <c r="R7" s="16">
        <v>1.08</v>
      </c>
      <c r="S7" s="16">
        <v>1.0649999999999999</v>
      </c>
      <c r="T7" s="16">
        <v>1.3</v>
      </c>
      <c r="U7" s="16"/>
      <c r="V7" s="13"/>
      <c r="W7" s="15">
        <v>0</v>
      </c>
      <c r="X7" s="15">
        <v>0</v>
      </c>
      <c r="Y7" s="15">
        <v>0</v>
      </c>
      <c r="Z7" s="15" t="s">
        <v>88</v>
      </c>
      <c r="AA7" s="15">
        <v>0</v>
      </c>
      <c r="AB7" s="15" t="s">
        <v>104</v>
      </c>
      <c r="AC7" s="14" t="s">
        <v>90</v>
      </c>
      <c r="AD7" s="15" t="s">
        <v>88</v>
      </c>
      <c r="AE7" s="15"/>
      <c r="AF7" s="15"/>
      <c r="AG7" s="15">
        <v>1</v>
      </c>
      <c r="AH7" s="15">
        <v>0</v>
      </c>
      <c r="AI7" s="15">
        <v>0</v>
      </c>
      <c r="AJ7" s="15"/>
      <c r="AK7" s="15"/>
      <c r="AL7" s="15"/>
      <c r="AM7" s="15"/>
      <c r="AN7" s="15" t="s">
        <v>88</v>
      </c>
      <c r="AO7" s="15">
        <f>IF(Прайс[[#This Row],[Наличие подсветки на нижнем горизонте]]="Нет",0,'[2]комплекты фурнитуры'!$C$91)</f>
        <v>0</v>
      </c>
      <c r="AP7"/>
      <c r="AQ7"/>
      <c r="AR7"/>
      <c r="AS7"/>
      <c r="AT7"/>
      <c r="AU7"/>
    </row>
    <row r="8" spans="1:47" s="2" customFormat="1" ht="15" customHeight="1" x14ac:dyDescent="0.25">
      <c r="A8" s="17" t="s">
        <v>105</v>
      </c>
      <c r="B8" s="11" t="s">
        <v>85</v>
      </c>
      <c r="C8" s="11" t="s">
        <v>106</v>
      </c>
      <c r="D8" s="11" t="s">
        <v>93</v>
      </c>
      <c r="E8" s="11" t="s">
        <v>88</v>
      </c>
      <c r="F8" s="11" t="s">
        <v>103</v>
      </c>
      <c r="G8" s="12">
        <v>600</v>
      </c>
      <c r="H8" s="12">
        <v>750</v>
      </c>
      <c r="I8" s="12">
        <v>400</v>
      </c>
      <c r="J8" s="12">
        <v>900</v>
      </c>
      <c r="K8" s="12">
        <v>250</v>
      </c>
      <c r="L8" s="12">
        <v>640</v>
      </c>
      <c r="M8" s="31">
        <v>2380</v>
      </c>
      <c r="N8" s="14">
        <v>2990</v>
      </c>
      <c r="O8" s="36">
        <v>720</v>
      </c>
      <c r="P8" s="36">
        <v>450</v>
      </c>
      <c r="Q8" s="36" t="str">
        <f>IF(OR(Прайс[[#This Row],[Тип]]="Нижний",Прайс[[#This Row],[Тип]]="Пенал"),"560",IF(Прайс[[#This Row],[Тип]]="Верхний",315,0))</f>
        <v>560</v>
      </c>
      <c r="R8" s="16">
        <v>1.08</v>
      </c>
      <c r="S8" s="16">
        <v>1.0649999999999999</v>
      </c>
      <c r="T8" s="16">
        <v>1.3</v>
      </c>
      <c r="U8" s="16"/>
      <c r="V8" s="13"/>
      <c r="W8" s="15">
        <v>0</v>
      </c>
      <c r="X8" s="15">
        <v>0</v>
      </c>
      <c r="Y8" s="15">
        <v>0</v>
      </c>
      <c r="Z8" s="15" t="s">
        <v>88</v>
      </c>
      <c r="AA8" s="15">
        <v>0</v>
      </c>
      <c r="AB8" s="15" t="s">
        <v>104</v>
      </c>
      <c r="AC8" s="14" t="s">
        <v>90</v>
      </c>
      <c r="AD8" s="15" t="s">
        <v>88</v>
      </c>
      <c r="AE8" s="15"/>
      <c r="AF8" s="15"/>
      <c r="AG8" s="15">
        <v>2</v>
      </c>
      <c r="AH8" s="15">
        <v>0</v>
      </c>
      <c r="AI8" s="15">
        <v>0</v>
      </c>
      <c r="AJ8" s="15"/>
      <c r="AK8" s="15"/>
      <c r="AL8" s="15"/>
      <c r="AM8" s="15"/>
      <c r="AN8" s="15" t="s">
        <v>88</v>
      </c>
      <c r="AO8" s="15">
        <f>IF(Прайс[[#This Row],[Наличие подсветки на нижнем горизонте]]="Нет",0,'[2]комплекты фурнитуры'!$C$91)</f>
        <v>0</v>
      </c>
    </row>
    <row r="9" spans="1:47" ht="15" customHeight="1" x14ac:dyDescent="0.25">
      <c r="A9" s="17" t="s">
        <v>107</v>
      </c>
      <c r="B9" s="11" t="s">
        <v>85</v>
      </c>
      <c r="C9" s="11" t="s">
        <v>108</v>
      </c>
      <c r="D9" s="11" t="s">
        <v>109</v>
      </c>
      <c r="E9" s="11" t="s">
        <v>88</v>
      </c>
      <c r="F9" s="11" t="s">
        <v>89</v>
      </c>
      <c r="G9" s="12">
        <v>720</v>
      </c>
      <c r="H9" s="12">
        <v>720</v>
      </c>
      <c r="I9" s="12">
        <v>710</v>
      </c>
      <c r="J9" s="12">
        <v>950</v>
      </c>
      <c r="K9" s="12">
        <v>360</v>
      </c>
      <c r="L9" s="12">
        <v>560</v>
      </c>
      <c r="M9" s="31">
        <v>3200</v>
      </c>
      <c r="N9" s="14">
        <v>4030</v>
      </c>
      <c r="O9" s="36">
        <v>720</v>
      </c>
      <c r="P9" s="36">
        <v>750</v>
      </c>
      <c r="Q9" s="36" t="str">
        <f>IF(OR(Прайс[[#This Row],[Тип]]="Нижний",Прайс[[#This Row],[Тип]]="Пенал"),"560",IF(Прайс[[#This Row],[Тип]]="Верхний",315,0))</f>
        <v>560</v>
      </c>
      <c r="R9" s="16">
        <v>1.08</v>
      </c>
      <c r="S9" s="16">
        <v>1.0649999999999999</v>
      </c>
      <c r="T9" s="16">
        <v>1.3</v>
      </c>
      <c r="U9" s="16"/>
      <c r="V9" s="13"/>
      <c r="W9" s="15">
        <v>0</v>
      </c>
      <c r="X9" s="15">
        <v>2</v>
      </c>
      <c r="Y9" s="15">
        <v>1</v>
      </c>
      <c r="Z9" s="15" t="s">
        <v>88</v>
      </c>
      <c r="AA9" s="15" t="s">
        <v>314</v>
      </c>
      <c r="AB9" s="15" t="s">
        <v>104</v>
      </c>
      <c r="AC9" s="14" t="s">
        <v>90</v>
      </c>
      <c r="AD9" s="15" t="s">
        <v>88</v>
      </c>
      <c r="AE9" s="15"/>
      <c r="AF9" s="15"/>
      <c r="AG9" s="15">
        <v>1</v>
      </c>
      <c r="AH9" s="15">
        <v>0</v>
      </c>
      <c r="AI9" s="15">
        <v>0</v>
      </c>
      <c r="AJ9" s="15"/>
      <c r="AK9" s="15"/>
      <c r="AL9" s="15"/>
      <c r="AM9" s="15"/>
      <c r="AN9" s="15" t="s">
        <v>88</v>
      </c>
      <c r="AO9" s="15">
        <f>IF(Прайс[[#This Row],[Наличие подсветки на нижнем горизонте]]="Нет",0,'[2]комплекты фурнитуры'!$C$91)</f>
        <v>0</v>
      </c>
      <c r="AP9"/>
      <c r="AQ9"/>
      <c r="AR9"/>
      <c r="AS9"/>
      <c r="AT9"/>
      <c r="AU9"/>
    </row>
    <row r="10" spans="1:47" ht="15" customHeight="1" x14ac:dyDescent="0.25">
      <c r="A10" s="10" t="s">
        <v>110</v>
      </c>
      <c r="B10" s="11" t="s">
        <v>85</v>
      </c>
      <c r="C10" s="11" t="s">
        <v>111</v>
      </c>
      <c r="D10" s="11" t="s">
        <v>109</v>
      </c>
      <c r="E10" s="11" t="s">
        <v>88</v>
      </c>
      <c r="F10" s="11" t="s">
        <v>89</v>
      </c>
      <c r="G10" s="12">
        <v>720</v>
      </c>
      <c r="H10" s="12">
        <v>720</v>
      </c>
      <c r="I10" s="12">
        <v>810</v>
      </c>
      <c r="J10" s="12">
        <v>1050</v>
      </c>
      <c r="K10" s="12">
        <v>360</v>
      </c>
      <c r="L10" s="12">
        <v>560</v>
      </c>
      <c r="M10" s="31">
        <v>3200</v>
      </c>
      <c r="N10" s="14">
        <v>4030</v>
      </c>
      <c r="O10" s="36">
        <v>720</v>
      </c>
      <c r="P10" s="36">
        <v>750</v>
      </c>
      <c r="Q10" s="36" t="str">
        <f>IF(OR(Прайс[[#This Row],[Тип]]="Нижний",Прайс[[#This Row],[Тип]]="Пенал"),"560",IF(Прайс[[#This Row],[Тип]]="Верхний",315,0))</f>
        <v>560</v>
      </c>
      <c r="R10" s="16">
        <v>1.08</v>
      </c>
      <c r="S10" s="16">
        <v>1.0649999999999999</v>
      </c>
      <c r="T10" s="16">
        <v>1.3</v>
      </c>
      <c r="U10" s="16"/>
      <c r="V10" s="13"/>
      <c r="W10" s="15">
        <v>0</v>
      </c>
      <c r="X10" s="15">
        <v>2</v>
      </c>
      <c r="Y10" s="15">
        <v>1</v>
      </c>
      <c r="Z10" s="15" t="s">
        <v>88</v>
      </c>
      <c r="AA10" s="15" t="s">
        <v>314</v>
      </c>
      <c r="AB10" s="15" t="s">
        <v>104</v>
      </c>
      <c r="AC10" s="14" t="s">
        <v>90</v>
      </c>
      <c r="AD10" s="15" t="s">
        <v>88</v>
      </c>
      <c r="AE10" s="15"/>
      <c r="AF10" s="15"/>
      <c r="AG10" s="15">
        <v>1</v>
      </c>
      <c r="AH10" s="15">
        <v>0</v>
      </c>
      <c r="AI10" s="15">
        <v>0</v>
      </c>
      <c r="AJ10" s="15"/>
      <c r="AK10" s="15"/>
      <c r="AL10" s="15"/>
      <c r="AM10" s="15"/>
      <c r="AN10" s="15" t="s">
        <v>88</v>
      </c>
      <c r="AO10" s="15">
        <f>IF(Прайс[[#This Row],[Наличие подсветки на нижнем горизонте]]="Нет",0,'[2]комплекты фурнитуры'!$C$91)</f>
        <v>0</v>
      </c>
      <c r="AP10"/>
      <c r="AQ10"/>
      <c r="AR10"/>
      <c r="AS10"/>
      <c r="AT10"/>
      <c r="AU10"/>
    </row>
    <row r="11" spans="1:47" ht="15" customHeight="1" x14ac:dyDescent="0.25">
      <c r="A11" s="17" t="s">
        <v>112</v>
      </c>
      <c r="B11" s="11" t="s">
        <v>85</v>
      </c>
      <c r="C11" s="11" t="s">
        <v>113</v>
      </c>
      <c r="D11" s="11" t="s">
        <v>109</v>
      </c>
      <c r="E11" s="11" t="s">
        <v>88</v>
      </c>
      <c r="F11" s="11" t="s">
        <v>103</v>
      </c>
      <c r="G11" s="12">
        <v>720</v>
      </c>
      <c r="H11" s="12">
        <v>720</v>
      </c>
      <c r="I11" s="12">
        <v>710</v>
      </c>
      <c r="J11" s="12">
        <v>950</v>
      </c>
      <c r="K11" s="12">
        <v>360</v>
      </c>
      <c r="L11" s="12">
        <v>560</v>
      </c>
      <c r="M11" s="31">
        <v>2980</v>
      </c>
      <c r="N11" s="14">
        <v>3840</v>
      </c>
      <c r="O11" s="36">
        <v>720</v>
      </c>
      <c r="P11" s="36">
        <v>750</v>
      </c>
      <c r="Q11" s="36" t="str">
        <f>IF(OR(Прайс[[#This Row],[Тип]]="Нижний",Прайс[[#This Row],[Тип]]="Пенал"),"560",IF(Прайс[[#This Row],[Тип]]="Верхний",315,0))</f>
        <v>560</v>
      </c>
      <c r="R11" s="16">
        <v>1.08</v>
      </c>
      <c r="S11" s="16">
        <v>1.0649999999999999</v>
      </c>
      <c r="T11" s="16">
        <v>0</v>
      </c>
      <c r="U11" s="16"/>
      <c r="V11" s="13"/>
      <c r="W11" s="15">
        <v>0</v>
      </c>
      <c r="X11" s="15">
        <v>0</v>
      </c>
      <c r="Y11" s="15">
        <v>0</v>
      </c>
      <c r="Z11" s="15" t="s">
        <v>88</v>
      </c>
      <c r="AA11" s="15">
        <v>0</v>
      </c>
      <c r="AB11" s="15" t="s">
        <v>104</v>
      </c>
      <c r="AC11" s="14" t="s">
        <v>90</v>
      </c>
      <c r="AD11" s="15" t="s">
        <v>88</v>
      </c>
      <c r="AE11" s="15"/>
      <c r="AF11" s="15"/>
      <c r="AG11" s="15">
        <v>1</v>
      </c>
      <c r="AH11" s="15">
        <v>0</v>
      </c>
      <c r="AI11" s="15">
        <v>0</v>
      </c>
      <c r="AJ11" s="15"/>
      <c r="AK11" s="15"/>
      <c r="AL11" s="15"/>
      <c r="AM11" s="15"/>
      <c r="AN11" s="15" t="s">
        <v>88</v>
      </c>
      <c r="AO11" s="15">
        <f>IF(Прайс[[#This Row],[Наличие подсветки на нижнем горизонте]]="Нет",0,'[2]комплекты фурнитуры'!$C$91)</f>
        <v>0</v>
      </c>
      <c r="AP11"/>
      <c r="AQ11"/>
      <c r="AR11"/>
      <c r="AS11"/>
      <c r="AT11"/>
      <c r="AU11"/>
    </row>
    <row r="12" spans="1:47" ht="15" customHeight="1" x14ac:dyDescent="0.25">
      <c r="A12" s="10" t="s">
        <v>114</v>
      </c>
      <c r="B12" s="11" t="s">
        <v>85</v>
      </c>
      <c r="C12" s="11" t="s">
        <v>115</v>
      </c>
      <c r="D12" s="11" t="s">
        <v>109</v>
      </c>
      <c r="E12" s="11" t="s">
        <v>88</v>
      </c>
      <c r="F12" s="11" t="s">
        <v>103</v>
      </c>
      <c r="G12" s="12">
        <v>720</v>
      </c>
      <c r="H12" s="12">
        <v>720</v>
      </c>
      <c r="I12" s="12">
        <v>810</v>
      </c>
      <c r="J12" s="12">
        <v>1050</v>
      </c>
      <c r="K12" s="12">
        <v>360</v>
      </c>
      <c r="L12" s="12">
        <v>560</v>
      </c>
      <c r="M12" s="31">
        <v>2980</v>
      </c>
      <c r="N12" s="14">
        <v>3840</v>
      </c>
      <c r="O12" s="36">
        <v>720</v>
      </c>
      <c r="P12" s="36">
        <v>750</v>
      </c>
      <c r="Q12" s="36" t="str">
        <f>IF(OR(Прайс[[#This Row],[Тип]]="Нижний",Прайс[[#This Row],[Тип]]="Пенал"),"560",IF(Прайс[[#This Row],[Тип]]="Верхний",315,0))</f>
        <v>560</v>
      </c>
      <c r="R12" s="16">
        <v>1.08</v>
      </c>
      <c r="S12" s="16">
        <v>1.0649999999999999</v>
      </c>
      <c r="T12" s="16">
        <v>0</v>
      </c>
      <c r="U12" s="16"/>
      <c r="V12" s="13"/>
      <c r="W12" s="15">
        <v>0</v>
      </c>
      <c r="X12" s="15">
        <v>0</v>
      </c>
      <c r="Y12" s="15">
        <v>0</v>
      </c>
      <c r="Z12" s="15" t="s">
        <v>88</v>
      </c>
      <c r="AA12" s="15">
        <v>0</v>
      </c>
      <c r="AB12" s="15" t="s">
        <v>104</v>
      </c>
      <c r="AC12" s="14" t="s">
        <v>90</v>
      </c>
      <c r="AD12" s="15" t="s">
        <v>88</v>
      </c>
      <c r="AE12" s="15"/>
      <c r="AF12" s="15"/>
      <c r="AG12" s="15">
        <v>1</v>
      </c>
      <c r="AH12" s="15">
        <v>0</v>
      </c>
      <c r="AI12" s="15">
        <v>0</v>
      </c>
      <c r="AJ12" s="15"/>
      <c r="AK12" s="15"/>
      <c r="AL12" s="15"/>
      <c r="AM12" s="15"/>
      <c r="AN12" s="15" t="s">
        <v>88</v>
      </c>
      <c r="AO12" s="15">
        <f>IF(Прайс[[#This Row],[Наличие подсветки на нижнем горизонте]]="Нет",0,'[2]комплекты фурнитуры'!$C$91)</f>
        <v>0</v>
      </c>
      <c r="AP12"/>
      <c r="AQ12"/>
      <c r="AR12"/>
      <c r="AS12"/>
      <c r="AT12"/>
      <c r="AU12"/>
    </row>
    <row r="13" spans="1:47" s="3" customFormat="1" ht="15" customHeight="1" x14ac:dyDescent="0.25">
      <c r="A13" s="17" t="s">
        <v>116</v>
      </c>
      <c r="B13" s="11" t="s">
        <v>85</v>
      </c>
      <c r="C13" s="11" t="s">
        <v>117</v>
      </c>
      <c r="D13" s="11" t="s">
        <v>93</v>
      </c>
      <c r="E13" s="11" t="s">
        <v>88</v>
      </c>
      <c r="F13" s="11" t="s">
        <v>118</v>
      </c>
      <c r="G13" s="12">
        <v>720</v>
      </c>
      <c r="H13" s="12">
        <v>720</v>
      </c>
      <c r="I13" s="12">
        <v>300</v>
      </c>
      <c r="J13" s="12">
        <v>600</v>
      </c>
      <c r="K13" s="12">
        <v>525</v>
      </c>
      <c r="L13" s="12">
        <v>560</v>
      </c>
      <c r="M13" s="31">
        <v>2640</v>
      </c>
      <c r="N13" s="14">
        <v>3240</v>
      </c>
      <c r="O13" s="36">
        <v>720</v>
      </c>
      <c r="P13" s="36">
        <v>300</v>
      </c>
      <c r="Q13" s="36" t="str">
        <f>IF(OR(Прайс[[#This Row],[Тип]]="Нижний",Прайс[[#This Row],[Тип]]="Пенал"),"560",IF(Прайс[[#This Row],[Тип]]="Верхний",315,0))</f>
        <v>560</v>
      </c>
      <c r="R13" s="16">
        <v>1.08</v>
      </c>
      <c r="S13" s="16">
        <v>1.0649999999999999</v>
      </c>
      <c r="T13" s="16">
        <v>0</v>
      </c>
      <c r="U13" s="16"/>
      <c r="V13" s="13"/>
      <c r="W13" s="15">
        <v>0</v>
      </c>
      <c r="X13" s="15">
        <v>1</v>
      </c>
      <c r="Y13" s="15">
        <v>1</v>
      </c>
      <c r="Z13" s="15" t="s">
        <v>88</v>
      </c>
      <c r="AA13" s="15" t="s">
        <v>313</v>
      </c>
      <c r="AB13" s="15" t="s">
        <v>104</v>
      </c>
      <c r="AC13" s="14" t="s">
        <v>119</v>
      </c>
      <c r="AD13" s="15" t="s">
        <v>88</v>
      </c>
      <c r="AE13" s="15"/>
      <c r="AF13" s="15"/>
      <c r="AG13" s="15">
        <v>2</v>
      </c>
      <c r="AH13" s="15">
        <v>0</v>
      </c>
      <c r="AI13" s="15">
        <v>0</v>
      </c>
      <c r="AJ13" s="15"/>
      <c r="AK13" s="15"/>
      <c r="AL13" s="15"/>
      <c r="AM13" s="15"/>
      <c r="AN13" s="15" t="s">
        <v>88</v>
      </c>
      <c r="AO13" s="15">
        <f>IF(Прайс[[#This Row],[Наличие подсветки на нижнем горизонте]]="Нет",0,'[2]комплекты фурнитуры'!$C$91)</f>
        <v>0</v>
      </c>
    </row>
    <row r="14" spans="1:47" s="3" customFormat="1" ht="15" customHeight="1" x14ac:dyDescent="0.25">
      <c r="A14" s="17" t="s">
        <v>120</v>
      </c>
      <c r="B14" s="11" t="s">
        <v>85</v>
      </c>
      <c r="C14" s="11" t="s">
        <v>121</v>
      </c>
      <c r="D14" s="11" t="s">
        <v>93</v>
      </c>
      <c r="E14" s="11" t="s">
        <v>88</v>
      </c>
      <c r="F14" s="11" t="s">
        <v>118</v>
      </c>
      <c r="G14" s="12">
        <v>720</v>
      </c>
      <c r="H14" s="12">
        <v>720</v>
      </c>
      <c r="I14" s="12">
        <v>500</v>
      </c>
      <c r="J14" s="12">
        <v>900</v>
      </c>
      <c r="K14" s="12">
        <v>525</v>
      </c>
      <c r="L14" s="12">
        <v>560</v>
      </c>
      <c r="M14" s="31">
        <v>2640</v>
      </c>
      <c r="N14" s="14">
        <v>3240</v>
      </c>
      <c r="O14" s="36">
        <v>720</v>
      </c>
      <c r="P14" s="36">
        <v>300</v>
      </c>
      <c r="Q14" s="36" t="str">
        <f>IF(OR(Прайс[[#This Row],[Тип]]="Нижний",Прайс[[#This Row],[Тип]]="Пенал"),"560",IF(Прайс[[#This Row],[Тип]]="Верхний",315,0))</f>
        <v>560</v>
      </c>
      <c r="R14" s="16">
        <v>1.08</v>
      </c>
      <c r="S14" s="16">
        <v>1.0649999999999999</v>
      </c>
      <c r="T14" s="16">
        <v>0</v>
      </c>
      <c r="U14" s="16"/>
      <c r="V14" s="13"/>
      <c r="W14" s="15">
        <v>0</v>
      </c>
      <c r="X14" s="15">
        <v>1</v>
      </c>
      <c r="Y14" s="15">
        <v>1</v>
      </c>
      <c r="Z14" s="15" t="s">
        <v>88</v>
      </c>
      <c r="AA14" s="15" t="s">
        <v>313</v>
      </c>
      <c r="AB14" s="15" t="s">
        <v>104</v>
      </c>
      <c r="AC14" s="14" t="s">
        <v>119</v>
      </c>
      <c r="AD14" s="15" t="s">
        <v>88</v>
      </c>
      <c r="AE14" s="15"/>
      <c r="AF14" s="15"/>
      <c r="AG14" s="15">
        <v>3</v>
      </c>
      <c r="AH14" s="15">
        <v>0</v>
      </c>
      <c r="AI14" s="15">
        <v>0</v>
      </c>
      <c r="AJ14" s="15"/>
      <c r="AK14" s="15"/>
      <c r="AL14" s="15"/>
      <c r="AM14" s="15"/>
      <c r="AN14" s="15" t="s">
        <v>88</v>
      </c>
      <c r="AO14" s="15">
        <f>IF(Прайс[[#This Row],[Наличие подсветки на нижнем горизонте]]="Нет",0,'[2]комплекты фурнитуры'!$C$91)</f>
        <v>0</v>
      </c>
    </row>
    <row r="15" spans="1:47" ht="15" customHeight="1" x14ac:dyDescent="0.25">
      <c r="A15" s="10" t="s">
        <v>122</v>
      </c>
      <c r="B15" s="11" t="s">
        <v>85</v>
      </c>
      <c r="C15" s="11" t="s">
        <v>123</v>
      </c>
      <c r="D15" s="11" t="s">
        <v>93</v>
      </c>
      <c r="E15" s="11" t="s">
        <v>88</v>
      </c>
      <c r="F15" s="11" t="s">
        <v>118</v>
      </c>
      <c r="G15" s="12">
        <v>720</v>
      </c>
      <c r="H15" s="12">
        <v>720</v>
      </c>
      <c r="I15" s="12">
        <v>300</v>
      </c>
      <c r="J15" s="12">
        <v>900</v>
      </c>
      <c r="K15" s="12">
        <v>525</v>
      </c>
      <c r="L15" s="12">
        <v>560</v>
      </c>
      <c r="M15" s="31">
        <v>3510</v>
      </c>
      <c r="N15" s="14">
        <v>4260</v>
      </c>
      <c r="O15" s="36">
        <v>720</v>
      </c>
      <c r="P15" s="36">
        <v>300</v>
      </c>
      <c r="Q15" s="36" t="str">
        <f>IF(OR(Прайс[[#This Row],[Тип]]="Нижний",Прайс[[#This Row],[Тип]]="Пенал"),"560",IF(Прайс[[#This Row],[Тип]]="Верхний",315,0))</f>
        <v>560</v>
      </c>
      <c r="R15" s="16">
        <v>1.08</v>
      </c>
      <c r="S15" s="16">
        <v>1.0649999999999999</v>
      </c>
      <c r="T15" s="16">
        <v>0</v>
      </c>
      <c r="U15" s="16"/>
      <c r="V15" s="13"/>
      <c r="W15" s="15">
        <v>0</v>
      </c>
      <c r="X15" s="15">
        <v>0</v>
      </c>
      <c r="Y15" s="15">
        <v>0</v>
      </c>
      <c r="Z15" s="15" t="s">
        <v>88</v>
      </c>
      <c r="AA15" s="15">
        <v>0</v>
      </c>
      <c r="AB15" s="15" t="s">
        <v>104</v>
      </c>
      <c r="AC15" s="14" t="s">
        <v>90</v>
      </c>
      <c r="AD15" s="15" t="s">
        <v>88</v>
      </c>
      <c r="AE15" s="15"/>
      <c r="AF15" s="15"/>
      <c r="AG15" s="15">
        <v>4</v>
      </c>
      <c r="AH15" s="15">
        <v>0</v>
      </c>
      <c r="AI15" s="15">
        <v>0</v>
      </c>
      <c r="AJ15" s="15"/>
      <c r="AK15" s="15"/>
      <c r="AL15" s="15"/>
      <c r="AM15" s="15"/>
      <c r="AN15" s="15" t="s">
        <v>88</v>
      </c>
      <c r="AO15" s="15">
        <f>IF(Прайс[[#This Row],[Наличие подсветки на нижнем горизонте]]="Нет",0,'[2]комплекты фурнитуры'!$C$91)</f>
        <v>0</v>
      </c>
      <c r="AP15"/>
      <c r="AQ15"/>
      <c r="AR15"/>
      <c r="AS15"/>
      <c r="AT15"/>
      <c r="AU15"/>
    </row>
    <row r="16" spans="1:47" ht="15" customHeight="1" x14ac:dyDescent="0.25">
      <c r="A16" s="10" t="s">
        <v>124</v>
      </c>
      <c r="B16" s="11" t="s">
        <v>85</v>
      </c>
      <c r="C16" s="11" t="s">
        <v>125</v>
      </c>
      <c r="D16" s="11" t="s">
        <v>93</v>
      </c>
      <c r="E16" s="11" t="s">
        <v>88</v>
      </c>
      <c r="F16" s="11" t="s">
        <v>118</v>
      </c>
      <c r="G16" s="12">
        <v>720</v>
      </c>
      <c r="H16" s="12">
        <v>720</v>
      </c>
      <c r="I16" s="12">
        <v>300</v>
      </c>
      <c r="J16" s="12">
        <v>900</v>
      </c>
      <c r="K16" s="12">
        <v>525</v>
      </c>
      <c r="L16" s="12">
        <v>560</v>
      </c>
      <c r="M16" s="31">
        <v>3060</v>
      </c>
      <c r="N16" s="14">
        <v>3770</v>
      </c>
      <c r="O16" s="36">
        <v>720</v>
      </c>
      <c r="P16" s="36">
        <v>300</v>
      </c>
      <c r="Q16" s="36" t="str">
        <f>IF(OR(Прайс[[#This Row],[Тип]]="Нижний",Прайс[[#This Row],[Тип]]="Пенал"),"560",IF(Прайс[[#This Row],[Тип]]="Верхний",315,0))</f>
        <v>560</v>
      </c>
      <c r="R16" s="16">
        <v>1.08</v>
      </c>
      <c r="S16" s="16">
        <v>1.0649999999999999</v>
      </c>
      <c r="T16" s="16">
        <v>0</v>
      </c>
      <c r="U16" s="16"/>
      <c r="V16" s="13"/>
      <c r="W16" s="15">
        <v>0</v>
      </c>
      <c r="X16" s="15">
        <v>0</v>
      </c>
      <c r="Y16" s="15">
        <v>0</v>
      </c>
      <c r="Z16" s="15" t="s">
        <v>88</v>
      </c>
      <c r="AA16" s="15">
        <v>0</v>
      </c>
      <c r="AB16" s="15" t="s">
        <v>104</v>
      </c>
      <c r="AC16" s="14" t="s">
        <v>90</v>
      </c>
      <c r="AD16" s="15" t="s">
        <v>88</v>
      </c>
      <c r="AE16" s="15"/>
      <c r="AF16" s="15"/>
      <c r="AG16" s="15">
        <v>3</v>
      </c>
      <c r="AH16" s="15">
        <v>0</v>
      </c>
      <c r="AI16" s="15">
        <v>0</v>
      </c>
      <c r="AJ16" s="15"/>
      <c r="AK16" s="15"/>
      <c r="AL16" s="15"/>
      <c r="AM16" s="15"/>
      <c r="AN16" s="15" t="s">
        <v>88</v>
      </c>
      <c r="AO16" s="15">
        <f>IF(Прайс[[#This Row],[Наличие подсветки на нижнем горизонте]]="Нет",0,'[2]комплекты фурнитуры'!$C$91)</f>
        <v>0</v>
      </c>
      <c r="AP16"/>
      <c r="AQ16"/>
      <c r="AR16"/>
      <c r="AS16"/>
      <c r="AT16"/>
      <c r="AU16"/>
    </row>
    <row r="17" spans="1:47" ht="15" customHeight="1" x14ac:dyDescent="0.25">
      <c r="A17" s="10" t="s">
        <v>126</v>
      </c>
      <c r="B17" s="11" t="s">
        <v>85</v>
      </c>
      <c r="C17" s="11" t="s">
        <v>127</v>
      </c>
      <c r="D17" s="11" t="s">
        <v>93</v>
      </c>
      <c r="E17" s="11" t="s">
        <v>88</v>
      </c>
      <c r="F17" s="11" t="s">
        <v>118</v>
      </c>
      <c r="G17" s="12">
        <v>720</v>
      </c>
      <c r="H17" s="12">
        <v>720</v>
      </c>
      <c r="I17" s="12">
        <v>300</v>
      </c>
      <c r="J17" s="12">
        <v>950</v>
      </c>
      <c r="K17" s="12">
        <v>375</v>
      </c>
      <c r="L17" s="12">
        <v>560</v>
      </c>
      <c r="M17" s="31">
        <v>2960</v>
      </c>
      <c r="N17" s="14">
        <v>3630</v>
      </c>
      <c r="O17" s="36">
        <v>720</v>
      </c>
      <c r="P17" s="36">
        <v>300</v>
      </c>
      <c r="Q17" s="36" t="str">
        <f>IF(OR(Прайс[[#This Row],[Тип]]="Нижний",Прайс[[#This Row],[Тип]]="Пенал"),"560",IF(Прайс[[#This Row],[Тип]]="Верхний",315,0))</f>
        <v>560</v>
      </c>
      <c r="R17" s="16">
        <v>1.08</v>
      </c>
      <c r="S17" s="16">
        <v>1.0649999999999999</v>
      </c>
      <c r="T17" s="16">
        <v>0</v>
      </c>
      <c r="U17" s="16"/>
      <c r="V17" s="13"/>
      <c r="W17" s="15">
        <v>0</v>
      </c>
      <c r="X17" s="15">
        <v>0</v>
      </c>
      <c r="Y17" s="15">
        <v>0</v>
      </c>
      <c r="Z17" s="15" t="s">
        <v>88</v>
      </c>
      <c r="AA17" s="15">
        <v>0</v>
      </c>
      <c r="AB17" s="15" t="s">
        <v>104</v>
      </c>
      <c r="AC17" s="14" t="s">
        <v>90</v>
      </c>
      <c r="AD17" s="15" t="s">
        <v>88</v>
      </c>
      <c r="AE17" s="15"/>
      <c r="AF17" s="15"/>
      <c r="AG17" s="15">
        <v>2</v>
      </c>
      <c r="AH17" s="15">
        <v>0</v>
      </c>
      <c r="AI17" s="15">
        <v>0</v>
      </c>
      <c r="AJ17" s="15"/>
      <c r="AK17" s="15"/>
      <c r="AL17" s="15"/>
      <c r="AM17" s="15"/>
      <c r="AN17" s="15" t="s">
        <v>88</v>
      </c>
      <c r="AO17" s="15">
        <f>IF(Прайс[[#This Row],[Наличие подсветки на нижнем горизонте]]="Нет",0,'[2]комплекты фурнитуры'!$C$91)</f>
        <v>0</v>
      </c>
      <c r="AP17"/>
      <c r="AQ17"/>
      <c r="AR17"/>
      <c r="AS17"/>
      <c r="AT17"/>
      <c r="AU17"/>
    </row>
    <row r="18" spans="1:47" ht="15" customHeight="1" x14ac:dyDescent="0.25">
      <c r="A18" s="18" t="s">
        <v>128</v>
      </c>
      <c r="B18" s="11" t="s">
        <v>85</v>
      </c>
      <c r="C18" s="11" t="s">
        <v>129</v>
      </c>
      <c r="D18" s="11" t="s">
        <v>93</v>
      </c>
      <c r="E18" s="11" t="s">
        <v>88</v>
      </c>
      <c r="F18" s="11" t="s">
        <v>130</v>
      </c>
      <c r="G18" s="12">
        <v>720</v>
      </c>
      <c r="H18" s="12">
        <v>720</v>
      </c>
      <c r="I18" s="12">
        <v>600</v>
      </c>
      <c r="J18" s="12">
        <v>600</v>
      </c>
      <c r="K18" s="12">
        <v>525</v>
      </c>
      <c r="L18" s="12">
        <v>560</v>
      </c>
      <c r="M18" s="31">
        <v>3620</v>
      </c>
      <c r="N18" s="14">
        <v>4510</v>
      </c>
      <c r="O18" s="36">
        <v>720</v>
      </c>
      <c r="P18" s="36">
        <v>600</v>
      </c>
      <c r="Q18" s="36">
        <v>560</v>
      </c>
      <c r="R18" s="16">
        <v>0</v>
      </c>
      <c r="S18" s="16">
        <v>0</v>
      </c>
      <c r="T18" s="16">
        <v>0</v>
      </c>
      <c r="U18" s="16"/>
      <c r="V18" s="13"/>
      <c r="W18" s="15">
        <v>0</v>
      </c>
      <c r="X18" s="15">
        <v>0</v>
      </c>
      <c r="Y18" s="15">
        <v>0</v>
      </c>
      <c r="Z18" s="15" t="s">
        <v>88</v>
      </c>
      <c r="AA18" s="15">
        <v>0</v>
      </c>
      <c r="AB18" s="15" t="s">
        <v>88</v>
      </c>
      <c r="AC18" s="14" t="s">
        <v>131</v>
      </c>
      <c r="AD18" s="15" t="s">
        <v>88</v>
      </c>
      <c r="AE18" s="15">
        <f>'[2]комплекты фурнитуры'!$C$19</f>
        <v>540</v>
      </c>
      <c r="AF18" s="19">
        <f>'[2]комплекты фурнитуры'!$C$45</f>
        <v>8790</v>
      </c>
      <c r="AG18" s="15">
        <v>2</v>
      </c>
      <c r="AH18" s="15">
        <v>0</v>
      </c>
      <c r="AI18" s="15">
        <v>0</v>
      </c>
      <c r="AJ18" s="15"/>
      <c r="AK18" s="15"/>
      <c r="AL18" s="15"/>
      <c r="AM18" s="15"/>
      <c r="AN18" s="15" t="s">
        <v>88</v>
      </c>
      <c r="AO18" s="15">
        <f>IF(Прайс[[#This Row],[Наличие подсветки на нижнем горизонте]]="Нет",0,'[2]комплекты фурнитуры'!$C$91)</f>
        <v>0</v>
      </c>
      <c r="AP18"/>
      <c r="AQ18"/>
      <c r="AR18"/>
      <c r="AS18"/>
      <c r="AT18"/>
      <c r="AU18"/>
    </row>
    <row r="19" spans="1:47" ht="15" customHeight="1" x14ac:dyDescent="0.25">
      <c r="A19" s="10" t="s">
        <v>132</v>
      </c>
      <c r="B19" s="11" t="s">
        <v>85</v>
      </c>
      <c r="C19" s="11" t="s">
        <v>133</v>
      </c>
      <c r="D19" s="11" t="s">
        <v>93</v>
      </c>
      <c r="E19" s="11" t="s">
        <v>88</v>
      </c>
      <c r="F19" s="11" t="s">
        <v>134</v>
      </c>
      <c r="G19" s="12">
        <v>720</v>
      </c>
      <c r="H19" s="12">
        <v>720</v>
      </c>
      <c r="I19" s="12">
        <v>450</v>
      </c>
      <c r="J19" s="12">
        <v>600</v>
      </c>
      <c r="K19" s="12">
        <v>525</v>
      </c>
      <c r="L19" s="12">
        <v>600</v>
      </c>
      <c r="M19" s="31">
        <v>2760</v>
      </c>
      <c r="N19" s="14">
        <v>3570</v>
      </c>
      <c r="O19" s="36">
        <v>720</v>
      </c>
      <c r="P19" s="36">
        <v>450</v>
      </c>
      <c r="Q19" s="36" t="str">
        <f>IF(OR(Прайс[[#This Row],[Тип]]="Нижний",Прайс[[#This Row],[Тип]]="Пенал"),"560",IF(Прайс[[#This Row],[Тип]]="Верхний",315,0))</f>
        <v>560</v>
      </c>
      <c r="R19" s="16">
        <v>1.08</v>
      </c>
      <c r="S19" s="16">
        <v>1.0649999999999999</v>
      </c>
      <c r="T19" s="16">
        <v>0</v>
      </c>
      <c r="U19" s="16"/>
      <c r="V19" s="13"/>
      <c r="W19" s="15">
        <v>0</v>
      </c>
      <c r="X19" s="15">
        <v>0</v>
      </c>
      <c r="Y19" s="15">
        <v>0</v>
      </c>
      <c r="Z19" s="15" t="s">
        <v>88</v>
      </c>
      <c r="AA19" s="15">
        <v>0</v>
      </c>
      <c r="AB19" s="15" t="s">
        <v>88</v>
      </c>
      <c r="AC19" s="14" t="s">
        <v>135</v>
      </c>
      <c r="AD19" s="15" t="s">
        <v>88</v>
      </c>
      <c r="AE19" s="15"/>
      <c r="AF19" s="15"/>
      <c r="AG19" s="15">
        <v>1</v>
      </c>
      <c r="AH19" s="15">
        <v>0</v>
      </c>
      <c r="AI19" s="15">
        <v>0</v>
      </c>
      <c r="AJ19" s="15"/>
      <c r="AK19" s="15"/>
      <c r="AL19" s="15"/>
      <c r="AM19" s="15"/>
      <c r="AN19" s="15" t="s">
        <v>88</v>
      </c>
      <c r="AO19" s="15">
        <f>IF(Прайс[[#This Row],[Наличие подсветки на нижнем горизонте]]="Нет",0,'[2]комплекты фурнитуры'!$C$91)</f>
        <v>0</v>
      </c>
      <c r="AP19"/>
      <c r="AQ19"/>
      <c r="AR19"/>
      <c r="AS19"/>
      <c r="AT19"/>
      <c r="AU19"/>
    </row>
    <row r="20" spans="1:47" ht="15" customHeight="1" x14ac:dyDescent="0.25">
      <c r="A20" s="10" t="s">
        <v>136</v>
      </c>
      <c r="B20" s="11" t="s">
        <v>85</v>
      </c>
      <c r="C20" s="11" t="s">
        <v>137</v>
      </c>
      <c r="D20" s="11" t="s">
        <v>138</v>
      </c>
      <c r="E20" s="11" t="s">
        <v>88</v>
      </c>
      <c r="F20" s="11" t="s">
        <v>89</v>
      </c>
      <c r="G20" s="12">
        <v>720</v>
      </c>
      <c r="H20" s="12">
        <v>720</v>
      </c>
      <c r="I20" s="12">
        <v>230</v>
      </c>
      <c r="J20" s="12">
        <v>230</v>
      </c>
      <c r="K20" s="12">
        <v>330</v>
      </c>
      <c r="L20" s="12">
        <v>600</v>
      </c>
      <c r="M20" s="31">
        <v>2870</v>
      </c>
      <c r="N20" s="14">
        <v>3480</v>
      </c>
      <c r="O20" s="36">
        <v>720</v>
      </c>
      <c r="P20" s="36">
        <v>230</v>
      </c>
      <c r="Q20" s="36">
        <v>540</v>
      </c>
      <c r="R20" s="16">
        <v>1.08</v>
      </c>
      <c r="S20" s="16">
        <v>1.0649999999999999</v>
      </c>
      <c r="T20" s="16">
        <v>1.3</v>
      </c>
      <c r="U20" s="16"/>
      <c r="V20" s="13"/>
      <c r="W20" s="15">
        <v>0</v>
      </c>
      <c r="X20" s="15">
        <v>0</v>
      </c>
      <c r="Y20" s="15">
        <v>0</v>
      </c>
      <c r="Z20" s="15" t="s">
        <v>88</v>
      </c>
      <c r="AA20" s="15">
        <v>0</v>
      </c>
      <c r="AB20" s="15" t="s">
        <v>104</v>
      </c>
      <c r="AC20" s="14" t="s">
        <v>90</v>
      </c>
      <c r="AD20" s="15" t="s">
        <v>88</v>
      </c>
      <c r="AE20" s="15"/>
      <c r="AF20" s="15"/>
      <c r="AG20" s="15">
        <v>1</v>
      </c>
      <c r="AH20" s="15">
        <v>0</v>
      </c>
      <c r="AI20" s="15">
        <v>0</v>
      </c>
      <c r="AJ20" s="15"/>
      <c r="AK20" s="15"/>
      <c r="AL20" s="15"/>
      <c r="AM20" s="15"/>
      <c r="AN20" s="15" t="s">
        <v>88</v>
      </c>
      <c r="AO20" s="15">
        <f>IF(Прайс[[#This Row],[Наличие подсветки на нижнем горизонте]]="Нет",0,'[2]комплекты фурнитуры'!$C$91)</f>
        <v>0</v>
      </c>
      <c r="AP20"/>
      <c r="AQ20"/>
      <c r="AR20"/>
      <c r="AS20"/>
      <c r="AT20"/>
      <c r="AU20"/>
    </row>
    <row r="21" spans="1:47" ht="15" customHeight="1" x14ac:dyDescent="0.25">
      <c r="A21" s="17" t="s">
        <v>139</v>
      </c>
      <c r="B21" s="11" t="s">
        <v>85</v>
      </c>
      <c r="C21" s="11" t="s">
        <v>140</v>
      </c>
      <c r="D21" s="11" t="s">
        <v>141</v>
      </c>
      <c r="E21" s="11" t="s">
        <v>88</v>
      </c>
      <c r="F21" s="11" t="s">
        <v>89</v>
      </c>
      <c r="G21" s="12">
        <v>720</v>
      </c>
      <c r="H21" s="12">
        <v>720</v>
      </c>
      <c r="I21" s="12">
        <v>315</v>
      </c>
      <c r="J21" s="12">
        <v>315</v>
      </c>
      <c r="K21" s="12">
        <v>315</v>
      </c>
      <c r="L21" s="12">
        <v>600</v>
      </c>
      <c r="M21" s="31">
        <v>2270</v>
      </c>
      <c r="N21" s="14">
        <v>2840</v>
      </c>
      <c r="O21" s="36">
        <v>720</v>
      </c>
      <c r="P21" s="36">
        <v>315</v>
      </c>
      <c r="Q21" s="36" t="str">
        <f>IF(OR(Прайс[[#This Row],[Тип]]="Нижний",Прайс[[#This Row],[Тип]]="Пенал"),"560",IF(Прайс[[#This Row],[Тип]]="Верхний",315,0))</f>
        <v>560</v>
      </c>
      <c r="R21" s="16">
        <v>1.08</v>
      </c>
      <c r="S21" s="16">
        <v>1.0649999999999999</v>
      </c>
      <c r="T21" s="16">
        <v>1.3</v>
      </c>
      <c r="U21" s="16"/>
      <c r="V21" s="13"/>
      <c r="W21" s="15">
        <v>1</v>
      </c>
      <c r="X21" s="15">
        <v>1</v>
      </c>
      <c r="Y21" s="15">
        <v>1</v>
      </c>
      <c r="Z21" s="15" t="s">
        <v>88</v>
      </c>
      <c r="AA21" s="15">
        <v>0</v>
      </c>
      <c r="AB21" s="15" t="s">
        <v>88</v>
      </c>
      <c r="AC21" s="14" t="s">
        <v>90</v>
      </c>
      <c r="AD21" s="15" t="s">
        <v>88</v>
      </c>
      <c r="AE21" s="15"/>
      <c r="AF21" s="15"/>
      <c r="AG21" s="15">
        <v>0</v>
      </c>
      <c r="AH21" s="15">
        <v>0</v>
      </c>
      <c r="AI21" s="15">
        <v>0</v>
      </c>
      <c r="AJ21" s="15"/>
      <c r="AK21" s="15"/>
      <c r="AL21" s="15"/>
      <c r="AM21" s="15"/>
      <c r="AN21" s="15" t="s">
        <v>88</v>
      </c>
      <c r="AO21" s="15">
        <f>IF(Прайс[[#This Row],[Наличие подсветки на нижнем горизонте]]="Нет",0,'[2]комплекты фурнитуры'!$C$91)</f>
        <v>0</v>
      </c>
      <c r="AP21"/>
      <c r="AQ21"/>
      <c r="AR21"/>
      <c r="AS21"/>
      <c r="AT21"/>
      <c r="AU21"/>
    </row>
    <row r="22" spans="1:47" s="4" customFormat="1" ht="15" customHeight="1" x14ac:dyDescent="0.25">
      <c r="A22" s="20" t="s">
        <v>142</v>
      </c>
      <c r="B22" s="11" t="s">
        <v>85</v>
      </c>
      <c r="C22" s="11" t="s">
        <v>143</v>
      </c>
      <c r="D22" s="11" t="s">
        <v>141</v>
      </c>
      <c r="E22" s="11" t="s">
        <v>88</v>
      </c>
      <c r="F22" s="11" t="s">
        <v>89</v>
      </c>
      <c r="G22" s="12">
        <v>720</v>
      </c>
      <c r="H22" s="12">
        <v>720</v>
      </c>
      <c r="I22" s="12">
        <v>315</v>
      </c>
      <c r="J22" s="12">
        <v>315</v>
      </c>
      <c r="K22" s="12">
        <v>415</v>
      </c>
      <c r="L22" s="12">
        <v>600</v>
      </c>
      <c r="M22" s="31">
        <v>2270</v>
      </c>
      <c r="N22" s="14">
        <v>2840</v>
      </c>
      <c r="O22" s="36">
        <v>720</v>
      </c>
      <c r="P22" s="36">
        <v>315</v>
      </c>
      <c r="Q22" s="36" t="str">
        <f>IF(OR(Прайс[[#This Row],[Тип]]="Нижний",Прайс[[#This Row],[Тип]]="Пенал"),"560",IF(Прайс[[#This Row],[Тип]]="Верхний",315,0))</f>
        <v>560</v>
      </c>
      <c r="R22" s="16">
        <v>1.08</v>
      </c>
      <c r="S22" s="16">
        <v>1.0649999999999999</v>
      </c>
      <c r="T22" s="16">
        <v>1.3</v>
      </c>
      <c r="U22" s="16"/>
      <c r="V22" s="13"/>
      <c r="W22" s="15">
        <v>1</v>
      </c>
      <c r="X22" s="15">
        <v>1</v>
      </c>
      <c r="Y22" s="15">
        <v>1</v>
      </c>
      <c r="Z22" s="15" t="s">
        <v>88</v>
      </c>
      <c r="AA22" s="15">
        <v>0</v>
      </c>
      <c r="AB22" s="15" t="s">
        <v>88</v>
      </c>
      <c r="AC22" s="14" t="s">
        <v>90</v>
      </c>
      <c r="AD22" s="15" t="s">
        <v>88</v>
      </c>
      <c r="AE22" s="15"/>
      <c r="AF22" s="15"/>
      <c r="AG22" s="15">
        <v>1</v>
      </c>
      <c r="AH22" s="15">
        <v>0</v>
      </c>
      <c r="AI22" s="15">
        <v>0</v>
      </c>
      <c r="AJ22" s="15"/>
      <c r="AK22" s="15"/>
      <c r="AL22" s="15"/>
      <c r="AM22" s="15"/>
      <c r="AN22" s="15" t="s">
        <v>88</v>
      </c>
      <c r="AO22" s="15">
        <f>IF(Прайс[[#This Row],[Наличие подсветки на нижнем горизонте]]="Нет",0,'[2]комплекты фурнитуры'!$C$91)</f>
        <v>0</v>
      </c>
    </row>
    <row r="23" spans="1:47" ht="15" customHeight="1" x14ac:dyDescent="0.25">
      <c r="A23" s="20" t="s">
        <v>144</v>
      </c>
      <c r="B23" s="11" t="s">
        <v>85</v>
      </c>
      <c r="C23" s="11" t="s">
        <v>145</v>
      </c>
      <c r="D23" s="11" t="s">
        <v>93</v>
      </c>
      <c r="E23" s="11" t="s">
        <v>104</v>
      </c>
      <c r="F23" s="11" t="s">
        <v>89</v>
      </c>
      <c r="G23" s="12">
        <v>720</v>
      </c>
      <c r="H23" s="12">
        <v>720</v>
      </c>
      <c r="I23" s="12">
        <v>150</v>
      </c>
      <c r="J23" s="12">
        <v>600</v>
      </c>
      <c r="K23" s="12">
        <v>300</v>
      </c>
      <c r="L23" s="12">
        <v>640</v>
      </c>
      <c r="M23" s="31">
        <v>2538</v>
      </c>
      <c r="N23" s="14">
        <v>3482</v>
      </c>
      <c r="O23" s="36">
        <v>720</v>
      </c>
      <c r="P23" s="37">
        <v>300</v>
      </c>
      <c r="Q23" s="36" t="str">
        <f>IF(OR(Прайс[[#This Row],[Тип]]="Нижний",Прайс[[#This Row],[Тип]]="Пенал"),"560",IF(Прайс[[#This Row],[Тип]]="Верхний",315,0))</f>
        <v>560</v>
      </c>
      <c r="R23" s="16">
        <v>1.08</v>
      </c>
      <c r="S23" s="16">
        <v>1.0649999999999999</v>
      </c>
      <c r="T23" s="16">
        <v>1.3</v>
      </c>
      <c r="U23" s="16"/>
      <c r="V23" s="13"/>
      <c r="W23" s="15">
        <v>0</v>
      </c>
      <c r="X23" s="15">
        <v>2</v>
      </c>
      <c r="Y23" s="15">
        <v>1</v>
      </c>
      <c r="Z23" s="15" t="s">
        <v>88</v>
      </c>
      <c r="AA23" s="15" t="s">
        <v>313</v>
      </c>
      <c r="AB23" s="15" t="s">
        <v>88</v>
      </c>
      <c r="AC23" s="14" t="s">
        <v>131</v>
      </c>
      <c r="AD23" s="15" t="s">
        <v>88</v>
      </c>
      <c r="AE23" s="15"/>
      <c r="AF23" s="15"/>
      <c r="AG23" s="15">
        <v>1</v>
      </c>
      <c r="AH23" s="15">
        <v>0</v>
      </c>
      <c r="AI23" s="15">
        <v>0</v>
      </c>
      <c r="AJ23" s="15"/>
      <c r="AK23" s="15"/>
      <c r="AL23" s="15"/>
      <c r="AM23" s="15"/>
      <c r="AN23" s="15" t="s">
        <v>88</v>
      </c>
      <c r="AO23" s="15">
        <f>IF(Прайс[[#This Row],[Наличие подсветки на нижнем горизонте]]="Нет",0,'[2]комплекты фурнитуры'!$C$91)</f>
        <v>0</v>
      </c>
      <c r="AP23"/>
      <c r="AQ23"/>
      <c r="AR23"/>
      <c r="AS23"/>
      <c r="AT23"/>
      <c r="AU23"/>
    </row>
    <row r="24" spans="1:47" ht="15" customHeight="1" x14ac:dyDescent="0.25">
      <c r="A24" s="20" t="s">
        <v>146</v>
      </c>
      <c r="B24" s="11" t="s">
        <v>85</v>
      </c>
      <c r="C24" s="11" t="s">
        <v>147</v>
      </c>
      <c r="D24" s="11" t="s">
        <v>93</v>
      </c>
      <c r="E24" s="11" t="s">
        <v>104</v>
      </c>
      <c r="F24" s="11" t="s">
        <v>89</v>
      </c>
      <c r="G24" s="12">
        <v>720</v>
      </c>
      <c r="H24" s="12">
        <v>720</v>
      </c>
      <c r="I24" s="12">
        <v>600</v>
      </c>
      <c r="J24" s="12">
        <v>900</v>
      </c>
      <c r="K24" s="12">
        <v>300</v>
      </c>
      <c r="L24" s="12">
        <v>640</v>
      </c>
      <c r="M24" s="31">
        <v>2538</v>
      </c>
      <c r="N24" s="14">
        <v>3132</v>
      </c>
      <c r="O24" s="36">
        <v>720</v>
      </c>
      <c r="P24" s="37">
        <v>300</v>
      </c>
      <c r="Q24" s="36" t="str">
        <f>IF(OR(Прайс[[#This Row],[Тип]]="Нижний",Прайс[[#This Row],[Тип]]="Пенал"),"560",IF(Прайс[[#This Row],[Тип]]="Верхний",315,0))</f>
        <v>560</v>
      </c>
      <c r="R24" s="16">
        <v>1.08</v>
      </c>
      <c r="S24" s="16">
        <v>1.0649999999999999</v>
      </c>
      <c r="T24" s="16">
        <v>1.3</v>
      </c>
      <c r="U24" s="16"/>
      <c r="V24" s="13"/>
      <c r="W24" s="15">
        <v>0</v>
      </c>
      <c r="X24" s="15">
        <v>2</v>
      </c>
      <c r="Y24" s="15">
        <v>1</v>
      </c>
      <c r="Z24" s="15" t="s">
        <v>88</v>
      </c>
      <c r="AA24" s="15" t="s">
        <v>313</v>
      </c>
      <c r="AB24" s="15" t="s">
        <v>88</v>
      </c>
      <c r="AC24" s="14" t="s">
        <v>131</v>
      </c>
      <c r="AD24" s="15" t="s">
        <v>88</v>
      </c>
      <c r="AE24" s="15"/>
      <c r="AF24" s="15"/>
      <c r="AG24" s="15">
        <v>2</v>
      </c>
      <c r="AH24" s="15">
        <v>0</v>
      </c>
      <c r="AI24" s="15">
        <v>0</v>
      </c>
      <c r="AJ24" s="15"/>
      <c r="AK24" s="15"/>
      <c r="AL24" s="15"/>
      <c r="AM24" s="15"/>
      <c r="AN24" s="15" t="s">
        <v>88</v>
      </c>
      <c r="AO24" s="15">
        <f>IF(Прайс[[#This Row],[Наличие подсветки на нижнем горизонте]]="Нет",0,'[2]комплекты фурнитуры'!$C$91)</f>
        <v>0</v>
      </c>
      <c r="AP24"/>
      <c r="AQ24"/>
      <c r="AR24"/>
      <c r="AS24"/>
      <c r="AT24"/>
      <c r="AU24"/>
    </row>
    <row r="25" spans="1:47" ht="15" customHeight="1" x14ac:dyDescent="0.25">
      <c r="A25" s="20" t="s">
        <v>148</v>
      </c>
      <c r="B25" s="11" t="s">
        <v>85</v>
      </c>
      <c r="C25" s="11" t="s">
        <v>149</v>
      </c>
      <c r="D25" s="11" t="s">
        <v>93</v>
      </c>
      <c r="E25" s="11" t="s">
        <v>104</v>
      </c>
      <c r="F25" s="11" t="s">
        <v>118</v>
      </c>
      <c r="G25" s="12">
        <v>720</v>
      </c>
      <c r="H25" s="12">
        <v>720</v>
      </c>
      <c r="I25" s="12">
        <v>300</v>
      </c>
      <c r="J25" s="12">
        <v>900</v>
      </c>
      <c r="K25" s="12">
        <v>525</v>
      </c>
      <c r="L25" s="12">
        <v>560</v>
      </c>
      <c r="M25" s="31">
        <v>3196.8</v>
      </c>
      <c r="N25" s="14">
        <v>4770.3999999999996</v>
      </c>
      <c r="O25" s="36">
        <v>720</v>
      </c>
      <c r="P25" s="37">
        <v>300</v>
      </c>
      <c r="Q25" s="36" t="str">
        <f>IF(OR(Прайс[[#This Row],[Тип]]="Нижний",Прайс[[#This Row],[Тип]]="Пенал"),"560",IF(Прайс[[#This Row],[Тип]]="Верхний",315,0))</f>
        <v>560</v>
      </c>
      <c r="R25" s="16">
        <v>1.08</v>
      </c>
      <c r="S25" s="16">
        <v>1.0649999999999999</v>
      </c>
      <c r="T25" s="16">
        <v>0</v>
      </c>
      <c r="U25" s="16"/>
      <c r="V25" s="13"/>
      <c r="W25" s="15">
        <v>0</v>
      </c>
      <c r="X25" s="15">
        <v>0</v>
      </c>
      <c r="Y25" s="15">
        <v>0</v>
      </c>
      <c r="Z25" s="15" t="s">
        <v>88</v>
      </c>
      <c r="AA25" s="15">
        <v>0</v>
      </c>
      <c r="AB25" s="15" t="s">
        <v>88</v>
      </c>
      <c r="AC25" s="14" t="s">
        <v>131</v>
      </c>
      <c r="AD25" s="15" t="s">
        <v>88</v>
      </c>
      <c r="AE25" s="15"/>
      <c r="AF25" s="15"/>
      <c r="AG25" s="15">
        <v>2</v>
      </c>
      <c r="AH25" s="15">
        <v>0</v>
      </c>
      <c r="AI25" s="15">
        <v>0</v>
      </c>
      <c r="AJ25" s="15"/>
      <c r="AK25" s="15"/>
      <c r="AL25" s="15"/>
      <c r="AM25" s="15"/>
      <c r="AN25" s="15" t="s">
        <v>88</v>
      </c>
      <c r="AO25" s="15">
        <f>IF(Прайс[[#This Row],[Наличие подсветки на нижнем горизонте]]="Нет",0,'[2]комплекты фурнитуры'!$C$91)</f>
        <v>0</v>
      </c>
      <c r="AP25"/>
      <c r="AQ25"/>
      <c r="AR25"/>
      <c r="AS25"/>
      <c r="AT25"/>
      <c r="AU25"/>
    </row>
    <row r="26" spans="1:47" ht="15" customHeight="1" x14ac:dyDescent="0.25">
      <c r="A26" s="20" t="s">
        <v>150</v>
      </c>
      <c r="B26" s="11" t="s">
        <v>85</v>
      </c>
      <c r="C26" s="11" t="s">
        <v>151</v>
      </c>
      <c r="D26" s="11" t="s">
        <v>93</v>
      </c>
      <c r="E26" s="11" t="s">
        <v>104</v>
      </c>
      <c r="F26" s="11" t="s">
        <v>118</v>
      </c>
      <c r="G26" s="12">
        <v>720</v>
      </c>
      <c r="H26" s="12">
        <v>720</v>
      </c>
      <c r="I26" s="12">
        <v>300</v>
      </c>
      <c r="J26" s="12">
        <v>900</v>
      </c>
      <c r="K26" s="12">
        <v>525</v>
      </c>
      <c r="L26" s="12">
        <v>560</v>
      </c>
      <c r="M26" s="31">
        <v>3304.8</v>
      </c>
      <c r="N26" s="14">
        <v>4071.6</v>
      </c>
      <c r="O26" s="36">
        <v>720</v>
      </c>
      <c r="P26" s="37">
        <v>300</v>
      </c>
      <c r="Q26" s="36" t="str">
        <f>IF(OR(Прайс[[#This Row],[Тип]]="Нижний",Прайс[[#This Row],[Тип]]="Пенал"),"560",IF(Прайс[[#This Row],[Тип]]="Верхний",315,0))</f>
        <v>560</v>
      </c>
      <c r="R26" s="16">
        <v>1.08</v>
      </c>
      <c r="S26" s="16">
        <v>1.0649999999999999</v>
      </c>
      <c r="T26" s="16">
        <v>0</v>
      </c>
      <c r="U26" s="16"/>
      <c r="V26" s="13"/>
      <c r="W26" s="15">
        <v>0</v>
      </c>
      <c r="X26" s="15">
        <v>0</v>
      </c>
      <c r="Y26" s="15">
        <v>0</v>
      </c>
      <c r="Z26" s="15" t="s">
        <v>88</v>
      </c>
      <c r="AA26" s="15">
        <v>0</v>
      </c>
      <c r="AB26" s="15" t="s">
        <v>88</v>
      </c>
      <c r="AC26" s="14" t="s">
        <v>131</v>
      </c>
      <c r="AD26" s="15" t="s">
        <v>88</v>
      </c>
      <c r="AE26" s="15"/>
      <c r="AF26" s="15"/>
      <c r="AG26" s="15">
        <v>3</v>
      </c>
      <c r="AH26" s="15">
        <v>0</v>
      </c>
      <c r="AI26" s="15">
        <v>0</v>
      </c>
      <c r="AJ26" s="15"/>
      <c r="AK26" s="15"/>
      <c r="AL26" s="15"/>
      <c r="AM26" s="15"/>
      <c r="AN26" s="15" t="s">
        <v>88</v>
      </c>
      <c r="AO26" s="15">
        <f>IF(Прайс[[#This Row],[Наличие подсветки на нижнем горизонте]]="Нет",0,'[2]комплекты фурнитуры'!$C$91)</f>
        <v>0</v>
      </c>
      <c r="AP26"/>
      <c r="AQ26"/>
      <c r="AR26"/>
      <c r="AS26"/>
      <c r="AT26"/>
      <c r="AU26"/>
    </row>
    <row r="27" spans="1:47" ht="15" customHeight="1" x14ac:dyDescent="0.25">
      <c r="A27" s="20" t="s">
        <v>152</v>
      </c>
      <c r="B27" s="11" t="s">
        <v>85</v>
      </c>
      <c r="C27" s="11" t="s">
        <v>153</v>
      </c>
      <c r="D27" s="11" t="s">
        <v>93</v>
      </c>
      <c r="E27" s="11" t="s">
        <v>104</v>
      </c>
      <c r="F27" s="11" t="s">
        <v>98</v>
      </c>
      <c r="G27" s="12">
        <v>720</v>
      </c>
      <c r="H27" s="12">
        <v>880</v>
      </c>
      <c r="I27" s="12">
        <v>150</v>
      </c>
      <c r="J27" s="12">
        <v>150</v>
      </c>
      <c r="K27" s="12">
        <v>515</v>
      </c>
      <c r="L27" s="12">
        <v>640</v>
      </c>
      <c r="M27" s="31">
        <v>2538</v>
      </c>
      <c r="N27" s="14">
        <v>3132</v>
      </c>
      <c r="O27" s="36">
        <v>720</v>
      </c>
      <c r="P27" s="37">
        <v>300</v>
      </c>
      <c r="Q27" s="36" t="str">
        <f>IF(OR(Прайс[[#This Row],[Тип]]="Нижний",Прайс[[#This Row],[Тип]]="Пенал"),"560",IF(Прайс[[#This Row],[Тип]]="Верхний",315,0))</f>
        <v>560</v>
      </c>
      <c r="R27" s="16">
        <v>1.08</v>
      </c>
      <c r="S27" s="16">
        <v>1.0649999999999999</v>
      </c>
      <c r="T27" s="16">
        <v>1.3</v>
      </c>
      <c r="U27" s="16"/>
      <c r="V27" s="13"/>
      <c r="W27" s="15">
        <v>0</v>
      </c>
      <c r="X27" s="15">
        <v>0</v>
      </c>
      <c r="Y27" s="15">
        <v>0</v>
      </c>
      <c r="Z27" s="15" t="s">
        <v>88</v>
      </c>
      <c r="AA27" s="15">
        <v>0</v>
      </c>
      <c r="AB27" s="15" t="s">
        <v>88</v>
      </c>
      <c r="AC27" s="14" t="s">
        <v>131</v>
      </c>
      <c r="AD27" s="15" t="s">
        <v>88</v>
      </c>
      <c r="AE27" s="15"/>
      <c r="AF27" s="15"/>
      <c r="AG27" s="15">
        <v>1</v>
      </c>
      <c r="AH27" s="15">
        <v>0</v>
      </c>
      <c r="AI27" s="15">
        <v>0</v>
      </c>
      <c r="AJ27" s="15"/>
      <c r="AK27" s="15"/>
      <c r="AL27" s="15"/>
      <c r="AM27" s="15"/>
      <c r="AN27" s="15" t="s">
        <v>88</v>
      </c>
      <c r="AO27" s="15">
        <f>IF(Прайс[[#This Row],[Наличие подсветки на нижнем горизонте]]="Нет",0,'[2]комплекты фурнитуры'!$C$91)</f>
        <v>0</v>
      </c>
      <c r="AP27"/>
      <c r="AQ27"/>
      <c r="AR27"/>
      <c r="AS27"/>
      <c r="AT27"/>
      <c r="AU27"/>
    </row>
    <row r="28" spans="1:47" ht="15" customHeight="1" x14ac:dyDescent="0.25">
      <c r="A28" s="17" t="s">
        <v>154</v>
      </c>
      <c r="B28" s="11" t="s">
        <v>85</v>
      </c>
      <c r="C28" s="11" t="s">
        <v>155</v>
      </c>
      <c r="D28" s="11" t="s">
        <v>93</v>
      </c>
      <c r="E28" s="11" t="s">
        <v>104</v>
      </c>
      <c r="F28" s="11" t="s">
        <v>98</v>
      </c>
      <c r="G28" s="12">
        <v>720</v>
      </c>
      <c r="H28" s="12">
        <v>880</v>
      </c>
      <c r="I28" s="12">
        <v>450</v>
      </c>
      <c r="J28" s="12">
        <v>450</v>
      </c>
      <c r="K28" s="12">
        <v>515</v>
      </c>
      <c r="L28" s="12">
        <v>640</v>
      </c>
      <c r="M28" s="31">
        <v>2538</v>
      </c>
      <c r="N28" s="14">
        <v>3132</v>
      </c>
      <c r="O28" s="36">
        <v>720</v>
      </c>
      <c r="P28" s="37">
        <v>300</v>
      </c>
      <c r="Q28" s="36" t="str">
        <f>IF(OR(Прайс[[#This Row],[Тип]]="Нижний",Прайс[[#This Row],[Тип]]="Пенал"),"560",IF(Прайс[[#This Row],[Тип]]="Верхний",315,0))</f>
        <v>560</v>
      </c>
      <c r="R28" s="16">
        <v>1.08</v>
      </c>
      <c r="S28" s="16">
        <v>1.0649999999999999</v>
      </c>
      <c r="T28" s="16">
        <v>1.3</v>
      </c>
      <c r="U28" s="16"/>
      <c r="V28" s="13"/>
      <c r="W28" s="15">
        <v>0</v>
      </c>
      <c r="X28" s="15">
        <v>0</v>
      </c>
      <c r="Y28" s="15">
        <v>0</v>
      </c>
      <c r="Z28" s="15" t="s">
        <v>88</v>
      </c>
      <c r="AA28" s="15">
        <v>0</v>
      </c>
      <c r="AB28" s="15" t="s">
        <v>88</v>
      </c>
      <c r="AC28" s="14" t="s">
        <v>131</v>
      </c>
      <c r="AD28" s="15" t="s">
        <v>88</v>
      </c>
      <c r="AE28" s="15"/>
      <c r="AF28" s="15"/>
      <c r="AG28" s="15">
        <v>1</v>
      </c>
      <c r="AH28" s="15">
        <v>0</v>
      </c>
      <c r="AI28" s="15">
        <v>0</v>
      </c>
      <c r="AJ28" s="15"/>
      <c r="AK28" s="15"/>
      <c r="AL28" s="15"/>
      <c r="AM28" s="15"/>
      <c r="AN28" s="15" t="s">
        <v>88</v>
      </c>
      <c r="AO28" s="15">
        <f>IF(Прайс[[#This Row],[Наличие подсветки на нижнем горизонте]]="Нет",0,'[2]комплекты фурнитуры'!$C$91)</f>
        <v>0</v>
      </c>
      <c r="AP28"/>
      <c r="AQ28"/>
      <c r="AR28"/>
      <c r="AS28"/>
      <c r="AT28"/>
      <c r="AU28"/>
    </row>
    <row r="29" spans="1:47" ht="15" customHeight="1" x14ac:dyDescent="0.25">
      <c r="A29" s="21" t="s">
        <v>156</v>
      </c>
      <c r="B29" s="11" t="s">
        <v>85</v>
      </c>
      <c r="C29" s="11" t="s">
        <v>157</v>
      </c>
      <c r="D29" s="11" t="s">
        <v>93</v>
      </c>
      <c r="E29" s="11" t="s">
        <v>104</v>
      </c>
      <c r="F29" s="11" t="s">
        <v>103</v>
      </c>
      <c r="G29" s="12">
        <v>720</v>
      </c>
      <c r="H29" s="12">
        <v>720</v>
      </c>
      <c r="I29" s="12">
        <v>300</v>
      </c>
      <c r="J29" s="12">
        <v>600</v>
      </c>
      <c r="K29" s="12">
        <v>300</v>
      </c>
      <c r="L29" s="12">
        <v>640</v>
      </c>
      <c r="M29" s="31">
        <v>2538</v>
      </c>
      <c r="N29" s="14">
        <v>3132</v>
      </c>
      <c r="O29" s="36">
        <v>720</v>
      </c>
      <c r="P29" s="37">
        <v>300</v>
      </c>
      <c r="Q29" s="36" t="str">
        <f>IF(OR(Прайс[[#This Row],[Тип]]="Нижний",Прайс[[#This Row],[Тип]]="Пенал"),"560",IF(Прайс[[#This Row],[Тип]]="Верхний",315,0))</f>
        <v>560</v>
      </c>
      <c r="R29" s="16">
        <v>1.08</v>
      </c>
      <c r="S29" s="16">
        <v>1.0649999999999999</v>
      </c>
      <c r="T29" s="16">
        <v>1.3</v>
      </c>
      <c r="U29" s="16"/>
      <c r="V29" s="13"/>
      <c r="W29" s="15">
        <v>0</v>
      </c>
      <c r="X29" s="15">
        <v>0</v>
      </c>
      <c r="Y29" s="15">
        <v>0</v>
      </c>
      <c r="Z29" s="15" t="s">
        <v>88</v>
      </c>
      <c r="AA29" s="15">
        <v>0</v>
      </c>
      <c r="AB29" s="15" t="s">
        <v>88</v>
      </c>
      <c r="AC29" s="14" t="s">
        <v>131</v>
      </c>
      <c r="AD29" s="15" t="s">
        <v>88</v>
      </c>
      <c r="AE29" s="15"/>
      <c r="AF29" s="15"/>
      <c r="AG29" s="15">
        <v>1</v>
      </c>
      <c r="AH29" s="15">
        <v>0</v>
      </c>
      <c r="AI29" s="15">
        <v>0</v>
      </c>
      <c r="AJ29" s="15"/>
      <c r="AK29" s="15"/>
      <c r="AL29" s="15"/>
      <c r="AM29" s="15"/>
      <c r="AN29" s="15" t="s">
        <v>88</v>
      </c>
      <c r="AO29" s="15">
        <f>IF(Прайс[[#This Row],[Наличие подсветки на нижнем горизонте]]="Нет",0,'[2]комплекты фурнитуры'!$C$91)</f>
        <v>0</v>
      </c>
      <c r="AP29"/>
      <c r="AQ29"/>
      <c r="AR29"/>
      <c r="AS29"/>
      <c r="AT29"/>
      <c r="AU29"/>
    </row>
    <row r="30" spans="1:47" ht="15" customHeight="1" x14ac:dyDescent="0.25">
      <c r="A30" s="21" t="s">
        <v>158</v>
      </c>
      <c r="B30" s="11" t="s">
        <v>85</v>
      </c>
      <c r="C30" s="11" t="s">
        <v>159</v>
      </c>
      <c r="D30" s="11" t="s">
        <v>93</v>
      </c>
      <c r="E30" s="11" t="s">
        <v>104</v>
      </c>
      <c r="F30" s="11" t="s">
        <v>103</v>
      </c>
      <c r="G30" s="12">
        <v>720</v>
      </c>
      <c r="H30" s="12">
        <v>720</v>
      </c>
      <c r="I30" s="12">
        <v>600</v>
      </c>
      <c r="J30" s="12">
        <v>900</v>
      </c>
      <c r="K30" s="12">
        <v>300</v>
      </c>
      <c r="L30" s="12">
        <v>640</v>
      </c>
      <c r="M30" s="31">
        <v>2538</v>
      </c>
      <c r="N30" s="14">
        <v>3132</v>
      </c>
      <c r="O30" s="36">
        <v>720</v>
      </c>
      <c r="P30" s="37">
        <v>300</v>
      </c>
      <c r="Q30" s="36" t="str">
        <f>IF(OR(Прайс[[#This Row],[Тип]]="Нижний",Прайс[[#This Row],[Тип]]="Пенал"),"560",IF(Прайс[[#This Row],[Тип]]="Верхний",315,0))</f>
        <v>560</v>
      </c>
      <c r="R30" s="16">
        <v>1.08</v>
      </c>
      <c r="S30" s="16">
        <v>1.0649999999999999</v>
      </c>
      <c r="T30" s="16">
        <v>1.3</v>
      </c>
      <c r="U30" s="16"/>
      <c r="V30" s="13"/>
      <c r="W30" s="15">
        <v>0</v>
      </c>
      <c r="X30" s="15">
        <v>0</v>
      </c>
      <c r="Y30" s="15">
        <v>0</v>
      </c>
      <c r="Z30" s="15" t="s">
        <v>88</v>
      </c>
      <c r="AA30" s="15">
        <v>0</v>
      </c>
      <c r="AB30" s="15" t="s">
        <v>88</v>
      </c>
      <c r="AC30" s="14" t="s">
        <v>131</v>
      </c>
      <c r="AD30" s="15" t="s">
        <v>88</v>
      </c>
      <c r="AE30" s="15"/>
      <c r="AF30" s="15"/>
      <c r="AG30" s="15">
        <v>2</v>
      </c>
      <c r="AH30" s="15">
        <v>0</v>
      </c>
      <c r="AI30" s="15">
        <v>0</v>
      </c>
      <c r="AJ30" s="15"/>
      <c r="AK30" s="15"/>
      <c r="AL30" s="15"/>
      <c r="AM30" s="15"/>
      <c r="AN30" s="15" t="s">
        <v>88</v>
      </c>
      <c r="AO30" s="15">
        <f>IF(Прайс[[#This Row],[Наличие подсветки на нижнем горизонте]]="Нет",0,'[2]комплекты фурнитуры'!$C$91)</f>
        <v>0</v>
      </c>
      <c r="AP30"/>
      <c r="AQ30"/>
      <c r="AR30"/>
      <c r="AS30"/>
      <c r="AT30"/>
      <c r="AU30"/>
    </row>
    <row r="31" spans="1:47" ht="15" customHeight="1" x14ac:dyDescent="0.25">
      <c r="A31" s="21" t="s">
        <v>160</v>
      </c>
      <c r="B31" s="11" t="s">
        <v>85</v>
      </c>
      <c r="C31" s="11" t="s">
        <v>161</v>
      </c>
      <c r="D31" s="11" t="s">
        <v>109</v>
      </c>
      <c r="E31" s="11" t="s">
        <v>104</v>
      </c>
      <c r="F31" s="11" t="s">
        <v>89</v>
      </c>
      <c r="G31" s="12">
        <v>720</v>
      </c>
      <c r="H31" s="12">
        <v>720</v>
      </c>
      <c r="I31" s="12">
        <v>710</v>
      </c>
      <c r="J31" s="12">
        <v>950</v>
      </c>
      <c r="K31" s="12">
        <v>360</v>
      </c>
      <c r="L31" s="12">
        <v>560</v>
      </c>
      <c r="M31" s="31">
        <v>3456</v>
      </c>
      <c r="N31" s="14">
        <v>4352.3999999999996</v>
      </c>
      <c r="O31" s="36">
        <v>720</v>
      </c>
      <c r="P31" s="36">
        <v>300</v>
      </c>
      <c r="Q31" s="36">
        <v>315</v>
      </c>
      <c r="R31" s="16">
        <v>1.08</v>
      </c>
      <c r="S31" s="16">
        <v>1.0649999999999999</v>
      </c>
      <c r="T31" s="16">
        <v>1.3</v>
      </c>
      <c r="U31" s="16"/>
      <c r="V31" s="13"/>
      <c r="W31" s="15">
        <v>0</v>
      </c>
      <c r="X31" s="15">
        <v>2</v>
      </c>
      <c r="Y31" s="15">
        <v>1</v>
      </c>
      <c r="Z31" s="15" t="s">
        <v>88</v>
      </c>
      <c r="AA31" s="15" t="s">
        <v>313</v>
      </c>
      <c r="AB31" s="15" t="s">
        <v>88</v>
      </c>
      <c r="AC31" s="14" t="s">
        <v>131</v>
      </c>
      <c r="AD31" s="15" t="s">
        <v>88</v>
      </c>
      <c r="AE31" s="15"/>
      <c r="AF31" s="15"/>
      <c r="AG31" s="15">
        <v>1</v>
      </c>
      <c r="AH31" s="15">
        <v>0</v>
      </c>
      <c r="AI31" s="15">
        <v>0</v>
      </c>
      <c r="AJ31" s="15"/>
      <c r="AK31" s="15"/>
      <c r="AL31" s="15"/>
      <c r="AM31" s="15"/>
      <c r="AN31" s="15" t="s">
        <v>88</v>
      </c>
      <c r="AO31" s="15">
        <f>IF(Прайс[[#This Row],[Наличие подсветки на нижнем горизонте]]="Нет",0,'[2]комплекты фурнитуры'!$C$91)</f>
        <v>0</v>
      </c>
      <c r="AP31"/>
      <c r="AQ31"/>
      <c r="AR31"/>
      <c r="AS31"/>
      <c r="AT31"/>
      <c r="AU31"/>
    </row>
    <row r="32" spans="1:47" ht="15" customHeight="1" x14ac:dyDescent="0.25">
      <c r="A32" s="21" t="s">
        <v>162</v>
      </c>
      <c r="B32" s="11" t="s">
        <v>85</v>
      </c>
      <c r="C32" s="11" t="s">
        <v>163</v>
      </c>
      <c r="D32" s="11" t="s">
        <v>109</v>
      </c>
      <c r="E32" s="11" t="s">
        <v>104</v>
      </c>
      <c r="F32" s="11" t="s">
        <v>89</v>
      </c>
      <c r="G32" s="12">
        <v>720</v>
      </c>
      <c r="H32" s="12">
        <v>720</v>
      </c>
      <c r="I32" s="12">
        <v>810</v>
      </c>
      <c r="J32" s="12">
        <v>1050</v>
      </c>
      <c r="K32" s="12">
        <v>360</v>
      </c>
      <c r="L32" s="12">
        <v>560</v>
      </c>
      <c r="M32" s="31">
        <v>3456</v>
      </c>
      <c r="N32" s="14">
        <v>4352.3999999999996</v>
      </c>
      <c r="O32" s="36">
        <v>720</v>
      </c>
      <c r="P32" s="36">
        <v>300</v>
      </c>
      <c r="Q32" s="36">
        <v>315</v>
      </c>
      <c r="R32" s="16">
        <v>1.08</v>
      </c>
      <c r="S32" s="16">
        <v>1.0649999999999999</v>
      </c>
      <c r="T32" s="16">
        <v>1.3</v>
      </c>
      <c r="U32" s="16"/>
      <c r="V32" s="13"/>
      <c r="W32" s="15">
        <v>0</v>
      </c>
      <c r="X32" s="15">
        <v>2</v>
      </c>
      <c r="Y32" s="15">
        <v>0</v>
      </c>
      <c r="Z32" s="15" t="s">
        <v>88</v>
      </c>
      <c r="AA32" s="15" t="s">
        <v>313</v>
      </c>
      <c r="AB32" s="15" t="s">
        <v>88</v>
      </c>
      <c r="AC32" s="14" t="s">
        <v>131</v>
      </c>
      <c r="AD32" s="15" t="s">
        <v>88</v>
      </c>
      <c r="AE32" s="15"/>
      <c r="AF32" s="15"/>
      <c r="AG32" s="15">
        <v>1</v>
      </c>
      <c r="AH32" s="15">
        <v>0</v>
      </c>
      <c r="AI32" s="15">
        <v>0</v>
      </c>
      <c r="AJ32" s="15"/>
      <c r="AK32" s="15"/>
      <c r="AL32" s="15"/>
      <c r="AM32" s="15"/>
      <c r="AN32" s="15" t="s">
        <v>88</v>
      </c>
      <c r="AO32" s="15">
        <f>IF(Прайс[[#This Row],[Наличие подсветки на нижнем горизонте]]="Нет",0,'[2]комплекты фурнитуры'!$C$91)</f>
        <v>0</v>
      </c>
      <c r="AP32"/>
      <c r="AQ32"/>
      <c r="AR32"/>
      <c r="AS32"/>
      <c r="AT32"/>
      <c r="AU32"/>
    </row>
    <row r="33" spans="1:47" ht="15" customHeight="1" x14ac:dyDescent="0.25">
      <c r="A33" s="22" t="s">
        <v>164</v>
      </c>
      <c r="B33" s="11" t="s">
        <v>85</v>
      </c>
      <c r="C33" s="11" t="s">
        <v>165</v>
      </c>
      <c r="D33" s="11" t="s">
        <v>93</v>
      </c>
      <c r="E33" s="11" t="s">
        <v>88</v>
      </c>
      <c r="F33" s="11" t="s">
        <v>166</v>
      </c>
      <c r="G33" s="12">
        <v>240</v>
      </c>
      <c r="H33" s="12">
        <v>2400</v>
      </c>
      <c r="I33" s="12">
        <v>50</v>
      </c>
      <c r="J33" s="12">
        <v>100</v>
      </c>
      <c r="K33" s="12">
        <v>315</v>
      </c>
      <c r="L33" s="12">
        <v>700</v>
      </c>
      <c r="M33" s="31">
        <v>1940</v>
      </c>
      <c r="N33" s="14">
        <v>2360</v>
      </c>
      <c r="O33" s="36">
        <v>720</v>
      </c>
      <c r="P33" s="36">
        <v>100</v>
      </c>
      <c r="Q33" s="36">
        <v>560</v>
      </c>
      <c r="R33" s="16">
        <v>1.08</v>
      </c>
      <c r="S33" s="16">
        <v>1.0649999999999999</v>
      </c>
      <c r="T33" s="16">
        <v>1.3</v>
      </c>
      <c r="U33" s="16"/>
      <c r="V33" s="13"/>
      <c r="W33" s="15">
        <v>0</v>
      </c>
      <c r="X33" s="15">
        <v>0</v>
      </c>
      <c r="Y33" s="15">
        <v>0</v>
      </c>
      <c r="Z33" s="15" t="s">
        <v>88</v>
      </c>
      <c r="AA33" s="15">
        <v>0</v>
      </c>
      <c r="AB33" s="15" t="s">
        <v>88</v>
      </c>
      <c r="AC33" s="14" t="s">
        <v>90</v>
      </c>
      <c r="AD33" s="15" t="s">
        <v>88</v>
      </c>
      <c r="AE33" s="15"/>
      <c r="AF33" s="15"/>
      <c r="AG33" s="15">
        <v>1</v>
      </c>
      <c r="AH33" s="15">
        <v>0</v>
      </c>
      <c r="AI33" s="15">
        <v>0</v>
      </c>
      <c r="AJ33" s="15"/>
      <c r="AK33" s="15"/>
      <c r="AL33" s="15"/>
      <c r="AM33" s="15"/>
      <c r="AN33" s="15" t="s">
        <v>88</v>
      </c>
      <c r="AO33" s="15">
        <f>IF(Прайс[[#This Row],[Наличие подсветки на нижнем горизонте]]="Нет",0,'[2]комплекты фурнитуры'!$C$91)</f>
        <v>0</v>
      </c>
      <c r="AP33"/>
      <c r="AQ33"/>
      <c r="AR33"/>
      <c r="AS33"/>
      <c r="AT33"/>
      <c r="AU33"/>
    </row>
    <row r="34" spans="1:47" ht="15" customHeight="1" x14ac:dyDescent="0.25">
      <c r="A34" s="22" t="s">
        <v>167</v>
      </c>
      <c r="B34" s="11" t="s">
        <v>168</v>
      </c>
      <c r="C34" s="11" t="s">
        <v>169</v>
      </c>
      <c r="D34" s="11" t="s">
        <v>87</v>
      </c>
      <c r="E34" s="11" t="s">
        <v>88</v>
      </c>
      <c r="F34" s="11" t="s">
        <v>89</v>
      </c>
      <c r="G34" s="12">
        <v>240</v>
      </c>
      <c r="H34" s="12">
        <v>1250</v>
      </c>
      <c r="I34" s="12">
        <v>150</v>
      </c>
      <c r="J34" s="12">
        <v>900</v>
      </c>
      <c r="K34" s="12">
        <v>250</v>
      </c>
      <c r="L34" s="12">
        <v>560</v>
      </c>
      <c r="M34" s="31">
        <v>1780</v>
      </c>
      <c r="N34" s="14">
        <v>2130</v>
      </c>
      <c r="O34" s="36">
        <v>720</v>
      </c>
      <c r="P34" s="36">
        <v>300</v>
      </c>
      <c r="Q34" s="36">
        <f>IF(OR(Прайс[[#This Row],[Тип]]="Нижний",Прайс[[#This Row],[Тип]]="Пенал"),"560",IF(Прайс[[#This Row],[Тип]]="Верхний",315,0))</f>
        <v>315</v>
      </c>
      <c r="R34" s="16">
        <v>1.08</v>
      </c>
      <c r="S34" s="16">
        <v>1.0649999999999999</v>
      </c>
      <c r="T34" s="16">
        <v>1.3</v>
      </c>
      <c r="U34" s="16"/>
      <c r="V34" s="13"/>
      <c r="W34" s="15">
        <v>0</v>
      </c>
      <c r="X34" s="15">
        <v>3</v>
      </c>
      <c r="Y34" s="15">
        <v>1</v>
      </c>
      <c r="Z34" s="15" t="s">
        <v>104</v>
      </c>
      <c r="AA34" s="15" t="s">
        <v>313</v>
      </c>
      <c r="AB34" s="15" t="s">
        <v>88</v>
      </c>
      <c r="AC34" s="14" t="s">
        <v>90</v>
      </c>
      <c r="AD34" s="15" t="s">
        <v>104</v>
      </c>
      <c r="AE34" s="15"/>
      <c r="AF34" s="15"/>
      <c r="AG34" s="15">
        <v>0</v>
      </c>
      <c r="AH34" s="15">
        <v>0</v>
      </c>
      <c r="AI34" s="15">
        <v>0</v>
      </c>
      <c r="AJ34" s="15"/>
      <c r="AK34" s="15"/>
      <c r="AL34" s="15"/>
      <c r="AM34" s="15"/>
      <c r="AN34" s="15" t="s">
        <v>104</v>
      </c>
      <c r="AO34" s="15">
        <f>IF(Прайс[[#This Row],[Наличие подсветки на нижнем горизонте]]="Нет",0,'[2]комплекты фурнитуры'!$C$91)</f>
        <v>400</v>
      </c>
      <c r="AP34"/>
      <c r="AQ34"/>
      <c r="AR34"/>
      <c r="AS34"/>
      <c r="AT34"/>
      <c r="AU34"/>
    </row>
    <row r="35" spans="1:47" ht="15" customHeight="1" x14ac:dyDescent="0.25">
      <c r="A35" s="22" t="s">
        <v>170</v>
      </c>
      <c r="B35" s="11" t="s">
        <v>168</v>
      </c>
      <c r="C35" s="11" t="s">
        <v>171</v>
      </c>
      <c r="D35" s="11" t="s">
        <v>93</v>
      </c>
      <c r="E35" s="11" t="s">
        <v>88</v>
      </c>
      <c r="F35" s="11" t="s">
        <v>89</v>
      </c>
      <c r="G35" s="12">
        <v>360</v>
      </c>
      <c r="H35" s="12">
        <v>1250</v>
      </c>
      <c r="I35" s="12">
        <v>150</v>
      </c>
      <c r="J35" s="12">
        <v>600</v>
      </c>
      <c r="K35" s="12">
        <v>250</v>
      </c>
      <c r="L35" s="12">
        <v>560</v>
      </c>
      <c r="M35" s="31">
        <v>1780</v>
      </c>
      <c r="N35" s="14">
        <v>2130</v>
      </c>
      <c r="O35" s="36">
        <v>720</v>
      </c>
      <c r="P35" s="36">
        <v>300</v>
      </c>
      <c r="Q35" s="36">
        <f>IF(OR(Прайс[[#This Row],[Тип]]="Нижний",Прайс[[#This Row],[Тип]]="Пенал"),"560",IF(Прайс[[#This Row],[Тип]]="Верхний",315,0))</f>
        <v>315</v>
      </c>
      <c r="R35" s="16">
        <v>1.08</v>
      </c>
      <c r="S35" s="16">
        <v>1.0649999999999999</v>
      </c>
      <c r="T35" s="16">
        <v>1.3</v>
      </c>
      <c r="U35" s="16"/>
      <c r="V35" s="13"/>
      <c r="W35" s="15">
        <v>0</v>
      </c>
      <c r="X35" s="15">
        <v>3</v>
      </c>
      <c r="Y35" s="15">
        <v>1</v>
      </c>
      <c r="Z35" s="15" t="s">
        <v>104</v>
      </c>
      <c r="AA35" s="15" t="s">
        <v>313</v>
      </c>
      <c r="AB35" s="15" t="s">
        <v>104</v>
      </c>
      <c r="AC35" s="14" t="s">
        <v>90</v>
      </c>
      <c r="AD35" s="15" t="s">
        <v>104</v>
      </c>
      <c r="AE35" s="15"/>
      <c r="AF35" s="15"/>
      <c r="AG35" s="15">
        <v>1</v>
      </c>
      <c r="AH35" s="15">
        <v>0</v>
      </c>
      <c r="AI35" s="15">
        <v>0</v>
      </c>
      <c r="AJ35" s="15"/>
      <c r="AK35" s="15"/>
      <c r="AL35" s="15"/>
      <c r="AM35" s="15"/>
      <c r="AN35" s="15" t="s">
        <v>104</v>
      </c>
      <c r="AO35" s="15">
        <f>IF(Прайс[[#This Row],[Наличие подсветки на нижнем горизонте]]="Нет",0,'[2]комплекты фурнитуры'!$C$91)</f>
        <v>400</v>
      </c>
      <c r="AP35"/>
      <c r="AQ35"/>
      <c r="AR35"/>
      <c r="AS35"/>
      <c r="AT35"/>
      <c r="AU35"/>
    </row>
    <row r="36" spans="1:47" ht="15" customHeight="1" x14ac:dyDescent="0.25">
      <c r="A36" s="22" t="s">
        <v>172</v>
      </c>
      <c r="B36" s="11" t="s">
        <v>168</v>
      </c>
      <c r="C36" s="11" t="s">
        <v>173</v>
      </c>
      <c r="D36" s="11" t="s">
        <v>93</v>
      </c>
      <c r="E36" s="11" t="s">
        <v>88</v>
      </c>
      <c r="F36" s="11" t="s">
        <v>174</v>
      </c>
      <c r="G36" s="12">
        <v>800</v>
      </c>
      <c r="H36" s="12">
        <v>960</v>
      </c>
      <c r="I36" s="12">
        <v>450</v>
      </c>
      <c r="J36" s="12">
        <v>600</v>
      </c>
      <c r="K36" s="12">
        <v>350</v>
      </c>
      <c r="L36" s="12">
        <v>500</v>
      </c>
      <c r="M36" s="31">
        <v>1780</v>
      </c>
      <c r="N36" s="14">
        <v>2130</v>
      </c>
      <c r="O36" s="36">
        <v>720</v>
      </c>
      <c r="P36" s="36">
        <v>300</v>
      </c>
      <c r="Q36" s="36">
        <f>IF(OR(Прайс[[#This Row],[Тип]]="Нижний",Прайс[[#This Row],[Тип]]="Пенал"),"560",IF(Прайс[[#This Row],[Тип]]="Верхний",315,0))</f>
        <v>315</v>
      </c>
      <c r="R36" s="16">
        <v>1.08</v>
      </c>
      <c r="S36" s="16">
        <v>1.0649999999999999</v>
      </c>
      <c r="T36" s="16">
        <v>1.03</v>
      </c>
      <c r="U36" s="16"/>
      <c r="V36" s="13"/>
      <c r="W36" s="15">
        <v>1</v>
      </c>
      <c r="X36" s="15">
        <v>1</v>
      </c>
      <c r="Y36" s="15">
        <v>1</v>
      </c>
      <c r="Z36" s="15" t="s">
        <v>104</v>
      </c>
      <c r="AA36" s="15" t="s">
        <v>313</v>
      </c>
      <c r="AB36" s="15" t="s">
        <v>104</v>
      </c>
      <c r="AC36" s="14" t="s">
        <v>90</v>
      </c>
      <c r="AD36" s="15" t="s">
        <v>104</v>
      </c>
      <c r="AE36" s="15"/>
      <c r="AF36" s="15"/>
      <c r="AG36" s="15">
        <v>1</v>
      </c>
      <c r="AH36" s="15">
        <v>0</v>
      </c>
      <c r="AI36" s="15">
        <v>0</v>
      </c>
      <c r="AJ36" s="15"/>
      <c r="AK36" s="15"/>
      <c r="AL36" s="15"/>
      <c r="AM36" s="15"/>
      <c r="AN36" s="15" t="s">
        <v>88</v>
      </c>
      <c r="AO36" s="15">
        <f>IF(Прайс[[#This Row],[Наличие подсветки на нижнем горизонте]]="Нет",0,'[2]комплекты фурнитуры'!$C$91)</f>
        <v>0</v>
      </c>
      <c r="AP36"/>
      <c r="AQ36"/>
      <c r="AR36"/>
      <c r="AS36"/>
      <c r="AT36"/>
      <c r="AU36"/>
    </row>
    <row r="37" spans="1:47" ht="15" customHeight="1" x14ac:dyDescent="0.25">
      <c r="A37" s="22" t="s">
        <v>175</v>
      </c>
      <c r="B37" s="11" t="s">
        <v>168</v>
      </c>
      <c r="C37" s="11" t="s">
        <v>176</v>
      </c>
      <c r="D37" s="11" t="s">
        <v>93</v>
      </c>
      <c r="E37" s="11" t="s">
        <v>88</v>
      </c>
      <c r="F37" s="11" t="s">
        <v>177</v>
      </c>
      <c r="G37" s="12">
        <v>240</v>
      </c>
      <c r="H37" s="12">
        <v>600</v>
      </c>
      <c r="I37" s="12">
        <v>350</v>
      </c>
      <c r="J37" s="12">
        <v>900</v>
      </c>
      <c r="K37" s="12">
        <v>250</v>
      </c>
      <c r="L37" s="12">
        <v>560</v>
      </c>
      <c r="M37" s="31">
        <v>1780</v>
      </c>
      <c r="N37" s="14">
        <v>2130</v>
      </c>
      <c r="O37" s="36">
        <v>720</v>
      </c>
      <c r="P37" s="36">
        <v>300</v>
      </c>
      <c r="Q37" s="36">
        <f>IF(OR(Прайс[[#This Row],[Тип]]="Нижний",Прайс[[#This Row],[Тип]]="Пенал"),"560",IF(Прайс[[#This Row],[Тип]]="Верхний",315,0))</f>
        <v>315</v>
      </c>
      <c r="R37" s="16">
        <v>1.08</v>
      </c>
      <c r="S37" s="16">
        <v>1.0649999999999999</v>
      </c>
      <c r="T37" s="16">
        <v>1.3</v>
      </c>
      <c r="U37" s="16"/>
      <c r="V37" s="13"/>
      <c r="W37" s="15">
        <v>0</v>
      </c>
      <c r="X37" s="15">
        <v>0</v>
      </c>
      <c r="Y37" s="15">
        <v>0</v>
      </c>
      <c r="Z37" s="15" t="s">
        <v>88</v>
      </c>
      <c r="AA37" s="15" t="s">
        <v>313</v>
      </c>
      <c r="AB37" s="15" t="s">
        <v>104</v>
      </c>
      <c r="AC37" s="14" t="s">
        <v>90</v>
      </c>
      <c r="AD37" s="15" t="s">
        <v>88</v>
      </c>
      <c r="AE37" s="15"/>
      <c r="AF37" s="15"/>
      <c r="AG37" s="15">
        <v>1</v>
      </c>
      <c r="AH37" s="15">
        <v>0</v>
      </c>
      <c r="AI37" s="15">
        <v>0</v>
      </c>
      <c r="AJ37" s="15"/>
      <c r="AK37" s="15"/>
      <c r="AL37" s="15"/>
      <c r="AM37" s="15"/>
      <c r="AN37" s="15" t="s">
        <v>104</v>
      </c>
      <c r="AO37" s="15">
        <f>IF(Прайс[[#This Row],[Наличие подсветки на нижнем горизонте]]="Нет",0,'[2]комплекты фурнитуры'!$C$91)</f>
        <v>400</v>
      </c>
      <c r="AP37"/>
      <c r="AQ37"/>
      <c r="AR37"/>
      <c r="AS37"/>
      <c r="AT37"/>
      <c r="AU37"/>
    </row>
    <row r="38" spans="1:47" ht="15" customHeight="1" x14ac:dyDescent="0.25">
      <c r="A38" s="22" t="s">
        <v>178</v>
      </c>
      <c r="B38" s="11" t="s">
        <v>168</v>
      </c>
      <c r="C38" s="11" t="s">
        <v>179</v>
      </c>
      <c r="D38" s="11" t="s">
        <v>93</v>
      </c>
      <c r="E38" s="11" t="s">
        <v>88</v>
      </c>
      <c r="F38" s="11" t="s">
        <v>174</v>
      </c>
      <c r="G38" s="12">
        <v>600</v>
      </c>
      <c r="H38" s="12">
        <v>800</v>
      </c>
      <c r="I38" s="12">
        <v>450</v>
      </c>
      <c r="J38" s="12">
        <v>600</v>
      </c>
      <c r="K38" s="12">
        <v>350</v>
      </c>
      <c r="L38" s="12">
        <v>500</v>
      </c>
      <c r="M38" s="31">
        <v>2340</v>
      </c>
      <c r="N38" s="14">
        <v>2960</v>
      </c>
      <c r="O38" s="36">
        <v>720</v>
      </c>
      <c r="P38" s="36">
        <v>600</v>
      </c>
      <c r="Q38" s="36">
        <v>350</v>
      </c>
      <c r="R38" s="16">
        <v>1.08</v>
      </c>
      <c r="S38" s="16">
        <v>1.0649999999999999</v>
      </c>
      <c r="T38" s="16">
        <v>1.03</v>
      </c>
      <c r="U38" s="16"/>
      <c r="V38" s="13"/>
      <c r="W38" s="15">
        <v>0</v>
      </c>
      <c r="X38" s="15">
        <v>0</v>
      </c>
      <c r="Y38" s="15">
        <v>0</v>
      </c>
      <c r="Z38" s="15" t="s">
        <v>88</v>
      </c>
      <c r="AA38" s="15" t="s">
        <v>313</v>
      </c>
      <c r="AB38" s="15" t="s">
        <v>88</v>
      </c>
      <c r="AC38" s="14" t="s">
        <v>119</v>
      </c>
      <c r="AD38" s="15" t="s">
        <v>88</v>
      </c>
      <c r="AE38" s="15"/>
      <c r="AF38" s="15"/>
      <c r="AG38" s="15">
        <v>1</v>
      </c>
      <c r="AH38" s="15">
        <v>0</v>
      </c>
      <c r="AI38" s="15">
        <v>0</v>
      </c>
      <c r="AJ38" s="15"/>
      <c r="AK38" s="15"/>
      <c r="AL38" s="15"/>
      <c r="AM38" s="15"/>
      <c r="AN38" s="15" t="s">
        <v>88</v>
      </c>
      <c r="AO38" s="15">
        <f>IF(Прайс[[#This Row],[Наличие подсветки на нижнем горизонте]]="Нет",0,'[2]комплекты фурнитуры'!$C$91)</f>
        <v>0</v>
      </c>
      <c r="AP38"/>
      <c r="AQ38"/>
      <c r="AR38"/>
      <c r="AS38"/>
      <c r="AT38"/>
      <c r="AU38"/>
    </row>
    <row r="39" spans="1:47" ht="15" customHeight="1" x14ac:dyDescent="0.25">
      <c r="A39" s="22" t="s">
        <v>180</v>
      </c>
      <c r="B39" s="11" t="s">
        <v>168</v>
      </c>
      <c r="C39" s="11" t="s">
        <v>181</v>
      </c>
      <c r="D39" s="11" t="s">
        <v>93</v>
      </c>
      <c r="E39" s="11" t="s">
        <v>88</v>
      </c>
      <c r="F39" s="11" t="s">
        <v>89</v>
      </c>
      <c r="G39" s="12">
        <v>360</v>
      </c>
      <c r="H39" s="12">
        <v>1250</v>
      </c>
      <c r="I39" s="12">
        <v>400</v>
      </c>
      <c r="J39" s="12">
        <v>900</v>
      </c>
      <c r="K39" s="12">
        <v>250</v>
      </c>
      <c r="L39" s="12">
        <v>560</v>
      </c>
      <c r="M39" s="31">
        <v>1780</v>
      </c>
      <c r="N39" s="14">
        <v>2130</v>
      </c>
      <c r="O39" s="36">
        <v>720</v>
      </c>
      <c r="P39" s="36">
        <v>300</v>
      </c>
      <c r="Q39" s="36">
        <f>IF(OR(Прайс[[#This Row],[Тип]]="Нижний",Прайс[[#This Row],[Тип]]="Пенал"),"560",IF(Прайс[[#This Row],[Тип]]="Верхний",315,0))</f>
        <v>315</v>
      </c>
      <c r="R39" s="16">
        <v>1.08</v>
      </c>
      <c r="S39" s="16">
        <v>1.0649999999999999</v>
      </c>
      <c r="T39" s="16">
        <v>1.3</v>
      </c>
      <c r="U39" s="16"/>
      <c r="V39" s="13"/>
      <c r="W39" s="15">
        <v>0</v>
      </c>
      <c r="X39" s="15">
        <v>3</v>
      </c>
      <c r="Y39" s="15">
        <v>0</v>
      </c>
      <c r="Z39" s="15" t="s">
        <v>104</v>
      </c>
      <c r="AA39" s="15" t="s">
        <v>313</v>
      </c>
      <c r="AB39" s="15" t="s">
        <v>104</v>
      </c>
      <c r="AC39" s="14" t="s">
        <v>90</v>
      </c>
      <c r="AD39" s="15" t="s">
        <v>104</v>
      </c>
      <c r="AE39" s="15"/>
      <c r="AF39" s="15"/>
      <c r="AG39" s="15">
        <v>2</v>
      </c>
      <c r="AH39" s="15">
        <v>0</v>
      </c>
      <c r="AI39" s="15">
        <v>0</v>
      </c>
      <c r="AJ39" s="15"/>
      <c r="AK39" s="15"/>
      <c r="AL39" s="15"/>
      <c r="AM39" s="15"/>
      <c r="AN39" s="15" t="s">
        <v>104</v>
      </c>
      <c r="AO39" s="15">
        <f>IF(Прайс[[#This Row],[Наличие подсветки на нижнем горизонте]]="Нет",0,'[2]комплекты фурнитуры'!$C$91)</f>
        <v>400</v>
      </c>
      <c r="AP39"/>
      <c r="AQ39"/>
      <c r="AR39"/>
      <c r="AS39"/>
      <c r="AT39"/>
      <c r="AU39"/>
    </row>
    <row r="40" spans="1:47" ht="15" customHeight="1" x14ac:dyDescent="0.25">
      <c r="A40" s="22" t="s">
        <v>182</v>
      </c>
      <c r="B40" s="11" t="s">
        <v>168</v>
      </c>
      <c r="C40" s="11" t="s">
        <v>183</v>
      </c>
      <c r="D40" s="11" t="s">
        <v>93</v>
      </c>
      <c r="E40" s="11" t="s">
        <v>88</v>
      </c>
      <c r="F40" s="11" t="s">
        <v>177</v>
      </c>
      <c r="G40" s="12">
        <v>720</v>
      </c>
      <c r="H40" s="12">
        <v>720</v>
      </c>
      <c r="I40" s="12">
        <v>400</v>
      </c>
      <c r="J40" s="12">
        <v>900</v>
      </c>
      <c r="K40" s="12">
        <v>300</v>
      </c>
      <c r="L40" s="12">
        <v>400</v>
      </c>
      <c r="M40" s="31">
        <v>1780</v>
      </c>
      <c r="N40" s="14">
        <v>2130</v>
      </c>
      <c r="O40" s="36">
        <v>720</v>
      </c>
      <c r="P40" s="36">
        <v>300</v>
      </c>
      <c r="Q40" s="36">
        <f>IF(OR(Прайс[[#This Row],[Тип]]="Нижний",Прайс[[#This Row],[Тип]]="Пенал"),"560",IF(Прайс[[#This Row],[Тип]]="Верхний",315,0))</f>
        <v>315</v>
      </c>
      <c r="R40" s="16">
        <v>1.08</v>
      </c>
      <c r="S40" s="16">
        <v>1.0649999999999999</v>
      </c>
      <c r="T40" s="16">
        <v>1.3</v>
      </c>
      <c r="U40" s="16"/>
      <c r="V40" s="13"/>
      <c r="W40" s="15">
        <v>1</v>
      </c>
      <c r="X40" s="15">
        <v>1</v>
      </c>
      <c r="Y40" s="15">
        <v>1</v>
      </c>
      <c r="Z40" s="15" t="s">
        <v>104</v>
      </c>
      <c r="AA40" s="15" t="s">
        <v>313</v>
      </c>
      <c r="AB40" s="15" t="s">
        <v>88</v>
      </c>
      <c r="AC40" s="14" t="s">
        <v>131</v>
      </c>
      <c r="AD40" s="15" t="s">
        <v>104</v>
      </c>
      <c r="AE40" s="15"/>
      <c r="AF40" s="15"/>
      <c r="AG40" s="15">
        <v>2</v>
      </c>
      <c r="AH40" s="15">
        <v>0</v>
      </c>
      <c r="AI40" s="15">
        <v>0</v>
      </c>
      <c r="AJ40" s="15"/>
      <c r="AK40" s="15"/>
      <c r="AL40" s="15"/>
      <c r="AM40" s="15"/>
      <c r="AN40" s="15" t="s">
        <v>104</v>
      </c>
      <c r="AO40" s="15">
        <f>IF(Прайс[[#This Row],[Наличие подсветки на нижнем горизонте]]="Нет",0,'[2]комплекты фурнитуры'!$C$91)</f>
        <v>400</v>
      </c>
      <c r="AP40"/>
      <c r="AQ40"/>
      <c r="AR40"/>
      <c r="AS40"/>
      <c r="AT40"/>
      <c r="AU40"/>
    </row>
    <row r="41" spans="1:47" s="5" customFormat="1" ht="15" customHeight="1" x14ac:dyDescent="0.25">
      <c r="A41" s="22" t="s">
        <v>184</v>
      </c>
      <c r="B41" s="11" t="s">
        <v>168</v>
      </c>
      <c r="C41" s="11" t="s">
        <v>185</v>
      </c>
      <c r="D41" s="11" t="s">
        <v>109</v>
      </c>
      <c r="E41" s="11" t="s">
        <v>88</v>
      </c>
      <c r="F41" s="11" t="s">
        <v>89</v>
      </c>
      <c r="G41" s="12">
        <v>360</v>
      </c>
      <c r="H41" s="12">
        <v>1250</v>
      </c>
      <c r="I41" s="12">
        <v>595</v>
      </c>
      <c r="J41" s="12">
        <v>1000</v>
      </c>
      <c r="K41" s="12">
        <v>315</v>
      </c>
      <c r="L41" s="12">
        <v>560</v>
      </c>
      <c r="M41" s="31">
        <v>2580</v>
      </c>
      <c r="N41" s="14">
        <v>3560</v>
      </c>
      <c r="O41" s="36">
        <v>720</v>
      </c>
      <c r="P41" s="36">
        <v>600</v>
      </c>
      <c r="Q41" s="36">
        <v>560</v>
      </c>
      <c r="R41" s="16">
        <v>1.08</v>
      </c>
      <c r="S41" s="16">
        <v>1.0649999999999999</v>
      </c>
      <c r="T41" s="16">
        <v>0</v>
      </c>
      <c r="U41" s="16"/>
      <c r="V41" s="13"/>
      <c r="W41" s="15">
        <v>0</v>
      </c>
      <c r="X41" s="15">
        <v>2</v>
      </c>
      <c r="Y41" s="15">
        <v>1</v>
      </c>
      <c r="Z41" s="15" t="s">
        <v>104</v>
      </c>
      <c r="AA41" s="15" t="s">
        <v>313</v>
      </c>
      <c r="AB41" s="15" t="s">
        <v>104</v>
      </c>
      <c r="AC41" s="14" t="s">
        <v>90</v>
      </c>
      <c r="AD41" s="15" t="s">
        <v>104</v>
      </c>
      <c r="AE41" s="15"/>
      <c r="AF41" s="15"/>
      <c r="AG41" s="15">
        <v>1</v>
      </c>
      <c r="AH41" s="15">
        <v>0</v>
      </c>
      <c r="AI41" s="15">
        <v>0</v>
      </c>
      <c r="AJ41" s="15"/>
      <c r="AK41" s="15"/>
      <c r="AL41" s="15"/>
      <c r="AM41" s="15"/>
      <c r="AN41" s="15" t="s">
        <v>104</v>
      </c>
      <c r="AO41" s="15">
        <f>IF(Прайс[[#This Row],[Наличие подсветки на нижнем горизонте]]="Нет",0,'[2]комплекты фурнитуры'!$C$91)</f>
        <v>400</v>
      </c>
    </row>
    <row r="42" spans="1:47" ht="15" customHeight="1" x14ac:dyDescent="0.25">
      <c r="A42" s="23" t="s">
        <v>186</v>
      </c>
      <c r="B42" s="11" t="s">
        <v>168</v>
      </c>
      <c r="C42" s="11" t="s">
        <v>187</v>
      </c>
      <c r="D42" s="11" t="s">
        <v>93</v>
      </c>
      <c r="E42" s="11" t="s">
        <v>88</v>
      </c>
      <c r="F42" s="11" t="s">
        <v>188</v>
      </c>
      <c r="G42" s="12">
        <v>440</v>
      </c>
      <c r="H42" s="12">
        <v>1210</v>
      </c>
      <c r="I42" s="12">
        <v>500</v>
      </c>
      <c r="J42" s="12">
        <v>600</v>
      </c>
      <c r="K42" s="12">
        <v>300</v>
      </c>
      <c r="L42" s="12">
        <v>400</v>
      </c>
      <c r="M42" s="31">
        <v>2860</v>
      </c>
      <c r="N42" s="14">
        <v>3550</v>
      </c>
      <c r="O42" s="36">
        <v>680</v>
      </c>
      <c r="P42" s="36">
        <v>500</v>
      </c>
      <c r="Q42" s="36">
        <f>IF(OR(Прайс[[#This Row],[Тип]]="Нижний",Прайс[[#This Row],[Тип]]="Пенал"),"560",IF(Прайс[[#This Row],[Тип]]="Верхний",315,0))</f>
        <v>315</v>
      </c>
      <c r="R42" s="16">
        <v>1.095</v>
      </c>
      <c r="S42" s="16">
        <v>1.0649999999999999</v>
      </c>
      <c r="T42" s="16">
        <v>1.3</v>
      </c>
      <c r="U42" s="16"/>
      <c r="V42" s="13"/>
      <c r="W42" s="15">
        <v>1</v>
      </c>
      <c r="X42" s="15">
        <v>2</v>
      </c>
      <c r="Y42" s="15">
        <v>1</v>
      </c>
      <c r="Z42" s="15" t="s">
        <v>88</v>
      </c>
      <c r="AA42" s="15" t="s">
        <v>315</v>
      </c>
      <c r="AB42" s="15" t="s">
        <v>104</v>
      </c>
      <c r="AC42" s="14" t="s">
        <v>90</v>
      </c>
      <c r="AD42" s="15" t="s">
        <v>88</v>
      </c>
      <c r="AE42" s="15"/>
      <c r="AF42" s="15"/>
      <c r="AG42" s="15">
        <v>1</v>
      </c>
      <c r="AH42" s="15">
        <v>0</v>
      </c>
      <c r="AI42" s="15">
        <v>0</v>
      </c>
      <c r="AJ42" s="15"/>
      <c r="AK42" s="15"/>
      <c r="AL42" s="15"/>
      <c r="AM42" s="15"/>
      <c r="AN42" s="15" t="s">
        <v>88</v>
      </c>
      <c r="AO42" s="15">
        <f>IF(Прайс[[#This Row],[Наличие подсветки на нижнем горизонте]]="Нет",0,'[2]комплекты фурнитуры'!$C$91)</f>
        <v>0</v>
      </c>
      <c r="AP42"/>
      <c r="AQ42"/>
      <c r="AR42"/>
      <c r="AS42"/>
      <c r="AT42"/>
      <c r="AU42"/>
    </row>
    <row r="43" spans="1:47" ht="15" customHeight="1" x14ac:dyDescent="0.25">
      <c r="A43" s="23" t="s">
        <v>189</v>
      </c>
      <c r="B43" s="11" t="s">
        <v>168</v>
      </c>
      <c r="C43" s="11" t="s">
        <v>190</v>
      </c>
      <c r="D43" s="11" t="s">
        <v>93</v>
      </c>
      <c r="E43" s="11" t="s">
        <v>88</v>
      </c>
      <c r="F43" s="11" t="s">
        <v>188</v>
      </c>
      <c r="G43" s="12">
        <v>440</v>
      </c>
      <c r="H43" s="12">
        <v>1210</v>
      </c>
      <c r="I43" s="12">
        <v>600</v>
      </c>
      <c r="J43" s="12">
        <v>900</v>
      </c>
      <c r="K43" s="12">
        <v>300</v>
      </c>
      <c r="L43" s="12">
        <v>400</v>
      </c>
      <c r="M43" s="31">
        <v>2860</v>
      </c>
      <c r="N43" s="14">
        <v>3550</v>
      </c>
      <c r="O43" s="36">
        <v>680</v>
      </c>
      <c r="P43" s="36">
        <v>500</v>
      </c>
      <c r="Q43" s="36">
        <f>IF(OR(Прайс[[#This Row],[Тип]]="Нижний",Прайс[[#This Row],[Тип]]="Пенал"),"560",IF(Прайс[[#This Row],[Тип]]="Верхний",315,0))</f>
        <v>315</v>
      </c>
      <c r="R43" s="16">
        <v>1.095</v>
      </c>
      <c r="S43" s="16">
        <v>1.0649999999999999</v>
      </c>
      <c r="T43" s="16">
        <v>1.3</v>
      </c>
      <c r="U43" s="16"/>
      <c r="V43" s="13"/>
      <c r="W43" s="15">
        <v>1</v>
      </c>
      <c r="X43" s="15">
        <v>2</v>
      </c>
      <c r="Y43" s="15">
        <v>1</v>
      </c>
      <c r="Z43" s="15" t="s">
        <v>88</v>
      </c>
      <c r="AA43" s="15" t="s">
        <v>315</v>
      </c>
      <c r="AB43" s="15" t="s">
        <v>104</v>
      </c>
      <c r="AC43" s="14" t="s">
        <v>90</v>
      </c>
      <c r="AD43" s="15" t="s">
        <v>88</v>
      </c>
      <c r="AE43" s="15"/>
      <c r="AF43" s="15"/>
      <c r="AG43" s="15">
        <v>2</v>
      </c>
      <c r="AH43" s="15">
        <v>0</v>
      </c>
      <c r="AI43" s="15">
        <v>0</v>
      </c>
      <c r="AJ43" s="15"/>
      <c r="AK43" s="15"/>
      <c r="AL43" s="15"/>
      <c r="AM43" s="15"/>
      <c r="AN43" s="15" t="s">
        <v>88</v>
      </c>
      <c r="AO43" s="15">
        <f>IF(Прайс[[#This Row],[Наличие подсветки на нижнем горизонте]]="Нет",0,'[2]комплекты фурнитуры'!$C$91)</f>
        <v>0</v>
      </c>
      <c r="AP43"/>
      <c r="AQ43"/>
      <c r="AR43"/>
      <c r="AS43"/>
      <c r="AT43"/>
      <c r="AU43"/>
    </row>
    <row r="44" spans="1:47" ht="15" customHeight="1" x14ac:dyDescent="0.25">
      <c r="A44" s="22" t="s">
        <v>191</v>
      </c>
      <c r="B44" s="11" t="s">
        <v>168</v>
      </c>
      <c r="C44" s="11" t="s">
        <v>192</v>
      </c>
      <c r="D44" s="11" t="s">
        <v>193</v>
      </c>
      <c r="E44" s="11" t="s">
        <v>88</v>
      </c>
      <c r="F44" s="11" t="s">
        <v>89</v>
      </c>
      <c r="G44" s="12">
        <v>360</v>
      </c>
      <c r="H44" s="12">
        <v>1250</v>
      </c>
      <c r="I44" s="12">
        <v>600</v>
      </c>
      <c r="J44" s="12">
        <v>600</v>
      </c>
      <c r="K44" s="12">
        <v>600</v>
      </c>
      <c r="L44" s="12">
        <v>600</v>
      </c>
      <c r="M44" s="31">
        <v>2820</v>
      </c>
      <c r="N44" s="14">
        <v>3430</v>
      </c>
      <c r="O44" s="36">
        <v>720</v>
      </c>
      <c r="P44" s="36">
        <v>600</v>
      </c>
      <c r="Q44" s="36">
        <v>600</v>
      </c>
      <c r="R44" s="16">
        <v>1.08</v>
      </c>
      <c r="S44" s="16">
        <v>1.0649999999999999</v>
      </c>
      <c r="T44" s="16">
        <v>0</v>
      </c>
      <c r="U44" s="16"/>
      <c r="V44" s="13"/>
      <c r="W44" s="15">
        <v>0</v>
      </c>
      <c r="X44" s="15">
        <v>3</v>
      </c>
      <c r="Y44" s="15">
        <v>1</v>
      </c>
      <c r="Z44" s="15" t="s">
        <v>88</v>
      </c>
      <c r="AA44" s="15" t="s">
        <v>316</v>
      </c>
      <c r="AB44" s="15" t="s">
        <v>104</v>
      </c>
      <c r="AC44" s="14" t="s">
        <v>90</v>
      </c>
      <c r="AD44" s="15" t="s">
        <v>88</v>
      </c>
      <c r="AE44" s="15"/>
      <c r="AF44" s="15"/>
      <c r="AG44" s="15">
        <v>1</v>
      </c>
      <c r="AH44" s="15">
        <v>0</v>
      </c>
      <c r="AI44" s="15">
        <v>0</v>
      </c>
      <c r="AJ44" s="15"/>
      <c r="AK44" s="15"/>
      <c r="AL44" s="15"/>
      <c r="AM44" s="15"/>
      <c r="AN44" s="15" t="s">
        <v>88</v>
      </c>
      <c r="AO44" s="15">
        <f>IF(Прайс[[#This Row],[Наличие подсветки на нижнем горизонте]]="Нет",0,'[2]комплекты фурнитуры'!$C$91)</f>
        <v>0</v>
      </c>
      <c r="AP44"/>
      <c r="AQ44"/>
      <c r="AR44"/>
      <c r="AS44"/>
      <c r="AT44"/>
      <c r="AU44"/>
    </row>
    <row r="45" spans="1:47" ht="15" customHeight="1" x14ac:dyDescent="0.25">
      <c r="A45" s="22" t="s">
        <v>194</v>
      </c>
      <c r="B45" s="11" t="s">
        <v>168</v>
      </c>
      <c r="C45" s="11" t="s">
        <v>195</v>
      </c>
      <c r="D45" s="11" t="s">
        <v>93</v>
      </c>
      <c r="E45" s="11" t="s">
        <v>88</v>
      </c>
      <c r="F45" s="11" t="s">
        <v>130</v>
      </c>
      <c r="G45" s="12">
        <v>601</v>
      </c>
      <c r="H45" s="12">
        <v>1250</v>
      </c>
      <c r="I45" s="12">
        <v>450</v>
      </c>
      <c r="J45" s="12">
        <v>450</v>
      </c>
      <c r="K45" s="12">
        <v>315</v>
      </c>
      <c r="L45" s="12">
        <v>350</v>
      </c>
      <c r="M45" s="31">
        <v>1710</v>
      </c>
      <c r="N45" s="14">
        <v>2040</v>
      </c>
      <c r="O45" s="36">
        <v>720</v>
      </c>
      <c r="P45" s="36">
        <v>450</v>
      </c>
      <c r="Q45" s="36">
        <f>IF(OR(Прайс[[#This Row],[Тип]]="Нижний",Прайс[[#This Row],[Тип]]="Пенал"),"560",IF(Прайс[[#This Row],[Тип]]="Верхний",315,0))</f>
        <v>315</v>
      </c>
      <c r="R45" s="16">
        <v>1.095</v>
      </c>
      <c r="S45" s="16">
        <v>1.0649999999999999</v>
      </c>
      <c r="T45" s="16">
        <v>1.3</v>
      </c>
      <c r="U45" s="16"/>
      <c r="V45" s="13"/>
      <c r="W45" s="15">
        <v>0</v>
      </c>
      <c r="X45" s="15">
        <v>2</v>
      </c>
      <c r="Y45" s="15">
        <v>1</v>
      </c>
      <c r="Z45" s="15" t="s">
        <v>104</v>
      </c>
      <c r="AA45" s="15" t="s">
        <v>313</v>
      </c>
      <c r="AB45" s="15" t="s">
        <v>104</v>
      </c>
      <c r="AC45" s="14" t="s">
        <v>90</v>
      </c>
      <c r="AD45" s="15" t="s">
        <v>104</v>
      </c>
      <c r="AE45" s="15"/>
      <c r="AF45" s="15"/>
      <c r="AG45" s="15">
        <v>1</v>
      </c>
      <c r="AH45" s="15">
        <v>0</v>
      </c>
      <c r="AI45" s="15">
        <v>0</v>
      </c>
      <c r="AJ45" s="15"/>
      <c r="AK45" s="15"/>
      <c r="AL45" s="15"/>
      <c r="AM45" s="15"/>
      <c r="AN45" s="15" t="s">
        <v>88</v>
      </c>
      <c r="AO45" s="15">
        <f>IF(Прайс[[#This Row],[Наличие подсветки на нижнем горизонте]]="Нет",0,'[2]комплекты фурнитуры'!$C$91)</f>
        <v>0</v>
      </c>
      <c r="AP45"/>
      <c r="AQ45"/>
      <c r="AR45"/>
      <c r="AS45"/>
      <c r="AT45"/>
      <c r="AU45"/>
    </row>
    <row r="46" spans="1:47" ht="15" customHeight="1" x14ac:dyDescent="0.25">
      <c r="A46" s="22" t="s">
        <v>196</v>
      </c>
      <c r="B46" s="11" t="s">
        <v>168</v>
      </c>
      <c r="C46" s="11" t="s">
        <v>197</v>
      </c>
      <c r="D46" s="11" t="s">
        <v>93</v>
      </c>
      <c r="E46" s="11" t="s">
        <v>88</v>
      </c>
      <c r="F46" s="11" t="s">
        <v>130</v>
      </c>
      <c r="G46" s="12">
        <v>601</v>
      </c>
      <c r="H46" s="12">
        <v>1250</v>
      </c>
      <c r="I46" s="12">
        <v>600</v>
      </c>
      <c r="J46" s="12">
        <v>600</v>
      </c>
      <c r="K46" s="12">
        <v>315</v>
      </c>
      <c r="L46" s="12">
        <v>350</v>
      </c>
      <c r="M46" s="31">
        <v>1710</v>
      </c>
      <c r="N46" s="14">
        <v>2040</v>
      </c>
      <c r="O46" s="36">
        <v>720</v>
      </c>
      <c r="P46" s="36">
        <v>450</v>
      </c>
      <c r="Q46" s="36">
        <f>IF(OR(Прайс[[#This Row],[Тип]]="Нижний",Прайс[[#This Row],[Тип]]="Пенал"),"560",IF(Прайс[[#This Row],[Тип]]="Верхний",315,0))</f>
        <v>315</v>
      </c>
      <c r="R46" s="16">
        <v>1.095</v>
      </c>
      <c r="S46" s="16">
        <v>1.0649999999999999</v>
      </c>
      <c r="T46" s="16">
        <v>1.3</v>
      </c>
      <c r="U46" s="16"/>
      <c r="V46" s="13"/>
      <c r="W46" s="15">
        <v>0</v>
      </c>
      <c r="X46" s="15">
        <v>2</v>
      </c>
      <c r="Y46" s="15">
        <v>1</v>
      </c>
      <c r="Z46" s="15" t="s">
        <v>104</v>
      </c>
      <c r="AA46" s="15" t="s">
        <v>313</v>
      </c>
      <c r="AB46" s="15" t="s">
        <v>104</v>
      </c>
      <c r="AC46" s="14" t="s">
        <v>90</v>
      </c>
      <c r="AD46" s="15" t="s">
        <v>104</v>
      </c>
      <c r="AE46" s="15"/>
      <c r="AF46" s="15"/>
      <c r="AG46" s="15">
        <v>1</v>
      </c>
      <c r="AH46" s="15">
        <v>0</v>
      </c>
      <c r="AI46" s="15">
        <v>0</v>
      </c>
      <c r="AJ46" s="15"/>
      <c r="AK46" s="15"/>
      <c r="AL46" s="15"/>
      <c r="AM46" s="15"/>
      <c r="AN46" s="15" t="s">
        <v>88</v>
      </c>
      <c r="AO46" s="15">
        <f>IF(Прайс[[#This Row],[Наличие подсветки на нижнем горизонте]]="Нет",0,'[2]комплекты фурнитуры'!$C$91)</f>
        <v>0</v>
      </c>
      <c r="AP46"/>
      <c r="AQ46"/>
      <c r="AR46"/>
      <c r="AS46"/>
      <c r="AT46"/>
      <c r="AU46"/>
    </row>
    <row r="47" spans="1:47" ht="15" customHeight="1" x14ac:dyDescent="0.25">
      <c r="A47" s="22" t="s">
        <v>198</v>
      </c>
      <c r="B47" s="11" t="s">
        <v>168</v>
      </c>
      <c r="C47" s="11" t="s">
        <v>199</v>
      </c>
      <c r="D47" s="11" t="s">
        <v>93</v>
      </c>
      <c r="E47" s="11" t="s">
        <v>88</v>
      </c>
      <c r="F47" s="11" t="s">
        <v>130</v>
      </c>
      <c r="G47" s="12">
        <v>601</v>
      </c>
      <c r="H47" s="12">
        <v>1250</v>
      </c>
      <c r="I47" s="12">
        <v>600</v>
      </c>
      <c r="J47" s="12">
        <v>600</v>
      </c>
      <c r="K47" s="12">
        <v>315</v>
      </c>
      <c r="L47" s="12">
        <v>350</v>
      </c>
      <c r="M47" s="31">
        <v>1710</v>
      </c>
      <c r="N47" s="14">
        <v>2040</v>
      </c>
      <c r="O47" s="36">
        <v>720</v>
      </c>
      <c r="P47" s="36">
        <v>450</v>
      </c>
      <c r="Q47" s="36">
        <f>IF(OR(Прайс[[#This Row],[Тип]]="Нижний",Прайс[[#This Row],[Тип]]="Пенал"),"560",IF(Прайс[[#This Row],[Тип]]="Верхний",315,0))</f>
        <v>315</v>
      </c>
      <c r="R47" s="16">
        <v>1.095</v>
      </c>
      <c r="S47" s="16">
        <v>1.0649999999999999</v>
      </c>
      <c r="T47" s="16">
        <v>1.3</v>
      </c>
      <c r="U47" s="16"/>
      <c r="V47" s="13"/>
      <c r="W47" s="15">
        <v>0</v>
      </c>
      <c r="X47" s="15">
        <v>2</v>
      </c>
      <c r="Y47" s="15">
        <v>1</v>
      </c>
      <c r="Z47" s="15" t="s">
        <v>104</v>
      </c>
      <c r="AA47" s="15" t="s">
        <v>313</v>
      </c>
      <c r="AB47" s="15" t="s">
        <v>88</v>
      </c>
      <c r="AC47" s="14" t="s">
        <v>119</v>
      </c>
      <c r="AD47" s="15" t="s">
        <v>104</v>
      </c>
      <c r="AE47" s="15"/>
      <c r="AF47" s="15"/>
      <c r="AG47" s="15">
        <v>2</v>
      </c>
      <c r="AH47" s="15">
        <v>0</v>
      </c>
      <c r="AI47" s="15">
        <v>0</v>
      </c>
      <c r="AJ47" s="15"/>
      <c r="AK47" s="15"/>
      <c r="AL47" s="15"/>
      <c r="AM47" s="15"/>
      <c r="AN47" s="15" t="s">
        <v>88</v>
      </c>
      <c r="AO47" s="15">
        <f>IF(Прайс[[#This Row],[Наличие подсветки на нижнем горизонте]]="Нет",0,'[2]комплекты фурнитуры'!$C$91)</f>
        <v>0</v>
      </c>
      <c r="AP47"/>
      <c r="AQ47"/>
      <c r="AR47"/>
      <c r="AS47"/>
      <c r="AT47"/>
      <c r="AU47"/>
    </row>
    <row r="48" spans="1:47" ht="15" customHeight="1" x14ac:dyDescent="0.25">
      <c r="A48" s="22" t="s">
        <v>200</v>
      </c>
      <c r="B48" s="11" t="s">
        <v>168</v>
      </c>
      <c r="C48" s="11" t="s">
        <v>201</v>
      </c>
      <c r="D48" s="11" t="s">
        <v>93</v>
      </c>
      <c r="E48" s="11" t="s">
        <v>88</v>
      </c>
      <c r="F48" s="11" t="s">
        <v>130</v>
      </c>
      <c r="G48" s="12">
        <v>601</v>
      </c>
      <c r="H48" s="12">
        <v>1250</v>
      </c>
      <c r="I48" s="12">
        <v>796</v>
      </c>
      <c r="J48" s="12">
        <v>796</v>
      </c>
      <c r="K48" s="12">
        <v>315</v>
      </c>
      <c r="L48" s="12">
        <v>350</v>
      </c>
      <c r="M48" s="31">
        <v>1710</v>
      </c>
      <c r="N48" s="14">
        <v>2040</v>
      </c>
      <c r="O48" s="36">
        <v>720</v>
      </c>
      <c r="P48" s="36">
        <v>450</v>
      </c>
      <c r="Q48" s="36">
        <f>IF(OR(Прайс[[#This Row],[Тип]]="Нижний",Прайс[[#This Row],[Тип]]="Пенал"),"560",IF(Прайс[[#This Row],[Тип]]="Верхний",315,0))</f>
        <v>315</v>
      </c>
      <c r="R48" s="16">
        <v>1.095</v>
      </c>
      <c r="S48" s="16">
        <v>1.0649999999999999</v>
      </c>
      <c r="T48" s="16">
        <v>1.3</v>
      </c>
      <c r="U48" s="16"/>
      <c r="V48" s="13"/>
      <c r="W48" s="15">
        <v>0</v>
      </c>
      <c r="X48" s="15">
        <v>2</v>
      </c>
      <c r="Y48" s="15">
        <v>1</v>
      </c>
      <c r="Z48" s="15" t="s">
        <v>104</v>
      </c>
      <c r="AA48" s="15" t="s">
        <v>313</v>
      </c>
      <c r="AB48" s="15" t="s">
        <v>88</v>
      </c>
      <c r="AC48" s="14" t="s">
        <v>119</v>
      </c>
      <c r="AD48" s="15" t="s">
        <v>104</v>
      </c>
      <c r="AE48" s="15"/>
      <c r="AF48" s="15"/>
      <c r="AG48" s="15">
        <v>2</v>
      </c>
      <c r="AH48" s="15">
        <v>0</v>
      </c>
      <c r="AI48" s="15">
        <v>0</v>
      </c>
      <c r="AJ48" s="15"/>
      <c r="AK48" s="15"/>
      <c r="AL48" s="15"/>
      <c r="AM48" s="15"/>
      <c r="AN48" s="15" t="s">
        <v>88</v>
      </c>
      <c r="AO48" s="15">
        <f>IF(Прайс[[#This Row],[Наличие подсветки на нижнем горизонте]]="Нет",0,'[2]комплекты фурнитуры'!$C$91)</f>
        <v>0</v>
      </c>
      <c r="AP48"/>
      <c r="AQ48"/>
      <c r="AR48"/>
      <c r="AS48"/>
      <c r="AT48"/>
      <c r="AU48"/>
    </row>
    <row r="49" spans="1:47" ht="15" customHeight="1" x14ac:dyDescent="0.25">
      <c r="A49" s="22" t="s">
        <v>202</v>
      </c>
      <c r="B49" s="11" t="s">
        <v>168</v>
      </c>
      <c r="C49" s="11" t="s">
        <v>203</v>
      </c>
      <c r="D49" s="11" t="s">
        <v>93</v>
      </c>
      <c r="E49" s="11" t="s">
        <v>88</v>
      </c>
      <c r="F49" s="11" t="s">
        <v>130</v>
      </c>
      <c r="G49" s="12">
        <v>601</v>
      </c>
      <c r="H49" s="12">
        <v>1250</v>
      </c>
      <c r="I49" s="12">
        <v>896</v>
      </c>
      <c r="J49" s="12">
        <v>896</v>
      </c>
      <c r="K49" s="12">
        <v>315</v>
      </c>
      <c r="L49" s="12">
        <v>350</v>
      </c>
      <c r="M49" s="31">
        <v>1710</v>
      </c>
      <c r="N49" s="14">
        <v>2040</v>
      </c>
      <c r="O49" s="36">
        <v>720</v>
      </c>
      <c r="P49" s="36">
        <v>450</v>
      </c>
      <c r="Q49" s="36">
        <f>IF(OR(Прайс[[#This Row],[Тип]]="Нижний",Прайс[[#This Row],[Тип]]="Пенал"),"560",IF(Прайс[[#This Row],[Тип]]="Верхний",315,0))</f>
        <v>315</v>
      </c>
      <c r="R49" s="16">
        <v>1.095</v>
      </c>
      <c r="S49" s="16">
        <v>1.0649999999999999</v>
      </c>
      <c r="T49" s="16">
        <v>1.3</v>
      </c>
      <c r="U49" s="16"/>
      <c r="V49" s="13"/>
      <c r="W49" s="15">
        <v>0</v>
      </c>
      <c r="X49" s="15">
        <v>2</v>
      </c>
      <c r="Y49" s="15">
        <v>1</v>
      </c>
      <c r="Z49" s="15" t="s">
        <v>104</v>
      </c>
      <c r="AA49" s="15" t="s">
        <v>313</v>
      </c>
      <c r="AB49" s="15" t="s">
        <v>88</v>
      </c>
      <c r="AC49" s="14" t="s">
        <v>119</v>
      </c>
      <c r="AD49" s="15" t="s">
        <v>104</v>
      </c>
      <c r="AE49" s="15"/>
      <c r="AF49" s="15"/>
      <c r="AG49" s="15">
        <v>2</v>
      </c>
      <c r="AH49" s="15">
        <v>0</v>
      </c>
      <c r="AI49" s="15">
        <v>0</v>
      </c>
      <c r="AJ49" s="15"/>
      <c r="AK49" s="15"/>
      <c r="AL49" s="15"/>
      <c r="AM49" s="15"/>
      <c r="AN49" s="15" t="s">
        <v>88</v>
      </c>
      <c r="AO49" s="15">
        <f>IF(Прайс[[#This Row],[Наличие подсветки на нижнем горизонте]]="Нет",0,'[2]комплекты фурнитуры'!$C$91)</f>
        <v>0</v>
      </c>
      <c r="AP49"/>
      <c r="AQ49"/>
      <c r="AR49"/>
      <c r="AS49"/>
      <c r="AT49"/>
      <c r="AU49"/>
    </row>
    <row r="50" spans="1:47" ht="15" customHeight="1" x14ac:dyDescent="0.25">
      <c r="A50" s="22" t="s">
        <v>204</v>
      </c>
      <c r="B50" s="11" t="s">
        <v>168</v>
      </c>
      <c r="C50" s="11" t="s">
        <v>205</v>
      </c>
      <c r="D50" s="11" t="s">
        <v>93</v>
      </c>
      <c r="E50" s="11" t="s">
        <v>88</v>
      </c>
      <c r="F50" s="11" t="s">
        <v>130</v>
      </c>
      <c r="G50" s="12">
        <v>720</v>
      </c>
      <c r="H50" s="12">
        <v>720</v>
      </c>
      <c r="I50" s="12">
        <v>450</v>
      </c>
      <c r="J50" s="12">
        <v>450</v>
      </c>
      <c r="K50" s="12">
        <v>315</v>
      </c>
      <c r="L50" s="12">
        <v>315</v>
      </c>
      <c r="M50" s="31">
        <v>1710</v>
      </c>
      <c r="N50" s="14">
        <v>2040</v>
      </c>
      <c r="O50" s="36">
        <v>720</v>
      </c>
      <c r="P50" s="36">
        <v>450</v>
      </c>
      <c r="Q50" s="36">
        <f>IF(OR(Прайс[[#This Row],[Тип]]="Нижний",Прайс[[#This Row],[Тип]]="Пенал"),"560",IF(Прайс[[#This Row],[Тип]]="Верхний",315,0))</f>
        <v>315</v>
      </c>
      <c r="R50" s="16">
        <v>1.08</v>
      </c>
      <c r="S50" s="16">
        <v>1.0649999999999999</v>
      </c>
      <c r="T50" s="16">
        <v>1.3</v>
      </c>
      <c r="U50" s="16"/>
      <c r="V50" s="13"/>
      <c r="W50" s="15">
        <v>0</v>
      </c>
      <c r="X50" s="15">
        <v>0</v>
      </c>
      <c r="Y50" s="15">
        <v>0</v>
      </c>
      <c r="Z50" s="15" t="s">
        <v>88</v>
      </c>
      <c r="AA50" s="15" t="s">
        <v>313</v>
      </c>
      <c r="AB50" s="15" t="s">
        <v>88</v>
      </c>
      <c r="AC50" s="14" t="s">
        <v>131</v>
      </c>
      <c r="AD50" s="15" t="s">
        <v>88</v>
      </c>
      <c r="AE50" s="15"/>
      <c r="AF50" s="15"/>
      <c r="AG50" s="15">
        <v>2</v>
      </c>
      <c r="AH50" s="15">
        <v>0</v>
      </c>
      <c r="AI50" s="15">
        <v>0</v>
      </c>
      <c r="AJ50" s="15"/>
      <c r="AK50" s="15"/>
      <c r="AL50" s="15"/>
      <c r="AM50" s="15"/>
      <c r="AN50" s="15" t="s">
        <v>88</v>
      </c>
      <c r="AO50" s="15">
        <f>IF(Прайс[[#This Row],[Наличие подсветки на нижнем горизонте]]="Нет",0,'[2]комплекты фурнитуры'!$C$91)</f>
        <v>0</v>
      </c>
      <c r="AP50"/>
      <c r="AQ50"/>
      <c r="AR50"/>
      <c r="AS50"/>
      <c r="AT50"/>
      <c r="AU50"/>
    </row>
    <row r="51" spans="1:47" ht="15" customHeight="1" x14ac:dyDescent="0.25">
      <c r="A51" s="24" t="s">
        <v>206</v>
      </c>
      <c r="B51" s="11" t="s">
        <v>168</v>
      </c>
      <c r="C51" s="11" t="s">
        <v>207</v>
      </c>
      <c r="D51" s="11" t="s">
        <v>93</v>
      </c>
      <c r="E51" s="11" t="s">
        <v>88</v>
      </c>
      <c r="F51" s="11" t="s">
        <v>130</v>
      </c>
      <c r="G51" s="12">
        <v>240</v>
      </c>
      <c r="H51" s="12">
        <v>600</v>
      </c>
      <c r="I51" s="12">
        <v>446</v>
      </c>
      <c r="J51" s="12">
        <v>446</v>
      </c>
      <c r="K51" s="12">
        <v>315</v>
      </c>
      <c r="L51" s="12">
        <v>360</v>
      </c>
      <c r="M51" s="31">
        <v>1710</v>
      </c>
      <c r="N51" s="14">
        <v>2130</v>
      </c>
      <c r="O51" s="36">
        <v>720</v>
      </c>
      <c r="P51" s="36">
        <v>300</v>
      </c>
      <c r="Q51" s="36">
        <f>IF(OR(Прайс[[#This Row],[Тип]]="Нижний",Прайс[[#This Row],[Тип]]="Пенал"),"560",IF(Прайс[[#This Row],[Тип]]="Верхний",315,0))</f>
        <v>315</v>
      </c>
      <c r="R51" s="16">
        <v>1.08</v>
      </c>
      <c r="S51" s="16">
        <v>1.0649999999999999</v>
      </c>
      <c r="T51" s="16">
        <v>1.3</v>
      </c>
      <c r="U51" s="16"/>
      <c r="V51" s="13"/>
      <c r="W51" s="15">
        <v>0</v>
      </c>
      <c r="X51" s="15">
        <v>0</v>
      </c>
      <c r="Y51" s="15">
        <v>0</v>
      </c>
      <c r="Z51" s="15" t="s">
        <v>88</v>
      </c>
      <c r="AA51" s="15" t="s">
        <v>313</v>
      </c>
      <c r="AB51" s="15" t="s">
        <v>88</v>
      </c>
      <c r="AC51" s="14" t="s">
        <v>131</v>
      </c>
      <c r="AD51" s="15" t="s">
        <v>88</v>
      </c>
      <c r="AE51" s="15"/>
      <c r="AF51" s="15"/>
      <c r="AG51" s="15">
        <v>1</v>
      </c>
      <c r="AH51" s="15">
        <v>0</v>
      </c>
      <c r="AI51" s="15">
        <v>0</v>
      </c>
      <c r="AJ51" s="15"/>
      <c r="AK51" s="15"/>
      <c r="AL51" s="15"/>
      <c r="AM51" s="15"/>
      <c r="AN51" s="15" t="s">
        <v>88</v>
      </c>
      <c r="AO51" s="15">
        <f>IF(Прайс[[#This Row],[Наличие подсветки на нижнем горизонте]]="Нет",0,'[2]комплекты фурнитуры'!$C$91)</f>
        <v>0</v>
      </c>
      <c r="AP51"/>
      <c r="AQ51"/>
      <c r="AR51"/>
      <c r="AS51"/>
      <c r="AT51"/>
      <c r="AU51"/>
    </row>
    <row r="52" spans="1:47" ht="15" customHeight="1" x14ac:dyDescent="0.25">
      <c r="A52" s="24" t="s">
        <v>208</v>
      </c>
      <c r="B52" s="11" t="s">
        <v>168</v>
      </c>
      <c r="C52" s="11" t="s">
        <v>209</v>
      </c>
      <c r="D52" s="11" t="s">
        <v>93</v>
      </c>
      <c r="E52" s="11" t="s">
        <v>88</v>
      </c>
      <c r="F52" s="11" t="s">
        <v>130</v>
      </c>
      <c r="G52" s="12">
        <v>240</v>
      </c>
      <c r="H52" s="12">
        <v>600</v>
      </c>
      <c r="I52" s="12">
        <v>596</v>
      </c>
      <c r="J52" s="12">
        <v>596</v>
      </c>
      <c r="K52" s="12">
        <v>315</v>
      </c>
      <c r="L52" s="12">
        <v>360</v>
      </c>
      <c r="M52" s="31">
        <v>1710</v>
      </c>
      <c r="N52" s="14">
        <v>2130</v>
      </c>
      <c r="O52" s="36">
        <v>720</v>
      </c>
      <c r="P52" s="36">
        <v>300</v>
      </c>
      <c r="Q52" s="36">
        <f>IF(OR(Прайс[[#This Row],[Тип]]="Нижний",Прайс[[#This Row],[Тип]]="Пенал"),"560",IF(Прайс[[#This Row],[Тип]]="Верхний",315,0))</f>
        <v>315</v>
      </c>
      <c r="R52" s="16">
        <v>1.08</v>
      </c>
      <c r="S52" s="16">
        <v>1.0649999999999999</v>
      </c>
      <c r="T52" s="16">
        <v>1.3</v>
      </c>
      <c r="U52" s="16"/>
      <c r="V52" s="13"/>
      <c r="W52" s="15">
        <v>0</v>
      </c>
      <c r="X52" s="15">
        <v>0</v>
      </c>
      <c r="Y52" s="15">
        <v>0</v>
      </c>
      <c r="Z52" s="15" t="s">
        <v>88</v>
      </c>
      <c r="AA52" s="15" t="s">
        <v>313</v>
      </c>
      <c r="AB52" s="15" t="s">
        <v>88</v>
      </c>
      <c r="AC52" s="14" t="s">
        <v>131</v>
      </c>
      <c r="AD52" s="15" t="s">
        <v>88</v>
      </c>
      <c r="AE52" s="15"/>
      <c r="AF52" s="15"/>
      <c r="AG52" s="15">
        <v>1</v>
      </c>
      <c r="AH52" s="15">
        <v>0</v>
      </c>
      <c r="AI52" s="15">
        <v>0</v>
      </c>
      <c r="AJ52" s="15"/>
      <c r="AK52" s="15"/>
      <c r="AL52" s="15"/>
      <c r="AM52" s="15"/>
      <c r="AN52" s="15" t="s">
        <v>88</v>
      </c>
      <c r="AO52" s="15">
        <f>IF(Прайс[[#This Row],[Наличие подсветки на нижнем горизонте]]="Нет",0,'[2]комплекты фурнитуры'!$C$91)</f>
        <v>0</v>
      </c>
      <c r="AP52"/>
      <c r="AQ52"/>
      <c r="AR52"/>
      <c r="AS52"/>
      <c r="AT52"/>
      <c r="AU52"/>
    </row>
    <row r="53" spans="1:47" ht="15" customHeight="1" x14ac:dyDescent="0.25">
      <c r="A53" s="24" t="s">
        <v>210</v>
      </c>
      <c r="B53" s="11" t="s">
        <v>168</v>
      </c>
      <c r="C53" s="11" t="s">
        <v>211</v>
      </c>
      <c r="D53" s="11" t="s">
        <v>93</v>
      </c>
      <c r="E53" s="11" t="s">
        <v>88</v>
      </c>
      <c r="F53" s="11" t="s">
        <v>130</v>
      </c>
      <c r="G53" s="12">
        <v>240</v>
      </c>
      <c r="H53" s="12">
        <v>600</v>
      </c>
      <c r="I53" s="12">
        <v>896</v>
      </c>
      <c r="J53" s="12">
        <v>896</v>
      </c>
      <c r="K53" s="12">
        <v>315</v>
      </c>
      <c r="L53" s="12">
        <v>360</v>
      </c>
      <c r="M53" s="31">
        <v>1710</v>
      </c>
      <c r="N53" s="14">
        <v>2130</v>
      </c>
      <c r="O53" s="36">
        <v>720</v>
      </c>
      <c r="P53" s="36">
        <v>300</v>
      </c>
      <c r="Q53" s="36">
        <f>IF(OR(Прайс[[#This Row],[Тип]]="Нижний",Прайс[[#This Row],[Тип]]="Пенал"),"560",IF(Прайс[[#This Row],[Тип]]="Верхний",315,0))</f>
        <v>315</v>
      </c>
      <c r="R53" s="16">
        <v>1.08</v>
      </c>
      <c r="S53" s="16">
        <v>1.0649999999999999</v>
      </c>
      <c r="T53" s="16">
        <v>1.3</v>
      </c>
      <c r="U53" s="16"/>
      <c r="V53" s="13"/>
      <c r="W53" s="15">
        <v>0</v>
      </c>
      <c r="X53" s="15">
        <v>0</v>
      </c>
      <c r="Y53" s="15">
        <v>0</v>
      </c>
      <c r="Z53" s="15" t="s">
        <v>88</v>
      </c>
      <c r="AA53" s="15" t="s">
        <v>313</v>
      </c>
      <c r="AB53" s="15" t="s">
        <v>88</v>
      </c>
      <c r="AC53" s="14" t="s">
        <v>131</v>
      </c>
      <c r="AD53" s="15" t="s">
        <v>88</v>
      </c>
      <c r="AE53" s="15"/>
      <c r="AF53" s="15"/>
      <c r="AG53" s="15">
        <v>1</v>
      </c>
      <c r="AH53" s="15">
        <v>0</v>
      </c>
      <c r="AI53" s="15">
        <v>0</v>
      </c>
      <c r="AJ53" s="15"/>
      <c r="AK53" s="15"/>
      <c r="AL53" s="15"/>
      <c r="AM53" s="15"/>
      <c r="AN53" s="15" t="s">
        <v>88</v>
      </c>
      <c r="AO53" s="15">
        <f>IF(Прайс[[#This Row],[Наличие подсветки на нижнем горизонте]]="Нет",0,'[2]комплекты фурнитуры'!$C$91)</f>
        <v>0</v>
      </c>
      <c r="AP53"/>
      <c r="AQ53"/>
      <c r="AR53"/>
      <c r="AS53"/>
      <c r="AT53"/>
      <c r="AU53"/>
    </row>
    <row r="54" spans="1:47" ht="15" customHeight="1" x14ac:dyDescent="0.25">
      <c r="A54" s="22" t="s">
        <v>212</v>
      </c>
      <c r="B54" s="11" t="s">
        <v>168</v>
      </c>
      <c r="C54" s="11" t="s">
        <v>213</v>
      </c>
      <c r="D54" s="11" t="s">
        <v>141</v>
      </c>
      <c r="E54" s="11" t="s">
        <v>88</v>
      </c>
      <c r="F54" s="11" t="s">
        <v>89</v>
      </c>
      <c r="G54" s="12">
        <v>480</v>
      </c>
      <c r="H54" s="12">
        <v>960</v>
      </c>
      <c r="I54" s="12">
        <v>315</v>
      </c>
      <c r="J54" s="12">
        <v>315</v>
      </c>
      <c r="K54" s="12">
        <v>315</v>
      </c>
      <c r="L54" s="12">
        <v>315</v>
      </c>
      <c r="M54" s="31">
        <v>2120</v>
      </c>
      <c r="N54" s="14">
        <v>2530</v>
      </c>
      <c r="O54" s="36">
        <v>720</v>
      </c>
      <c r="P54" s="36">
        <v>315</v>
      </c>
      <c r="Q54" s="36">
        <f>IF(OR(Прайс[[#This Row],[Тип]]="Нижний",Прайс[[#This Row],[Тип]]="Пенал"),"560",IF(Прайс[[#This Row],[Тип]]="Верхний",315,0))</f>
        <v>315</v>
      </c>
      <c r="R54" s="16">
        <v>1.08</v>
      </c>
      <c r="S54" s="16">
        <v>1.0649999999999999</v>
      </c>
      <c r="T54" s="16">
        <v>0</v>
      </c>
      <c r="U54" s="16"/>
      <c r="V54" s="13"/>
      <c r="W54" s="15">
        <v>0</v>
      </c>
      <c r="X54" s="15">
        <v>0</v>
      </c>
      <c r="Y54" s="15">
        <v>0</v>
      </c>
      <c r="Z54" s="15" t="s">
        <v>88</v>
      </c>
      <c r="AA54" s="15">
        <v>0</v>
      </c>
      <c r="AB54" s="15" t="s">
        <v>88</v>
      </c>
      <c r="AC54" s="14" t="s">
        <v>90</v>
      </c>
      <c r="AD54" s="15" t="s">
        <v>88</v>
      </c>
      <c r="AE54" s="15"/>
      <c r="AF54" s="15"/>
      <c r="AG54" s="15">
        <v>1</v>
      </c>
      <c r="AH54" s="15">
        <v>0</v>
      </c>
      <c r="AI54" s="15">
        <v>0</v>
      </c>
      <c r="AJ54" s="15"/>
      <c r="AK54" s="15"/>
      <c r="AL54" s="15"/>
      <c r="AM54" s="15"/>
      <c r="AN54" s="15" t="s">
        <v>88</v>
      </c>
      <c r="AO54" s="15">
        <f>IF(Прайс[[#This Row],[Наличие подсветки на нижнем горизонте]]="Нет",0,'[2]комплекты фурнитуры'!$C$91)</f>
        <v>0</v>
      </c>
      <c r="AP54"/>
      <c r="AQ54"/>
      <c r="AR54"/>
      <c r="AS54"/>
      <c r="AT54"/>
      <c r="AU54"/>
    </row>
    <row r="55" spans="1:47" ht="15" customHeight="1" x14ac:dyDescent="0.25">
      <c r="A55" s="22" t="s">
        <v>214</v>
      </c>
      <c r="B55" s="11" t="s">
        <v>168</v>
      </c>
      <c r="C55" s="11" t="s">
        <v>215</v>
      </c>
      <c r="D55" s="11" t="s">
        <v>93</v>
      </c>
      <c r="E55" s="11" t="s">
        <v>104</v>
      </c>
      <c r="F55" s="11" t="s">
        <v>89</v>
      </c>
      <c r="G55" s="12">
        <v>360</v>
      </c>
      <c r="H55" s="12">
        <v>1250</v>
      </c>
      <c r="I55" s="12">
        <v>150</v>
      </c>
      <c r="J55" s="12">
        <v>600</v>
      </c>
      <c r="K55" s="12">
        <v>250</v>
      </c>
      <c r="L55" s="12">
        <v>560</v>
      </c>
      <c r="M55" s="31">
        <v>1780</v>
      </c>
      <c r="N55" s="14">
        <v>2130</v>
      </c>
      <c r="O55" s="36">
        <v>720</v>
      </c>
      <c r="P55" s="36">
        <v>300</v>
      </c>
      <c r="Q55" s="36">
        <f>IF(OR(Прайс[[#This Row],[Тип]]="Нижний",Прайс[[#This Row],[Тип]]="Пенал"),"560",IF(Прайс[[#This Row],[Тип]]="Верхний",315,0))</f>
        <v>315</v>
      </c>
      <c r="R55" s="16">
        <v>1.08</v>
      </c>
      <c r="S55" s="16">
        <v>1.0649999999999999</v>
      </c>
      <c r="T55" s="16">
        <v>1.3</v>
      </c>
      <c r="U55" s="16"/>
      <c r="V55" s="13">
        <f>'[2]комплекты фурнитуры'!$C$81</f>
        <v>1110</v>
      </c>
      <c r="W55" s="15">
        <v>0</v>
      </c>
      <c r="X55" s="15">
        <v>3</v>
      </c>
      <c r="Y55" s="15">
        <v>1</v>
      </c>
      <c r="Z55" s="15" t="s">
        <v>104</v>
      </c>
      <c r="AA55" s="15" t="s">
        <v>313</v>
      </c>
      <c r="AB55" s="15" t="s">
        <v>88</v>
      </c>
      <c r="AC55" s="14" t="s">
        <v>119</v>
      </c>
      <c r="AD55" s="15" t="s">
        <v>104</v>
      </c>
      <c r="AE55" s="15"/>
      <c r="AF55" s="15"/>
      <c r="AG55" s="15">
        <v>1</v>
      </c>
      <c r="AH55" s="15">
        <v>0</v>
      </c>
      <c r="AI55" s="15">
        <v>0</v>
      </c>
      <c r="AJ55" s="15"/>
      <c r="AK55" s="15"/>
      <c r="AL55" s="15"/>
      <c r="AM55" s="15"/>
      <c r="AN55" s="15" t="s">
        <v>104</v>
      </c>
      <c r="AO55" s="15">
        <f>IF(Прайс[[#This Row],[Наличие подсветки на нижнем горизонте]]="Нет",0,'[2]комплекты фурнитуры'!$C$91)</f>
        <v>400</v>
      </c>
      <c r="AP55"/>
      <c r="AQ55"/>
      <c r="AR55"/>
      <c r="AS55"/>
      <c r="AT55"/>
      <c r="AU55"/>
    </row>
    <row r="56" spans="1:47" ht="15" customHeight="1" x14ac:dyDescent="0.25">
      <c r="A56" s="22" t="s">
        <v>216</v>
      </c>
      <c r="B56" s="11" t="s">
        <v>168</v>
      </c>
      <c r="C56" s="11" t="s">
        <v>217</v>
      </c>
      <c r="D56" s="11" t="s">
        <v>93</v>
      </c>
      <c r="E56" s="11" t="s">
        <v>104</v>
      </c>
      <c r="F56" s="11" t="s">
        <v>89</v>
      </c>
      <c r="G56" s="12">
        <v>360</v>
      </c>
      <c r="H56" s="12">
        <v>1250</v>
      </c>
      <c r="I56" s="12">
        <v>400</v>
      </c>
      <c r="J56" s="12">
        <v>900</v>
      </c>
      <c r="K56" s="12">
        <v>250</v>
      </c>
      <c r="L56" s="12">
        <v>560</v>
      </c>
      <c r="M56" s="31">
        <v>1780</v>
      </c>
      <c r="N56" s="14">
        <v>2130</v>
      </c>
      <c r="O56" s="36">
        <v>720</v>
      </c>
      <c r="P56" s="36">
        <v>300</v>
      </c>
      <c r="Q56" s="36">
        <f>IF(OR(Прайс[[#This Row],[Тип]]="Нижний",Прайс[[#This Row],[Тип]]="Пенал"),"560",IF(Прайс[[#This Row],[Тип]]="Верхний",315,0))</f>
        <v>315</v>
      </c>
      <c r="R56" s="16">
        <v>1.08</v>
      </c>
      <c r="S56" s="16">
        <v>1.0649999999999999</v>
      </c>
      <c r="T56" s="16">
        <v>1.3</v>
      </c>
      <c r="U56" s="16"/>
      <c r="V56" s="13">
        <f>'[2]комплекты фурнитуры'!$C$81</f>
        <v>1110</v>
      </c>
      <c r="W56" s="15">
        <v>0</v>
      </c>
      <c r="X56" s="15">
        <v>3</v>
      </c>
      <c r="Y56" s="15">
        <v>1</v>
      </c>
      <c r="Z56" s="15" t="s">
        <v>104</v>
      </c>
      <c r="AA56" s="15" t="s">
        <v>313</v>
      </c>
      <c r="AB56" s="15" t="s">
        <v>88</v>
      </c>
      <c r="AC56" s="14" t="s">
        <v>119</v>
      </c>
      <c r="AD56" s="15" t="s">
        <v>104</v>
      </c>
      <c r="AE56" s="15"/>
      <c r="AF56" s="15"/>
      <c r="AG56" s="15">
        <v>2</v>
      </c>
      <c r="AH56" s="15">
        <v>0</v>
      </c>
      <c r="AI56" s="15">
        <v>0</v>
      </c>
      <c r="AJ56" s="15"/>
      <c r="AK56" s="15"/>
      <c r="AL56" s="15"/>
      <c r="AM56" s="15"/>
      <c r="AN56" s="15" t="s">
        <v>104</v>
      </c>
      <c r="AO56" s="15">
        <f>IF(Прайс[[#This Row],[Наличие подсветки на нижнем горизонте]]="Нет",0,'[2]комплекты фурнитуры'!$C$91)</f>
        <v>400</v>
      </c>
      <c r="AP56"/>
      <c r="AQ56"/>
      <c r="AR56"/>
      <c r="AS56"/>
      <c r="AT56"/>
      <c r="AU56"/>
    </row>
    <row r="57" spans="1:47" ht="15" customHeight="1" x14ac:dyDescent="0.25">
      <c r="A57" s="22" t="s">
        <v>218</v>
      </c>
      <c r="B57" s="11" t="s">
        <v>168</v>
      </c>
      <c r="C57" s="11" t="s">
        <v>219</v>
      </c>
      <c r="D57" s="11" t="s">
        <v>93</v>
      </c>
      <c r="E57" s="11" t="s">
        <v>104</v>
      </c>
      <c r="F57" s="11" t="s">
        <v>177</v>
      </c>
      <c r="G57" s="12">
        <v>720</v>
      </c>
      <c r="H57" s="12">
        <v>720</v>
      </c>
      <c r="I57" s="12">
        <v>400</v>
      </c>
      <c r="J57" s="12">
        <v>900</v>
      </c>
      <c r="K57" s="12">
        <v>300</v>
      </c>
      <c r="L57" s="12">
        <v>400</v>
      </c>
      <c r="M57" s="31">
        <v>1780</v>
      </c>
      <c r="N57" s="14">
        <v>2130</v>
      </c>
      <c r="O57" s="36">
        <v>720</v>
      </c>
      <c r="P57" s="36">
        <v>300</v>
      </c>
      <c r="Q57" s="36">
        <f>IF(OR(Прайс[[#This Row],[Тип]]="Нижний",Прайс[[#This Row],[Тип]]="Пенал"),"560",IF(Прайс[[#This Row],[Тип]]="Верхний",315,0))</f>
        <v>315</v>
      </c>
      <c r="R57" s="16">
        <v>1.08</v>
      </c>
      <c r="S57" s="16">
        <v>1.0649999999999999</v>
      </c>
      <c r="T57" s="16">
        <v>1.3</v>
      </c>
      <c r="U57" s="16"/>
      <c r="V57" s="13">
        <f>'[2]комплекты фурнитуры'!$C$81</f>
        <v>1110</v>
      </c>
      <c r="W57" s="15">
        <v>1</v>
      </c>
      <c r="X57" s="15">
        <v>1</v>
      </c>
      <c r="Y57" s="15">
        <v>1</v>
      </c>
      <c r="Z57" s="15" t="s">
        <v>104</v>
      </c>
      <c r="AA57" s="15" t="s">
        <v>313</v>
      </c>
      <c r="AB57" s="15" t="s">
        <v>88</v>
      </c>
      <c r="AC57" s="14" t="s">
        <v>131</v>
      </c>
      <c r="AD57" s="15" t="s">
        <v>104</v>
      </c>
      <c r="AE57" s="15"/>
      <c r="AF57" s="15"/>
      <c r="AG57" s="15">
        <v>2</v>
      </c>
      <c r="AH57" s="15">
        <v>0</v>
      </c>
      <c r="AI57" s="15">
        <v>0</v>
      </c>
      <c r="AJ57" s="15"/>
      <c r="AK57" s="15"/>
      <c r="AL57" s="15"/>
      <c r="AM57" s="15"/>
      <c r="AN57" s="15" t="s">
        <v>104</v>
      </c>
      <c r="AO57" s="15">
        <f>IF(Прайс[[#This Row],[Наличие подсветки на нижнем горизонте]]="Нет",0,'[2]комплекты фурнитуры'!$C$91)</f>
        <v>400</v>
      </c>
      <c r="AP57"/>
      <c r="AQ57"/>
      <c r="AR57"/>
      <c r="AS57"/>
      <c r="AT57"/>
      <c r="AU57"/>
    </row>
    <row r="58" spans="1:47" s="3" customFormat="1" ht="15" customHeight="1" x14ac:dyDescent="0.25">
      <c r="A58" s="22" t="s">
        <v>220</v>
      </c>
      <c r="B58" s="11" t="s">
        <v>168</v>
      </c>
      <c r="C58" s="11" t="s">
        <v>221</v>
      </c>
      <c r="D58" s="11" t="s">
        <v>109</v>
      </c>
      <c r="E58" s="11" t="s">
        <v>104</v>
      </c>
      <c r="F58" s="11" t="s">
        <v>89</v>
      </c>
      <c r="G58" s="12">
        <v>360</v>
      </c>
      <c r="H58" s="12">
        <v>1250</v>
      </c>
      <c r="I58" s="12">
        <v>595</v>
      </c>
      <c r="J58" s="12">
        <v>1000</v>
      </c>
      <c r="K58" s="12">
        <v>315</v>
      </c>
      <c r="L58" s="12">
        <v>560</v>
      </c>
      <c r="M58" s="31">
        <v>2960</v>
      </c>
      <c r="N58" s="14">
        <v>3560</v>
      </c>
      <c r="O58" s="36">
        <v>720</v>
      </c>
      <c r="P58" s="36">
        <v>600</v>
      </c>
      <c r="Q58" s="36">
        <f>IF(OR(Прайс[[#This Row],[Тип]]="Нижний",Прайс[[#This Row],[Тип]]="Пенал"),"560",IF(Прайс[[#This Row],[Тип]]="Верхний",315,0))</f>
        <v>315</v>
      </c>
      <c r="R58" s="16">
        <v>1.08</v>
      </c>
      <c r="S58" s="16">
        <v>1.0649999999999999</v>
      </c>
      <c r="T58" s="16">
        <v>0</v>
      </c>
      <c r="U58" s="16"/>
      <c r="V58" s="13">
        <f>'[2]комплекты фурнитуры'!$C$81</f>
        <v>1110</v>
      </c>
      <c r="W58" s="15">
        <v>1</v>
      </c>
      <c r="X58" s="15">
        <v>3</v>
      </c>
      <c r="Y58" s="15">
        <v>1</v>
      </c>
      <c r="Z58" s="15" t="s">
        <v>88</v>
      </c>
      <c r="AA58" s="15" t="s">
        <v>313</v>
      </c>
      <c r="AB58" s="15" t="s">
        <v>88</v>
      </c>
      <c r="AC58" s="14" t="s">
        <v>119</v>
      </c>
      <c r="AD58" s="15" t="s">
        <v>88</v>
      </c>
      <c r="AE58" s="15"/>
      <c r="AF58" s="15"/>
      <c r="AG58" s="15">
        <v>1</v>
      </c>
      <c r="AH58" s="15">
        <v>0</v>
      </c>
      <c r="AI58" s="15">
        <v>0</v>
      </c>
      <c r="AJ58" s="15"/>
      <c r="AK58" s="15"/>
      <c r="AL58" s="15"/>
      <c r="AM58" s="15"/>
      <c r="AN58" s="15" t="s">
        <v>104</v>
      </c>
      <c r="AO58" s="15">
        <f>IF(Прайс[[#This Row],[Наличие подсветки на нижнем горизонте]]="Нет",0,'[2]комплекты фурнитуры'!$C$91)</f>
        <v>400</v>
      </c>
    </row>
    <row r="59" spans="1:47" ht="15" customHeight="1" x14ac:dyDescent="0.25">
      <c r="A59" s="22" t="s">
        <v>164</v>
      </c>
      <c r="B59" s="11" t="s">
        <v>168</v>
      </c>
      <c r="C59" s="11" t="s">
        <v>222</v>
      </c>
      <c r="D59" s="11" t="s">
        <v>93</v>
      </c>
      <c r="E59" s="11" t="s">
        <v>88</v>
      </c>
      <c r="F59" s="11" t="s">
        <v>166</v>
      </c>
      <c r="G59" s="12">
        <v>240</v>
      </c>
      <c r="H59" s="12">
        <v>2400</v>
      </c>
      <c r="I59" s="12">
        <v>50</v>
      </c>
      <c r="J59" s="12">
        <v>100</v>
      </c>
      <c r="K59" s="12">
        <v>315</v>
      </c>
      <c r="L59" s="12">
        <v>700</v>
      </c>
      <c r="M59" s="31">
        <v>1940</v>
      </c>
      <c r="N59" s="14">
        <v>2360</v>
      </c>
      <c r="O59" s="36">
        <v>720</v>
      </c>
      <c r="P59" s="36">
        <v>100</v>
      </c>
      <c r="Q59" s="36">
        <v>560</v>
      </c>
      <c r="R59" s="16">
        <v>1.08</v>
      </c>
      <c r="S59" s="16">
        <v>1.0649999999999999</v>
      </c>
      <c r="T59" s="16">
        <v>1.3</v>
      </c>
      <c r="U59" s="16"/>
      <c r="V59" s="13"/>
      <c r="W59" s="15">
        <v>0</v>
      </c>
      <c r="X59" s="15">
        <v>0</v>
      </c>
      <c r="Y59" s="15">
        <v>0</v>
      </c>
      <c r="Z59" s="15" t="s">
        <v>88</v>
      </c>
      <c r="AA59" s="15">
        <v>0</v>
      </c>
      <c r="AB59" s="15" t="s">
        <v>88</v>
      </c>
      <c r="AC59" s="14" t="s">
        <v>90</v>
      </c>
      <c r="AD59" s="15" t="s">
        <v>88</v>
      </c>
      <c r="AE59" s="15"/>
      <c r="AF59" s="15"/>
      <c r="AG59" s="15">
        <v>1</v>
      </c>
      <c r="AH59" s="15">
        <v>0</v>
      </c>
      <c r="AI59" s="15">
        <v>0</v>
      </c>
      <c r="AJ59" s="15"/>
      <c r="AK59" s="15"/>
      <c r="AL59" s="15"/>
      <c r="AM59" s="15"/>
      <c r="AN59" s="15" t="s">
        <v>88</v>
      </c>
      <c r="AO59" s="15">
        <f>IF(Прайс[[#This Row],[Наличие подсветки на нижнем горизонте]]="Нет",0,'[2]комплекты фурнитуры'!$C$91)</f>
        <v>0</v>
      </c>
      <c r="AP59"/>
      <c r="AQ59"/>
      <c r="AR59"/>
      <c r="AS59"/>
      <c r="AT59"/>
      <c r="AU59"/>
    </row>
    <row r="60" spans="1:47" ht="15" customHeight="1" x14ac:dyDescent="0.25">
      <c r="A60" s="23" t="s">
        <v>223</v>
      </c>
      <c r="B60" s="11" t="s">
        <v>168</v>
      </c>
      <c r="C60" s="11" t="s">
        <v>224</v>
      </c>
      <c r="D60" s="11" t="s">
        <v>138</v>
      </c>
      <c r="E60" s="11" t="s">
        <v>88</v>
      </c>
      <c r="F60" s="11" t="s">
        <v>89</v>
      </c>
      <c r="G60" s="12">
        <v>480</v>
      </c>
      <c r="H60" s="12">
        <v>960</v>
      </c>
      <c r="I60" s="12">
        <v>210</v>
      </c>
      <c r="J60" s="12">
        <v>210</v>
      </c>
      <c r="K60" s="12">
        <v>300</v>
      </c>
      <c r="L60" s="12">
        <v>500</v>
      </c>
      <c r="M60" s="31">
        <v>2170</v>
      </c>
      <c r="N60" s="14">
        <v>2630</v>
      </c>
      <c r="O60" s="36">
        <v>960</v>
      </c>
      <c r="P60" s="36">
        <v>210</v>
      </c>
      <c r="Q60" s="36">
        <f>IF(OR(Прайс[[#This Row],[Тип]]="Нижний",Прайс[[#This Row],[Тип]]="Пенал"),"560",IF(Прайс[[#This Row],[Тип]]="Верхний",315,0))</f>
        <v>315</v>
      </c>
      <c r="R60" s="16">
        <v>1.08</v>
      </c>
      <c r="S60" s="16">
        <v>1.0649999999999999</v>
      </c>
      <c r="T60" s="16">
        <v>1.3</v>
      </c>
      <c r="U60" s="16"/>
      <c r="V60" s="13"/>
      <c r="W60" s="15">
        <v>1</v>
      </c>
      <c r="X60" s="15">
        <v>3</v>
      </c>
      <c r="Y60" s="15">
        <v>2</v>
      </c>
      <c r="Z60" s="15" t="s">
        <v>88</v>
      </c>
      <c r="AA60" s="15">
        <v>0</v>
      </c>
      <c r="AB60" s="15" t="s">
        <v>104</v>
      </c>
      <c r="AC60" s="14" t="s">
        <v>90</v>
      </c>
      <c r="AD60" s="15" t="s">
        <v>88</v>
      </c>
      <c r="AE60" s="15"/>
      <c r="AF60" s="15"/>
      <c r="AG60" s="15">
        <v>1</v>
      </c>
      <c r="AH60" s="15">
        <v>0</v>
      </c>
      <c r="AI60" s="15">
        <v>0</v>
      </c>
      <c r="AJ60" s="15"/>
      <c r="AK60" s="15"/>
      <c r="AL60" s="15"/>
      <c r="AM60" s="15"/>
      <c r="AN60" s="15" t="s">
        <v>88</v>
      </c>
      <c r="AO60" s="15">
        <f>IF(Прайс[[#This Row],[Наличие подсветки на нижнем горизонте]]="Нет",0,'[2]комплекты фурнитуры'!$C$91)</f>
        <v>0</v>
      </c>
      <c r="AP60"/>
      <c r="AQ60"/>
      <c r="AR60"/>
      <c r="AS60"/>
      <c r="AT60"/>
      <c r="AU60"/>
    </row>
    <row r="61" spans="1:47" s="2" customFormat="1" ht="15" customHeight="1" x14ac:dyDescent="0.25">
      <c r="A61" s="22" t="s">
        <v>225</v>
      </c>
      <c r="B61" s="11" t="s">
        <v>226</v>
      </c>
      <c r="C61" s="11" t="s">
        <v>227</v>
      </c>
      <c r="D61" s="11" t="s">
        <v>93</v>
      </c>
      <c r="E61" s="11" t="s">
        <v>88</v>
      </c>
      <c r="F61" s="11" t="s">
        <v>89</v>
      </c>
      <c r="G61" s="12">
        <v>1220</v>
      </c>
      <c r="H61" s="12">
        <v>1500</v>
      </c>
      <c r="I61" s="12">
        <v>150</v>
      </c>
      <c r="J61" s="12">
        <v>600</v>
      </c>
      <c r="K61" s="12">
        <v>300</v>
      </c>
      <c r="L61" s="12">
        <v>640</v>
      </c>
      <c r="M61" s="31">
        <v>5220</v>
      </c>
      <c r="N61" s="14">
        <v>6630</v>
      </c>
      <c r="O61" s="36">
        <v>1320</v>
      </c>
      <c r="P61" s="36">
        <v>600</v>
      </c>
      <c r="Q61" s="36" t="str">
        <f>IF(OR(Прайс[[#This Row],[Тип]]="Нижний",Прайс[[#This Row],[Тип]]="Пенал"),"560",IF(Прайс[[#This Row],[Тип]]="Верхний",315,0))</f>
        <v>560</v>
      </c>
      <c r="R61" s="16">
        <v>1.08</v>
      </c>
      <c r="S61" s="16">
        <v>1.0649999999999999</v>
      </c>
      <c r="T61" s="16">
        <v>1.3</v>
      </c>
      <c r="U61" s="16"/>
      <c r="V61" s="13"/>
      <c r="W61" s="15">
        <v>2</v>
      </c>
      <c r="X61" s="15">
        <v>2</v>
      </c>
      <c r="Y61" s="15">
        <v>2</v>
      </c>
      <c r="Z61" s="15" t="s">
        <v>104</v>
      </c>
      <c r="AA61" s="15" t="s">
        <v>317</v>
      </c>
      <c r="AB61" s="15" t="s">
        <v>104</v>
      </c>
      <c r="AC61" s="14" t="s">
        <v>90</v>
      </c>
      <c r="AD61" s="15" t="s">
        <v>104</v>
      </c>
      <c r="AE61" s="15"/>
      <c r="AF61" s="15"/>
      <c r="AG61" s="15">
        <v>1</v>
      </c>
      <c r="AH61" s="15">
        <v>0</v>
      </c>
      <c r="AI61" s="15">
        <v>0</v>
      </c>
      <c r="AJ61" s="15"/>
      <c r="AK61" s="15"/>
      <c r="AL61" s="15"/>
      <c r="AM61" s="15"/>
      <c r="AN61" s="15" t="s">
        <v>88</v>
      </c>
      <c r="AO61" s="15">
        <f>IF(Прайс[[#This Row],[Наличие подсветки на нижнем горизонте]]="Нет",0,'[2]комплекты фурнитуры'!$C$91)</f>
        <v>0</v>
      </c>
    </row>
    <row r="62" spans="1:47" ht="15" customHeight="1" x14ac:dyDescent="0.25">
      <c r="A62" s="22" t="s">
        <v>228</v>
      </c>
      <c r="B62" s="11" t="s">
        <v>226</v>
      </c>
      <c r="C62" s="11" t="s">
        <v>229</v>
      </c>
      <c r="D62" s="11" t="s">
        <v>93</v>
      </c>
      <c r="E62" s="11" t="s">
        <v>104</v>
      </c>
      <c r="F62" s="11" t="s">
        <v>89</v>
      </c>
      <c r="G62" s="12">
        <v>1220</v>
      </c>
      <c r="H62" s="12">
        <v>1500</v>
      </c>
      <c r="I62" s="12">
        <v>150</v>
      </c>
      <c r="J62" s="12">
        <v>600</v>
      </c>
      <c r="K62" s="12">
        <v>300</v>
      </c>
      <c r="L62" s="12">
        <v>640</v>
      </c>
      <c r="M62" s="31">
        <v>5637.6</v>
      </c>
      <c r="N62" s="14">
        <v>7160.4</v>
      </c>
      <c r="O62" s="36">
        <v>1320</v>
      </c>
      <c r="P62" s="36">
        <v>600</v>
      </c>
      <c r="Q62" s="36" t="str">
        <f>IF(OR(Прайс[[#This Row],[Тип]]="Нижний",Прайс[[#This Row],[Тип]]="Пенал"),"560",IF(Прайс[[#This Row],[Тип]]="Верхний",315,0))</f>
        <v>560</v>
      </c>
      <c r="R62" s="16">
        <v>1.08</v>
      </c>
      <c r="S62" s="16">
        <v>1.0649999999999999</v>
      </c>
      <c r="T62" s="16">
        <v>1.3</v>
      </c>
      <c r="U62" s="16"/>
      <c r="V62" s="13"/>
      <c r="W62" s="15">
        <v>2</v>
      </c>
      <c r="X62" s="15">
        <v>2</v>
      </c>
      <c r="Y62" s="15">
        <v>2</v>
      </c>
      <c r="Z62" s="15" t="s">
        <v>104</v>
      </c>
      <c r="AA62" s="15" t="s">
        <v>317</v>
      </c>
      <c r="AB62" s="15" t="s">
        <v>88</v>
      </c>
      <c r="AC62" s="14" t="s">
        <v>131</v>
      </c>
      <c r="AD62" s="15" t="s">
        <v>104</v>
      </c>
      <c r="AE62" s="15"/>
      <c r="AF62" s="15"/>
      <c r="AG62" s="15">
        <v>1</v>
      </c>
      <c r="AH62" s="15">
        <v>0</v>
      </c>
      <c r="AI62" s="15">
        <v>0</v>
      </c>
      <c r="AJ62" s="15"/>
      <c r="AK62" s="15"/>
      <c r="AL62" s="15"/>
      <c r="AM62" s="15"/>
      <c r="AN62" s="15" t="s">
        <v>88</v>
      </c>
      <c r="AO62" s="15">
        <f>IF(Прайс[[#This Row],[Наличие подсветки на нижнем горизонте]]="Нет",0,'[2]комплекты фурнитуры'!$C$91)</f>
        <v>0</v>
      </c>
      <c r="AP62"/>
      <c r="AQ62"/>
      <c r="AR62"/>
      <c r="AS62"/>
      <c r="AT62"/>
      <c r="AU62"/>
    </row>
    <row r="63" spans="1:47" ht="15" customHeight="1" x14ac:dyDescent="0.25">
      <c r="A63" s="22" t="s">
        <v>230</v>
      </c>
      <c r="B63" s="11" t="s">
        <v>226</v>
      </c>
      <c r="C63" s="11" t="s">
        <v>231</v>
      </c>
      <c r="D63" s="11" t="s">
        <v>93</v>
      </c>
      <c r="E63" s="11" t="s">
        <v>88</v>
      </c>
      <c r="F63" s="11" t="s">
        <v>232</v>
      </c>
      <c r="G63" s="12">
        <v>1187</v>
      </c>
      <c r="H63" s="12">
        <v>1187</v>
      </c>
      <c r="I63" s="12">
        <v>600</v>
      </c>
      <c r="J63" s="12">
        <v>600</v>
      </c>
      <c r="K63" s="12">
        <v>560</v>
      </c>
      <c r="L63" s="12">
        <v>560</v>
      </c>
      <c r="M63" s="31">
        <v>5220</v>
      </c>
      <c r="N63" s="14">
        <v>6630</v>
      </c>
      <c r="O63" s="36">
        <v>1320</v>
      </c>
      <c r="P63" s="36">
        <v>600</v>
      </c>
      <c r="Q63" s="36" t="str">
        <f>IF(OR(Прайс[[#This Row],[Тип]]="Нижний",Прайс[[#This Row],[Тип]]="Пенал"),"560",IF(Прайс[[#This Row],[Тип]]="Верхний",315,0))</f>
        <v>560</v>
      </c>
      <c r="R63" s="16">
        <v>1.08</v>
      </c>
      <c r="S63" s="16">
        <v>1.0649999999999999</v>
      </c>
      <c r="T63" s="16">
        <v>1.3</v>
      </c>
      <c r="U63" s="16"/>
      <c r="V63" s="13"/>
      <c r="W63" s="15">
        <v>1</v>
      </c>
      <c r="X63" s="15">
        <v>1</v>
      </c>
      <c r="Y63" s="15">
        <v>1</v>
      </c>
      <c r="Z63" s="15" t="s">
        <v>88</v>
      </c>
      <c r="AA63" s="15" t="s">
        <v>318</v>
      </c>
      <c r="AB63" s="15" t="s">
        <v>104</v>
      </c>
      <c r="AC63" s="14" t="s">
        <v>90</v>
      </c>
      <c r="AD63" s="15" t="s">
        <v>88</v>
      </c>
      <c r="AE63" s="15"/>
      <c r="AF63" s="15"/>
      <c r="AG63" s="15">
        <v>1</v>
      </c>
      <c r="AH63" s="15">
        <v>0</v>
      </c>
      <c r="AI63" s="15">
        <v>0</v>
      </c>
      <c r="AJ63" s="15"/>
      <c r="AK63" s="15"/>
      <c r="AL63" s="15"/>
      <c r="AM63" s="15"/>
      <c r="AN63" s="15" t="s">
        <v>88</v>
      </c>
      <c r="AO63" s="15">
        <f>IF(Прайс[[#This Row],[Наличие подсветки на нижнем горизонте]]="Нет",0,'[2]комплекты фурнитуры'!$C$91)</f>
        <v>0</v>
      </c>
      <c r="AP63"/>
      <c r="AQ63"/>
      <c r="AR63"/>
      <c r="AS63"/>
      <c r="AT63"/>
      <c r="AU63"/>
    </row>
    <row r="64" spans="1:47" ht="15" customHeight="1" x14ac:dyDescent="0.25">
      <c r="A64" s="22" t="s">
        <v>233</v>
      </c>
      <c r="B64" s="11" t="s">
        <v>226</v>
      </c>
      <c r="C64" s="11" t="s">
        <v>234</v>
      </c>
      <c r="D64" s="11" t="s">
        <v>93</v>
      </c>
      <c r="E64" s="11" t="s">
        <v>88</v>
      </c>
      <c r="F64" s="11" t="s">
        <v>232</v>
      </c>
      <c r="G64" s="12">
        <v>1320</v>
      </c>
      <c r="H64" s="12">
        <v>1320</v>
      </c>
      <c r="I64" s="12">
        <v>600</v>
      </c>
      <c r="J64" s="12">
        <v>600</v>
      </c>
      <c r="K64" s="12">
        <v>560</v>
      </c>
      <c r="L64" s="12">
        <v>560</v>
      </c>
      <c r="M64" s="31">
        <v>5220</v>
      </c>
      <c r="N64" s="14">
        <v>6630</v>
      </c>
      <c r="O64" s="36">
        <v>1320</v>
      </c>
      <c r="P64" s="36">
        <v>600</v>
      </c>
      <c r="Q64" s="36" t="str">
        <f>IF(OR(Прайс[[#This Row],[Тип]]="Нижний",Прайс[[#This Row],[Тип]]="Пенал"),"560",IF(Прайс[[#This Row],[Тип]]="Верхний",315,0))</f>
        <v>560</v>
      </c>
      <c r="R64" s="16">
        <v>1.08</v>
      </c>
      <c r="S64" s="16">
        <v>1.0649999999999999</v>
      </c>
      <c r="T64" s="16">
        <v>1.3</v>
      </c>
      <c r="U64" s="16"/>
      <c r="V64" s="13"/>
      <c r="W64" s="15">
        <v>1</v>
      </c>
      <c r="X64" s="15">
        <v>1</v>
      </c>
      <c r="Y64" s="15">
        <v>1</v>
      </c>
      <c r="Z64" s="15" t="s">
        <v>88</v>
      </c>
      <c r="AA64" s="15" t="s">
        <v>318</v>
      </c>
      <c r="AB64" s="15" t="s">
        <v>104</v>
      </c>
      <c r="AC64" s="14" t="s">
        <v>90</v>
      </c>
      <c r="AD64" s="15" t="s">
        <v>88</v>
      </c>
      <c r="AE64" s="15"/>
      <c r="AF64" s="15"/>
      <c r="AG64" s="15">
        <v>1</v>
      </c>
      <c r="AH64" s="15">
        <v>0</v>
      </c>
      <c r="AI64" s="15">
        <v>0</v>
      </c>
      <c r="AJ64" s="15"/>
      <c r="AK64" s="15"/>
      <c r="AL64" s="15"/>
      <c r="AM64" s="15"/>
      <c r="AN64" s="15" t="s">
        <v>88</v>
      </c>
      <c r="AO64" s="15">
        <f>IF(Прайс[[#This Row],[Наличие подсветки на нижнем горизонте]]="Нет",0,'[2]комплекты фурнитуры'!$C$91)</f>
        <v>0</v>
      </c>
      <c r="AP64"/>
      <c r="AQ64"/>
      <c r="AR64"/>
      <c r="AS64"/>
      <c r="AT64"/>
      <c r="AU64"/>
    </row>
    <row r="65" spans="1:47" ht="14.25" customHeight="1" x14ac:dyDescent="0.25">
      <c r="A65" s="25" t="s">
        <v>235</v>
      </c>
      <c r="B65" s="11" t="s">
        <v>226</v>
      </c>
      <c r="C65" s="11" t="s">
        <v>236</v>
      </c>
      <c r="D65" s="11" t="s">
        <v>93</v>
      </c>
      <c r="E65" s="11" t="s">
        <v>88</v>
      </c>
      <c r="F65" s="11" t="s">
        <v>232</v>
      </c>
      <c r="G65" s="12">
        <v>720</v>
      </c>
      <c r="H65" s="12">
        <v>1320</v>
      </c>
      <c r="I65" s="12">
        <v>600</v>
      </c>
      <c r="J65" s="12">
        <v>600</v>
      </c>
      <c r="K65" s="12">
        <v>560</v>
      </c>
      <c r="L65" s="12">
        <v>560</v>
      </c>
      <c r="M65" s="31">
        <v>5690</v>
      </c>
      <c r="N65" s="14">
        <v>7210</v>
      </c>
      <c r="O65" s="36">
        <v>1320</v>
      </c>
      <c r="P65" s="36">
        <v>600</v>
      </c>
      <c r="Q65" s="36" t="str">
        <f>IF(OR(Прайс[[#This Row],[Тип]]="Нижний",Прайс[[#This Row],[Тип]]="Пенал"),"560",IF(Прайс[[#This Row],[Тип]]="Верхний",315,0))</f>
        <v>560</v>
      </c>
      <c r="R65" s="16">
        <v>1.08</v>
      </c>
      <c r="S65" s="16">
        <v>1.0649999999999999</v>
      </c>
      <c r="T65" s="16">
        <v>0</v>
      </c>
      <c r="U65" s="16"/>
      <c r="V65" s="13"/>
      <c r="W65" s="15">
        <v>0</v>
      </c>
      <c r="X65" s="15">
        <v>0</v>
      </c>
      <c r="Y65" s="15">
        <v>0</v>
      </c>
      <c r="Z65" s="15" t="s">
        <v>88</v>
      </c>
      <c r="AA65" s="15">
        <v>0</v>
      </c>
      <c r="AB65" s="15" t="s">
        <v>88</v>
      </c>
      <c r="AC65" s="14" t="s">
        <v>119</v>
      </c>
      <c r="AD65" s="15" t="s">
        <v>88</v>
      </c>
      <c r="AE65" s="15"/>
      <c r="AF65" s="15"/>
      <c r="AG65" s="15">
        <v>1</v>
      </c>
      <c r="AH65" s="15">
        <v>0</v>
      </c>
      <c r="AI65" s="15">
        <v>0</v>
      </c>
      <c r="AJ65" s="15"/>
      <c r="AK65" s="15"/>
      <c r="AL65" s="15"/>
      <c r="AM65" s="15"/>
      <c r="AN65" s="15" t="s">
        <v>88</v>
      </c>
      <c r="AO65" s="15">
        <f>IF(Прайс[[#This Row],[Наличие подсветки на нижнем горизонте]]="Нет",0,'[2]комплекты фурнитуры'!$C$91)</f>
        <v>0</v>
      </c>
      <c r="AP65"/>
      <c r="AQ65"/>
      <c r="AR65"/>
      <c r="AS65"/>
      <c r="AT65"/>
      <c r="AU65"/>
    </row>
    <row r="66" spans="1:47" s="2" customFormat="1" ht="15" customHeight="1" x14ac:dyDescent="0.25">
      <c r="A66" s="22" t="s">
        <v>237</v>
      </c>
      <c r="B66" s="11" t="s">
        <v>226</v>
      </c>
      <c r="C66" s="11" t="s">
        <v>238</v>
      </c>
      <c r="D66" s="11" t="s">
        <v>93</v>
      </c>
      <c r="E66" s="11" t="s">
        <v>88</v>
      </c>
      <c r="F66" s="11" t="s">
        <v>89</v>
      </c>
      <c r="G66" s="12">
        <v>2000</v>
      </c>
      <c r="H66" s="12">
        <v>2610</v>
      </c>
      <c r="I66" s="12">
        <v>150</v>
      </c>
      <c r="J66" s="12">
        <v>600</v>
      </c>
      <c r="K66" s="12">
        <v>300</v>
      </c>
      <c r="L66" s="12">
        <v>640</v>
      </c>
      <c r="M66" s="31">
        <v>6990</v>
      </c>
      <c r="N66" s="14">
        <v>8850</v>
      </c>
      <c r="O66" s="36">
        <v>2040</v>
      </c>
      <c r="P66" s="36">
        <v>600</v>
      </c>
      <c r="Q66" s="36" t="str">
        <f>IF(OR(Прайс[[#This Row],[Тип]]="Нижний",Прайс[[#This Row],[Тип]]="Пенал"),"560",IF(Прайс[[#This Row],[Тип]]="Верхний",315,0))</f>
        <v>560</v>
      </c>
      <c r="R66" s="16">
        <v>1.08</v>
      </c>
      <c r="S66" s="16">
        <v>1.0649999999999999</v>
      </c>
      <c r="T66" s="16">
        <v>1.3</v>
      </c>
      <c r="U66" s="16"/>
      <c r="V66" s="13"/>
      <c r="W66" s="15">
        <v>0</v>
      </c>
      <c r="X66" s="15">
        <v>4</v>
      </c>
      <c r="Y66" s="15">
        <v>1</v>
      </c>
      <c r="Z66" s="15" t="s">
        <v>104</v>
      </c>
      <c r="AA66" s="15"/>
      <c r="AB66" s="15" t="s">
        <v>104</v>
      </c>
      <c r="AC66" s="14" t="s">
        <v>90</v>
      </c>
      <c r="AD66" s="15" t="s">
        <v>104</v>
      </c>
      <c r="AE66" s="15"/>
      <c r="AF66" s="15"/>
      <c r="AG66" s="15">
        <v>2</v>
      </c>
      <c r="AH66" s="15">
        <v>0</v>
      </c>
      <c r="AI66" s="15">
        <v>0</v>
      </c>
      <c r="AJ66" s="15"/>
      <c r="AK66" s="15"/>
      <c r="AL66" s="15"/>
      <c r="AM66" s="15"/>
      <c r="AN66" s="15" t="s">
        <v>88</v>
      </c>
      <c r="AO66" s="15">
        <f>IF(Прайс[[#This Row],[Наличие подсветки на нижнем горизонте]]="Нет",0,'[2]комплекты фурнитуры'!$C$91)</f>
        <v>0</v>
      </c>
    </row>
    <row r="67" spans="1:47" ht="15" customHeight="1" x14ac:dyDescent="0.25">
      <c r="A67" s="22" t="s">
        <v>239</v>
      </c>
      <c r="B67" s="11" t="s">
        <v>226</v>
      </c>
      <c r="C67" s="11" t="s">
        <v>240</v>
      </c>
      <c r="D67" s="11" t="s">
        <v>93</v>
      </c>
      <c r="E67" s="11" t="s">
        <v>104</v>
      </c>
      <c r="F67" s="11" t="s">
        <v>89</v>
      </c>
      <c r="G67" s="12">
        <v>2000</v>
      </c>
      <c r="H67" s="12">
        <v>2280</v>
      </c>
      <c r="I67" s="12">
        <v>150</v>
      </c>
      <c r="J67" s="12">
        <v>600</v>
      </c>
      <c r="K67" s="12">
        <v>300</v>
      </c>
      <c r="L67" s="12">
        <v>640</v>
      </c>
      <c r="M67" s="31">
        <v>7549.2</v>
      </c>
      <c r="N67" s="14">
        <v>9558</v>
      </c>
      <c r="O67" s="36">
        <v>2040</v>
      </c>
      <c r="P67" s="36">
        <v>600</v>
      </c>
      <c r="Q67" s="36" t="str">
        <f>IF(OR(Прайс[[#This Row],[Тип]]="Нижний",Прайс[[#This Row],[Тип]]="Пенал"),"560",IF(Прайс[[#This Row],[Тип]]="Верхний",315,0))</f>
        <v>560</v>
      </c>
      <c r="R67" s="16">
        <v>1.08</v>
      </c>
      <c r="S67" s="16">
        <v>1.0649999999999999</v>
      </c>
      <c r="T67" s="16">
        <v>1.3</v>
      </c>
      <c r="U67" s="16"/>
      <c r="V67" s="13"/>
      <c r="W67" s="15">
        <v>0</v>
      </c>
      <c r="X67" s="15">
        <v>4</v>
      </c>
      <c r="Y67" s="15">
        <v>0</v>
      </c>
      <c r="Z67" s="15" t="s">
        <v>104</v>
      </c>
      <c r="AA67" s="15"/>
      <c r="AB67" s="15" t="s">
        <v>88</v>
      </c>
      <c r="AC67" s="14" t="s">
        <v>131</v>
      </c>
      <c r="AD67" s="15" t="s">
        <v>104</v>
      </c>
      <c r="AE67" s="15"/>
      <c r="AF67" s="15"/>
      <c r="AG67" s="15">
        <v>2</v>
      </c>
      <c r="AH67" s="15">
        <v>0</v>
      </c>
      <c r="AI67" s="15">
        <v>0</v>
      </c>
      <c r="AJ67" s="15"/>
      <c r="AK67" s="15"/>
      <c r="AL67" s="15"/>
      <c r="AM67" s="15"/>
      <c r="AN67" s="15" t="s">
        <v>88</v>
      </c>
      <c r="AO67" s="15">
        <f>IF(Прайс[[#This Row],[Наличие подсветки на нижнем горизонте]]="Нет",0,'[2]комплекты фурнитуры'!$C$91)</f>
        <v>0</v>
      </c>
      <c r="AP67"/>
      <c r="AQ67"/>
      <c r="AR67"/>
      <c r="AS67"/>
      <c r="AT67"/>
      <c r="AU67"/>
    </row>
    <row r="68" spans="1:47" s="6" customFormat="1" ht="15" customHeight="1" x14ac:dyDescent="0.25">
      <c r="A68" s="22" t="s">
        <v>241</v>
      </c>
      <c r="B68" s="11" t="s">
        <v>226</v>
      </c>
      <c r="C68" s="11" t="s">
        <v>242</v>
      </c>
      <c r="D68" s="11" t="s">
        <v>93</v>
      </c>
      <c r="E68" s="11" t="s">
        <v>88</v>
      </c>
      <c r="F68" s="11" t="s">
        <v>243</v>
      </c>
      <c r="G68" s="12">
        <v>2000</v>
      </c>
      <c r="H68" s="12">
        <v>2610</v>
      </c>
      <c r="I68" s="12">
        <v>600</v>
      </c>
      <c r="J68" s="12">
        <v>600</v>
      </c>
      <c r="K68" s="12">
        <v>560</v>
      </c>
      <c r="L68" s="12">
        <v>600</v>
      </c>
      <c r="M68" s="31">
        <v>5750</v>
      </c>
      <c r="N68" s="14">
        <v>7430</v>
      </c>
      <c r="O68" s="36">
        <v>2040</v>
      </c>
      <c r="P68" s="36">
        <v>600</v>
      </c>
      <c r="Q68" s="36" t="str">
        <f>IF(OR(Прайс[[#This Row],[Тип]]="Нижний",Прайс[[#This Row],[Тип]]="Пенал"),"560",IF(Прайс[[#This Row],[Тип]]="Верхний",315,0))</f>
        <v>560</v>
      </c>
      <c r="R68" s="16">
        <v>1.08</v>
      </c>
      <c r="S68" s="16">
        <v>1.0649999999999999</v>
      </c>
      <c r="T68" s="16">
        <v>1.3</v>
      </c>
      <c r="U68" s="16"/>
      <c r="V68" s="13"/>
      <c r="W68" s="15">
        <v>0</v>
      </c>
      <c r="X68" s="15">
        <v>0</v>
      </c>
      <c r="Y68" s="15">
        <v>0</v>
      </c>
      <c r="Z68" s="15" t="s">
        <v>88</v>
      </c>
      <c r="AA68" s="15" t="s">
        <v>317</v>
      </c>
      <c r="AB68" s="15" t="s">
        <v>88</v>
      </c>
      <c r="AC68" s="14" t="s">
        <v>119</v>
      </c>
      <c r="AD68" s="15" t="s">
        <v>88</v>
      </c>
      <c r="AE68" s="15"/>
      <c r="AF68" s="15"/>
      <c r="AG68" s="15">
        <v>2</v>
      </c>
      <c r="AH68" s="15">
        <v>0</v>
      </c>
      <c r="AI68" s="15">
        <v>0</v>
      </c>
      <c r="AJ68" s="15"/>
      <c r="AK68" s="15"/>
      <c r="AL68" s="15"/>
      <c r="AM68" s="15"/>
      <c r="AN68" s="15" t="s">
        <v>88</v>
      </c>
      <c r="AO68" s="15">
        <f>IF(Прайс[[#This Row],[Наличие подсветки на нижнем горизонте]]="Нет",0,'[2]комплекты фурнитуры'!$C$91)</f>
        <v>0</v>
      </c>
    </row>
    <row r="69" spans="1:47" x14ac:dyDescent="0.25">
      <c r="A69" s="22" t="s">
        <v>244</v>
      </c>
      <c r="B69" s="11" t="s">
        <v>226</v>
      </c>
      <c r="C69" s="11" t="s">
        <v>245</v>
      </c>
      <c r="D69" s="11" t="s">
        <v>93</v>
      </c>
      <c r="E69" s="11" t="s">
        <v>104</v>
      </c>
      <c r="F69" s="11" t="s">
        <v>243</v>
      </c>
      <c r="G69" s="12">
        <v>2000</v>
      </c>
      <c r="H69" s="12">
        <v>2280</v>
      </c>
      <c r="I69" s="12">
        <v>600</v>
      </c>
      <c r="J69" s="12">
        <v>600</v>
      </c>
      <c r="K69" s="12">
        <v>560</v>
      </c>
      <c r="L69" s="12">
        <v>560</v>
      </c>
      <c r="M69" s="31">
        <v>6210</v>
      </c>
      <c r="N69" s="14">
        <v>8024.4</v>
      </c>
      <c r="O69" s="36">
        <v>2040</v>
      </c>
      <c r="P69" s="36">
        <v>600</v>
      </c>
      <c r="Q69" s="36" t="str">
        <f>IF(OR(Прайс[[#This Row],[Тип]]="Нижний",Прайс[[#This Row],[Тип]]="Пенал"),"560",IF(Прайс[[#This Row],[Тип]]="Верхний",315,0))</f>
        <v>560</v>
      </c>
      <c r="R69" s="16">
        <v>1.08</v>
      </c>
      <c r="S69" s="16">
        <v>1.0649999999999999</v>
      </c>
      <c r="T69" s="16">
        <v>1.3</v>
      </c>
      <c r="U69" s="16"/>
      <c r="V69" s="13"/>
      <c r="W69" s="15">
        <v>0</v>
      </c>
      <c r="X69" s="15">
        <v>1</v>
      </c>
      <c r="Y69" s="15">
        <v>0</v>
      </c>
      <c r="Z69" s="15" t="s">
        <v>88</v>
      </c>
      <c r="AA69" s="15">
        <v>0</v>
      </c>
      <c r="AB69" s="15" t="s">
        <v>88</v>
      </c>
      <c r="AC69" s="14" t="s">
        <v>131</v>
      </c>
      <c r="AD69" s="15" t="s">
        <v>88</v>
      </c>
      <c r="AE69" s="15"/>
      <c r="AF69" s="15"/>
      <c r="AG69" s="15">
        <v>2</v>
      </c>
      <c r="AH69" s="15">
        <v>0</v>
      </c>
      <c r="AI69" s="15">
        <v>0</v>
      </c>
      <c r="AJ69" s="15"/>
      <c r="AK69" s="15"/>
      <c r="AL69" s="15"/>
      <c r="AM69" s="15"/>
      <c r="AN69" s="15" t="s">
        <v>88</v>
      </c>
      <c r="AO69" s="15">
        <f>IF(Прайс[[#This Row],[Наличие подсветки на нижнем горизонте]]="Нет",0,'[2]комплекты фурнитуры'!$C$91)</f>
        <v>0</v>
      </c>
      <c r="AP69"/>
      <c r="AQ69"/>
      <c r="AR69"/>
      <c r="AS69"/>
      <c r="AT69"/>
      <c r="AU69"/>
    </row>
    <row r="70" spans="1:47" ht="15" customHeight="1" x14ac:dyDescent="0.25">
      <c r="A70" s="26" t="s">
        <v>246</v>
      </c>
      <c r="B70" s="11" t="s">
        <v>226</v>
      </c>
      <c r="C70" s="11" t="s">
        <v>247</v>
      </c>
      <c r="D70" s="11" t="s">
        <v>93</v>
      </c>
      <c r="E70" s="11" t="s">
        <v>88</v>
      </c>
      <c r="F70" s="11" t="s">
        <v>118</v>
      </c>
      <c r="G70" s="12">
        <v>2000</v>
      </c>
      <c r="H70" s="12">
        <v>2280</v>
      </c>
      <c r="I70" s="12">
        <v>300</v>
      </c>
      <c r="J70" s="12">
        <v>600</v>
      </c>
      <c r="K70" s="12">
        <v>560</v>
      </c>
      <c r="L70" s="12">
        <v>560</v>
      </c>
      <c r="M70" s="31">
        <v>9310</v>
      </c>
      <c r="N70" s="14">
        <v>11930</v>
      </c>
      <c r="O70" s="36">
        <v>2040</v>
      </c>
      <c r="P70" s="36">
        <v>600</v>
      </c>
      <c r="Q70" s="36" t="str">
        <f>IF(OR(Прайс[[#This Row],[Тип]]="Нижний",Прайс[[#This Row],[Тип]]="Пенал"),"560",IF(Прайс[[#This Row],[Тип]]="Верхний",315,0))</f>
        <v>560</v>
      </c>
      <c r="R70" s="16">
        <v>1.08</v>
      </c>
      <c r="S70" s="16">
        <v>1.0649999999999999</v>
      </c>
      <c r="T70" s="16">
        <v>0</v>
      </c>
      <c r="U70" s="16"/>
      <c r="V70" s="13"/>
      <c r="W70" s="15">
        <v>2</v>
      </c>
      <c r="X70" s="15">
        <v>2</v>
      </c>
      <c r="Y70" s="15">
        <v>2</v>
      </c>
      <c r="Z70" s="15" t="s">
        <v>104</v>
      </c>
      <c r="AA70" s="15" t="s">
        <v>313</v>
      </c>
      <c r="AB70" s="15" t="s">
        <v>88</v>
      </c>
      <c r="AC70" s="14" t="s">
        <v>119</v>
      </c>
      <c r="AD70" s="15" t="s">
        <v>104</v>
      </c>
      <c r="AE70" s="15"/>
      <c r="AF70" s="15"/>
      <c r="AG70" s="15">
        <v>4</v>
      </c>
      <c r="AH70" s="15">
        <v>0</v>
      </c>
      <c r="AI70" s="15">
        <v>0</v>
      </c>
      <c r="AJ70" s="15"/>
      <c r="AK70" s="15"/>
      <c r="AL70" s="15"/>
      <c r="AM70" s="15"/>
      <c r="AN70" s="15" t="s">
        <v>88</v>
      </c>
      <c r="AO70" s="15">
        <f>IF(Прайс[[#This Row],[Наличие подсветки на нижнем горизонте]]="Нет",0,'[2]комплекты фурнитуры'!$C$91)</f>
        <v>0</v>
      </c>
      <c r="AP70"/>
      <c r="AQ70"/>
      <c r="AR70"/>
      <c r="AS70"/>
      <c r="AT70"/>
      <c r="AU70"/>
    </row>
    <row r="71" spans="1:47" ht="15" customHeight="1" x14ac:dyDescent="0.25">
      <c r="A71" s="22" t="s">
        <v>248</v>
      </c>
      <c r="B71" s="11" t="s">
        <v>226</v>
      </c>
      <c r="C71" s="11" t="s">
        <v>249</v>
      </c>
      <c r="D71" s="11" t="s">
        <v>93</v>
      </c>
      <c r="E71" s="11" t="s">
        <v>88</v>
      </c>
      <c r="F71" s="11" t="s">
        <v>118</v>
      </c>
      <c r="G71" s="12">
        <v>2000</v>
      </c>
      <c r="H71" s="12">
        <v>2280</v>
      </c>
      <c r="I71" s="12">
        <v>300</v>
      </c>
      <c r="J71" s="12">
        <v>600</v>
      </c>
      <c r="K71" s="12">
        <v>560</v>
      </c>
      <c r="L71" s="12">
        <v>560</v>
      </c>
      <c r="M71" s="31">
        <v>8710</v>
      </c>
      <c r="N71" s="14">
        <v>11170</v>
      </c>
      <c r="O71" s="36">
        <v>2040</v>
      </c>
      <c r="P71" s="36">
        <v>600</v>
      </c>
      <c r="Q71" s="36" t="str">
        <f>IF(OR(Прайс[[#This Row],[Тип]]="Нижний",Прайс[[#This Row],[Тип]]="Пенал"),"560",IF(Прайс[[#This Row],[Тип]]="Верхний",315,0))</f>
        <v>560</v>
      </c>
      <c r="R71" s="16">
        <v>1.08</v>
      </c>
      <c r="S71" s="16">
        <v>1.0649999999999999</v>
      </c>
      <c r="T71" s="16">
        <v>0</v>
      </c>
      <c r="U71" s="16"/>
      <c r="V71" s="13"/>
      <c r="W71" s="15">
        <v>2</v>
      </c>
      <c r="X71" s="15">
        <v>2</v>
      </c>
      <c r="Y71" s="15">
        <v>2</v>
      </c>
      <c r="Z71" s="15" t="s">
        <v>104</v>
      </c>
      <c r="AA71" s="15" t="s">
        <v>313</v>
      </c>
      <c r="AB71" s="15" t="s">
        <v>88</v>
      </c>
      <c r="AC71" s="14" t="s">
        <v>119</v>
      </c>
      <c r="AD71" s="15" t="s">
        <v>104</v>
      </c>
      <c r="AE71" s="15"/>
      <c r="AF71" s="15"/>
      <c r="AG71" s="15">
        <v>3</v>
      </c>
      <c r="AH71" s="15">
        <v>0</v>
      </c>
      <c r="AI71" s="15">
        <v>0</v>
      </c>
      <c r="AJ71" s="15"/>
      <c r="AK71" s="15"/>
      <c r="AL71" s="15"/>
      <c r="AM71" s="15"/>
      <c r="AN71" s="15" t="s">
        <v>88</v>
      </c>
      <c r="AO71" s="15">
        <f>IF(Прайс[[#This Row],[Наличие подсветки на нижнем горизонте]]="Нет",0,'[2]комплекты фурнитуры'!$C$91)</f>
        <v>0</v>
      </c>
      <c r="AP71"/>
      <c r="AQ71"/>
      <c r="AR71"/>
      <c r="AS71"/>
      <c r="AT71"/>
      <c r="AU71"/>
    </row>
    <row r="72" spans="1:47" s="7" customFormat="1" ht="15" customHeight="1" x14ac:dyDescent="0.25">
      <c r="A72" s="22" t="s">
        <v>250</v>
      </c>
      <c r="B72" s="11" t="s">
        <v>226</v>
      </c>
      <c r="C72" s="11" t="s">
        <v>251</v>
      </c>
      <c r="D72" s="11" t="s">
        <v>93</v>
      </c>
      <c r="E72" s="11" t="s">
        <v>104</v>
      </c>
      <c r="F72" s="11" t="s">
        <v>232</v>
      </c>
      <c r="G72" s="12">
        <v>2000</v>
      </c>
      <c r="H72" s="12">
        <v>2280</v>
      </c>
      <c r="I72" s="12">
        <v>600</v>
      </c>
      <c r="J72" s="12">
        <v>600</v>
      </c>
      <c r="K72" s="12">
        <v>560</v>
      </c>
      <c r="L72" s="12">
        <v>560</v>
      </c>
      <c r="M72" s="31">
        <v>7905.6</v>
      </c>
      <c r="N72" s="14">
        <v>10141.200000000001</v>
      </c>
      <c r="O72" s="36">
        <v>2040</v>
      </c>
      <c r="P72" s="36">
        <v>600</v>
      </c>
      <c r="Q72" s="36" t="str">
        <f>IF(OR(Прайс[[#This Row],[Тип]]="Нижний",Прайс[[#This Row],[Тип]]="Пенал"),"560",IF(Прайс[[#This Row],[Тип]]="Верхний",315,0))</f>
        <v>560</v>
      </c>
      <c r="R72" s="16">
        <v>1.08</v>
      </c>
      <c r="S72" s="16">
        <v>1.0649999999999999</v>
      </c>
      <c r="T72" s="16">
        <v>1.3</v>
      </c>
      <c r="U72" s="16"/>
      <c r="V72" s="13"/>
      <c r="W72" s="15">
        <v>2</v>
      </c>
      <c r="X72" s="15">
        <v>3</v>
      </c>
      <c r="Y72" s="15">
        <v>2</v>
      </c>
      <c r="Z72" s="15" t="s">
        <v>88</v>
      </c>
      <c r="AA72" s="15" t="s">
        <v>318</v>
      </c>
      <c r="AB72" s="15" t="s">
        <v>88</v>
      </c>
      <c r="AC72" s="27" t="s">
        <v>131</v>
      </c>
      <c r="AD72" s="15" t="s">
        <v>88</v>
      </c>
      <c r="AE72" s="15"/>
      <c r="AF72" s="15"/>
      <c r="AG72" s="15">
        <v>2</v>
      </c>
      <c r="AH72" s="15">
        <v>0</v>
      </c>
      <c r="AI72" s="15">
        <v>0</v>
      </c>
      <c r="AJ72" s="15"/>
      <c r="AK72" s="15"/>
      <c r="AL72" s="15"/>
      <c r="AM72" s="15"/>
      <c r="AN72" s="15" t="s">
        <v>88</v>
      </c>
      <c r="AO72" s="15">
        <f>IF(Прайс[[#This Row],[Наличие подсветки на нижнем горизонте]]="Нет",0,'[2]комплекты фурнитуры'!$C$91)</f>
        <v>0</v>
      </c>
    </row>
    <row r="73" spans="1:47" s="7" customFormat="1" ht="15" customHeight="1" x14ac:dyDescent="0.25">
      <c r="A73" s="22" t="s">
        <v>252</v>
      </c>
      <c r="B73" s="11" t="s">
        <v>226</v>
      </c>
      <c r="C73" s="11" t="s">
        <v>253</v>
      </c>
      <c r="D73" s="11" t="s">
        <v>93</v>
      </c>
      <c r="E73" s="11" t="s">
        <v>104</v>
      </c>
      <c r="F73" s="11" t="s">
        <v>232</v>
      </c>
      <c r="G73" s="12">
        <v>2000</v>
      </c>
      <c r="H73" s="12">
        <v>2280</v>
      </c>
      <c r="I73" s="12">
        <v>600</v>
      </c>
      <c r="J73" s="12">
        <v>600</v>
      </c>
      <c r="K73" s="12">
        <v>560</v>
      </c>
      <c r="L73" s="12">
        <v>560</v>
      </c>
      <c r="M73" s="31">
        <v>7905.6</v>
      </c>
      <c r="N73" s="14">
        <v>10141.200000000001</v>
      </c>
      <c r="O73" s="36">
        <v>2040</v>
      </c>
      <c r="P73" s="36">
        <v>600</v>
      </c>
      <c r="Q73" s="36" t="str">
        <f>IF(OR(Прайс[[#This Row],[Тип]]="Нижний",Прайс[[#This Row],[Тип]]="Пенал"),"560",IF(Прайс[[#This Row],[Тип]]="Верхний",315,0))</f>
        <v>560</v>
      </c>
      <c r="R73" s="16">
        <v>1.08</v>
      </c>
      <c r="S73" s="16">
        <v>1.0649999999999999</v>
      </c>
      <c r="T73" s="16">
        <v>1.3</v>
      </c>
      <c r="U73" s="16"/>
      <c r="V73" s="13"/>
      <c r="W73" s="15">
        <v>2</v>
      </c>
      <c r="X73" s="15">
        <v>3</v>
      </c>
      <c r="Y73" s="15">
        <v>2</v>
      </c>
      <c r="Z73" s="15" t="s">
        <v>88</v>
      </c>
      <c r="AA73" s="15" t="s">
        <v>318</v>
      </c>
      <c r="AB73" s="15" t="s">
        <v>88</v>
      </c>
      <c r="AC73" s="27" t="s">
        <v>131</v>
      </c>
      <c r="AD73" s="15" t="s">
        <v>88</v>
      </c>
      <c r="AE73" s="15"/>
      <c r="AF73" s="15"/>
      <c r="AG73" s="15">
        <v>2</v>
      </c>
      <c r="AH73" s="15">
        <v>0</v>
      </c>
      <c r="AI73" s="15">
        <v>0</v>
      </c>
      <c r="AJ73" s="15"/>
      <c r="AK73" s="15"/>
      <c r="AL73" s="15"/>
      <c r="AM73" s="15"/>
      <c r="AN73" s="15" t="s">
        <v>88</v>
      </c>
      <c r="AO73" s="15">
        <f>IF(Прайс[[#This Row],[Наличие подсветки на нижнем горизонте]]="Нет",0,'[2]комплекты фурнитуры'!$C$91)</f>
        <v>0</v>
      </c>
    </row>
    <row r="74" spans="1:47" s="8" customFormat="1" ht="15" customHeight="1" x14ac:dyDescent="0.25">
      <c r="A74" s="22" t="s">
        <v>254</v>
      </c>
      <c r="B74" s="11" t="s">
        <v>226</v>
      </c>
      <c r="C74" s="11" t="s">
        <v>255</v>
      </c>
      <c r="D74" s="11" t="s">
        <v>93</v>
      </c>
      <c r="E74" s="11" t="s">
        <v>88</v>
      </c>
      <c r="F74" s="11" t="s">
        <v>232</v>
      </c>
      <c r="G74" s="12">
        <v>2000</v>
      </c>
      <c r="H74" s="12">
        <v>2280</v>
      </c>
      <c r="I74" s="12">
        <v>600</v>
      </c>
      <c r="J74" s="12">
        <v>600</v>
      </c>
      <c r="K74" s="12">
        <v>560</v>
      </c>
      <c r="L74" s="12">
        <v>560</v>
      </c>
      <c r="M74" s="31">
        <v>8640</v>
      </c>
      <c r="N74" s="14">
        <v>11090</v>
      </c>
      <c r="O74" s="36">
        <v>2040</v>
      </c>
      <c r="P74" s="36">
        <v>600</v>
      </c>
      <c r="Q74" s="36" t="str">
        <f>IF(OR(Прайс[[#This Row],[Тип]]="Нижний",Прайс[[#This Row],[Тип]]="Пенал"),"560",IF(Прайс[[#This Row],[Тип]]="Верхний",315,0))</f>
        <v>560</v>
      </c>
      <c r="R74" s="16">
        <v>1.08</v>
      </c>
      <c r="S74" s="16">
        <v>1.0649999999999999</v>
      </c>
      <c r="T74" s="16">
        <v>0</v>
      </c>
      <c r="U74" s="16"/>
      <c r="V74" s="13"/>
      <c r="W74" s="15">
        <v>1</v>
      </c>
      <c r="X74" s="15">
        <v>2</v>
      </c>
      <c r="Y74" s="15">
        <v>1</v>
      </c>
      <c r="Z74" s="15" t="s">
        <v>88</v>
      </c>
      <c r="AA74" s="15" t="s">
        <v>313</v>
      </c>
      <c r="AB74" s="15" t="s">
        <v>104</v>
      </c>
      <c r="AC74" s="14" t="s">
        <v>90</v>
      </c>
      <c r="AD74" s="15" t="s">
        <v>88</v>
      </c>
      <c r="AE74" s="15"/>
      <c r="AF74" s="15"/>
      <c r="AG74" s="15">
        <v>3</v>
      </c>
      <c r="AH74" s="15">
        <v>0</v>
      </c>
      <c r="AI74" s="15">
        <v>0</v>
      </c>
      <c r="AJ74" s="15"/>
      <c r="AK74" s="15"/>
      <c r="AL74" s="15"/>
      <c r="AM74" s="15"/>
      <c r="AN74" s="15" t="s">
        <v>88</v>
      </c>
      <c r="AO74" s="15">
        <f>IF(Прайс[[#This Row],[Наличие подсветки на нижнем горизонте]]="Нет",0,'[2]комплекты фурнитуры'!$C$91)</f>
        <v>0</v>
      </c>
    </row>
    <row r="75" spans="1:47" s="8" customFormat="1" ht="15" customHeight="1" x14ac:dyDescent="0.25">
      <c r="A75" s="22" t="s">
        <v>256</v>
      </c>
      <c r="B75" s="11" t="s">
        <v>226</v>
      </c>
      <c r="C75" s="11" t="s">
        <v>257</v>
      </c>
      <c r="D75" s="11" t="s">
        <v>93</v>
      </c>
      <c r="E75" s="11" t="s">
        <v>88</v>
      </c>
      <c r="F75" s="11" t="s">
        <v>232</v>
      </c>
      <c r="G75" s="12">
        <v>2000</v>
      </c>
      <c r="H75" s="12">
        <v>2280</v>
      </c>
      <c r="I75" s="12">
        <v>600</v>
      </c>
      <c r="J75" s="12">
        <v>600</v>
      </c>
      <c r="K75" s="12">
        <v>560</v>
      </c>
      <c r="L75" s="12">
        <v>560</v>
      </c>
      <c r="M75" s="31">
        <v>8640</v>
      </c>
      <c r="N75" s="14">
        <v>11090</v>
      </c>
      <c r="O75" s="36">
        <v>2040</v>
      </c>
      <c r="P75" s="36">
        <v>600</v>
      </c>
      <c r="Q75" s="36" t="str">
        <f>IF(OR(Прайс[[#This Row],[Тип]]="Нижний",Прайс[[#This Row],[Тип]]="Пенал"),"560",IF(Прайс[[#This Row],[Тип]]="Верхний",315,0))</f>
        <v>560</v>
      </c>
      <c r="R75" s="16">
        <v>1.08</v>
      </c>
      <c r="S75" s="16">
        <v>1.0649999999999999</v>
      </c>
      <c r="T75" s="16">
        <v>0</v>
      </c>
      <c r="U75" s="16"/>
      <c r="V75" s="13"/>
      <c r="W75" s="15">
        <v>1</v>
      </c>
      <c r="X75" s="15">
        <v>2</v>
      </c>
      <c r="Y75" s="15">
        <v>1</v>
      </c>
      <c r="Z75" s="15" t="s">
        <v>88</v>
      </c>
      <c r="AA75" s="15" t="s">
        <v>313</v>
      </c>
      <c r="AB75" s="15" t="s">
        <v>104</v>
      </c>
      <c r="AC75" s="14" t="s">
        <v>90</v>
      </c>
      <c r="AD75" s="15" t="s">
        <v>88</v>
      </c>
      <c r="AE75" s="15"/>
      <c r="AF75" s="15"/>
      <c r="AG75" s="15">
        <v>3</v>
      </c>
      <c r="AH75" s="15">
        <v>0</v>
      </c>
      <c r="AI75" s="15">
        <v>0</v>
      </c>
      <c r="AJ75" s="15"/>
      <c r="AK75" s="15"/>
      <c r="AL75" s="15"/>
      <c r="AM75" s="15"/>
      <c r="AN75" s="15" t="s">
        <v>88</v>
      </c>
      <c r="AO75" s="15">
        <f>IF(Прайс[[#This Row],[Наличие подсветки на нижнем горизонте]]="Нет",0,'[2]комплекты фурнитуры'!$C$91)</f>
        <v>0</v>
      </c>
    </row>
    <row r="76" spans="1:47" s="8" customFormat="1" ht="15" customHeight="1" x14ac:dyDescent="0.25">
      <c r="A76" s="22" t="s">
        <v>258</v>
      </c>
      <c r="B76" s="11" t="s">
        <v>226</v>
      </c>
      <c r="C76" s="11" t="s">
        <v>259</v>
      </c>
      <c r="D76" s="11" t="s">
        <v>93</v>
      </c>
      <c r="E76" s="11" t="s">
        <v>88</v>
      </c>
      <c r="F76" s="11" t="s">
        <v>232</v>
      </c>
      <c r="G76" s="12">
        <v>2000</v>
      </c>
      <c r="H76" s="12">
        <v>2280</v>
      </c>
      <c r="I76" s="12">
        <v>600</v>
      </c>
      <c r="J76" s="12">
        <v>600</v>
      </c>
      <c r="K76" s="12">
        <v>560</v>
      </c>
      <c r="L76" s="12">
        <v>560</v>
      </c>
      <c r="M76" s="31">
        <v>8640</v>
      </c>
      <c r="N76" s="14">
        <v>11090</v>
      </c>
      <c r="O76" s="36">
        <v>2040</v>
      </c>
      <c r="P76" s="36">
        <v>600</v>
      </c>
      <c r="Q76" s="36" t="str">
        <f>IF(OR(Прайс[[#This Row],[Тип]]="Нижний",Прайс[[#This Row],[Тип]]="Пенал"),"560",IF(Прайс[[#This Row],[Тип]]="Верхний",315,0))</f>
        <v>560</v>
      </c>
      <c r="R76" s="16">
        <v>1.08</v>
      </c>
      <c r="S76" s="16">
        <v>1.0649999999999999</v>
      </c>
      <c r="T76" s="16">
        <v>0</v>
      </c>
      <c r="U76" s="16"/>
      <c r="V76" s="13"/>
      <c r="W76" s="15">
        <v>1</v>
      </c>
      <c r="X76" s="15">
        <v>2</v>
      </c>
      <c r="Y76" s="15">
        <v>1</v>
      </c>
      <c r="Z76" s="15" t="s">
        <v>88</v>
      </c>
      <c r="AA76" s="15" t="s">
        <v>313</v>
      </c>
      <c r="AB76" s="15" t="s">
        <v>104</v>
      </c>
      <c r="AC76" s="14" t="s">
        <v>90</v>
      </c>
      <c r="AD76" s="15" t="s">
        <v>88</v>
      </c>
      <c r="AE76" s="15"/>
      <c r="AF76" s="15"/>
      <c r="AG76" s="15">
        <v>3</v>
      </c>
      <c r="AH76" s="15">
        <v>0</v>
      </c>
      <c r="AI76" s="15">
        <v>0</v>
      </c>
      <c r="AJ76" s="15"/>
      <c r="AK76" s="15"/>
      <c r="AL76" s="15"/>
      <c r="AM76" s="15"/>
      <c r="AN76" s="15" t="s">
        <v>88</v>
      </c>
      <c r="AO76" s="15">
        <f>IF(Прайс[[#This Row],[Наличие подсветки на нижнем горизонте]]="Нет",0,'[2]комплекты фурнитуры'!$C$91)</f>
        <v>0</v>
      </c>
    </row>
    <row r="77" spans="1:47" ht="15" customHeight="1" x14ac:dyDescent="0.25">
      <c r="A77" s="22" t="s">
        <v>260</v>
      </c>
      <c r="B77" s="11" t="s">
        <v>226</v>
      </c>
      <c r="C77" s="11" t="s">
        <v>261</v>
      </c>
      <c r="D77" s="11" t="s">
        <v>93</v>
      </c>
      <c r="E77" s="11" t="s">
        <v>88</v>
      </c>
      <c r="F77" s="11" t="s">
        <v>262</v>
      </c>
      <c r="G77" s="12">
        <v>2000</v>
      </c>
      <c r="H77" s="12">
        <v>2280</v>
      </c>
      <c r="I77" s="12">
        <v>600</v>
      </c>
      <c r="J77" s="12">
        <v>600</v>
      </c>
      <c r="K77" s="12">
        <v>560</v>
      </c>
      <c r="L77" s="12">
        <v>560</v>
      </c>
      <c r="M77" s="31">
        <v>7500</v>
      </c>
      <c r="N77" s="14">
        <v>9700</v>
      </c>
      <c r="O77" s="36">
        <v>2040</v>
      </c>
      <c r="P77" s="36">
        <v>600</v>
      </c>
      <c r="Q77" s="36" t="str">
        <f>IF(OR(Прайс[[#This Row],[Тип]]="Нижний",Прайс[[#This Row],[Тип]]="Пенал"),"560",IF(Прайс[[#This Row],[Тип]]="Верхний",315,0))</f>
        <v>560</v>
      </c>
      <c r="R77" s="16">
        <v>1.08</v>
      </c>
      <c r="S77" s="16">
        <v>1.0649999999999999</v>
      </c>
      <c r="T77" s="16">
        <v>0</v>
      </c>
      <c r="U77" s="16"/>
      <c r="V77" s="13"/>
      <c r="W77" s="15">
        <v>1</v>
      </c>
      <c r="X77" s="15">
        <v>2</v>
      </c>
      <c r="Y77" s="15">
        <v>1</v>
      </c>
      <c r="Z77" s="15" t="s">
        <v>88</v>
      </c>
      <c r="AA77" s="15" t="s">
        <v>318</v>
      </c>
      <c r="AB77" s="15" t="s">
        <v>88</v>
      </c>
      <c r="AC77" s="14" t="s">
        <v>119</v>
      </c>
      <c r="AD77" s="15" t="s">
        <v>88</v>
      </c>
      <c r="AE77" s="15"/>
      <c r="AF77" s="15"/>
      <c r="AG77" s="15">
        <v>2</v>
      </c>
      <c r="AH77" s="15">
        <v>0</v>
      </c>
      <c r="AI77" s="15">
        <v>0</v>
      </c>
      <c r="AJ77" s="15"/>
      <c r="AK77" s="15"/>
      <c r="AL77" s="15"/>
      <c r="AM77" s="15"/>
      <c r="AN77" s="15" t="s">
        <v>88</v>
      </c>
      <c r="AO77" s="15">
        <f>IF(Прайс[[#This Row],[Наличие подсветки на нижнем горизонте]]="Нет",0,'[2]комплекты фурнитуры'!$C$91)</f>
        <v>0</v>
      </c>
      <c r="AP77"/>
      <c r="AQ77"/>
      <c r="AR77"/>
      <c r="AS77"/>
      <c r="AT77"/>
      <c r="AU77"/>
    </row>
    <row r="78" spans="1:47" s="4" customFormat="1" ht="15" customHeight="1" x14ac:dyDescent="0.25">
      <c r="A78" s="22" t="s">
        <v>263</v>
      </c>
      <c r="B78" s="11" t="s">
        <v>226</v>
      </c>
      <c r="C78" s="11" t="s">
        <v>264</v>
      </c>
      <c r="D78" s="11" t="s">
        <v>93</v>
      </c>
      <c r="E78" s="11" t="s">
        <v>104</v>
      </c>
      <c r="F78" s="11" t="s">
        <v>262</v>
      </c>
      <c r="G78" s="12">
        <v>1910</v>
      </c>
      <c r="H78" s="12">
        <v>2610</v>
      </c>
      <c r="I78" s="12">
        <v>600</v>
      </c>
      <c r="J78" s="12">
        <v>600</v>
      </c>
      <c r="K78" s="12">
        <v>560</v>
      </c>
      <c r="L78" s="12">
        <v>600</v>
      </c>
      <c r="M78" s="31">
        <v>8078.4</v>
      </c>
      <c r="N78" s="14">
        <v>10357.200000000001</v>
      </c>
      <c r="O78" s="36">
        <v>2040</v>
      </c>
      <c r="P78" s="36">
        <v>600</v>
      </c>
      <c r="Q78" s="36" t="str">
        <f>IF(OR(Прайс[[#This Row],[Тип]]="Нижний",Прайс[[#This Row],[Тип]]="Пенал"),"560",IF(Прайс[[#This Row],[Тип]]="Верхний",315,0))</f>
        <v>560</v>
      </c>
      <c r="R78" s="16">
        <v>1.08</v>
      </c>
      <c r="S78" s="16">
        <v>1.0649999999999999</v>
      </c>
      <c r="T78" s="16">
        <v>0</v>
      </c>
      <c r="U78" s="16" t="s">
        <v>104</v>
      </c>
      <c r="V78" s="13"/>
      <c r="W78" s="15">
        <v>1</v>
      </c>
      <c r="X78" s="15">
        <v>1</v>
      </c>
      <c r="Y78" s="15">
        <v>1</v>
      </c>
      <c r="Z78" s="15" t="s">
        <v>88</v>
      </c>
      <c r="AA78" s="15" t="s">
        <v>318</v>
      </c>
      <c r="AB78" s="15" t="s">
        <v>88</v>
      </c>
      <c r="AC78" s="14" t="s">
        <v>131</v>
      </c>
      <c r="AD78" s="15" t="s">
        <v>88</v>
      </c>
      <c r="AE78" s="15"/>
      <c r="AF78" s="15"/>
      <c r="AG78" s="15">
        <v>2</v>
      </c>
      <c r="AH78" s="15">
        <v>0</v>
      </c>
      <c r="AI78" s="15">
        <v>0</v>
      </c>
      <c r="AJ78" s="15"/>
      <c r="AK78" s="15">
        <f>'[2]комплекты фурнитуры'!$C$22</f>
        <v>940</v>
      </c>
      <c r="AL78" s="15"/>
      <c r="AM78" s="15"/>
      <c r="AN78" s="15" t="s">
        <v>88</v>
      </c>
      <c r="AO78" s="15">
        <f>IF(Прайс[[#This Row],[Наличие подсветки на нижнем горизонте]]="Нет",0,'[2]комплекты фурнитуры'!$C$91)</f>
        <v>0</v>
      </c>
    </row>
    <row r="79" spans="1:47" ht="15" customHeight="1" x14ac:dyDescent="0.25">
      <c r="A79" s="22" t="s">
        <v>265</v>
      </c>
      <c r="B79" s="11" t="s">
        <v>226</v>
      </c>
      <c r="C79" s="11" t="s">
        <v>266</v>
      </c>
      <c r="D79" s="11" t="s">
        <v>93</v>
      </c>
      <c r="E79" s="11" t="s">
        <v>88</v>
      </c>
      <c r="F79" s="11" t="s">
        <v>243</v>
      </c>
      <c r="G79" s="12">
        <v>2280</v>
      </c>
      <c r="H79" s="12">
        <v>2280</v>
      </c>
      <c r="I79" s="12">
        <v>600</v>
      </c>
      <c r="J79" s="12">
        <v>600</v>
      </c>
      <c r="K79" s="12">
        <v>560</v>
      </c>
      <c r="L79" s="12">
        <v>560</v>
      </c>
      <c r="M79" s="31">
        <v>6800</v>
      </c>
      <c r="N79" s="14">
        <v>8840</v>
      </c>
      <c r="O79" s="36">
        <v>2280</v>
      </c>
      <c r="P79" s="36">
        <v>600</v>
      </c>
      <c r="Q79" s="36" t="str">
        <f>IF(OR(Прайс[[#This Row],[Тип]]="Нижний",Прайс[[#This Row],[Тип]]="Пенал"),"560",IF(Прайс[[#This Row],[Тип]]="Верхний",315,0))</f>
        <v>560</v>
      </c>
      <c r="R79" s="16">
        <v>1.08</v>
      </c>
      <c r="S79" s="16">
        <v>1.0649999999999999</v>
      </c>
      <c r="T79" s="16">
        <v>1.3</v>
      </c>
      <c r="U79" s="16"/>
      <c r="V79" s="13"/>
      <c r="W79" s="15">
        <v>0</v>
      </c>
      <c r="X79" s="15">
        <v>0</v>
      </c>
      <c r="Y79" s="15">
        <v>0</v>
      </c>
      <c r="Z79" s="15" t="s">
        <v>88</v>
      </c>
      <c r="AA79" s="15">
        <v>0</v>
      </c>
      <c r="AB79" s="15" t="s">
        <v>88</v>
      </c>
      <c r="AC79" s="14" t="s">
        <v>119</v>
      </c>
      <c r="AD79" s="15" t="s">
        <v>88</v>
      </c>
      <c r="AE79" s="15"/>
      <c r="AF79" s="15"/>
      <c r="AG79" s="15">
        <v>3</v>
      </c>
      <c r="AH79" s="15">
        <v>0</v>
      </c>
      <c r="AI79" s="15">
        <v>0</v>
      </c>
      <c r="AJ79" s="15"/>
      <c r="AK79" s="15"/>
      <c r="AL79" s="15"/>
      <c r="AM79" s="15"/>
      <c r="AN79" s="15" t="s">
        <v>88</v>
      </c>
      <c r="AO79" s="15">
        <f>IF(Прайс[[#This Row],[Наличие подсветки на нижнем горизонте]]="Нет",0,'[2]комплекты фурнитуры'!$C$91)</f>
        <v>0</v>
      </c>
      <c r="AP79"/>
      <c r="AQ79"/>
      <c r="AR79"/>
      <c r="AS79"/>
      <c r="AT79"/>
      <c r="AU79"/>
    </row>
    <row r="80" spans="1:47" s="3" customFormat="1" ht="15" customHeight="1" x14ac:dyDescent="0.25">
      <c r="A80" s="28" t="s">
        <v>267</v>
      </c>
      <c r="B80" s="11" t="s">
        <v>168</v>
      </c>
      <c r="C80" s="11" t="s">
        <v>268</v>
      </c>
      <c r="D80" s="11" t="s">
        <v>93</v>
      </c>
      <c r="E80" s="11" t="s">
        <v>88</v>
      </c>
      <c r="F80" s="11" t="s">
        <v>269</v>
      </c>
      <c r="G80" s="12">
        <v>480</v>
      </c>
      <c r="H80" s="12">
        <v>1250</v>
      </c>
      <c r="I80" s="12">
        <v>250</v>
      </c>
      <c r="J80" s="12">
        <v>600</v>
      </c>
      <c r="K80" s="12">
        <v>260</v>
      </c>
      <c r="L80" s="12">
        <v>560</v>
      </c>
      <c r="M80" s="31">
        <v>2530</v>
      </c>
      <c r="N80" s="14">
        <v>3060</v>
      </c>
      <c r="O80" s="36">
        <v>720</v>
      </c>
      <c r="P80" s="36">
        <v>300</v>
      </c>
      <c r="Q80" s="36">
        <f>IF(OR(Прайс[[#This Row],[Тип]]="Нижний",Прайс[[#This Row],[Тип]]="Пенал"),"560",IF(Прайс[[#This Row],[Тип]]="Верхний",315,0))</f>
        <v>315</v>
      </c>
      <c r="R80" s="16">
        <v>1.08</v>
      </c>
      <c r="S80" s="16">
        <v>1.0649999999999999</v>
      </c>
      <c r="T80" s="16">
        <v>1.3</v>
      </c>
      <c r="U80" s="16"/>
      <c r="V80" s="13"/>
      <c r="W80" s="15">
        <v>0</v>
      </c>
      <c r="X80" s="15">
        <v>3</v>
      </c>
      <c r="Y80" s="15">
        <v>0</v>
      </c>
      <c r="Z80" s="15" t="s">
        <v>104</v>
      </c>
      <c r="AA80" s="15" t="s">
        <v>313</v>
      </c>
      <c r="AB80" s="15" t="s">
        <v>104</v>
      </c>
      <c r="AC80" s="14" t="s">
        <v>90</v>
      </c>
      <c r="AD80" s="15" t="s">
        <v>104</v>
      </c>
      <c r="AE80" s="15"/>
      <c r="AF80" s="15"/>
      <c r="AG80" s="15">
        <v>1</v>
      </c>
      <c r="AH80" s="15">
        <f>Прайс[[#This Row],[Комплект петли Hettich с доводчиком для алюм.профиля]]*2</f>
        <v>2400</v>
      </c>
      <c r="AI80" s="15">
        <f>Прайс[[#This Row],[Комплект петли Hettich с доводчиком для алюм.профиля]]*2</f>
        <v>2400</v>
      </c>
      <c r="AJ80" s="15"/>
      <c r="AK80" s="15"/>
      <c r="AL80" s="15">
        <f>'[2]комплекты фурнитуры'!$C$21</f>
        <v>1690</v>
      </c>
      <c r="AM80" s="15">
        <f>'[2]комплекты фурнитуры'!$C$52</f>
        <v>1200</v>
      </c>
      <c r="AN80" s="15" t="s">
        <v>104</v>
      </c>
      <c r="AO80" s="15">
        <f>IF(Прайс[[#This Row],[Наличие подсветки на нижнем горизонте]]="Нет",0,'[2]комплекты фурнитуры'!$C$91)</f>
        <v>400</v>
      </c>
    </row>
    <row r="81" spans="1:47" s="3" customFormat="1" ht="15" customHeight="1" x14ac:dyDescent="0.25">
      <c r="A81" s="28" t="s">
        <v>270</v>
      </c>
      <c r="B81" s="11" t="s">
        <v>168</v>
      </c>
      <c r="C81" s="11" t="s">
        <v>271</v>
      </c>
      <c r="D81" s="11" t="s">
        <v>93</v>
      </c>
      <c r="E81" s="11" t="s">
        <v>88</v>
      </c>
      <c r="F81" s="11" t="s">
        <v>269</v>
      </c>
      <c r="G81" s="12">
        <v>480</v>
      </c>
      <c r="H81" s="12">
        <v>1250</v>
      </c>
      <c r="I81" s="12">
        <v>600</v>
      </c>
      <c r="J81" s="12">
        <v>800</v>
      </c>
      <c r="K81" s="12">
        <v>260</v>
      </c>
      <c r="L81" s="12">
        <v>560</v>
      </c>
      <c r="M81" s="31">
        <v>2530</v>
      </c>
      <c r="N81" s="14">
        <v>3060</v>
      </c>
      <c r="O81" s="36">
        <v>720</v>
      </c>
      <c r="P81" s="36">
        <v>300</v>
      </c>
      <c r="Q81" s="36">
        <f>IF(OR(Прайс[[#This Row],[Тип]]="Нижний",Прайс[[#This Row],[Тип]]="Пенал"),"560",IF(Прайс[[#This Row],[Тип]]="Верхний",315,0))</f>
        <v>315</v>
      </c>
      <c r="R81" s="16">
        <v>1.08</v>
      </c>
      <c r="S81" s="16">
        <v>1.0649999999999999</v>
      </c>
      <c r="T81" s="16">
        <v>1.3</v>
      </c>
      <c r="U81" s="16"/>
      <c r="V81" s="13"/>
      <c r="W81" s="15">
        <v>0</v>
      </c>
      <c r="X81" s="15">
        <v>3</v>
      </c>
      <c r="Y81" s="15">
        <v>0</v>
      </c>
      <c r="Z81" s="15" t="s">
        <v>104</v>
      </c>
      <c r="AA81" s="15" t="s">
        <v>313</v>
      </c>
      <c r="AB81" s="15" t="s">
        <v>104</v>
      </c>
      <c r="AC81" s="14" t="s">
        <v>90</v>
      </c>
      <c r="AD81" s="15" t="s">
        <v>104</v>
      </c>
      <c r="AE81" s="15"/>
      <c r="AF81" s="15"/>
      <c r="AG81" s="15">
        <v>2</v>
      </c>
      <c r="AH81" s="15">
        <f>Прайс[[#This Row],[Комплект петли Hettich с доводчиком для алюм.профиля]]*4</f>
        <v>4800</v>
      </c>
      <c r="AI81" s="15">
        <f>Прайс[[#This Row],[Комплект петли Hettich с доводчиком для алюм.профиля]]*4</f>
        <v>4800</v>
      </c>
      <c r="AJ81" s="15"/>
      <c r="AK81" s="15"/>
      <c r="AL81" s="15">
        <f>'[2]комплекты фурнитуры'!$C$21</f>
        <v>1690</v>
      </c>
      <c r="AM81" s="15">
        <f>'[2]комплекты фурнитуры'!$C$52</f>
        <v>1200</v>
      </c>
      <c r="AN81" s="15" t="s">
        <v>104</v>
      </c>
      <c r="AO81" s="15">
        <f>IF(Прайс[[#This Row],[Наличие подсветки на нижнем горизонте]]="Нет",0,'[2]комплекты фурнитуры'!$C$91)</f>
        <v>400</v>
      </c>
    </row>
    <row r="82" spans="1:47" ht="15" customHeight="1" x14ac:dyDescent="0.25">
      <c r="A82" s="28" t="s">
        <v>272</v>
      </c>
      <c r="B82" s="11" t="s">
        <v>168</v>
      </c>
      <c r="C82" s="11" t="s">
        <v>273</v>
      </c>
      <c r="D82" s="11" t="s">
        <v>93</v>
      </c>
      <c r="E82" s="11" t="s">
        <v>88</v>
      </c>
      <c r="F82" s="11" t="s">
        <v>188</v>
      </c>
      <c r="G82" s="12">
        <v>711</v>
      </c>
      <c r="H82" s="12">
        <v>1250</v>
      </c>
      <c r="I82" s="12">
        <v>500</v>
      </c>
      <c r="J82" s="12">
        <v>600</v>
      </c>
      <c r="K82" s="12">
        <v>315</v>
      </c>
      <c r="L82" s="12">
        <v>315</v>
      </c>
      <c r="M82" s="31">
        <v>3340</v>
      </c>
      <c r="N82" s="14">
        <v>4220</v>
      </c>
      <c r="O82" s="36">
        <v>720</v>
      </c>
      <c r="P82" s="36">
        <v>500</v>
      </c>
      <c r="Q82" s="36">
        <f>IF(OR(Прайс[[#This Row],[Тип]]="Нижний",Прайс[[#This Row],[Тип]]="Пенал"),"560",IF(Прайс[[#This Row],[Тип]]="Верхний",315,0))</f>
        <v>315</v>
      </c>
      <c r="R82" s="16">
        <v>1.095</v>
      </c>
      <c r="S82" s="16">
        <v>1.0649999999999999</v>
      </c>
      <c r="T82" s="16">
        <v>1.3</v>
      </c>
      <c r="U82" s="16"/>
      <c r="V82" s="13"/>
      <c r="W82" s="15">
        <v>1</v>
      </c>
      <c r="X82" s="15">
        <v>2</v>
      </c>
      <c r="Y82" s="15">
        <v>1</v>
      </c>
      <c r="Z82" s="15" t="s">
        <v>88</v>
      </c>
      <c r="AA82" s="15" t="s">
        <v>315</v>
      </c>
      <c r="AB82" s="15" t="s">
        <v>104</v>
      </c>
      <c r="AC82" s="14" t="s">
        <v>90</v>
      </c>
      <c r="AD82" s="15" t="s">
        <v>88</v>
      </c>
      <c r="AE82" s="15"/>
      <c r="AF82" s="15"/>
      <c r="AG82" s="15">
        <v>1</v>
      </c>
      <c r="AH82" s="15">
        <v>0</v>
      </c>
      <c r="AI82" s="15">
        <v>0</v>
      </c>
      <c r="AJ82" s="15">
        <f>'[2]комплекты фурнитуры'!$C$20</f>
        <v>940</v>
      </c>
      <c r="AK82" s="15"/>
      <c r="AL82" s="15"/>
      <c r="AM82" s="15"/>
      <c r="AN82" s="15" t="s">
        <v>88</v>
      </c>
      <c r="AO82" s="15">
        <f>IF(Прайс[[#This Row],[Наличие подсветки на нижнем горизонте]]="Нет",0,'[2]комплекты фурнитуры'!$C$91)</f>
        <v>0</v>
      </c>
      <c r="AP82"/>
      <c r="AQ82"/>
      <c r="AR82"/>
      <c r="AS82"/>
      <c r="AT82"/>
      <c r="AU82"/>
    </row>
    <row r="83" spans="1:47" ht="15" customHeight="1" x14ac:dyDescent="0.25">
      <c r="A83" s="28" t="s">
        <v>274</v>
      </c>
      <c r="B83" s="11" t="s">
        <v>168</v>
      </c>
      <c r="C83" s="11" t="s">
        <v>275</v>
      </c>
      <c r="D83" s="11" t="s">
        <v>93</v>
      </c>
      <c r="E83" s="11" t="s">
        <v>88</v>
      </c>
      <c r="F83" s="11" t="s">
        <v>188</v>
      </c>
      <c r="G83" s="12">
        <v>711</v>
      </c>
      <c r="H83" s="12">
        <v>1250</v>
      </c>
      <c r="I83" s="12">
        <v>600</v>
      </c>
      <c r="J83" s="12">
        <v>900</v>
      </c>
      <c r="K83" s="12">
        <v>315</v>
      </c>
      <c r="L83" s="12">
        <v>315</v>
      </c>
      <c r="M83" s="31">
        <v>3340</v>
      </c>
      <c r="N83" s="14">
        <v>4220</v>
      </c>
      <c r="O83" s="36">
        <v>720</v>
      </c>
      <c r="P83" s="36">
        <v>500</v>
      </c>
      <c r="Q83" s="36">
        <f>IF(OR(Прайс[[#This Row],[Тип]]="Нижний",Прайс[[#This Row],[Тип]]="Пенал"),"560",IF(Прайс[[#This Row],[Тип]]="Верхний",315,0))</f>
        <v>315</v>
      </c>
      <c r="R83" s="16">
        <v>1.095</v>
      </c>
      <c r="S83" s="16">
        <v>1.0649999999999999</v>
      </c>
      <c r="T83" s="16">
        <v>1.3</v>
      </c>
      <c r="U83" s="16"/>
      <c r="V83" s="13"/>
      <c r="W83" s="15">
        <v>1</v>
      </c>
      <c r="X83" s="15">
        <v>2</v>
      </c>
      <c r="Y83" s="15">
        <v>1</v>
      </c>
      <c r="Z83" s="15" t="s">
        <v>88</v>
      </c>
      <c r="AA83" s="15" t="s">
        <v>315</v>
      </c>
      <c r="AB83" s="15" t="s">
        <v>104</v>
      </c>
      <c r="AC83" s="14" t="s">
        <v>90</v>
      </c>
      <c r="AD83" s="15" t="s">
        <v>88</v>
      </c>
      <c r="AE83" s="15"/>
      <c r="AF83" s="15"/>
      <c r="AG83" s="15">
        <v>2</v>
      </c>
      <c r="AH83" s="15">
        <v>0</v>
      </c>
      <c r="AI83" s="15">
        <v>0</v>
      </c>
      <c r="AJ83" s="15">
        <f>'[2]комплекты фурнитуры'!$C$20</f>
        <v>940</v>
      </c>
      <c r="AK83" s="15"/>
      <c r="AL83" s="15"/>
      <c r="AM83" s="15"/>
      <c r="AN83" s="15" t="s">
        <v>88</v>
      </c>
      <c r="AO83" s="15">
        <f>IF(Прайс[[#This Row],[Наличие подсветки на нижнем горизонте]]="Нет",0,'[2]комплекты фурнитуры'!$C$91)</f>
        <v>0</v>
      </c>
      <c r="AP83"/>
      <c r="AQ83"/>
      <c r="AR83"/>
      <c r="AS83"/>
      <c r="AT83"/>
      <c r="AU83"/>
    </row>
    <row r="84" spans="1:47" ht="15" customHeight="1" x14ac:dyDescent="0.25">
      <c r="A84" s="21" t="s">
        <v>276</v>
      </c>
      <c r="B84" s="11" t="s">
        <v>226</v>
      </c>
      <c r="C84" s="11" t="s">
        <v>277</v>
      </c>
      <c r="D84" s="11" t="s">
        <v>93</v>
      </c>
      <c r="E84" s="11" t="s">
        <v>88</v>
      </c>
      <c r="F84" s="11" t="s">
        <v>232</v>
      </c>
      <c r="G84" s="12">
        <v>1910</v>
      </c>
      <c r="H84" s="12">
        <v>2610</v>
      </c>
      <c r="I84" s="12">
        <v>600</v>
      </c>
      <c r="J84" s="12">
        <v>600</v>
      </c>
      <c r="K84" s="12">
        <v>560</v>
      </c>
      <c r="L84" s="12">
        <v>600</v>
      </c>
      <c r="M84" s="31">
        <v>7320</v>
      </c>
      <c r="N84" s="14">
        <v>9390</v>
      </c>
      <c r="O84" s="36">
        <v>2040</v>
      </c>
      <c r="P84" s="36">
        <v>600</v>
      </c>
      <c r="Q84" s="36" t="str">
        <f>IF(OR(Прайс[[#This Row],[Тип]]="Нижний",Прайс[[#This Row],[Тип]]="Пенал"),"560",IF(Прайс[[#This Row],[Тип]]="Верхний",315,0))</f>
        <v>560</v>
      </c>
      <c r="R84" s="16">
        <v>1.08</v>
      </c>
      <c r="S84" s="16">
        <v>1.0649999999999999</v>
      </c>
      <c r="T84" s="16">
        <v>1.3</v>
      </c>
      <c r="U84" s="16" t="s">
        <v>104</v>
      </c>
      <c r="V84" s="13"/>
      <c r="W84" s="15">
        <v>2</v>
      </c>
      <c r="X84" s="15">
        <v>4</v>
      </c>
      <c r="Y84" s="15">
        <v>2</v>
      </c>
      <c r="Z84" s="15" t="s">
        <v>88</v>
      </c>
      <c r="AA84" s="15" t="s">
        <v>318</v>
      </c>
      <c r="AB84" s="15" t="s">
        <v>104</v>
      </c>
      <c r="AC84" s="14" t="s">
        <v>90</v>
      </c>
      <c r="AD84" s="15" t="s">
        <v>88</v>
      </c>
      <c r="AE84" s="15"/>
      <c r="AF84" s="15"/>
      <c r="AG84" s="15">
        <v>2</v>
      </c>
      <c r="AH84" s="15">
        <v>0</v>
      </c>
      <c r="AI84" s="15">
        <v>0</v>
      </c>
      <c r="AJ84" s="15"/>
      <c r="AK84" s="15">
        <f>'[2]комплекты фурнитуры'!$C$22</f>
        <v>940</v>
      </c>
      <c r="AL84" s="15"/>
      <c r="AM84" s="15"/>
      <c r="AN84" s="15" t="s">
        <v>88</v>
      </c>
      <c r="AO84" s="15">
        <f>IF(Прайс[[#This Row],[Наличие подсветки на нижнем горизонте]]="Нет",0,'[2]комплекты фурнитуры'!$C$91)</f>
        <v>0</v>
      </c>
      <c r="AP84"/>
      <c r="AQ84"/>
      <c r="AR84"/>
      <c r="AS84"/>
      <c r="AT84"/>
      <c r="AU84"/>
    </row>
    <row r="85" spans="1:47" ht="15" customHeight="1" x14ac:dyDescent="0.25">
      <c r="A85" s="21" t="s">
        <v>278</v>
      </c>
      <c r="B85" s="11" t="s">
        <v>226</v>
      </c>
      <c r="C85" s="11" t="s">
        <v>279</v>
      </c>
      <c r="D85" s="11" t="s">
        <v>93</v>
      </c>
      <c r="E85" s="11" t="s">
        <v>88</v>
      </c>
      <c r="F85" s="11" t="s">
        <v>232</v>
      </c>
      <c r="G85" s="12">
        <v>1910</v>
      </c>
      <c r="H85" s="12">
        <v>2610</v>
      </c>
      <c r="I85" s="12">
        <v>600</v>
      </c>
      <c r="J85" s="12">
        <v>600</v>
      </c>
      <c r="K85" s="12">
        <v>560</v>
      </c>
      <c r="L85" s="12">
        <v>600</v>
      </c>
      <c r="M85" s="31">
        <v>7480</v>
      </c>
      <c r="N85" s="14">
        <v>9590</v>
      </c>
      <c r="O85" s="36">
        <v>2040</v>
      </c>
      <c r="P85" s="36">
        <v>600</v>
      </c>
      <c r="Q85" s="36" t="str">
        <f>IF(OR(Прайс[[#This Row],[Тип]]="Нижний",Прайс[[#This Row],[Тип]]="Пенал"),"560",IF(Прайс[[#This Row],[Тип]]="Верхний",315,0))</f>
        <v>560</v>
      </c>
      <c r="R85" s="16">
        <v>1.08</v>
      </c>
      <c r="S85" s="16">
        <v>1.0649999999999999</v>
      </c>
      <c r="T85" s="16">
        <v>1.3</v>
      </c>
      <c r="U85" s="16" t="s">
        <v>104</v>
      </c>
      <c r="V85" s="13"/>
      <c r="W85" s="15">
        <v>1</v>
      </c>
      <c r="X85" s="15">
        <v>4</v>
      </c>
      <c r="Y85" s="15">
        <v>1</v>
      </c>
      <c r="Z85" s="15" t="s">
        <v>88</v>
      </c>
      <c r="AA85" s="15" t="s">
        <v>318</v>
      </c>
      <c r="AB85" s="15" t="s">
        <v>88</v>
      </c>
      <c r="AC85" s="14" t="s">
        <v>119</v>
      </c>
      <c r="AD85" s="15" t="s">
        <v>88</v>
      </c>
      <c r="AE85" s="15"/>
      <c r="AF85" s="15"/>
      <c r="AG85" s="15">
        <v>2</v>
      </c>
      <c r="AH85" s="15">
        <v>0</v>
      </c>
      <c r="AI85" s="15">
        <v>0</v>
      </c>
      <c r="AJ85" s="15"/>
      <c r="AK85" s="15">
        <f>'[2]комплекты фурнитуры'!$C$22</f>
        <v>940</v>
      </c>
      <c r="AL85" s="15"/>
      <c r="AM85" s="15"/>
      <c r="AN85" s="15" t="s">
        <v>88</v>
      </c>
      <c r="AO85" s="15">
        <f>IF(Прайс[[#This Row],[Наличие подсветки на нижнем горизонте]]="Нет",0,'[2]комплекты фурнитуры'!$C$91)</f>
        <v>0</v>
      </c>
      <c r="AP85"/>
      <c r="AQ85"/>
      <c r="AR85"/>
      <c r="AS85"/>
      <c r="AT85"/>
      <c r="AU85"/>
    </row>
    <row r="150" ht="15" customHeight="1" x14ac:dyDescent="0.25"/>
  </sheetData>
  <phoneticPr fontId="8" type="noConversion"/>
  <conditionalFormatting sqref="M2:M85">
    <cfRule type="cellIs" dxfId="2" priority="2" operator="equal">
      <formula>0</formula>
    </cfRule>
  </conditionalFormatting>
  <conditionalFormatting sqref="N2:N8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D11" sqref="D11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63" t="s">
        <v>309</v>
      </c>
      <c r="B1" s="63" t="s">
        <v>310</v>
      </c>
    </row>
    <row r="2" spans="1:2" ht="18.75" x14ac:dyDescent="0.25">
      <c r="A2" s="64" t="s">
        <v>319</v>
      </c>
      <c r="B2" s="65">
        <v>2185</v>
      </c>
    </row>
    <row r="3" spans="1:2" ht="18.75" x14ac:dyDescent="0.25">
      <c r="A3" s="66" t="s">
        <v>320</v>
      </c>
      <c r="B3" s="67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220"/>
  <sheetViews>
    <sheetView topLeftCell="A22" zoomScale="130" zoomScaleNormal="130" workbookViewId="0">
      <selection activeCell="C30" sqref="C30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42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9" customFormat="1" x14ac:dyDescent="0.25">
      <c r="A1" s="15" t="s">
        <v>280</v>
      </c>
      <c r="B1" s="15" t="s">
        <v>293</v>
      </c>
      <c r="C1" s="15" t="s">
        <v>281</v>
      </c>
      <c r="D1" s="36" t="s">
        <v>282</v>
      </c>
      <c r="E1" s="15" t="s">
        <v>288</v>
      </c>
      <c r="F1" s="15" t="s">
        <v>290</v>
      </c>
      <c r="G1" s="15" t="s">
        <v>289</v>
      </c>
    </row>
    <row r="2" spans="1:7" s="29" customFormat="1" ht="15" customHeight="1" x14ac:dyDescent="0.25">
      <c r="A2" s="10" t="s">
        <v>84</v>
      </c>
      <c r="B2" s="10">
        <f>VLOOKUP(kf_korp[[#This Row],[name_furn]],furn[],3,0)</f>
        <v>1</v>
      </c>
      <c r="C2" s="32" t="s">
        <v>15</v>
      </c>
      <c r="D2" s="41">
        <v>1</v>
      </c>
    </row>
    <row r="3" spans="1:7" s="29" customFormat="1" ht="15" customHeight="1" x14ac:dyDescent="0.25">
      <c r="A3" s="10" t="s">
        <v>84</v>
      </c>
      <c r="B3" s="10">
        <f>VLOOKUP(kf_korp[[#This Row],[name_furn]],furn[],3,0)</f>
        <v>22</v>
      </c>
      <c r="C3" s="32" t="s">
        <v>28</v>
      </c>
      <c r="D3" s="41">
        <v>2</v>
      </c>
    </row>
    <row r="4" spans="1:7" s="29" customFormat="1" ht="15" customHeight="1" x14ac:dyDescent="0.25">
      <c r="A4" s="17" t="s">
        <v>91</v>
      </c>
      <c r="B4" s="10">
        <f>VLOOKUP(kf_korp[[#This Row],[name_furn]],furn[],3,0)</f>
        <v>1</v>
      </c>
      <c r="C4" s="32" t="s">
        <v>15</v>
      </c>
      <c r="D4" s="41">
        <v>1</v>
      </c>
    </row>
    <row r="5" spans="1:7" s="29" customFormat="1" ht="15" customHeight="1" x14ac:dyDescent="0.25">
      <c r="A5" s="17" t="s">
        <v>91</v>
      </c>
      <c r="B5" s="10">
        <f>VLOOKUP(kf_korp[[#This Row],[name_furn]],furn[],3,0)</f>
        <v>22</v>
      </c>
      <c r="C5" s="32" t="s">
        <v>28</v>
      </c>
      <c r="D5" s="41">
        <v>2</v>
      </c>
    </row>
    <row r="6" spans="1:7" s="29" customFormat="1" ht="15" customHeight="1" x14ac:dyDescent="0.25">
      <c r="A6" s="17" t="s">
        <v>94</v>
      </c>
      <c r="B6" s="10">
        <f>VLOOKUP(kf_korp[[#This Row],[name_furn]],furn[],3,0)</f>
        <v>1</v>
      </c>
      <c r="C6" s="32" t="s">
        <v>15</v>
      </c>
      <c r="D6" s="41">
        <v>1</v>
      </c>
    </row>
    <row r="7" spans="1:7" s="29" customFormat="1" ht="15" customHeight="1" x14ac:dyDescent="0.25">
      <c r="A7" s="17" t="s">
        <v>94</v>
      </c>
      <c r="B7" s="10">
        <f>VLOOKUP(kf_korp[[#This Row],[name_furn]],furn[],3,0)</f>
        <v>22</v>
      </c>
      <c r="C7" s="32" t="s">
        <v>28</v>
      </c>
      <c r="D7" s="41">
        <v>2</v>
      </c>
    </row>
    <row r="8" spans="1:7" s="29" customFormat="1" ht="15" customHeight="1" x14ac:dyDescent="0.25">
      <c r="A8" s="17" t="s">
        <v>96</v>
      </c>
      <c r="B8" s="10">
        <f>VLOOKUP(kf_korp[[#This Row],[name_furn]],furn[],3,0)</f>
        <v>1</v>
      </c>
      <c r="C8" s="32" t="s">
        <v>15</v>
      </c>
      <c r="D8" s="41">
        <v>1</v>
      </c>
    </row>
    <row r="9" spans="1:7" s="29" customFormat="1" ht="15" customHeight="1" x14ac:dyDescent="0.25">
      <c r="A9" s="17" t="s">
        <v>96</v>
      </c>
      <c r="B9" s="10">
        <f>VLOOKUP(kf_korp[[#This Row],[name_furn]],furn[],3,0)</f>
        <v>22</v>
      </c>
      <c r="C9" s="32" t="s">
        <v>28</v>
      </c>
      <c r="D9" s="41">
        <v>1</v>
      </c>
    </row>
    <row r="10" spans="1:7" s="29" customFormat="1" ht="15" customHeight="1" x14ac:dyDescent="0.25">
      <c r="A10" s="17" t="s">
        <v>99</v>
      </c>
      <c r="B10" s="10">
        <f>VLOOKUP(kf_korp[[#This Row],[name_furn]],furn[],3,0)</f>
        <v>1</v>
      </c>
      <c r="C10" s="32" t="s">
        <v>15</v>
      </c>
      <c r="D10" s="41">
        <v>1</v>
      </c>
    </row>
    <row r="11" spans="1:7" s="29" customFormat="1" ht="15" customHeight="1" x14ac:dyDescent="0.25">
      <c r="A11" s="17" t="s">
        <v>99</v>
      </c>
      <c r="B11" s="10">
        <f>VLOOKUP(kf_korp[[#This Row],[name_furn]],furn[],3,0)</f>
        <v>22</v>
      </c>
      <c r="C11" s="32" t="s">
        <v>28</v>
      </c>
      <c r="D11" s="41">
        <v>2</v>
      </c>
    </row>
    <row r="12" spans="1:7" s="29" customFormat="1" ht="15" customHeight="1" x14ac:dyDescent="0.25">
      <c r="A12" s="17" t="s">
        <v>101</v>
      </c>
      <c r="B12" s="10">
        <f>VLOOKUP(kf_korp[[#This Row],[name_furn]],furn[],3,0)</f>
        <v>2</v>
      </c>
      <c r="C12" s="32" t="s">
        <v>16</v>
      </c>
      <c r="D12" s="41">
        <v>1</v>
      </c>
    </row>
    <row r="13" spans="1:7" s="29" customFormat="1" ht="15" customHeight="1" x14ac:dyDescent="0.25">
      <c r="A13" s="17" t="s">
        <v>101</v>
      </c>
      <c r="B13" s="10">
        <f>VLOOKUP(kf_korp[[#This Row],[name_furn]],furn[],3,0)</f>
        <v>22</v>
      </c>
      <c r="C13" s="32" t="s">
        <v>28</v>
      </c>
      <c r="D13" s="41">
        <v>2</v>
      </c>
    </row>
    <row r="14" spans="1:7" s="29" customFormat="1" ht="15" customHeight="1" x14ac:dyDescent="0.25">
      <c r="A14" s="17" t="s">
        <v>105</v>
      </c>
      <c r="B14" s="10">
        <f>VLOOKUP(kf_korp[[#This Row],[name_furn]],furn[],3,0)</f>
        <v>2</v>
      </c>
      <c r="C14" s="32" t="s">
        <v>16</v>
      </c>
      <c r="D14" s="41">
        <v>1</v>
      </c>
    </row>
    <row r="15" spans="1:7" s="29" customFormat="1" ht="15" customHeight="1" x14ac:dyDescent="0.25">
      <c r="A15" s="17" t="s">
        <v>105</v>
      </c>
      <c r="B15" s="10">
        <f>VLOOKUP(kf_korp[[#This Row],[name_furn]],furn[],3,0)</f>
        <v>22</v>
      </c>
      <c r="C15" s="32" t="s">
        <v>28</v>
      </c>
      <c r="D15" s="41">
        <v>2</v>
      </c>
    </row>
    <row r="16" spans="1:7" s="29" customFormat="1" ht="15" customHeight="1" x14ac:dyDescent="0.25">
      <c r="A16" s="17" t="s">
        <v>107</v>
      </c>
      <c r="B16" s="10">
        <f>VLOOKUP(kf_korp[[#This Row],[name_furn]],furn[],3,0)</f>
        <v>3</v>
      </c>
      <c r="C16" s="32" t="s">
        <v>17</v>
      </c>
      <c r="D16" s="41">
        <v>1</v>
      </c>
    </row>
    <row r="17" spans="1:7" s="29" customFormat="1" ht="15" customHeight="1" x14ac:dyDescent="0.25">
      <c r="A17" s="17" t="s">
        <v>107</v>
      </c>
      <c r="B17" s="10">
        <f>VLOOKUP(kf_korp[[#This Row],[name_furn]],furn[],3,0)</f>
        <v>22</v>
      </c>
      <c r="C17" s="32" t="s">
        <v>28</v>
      </c>
      <c r="D17" s="41">
        <v>2</v>
      </c>
    </row>
    <row r="18" spans="1:7" s="29" customFormat="1" ht="15" customHeight="1" x14ac:dyDescent="0.25">
      <c r="A18" s="17" t="s">
        <v>107</v>
      </c>
      <c r="B18" s="10">
        <f>VLOOKUP(kf_korp[[#This Row],[name_furn]],furn[],3,0)</f>
        <v>26</v>
      </c>
      <c r="C18" s="32" t="s">
        <v>31</v>
      </c>
      <c r="D18" s="41">
        <v>1</v>
      </c>
    </row>
    <row r="19" spans="1:7" s="29" customFormat="1" ht="15" customHeight="1" x14ac:dyDescent="0.25">
      <c r="A19" s="17" t="s">
        <v>107</v>
      </c>
      <c r="B19" s="10">
        <f>VLOOKUP(kf_korp[[#This Row],[name_furn]],furn[],3,0)</f>
        <v>23</v>
      </c>
      <c r="C19" s="32" t="s">
        <v>32</v>
      </c>
      <c r="D19" s="41">
        <v>1</v>
      </c>
    </row>
    <row r="20" spans="1:7" s="29" customFormat="1" ht="15" customHeight="1" x14ac:dyDescent="0.25">
      <c r="A20" s="10" t="s">
        <v>110</v>
      </c>
      <c r="B20" s="10">
        <f>VLOOKUP(kf_korp[[#This Row],[name_furn]],furn[],3,0)</f>
        <v>3</v>
      </c>
      <c r="C20" s="32" t="s">
        <v>17</v>
      </c>
      <c r="D20" s="41">
        <v>1</v>
      </c>
    </row>
    <row r="21" spans="1:7" s="29" customFormat="1" ht="15" customHeight="1" x14ac:dyDescent="0.25">
      <c r="A21" s="10" t="s">
        <v>110</v>
      </c>
      <c r="B21" s="10">
        <f>VLOOKUP(kf_korp[[#This Row],[name_furn]],furn[],3,0)</f>
        <v>22</v>
      </c>
      <c r="C21" s="32" t="s">
        <v>28</v>
      </c>
      <c r="D21" s="41">
        <v>2</v>
      </c>
    </row>
    <row r="22" spans="1:7" s="29" customFormat="1" ht="15" customHeight="1" x14ac:dyDescent="0.25">
      <c r="A22" s="10" t="s">
        <v>110</v>
      </c>
      <c r="B22" s="10">
        <f>VLOOKUP(kf_korp[[#This Row],[name_furn]],furn[],3,0)</f>
        <v>26</v>
      </c>
      <c r="C22" s="32" t="s">
        <v>31</v>
      </c>
      <c r="D22" s="41">
        <v>1</v>
      </c>
    </row>
    <row r="23" spans="1:7" s="29" customFormat="1" ht="15" customHeight="1" x14ac:dyDescent="0.25">
      <c r="A23" s="10" t="s">
        <v>110</v>
      </c>
      <c r="B23" s="10">
        <f>VLOOKUP(kf_korp[[#This Row],[name_furn]],furn[],3,0)</f>
        <v>23</v>
      </c>
      <c r="C23" s="32" t="s">
        <v>32</v>
      </c>
      <c r="D23" s="41">
        <v>1</v>
      </c>
    </row>
    <row r="24" spans="1:7" s="29" customFormat="1" ht="15" customHeight="1" x14ac:dyDescent="0.25">
      <c r="A24" s="17" t="s">
        <v>112</v>
      </c>
      <c r="B24" s="10">
        <f>VLOOKUP(kf_korp[[#This Row],[name_furn]],furn[],3,0)</f>
        <v>4</v>
      </c>
      <c r="C24" s="32" t="s">
        <v>18</v>
      </c>
      <c r="D24" s="41">
        <v>1</v>
      </c>
    </row>
    <row r="25" spans="1:7" s="29" customFormat="1" ht="15" customHeight="1" x14ac:dyDescent="0.25">
      <c r="A25" s="17" t="s">
        <v>112</v>
      </c>
      <c r="B25" s="10">
        <f>VLOOKUP(kf_korp[[#This Row],[name_furn]],furn[],3,0)</f>
        <v>22</v>
      </c>
      <c r="C25" s="32" t="s">
        <v>28</v>
      </c>
      <c r="D25" s="41">
        <v>2</v>
      </c>
    </row>
    <row r="26" spans="1:7" s="29" customFormat="1" ht="15" customHeight="1" x14ac:dyDescent="0.25">
      <c r="A26" s="17" t="s">
        <v>112</v>
      </c>
      <c r="B26" s="10">
        <f>VLOOKUP(kf_korp[[#This Row],[name_furn]],furn[],3,0)</f>
        <v>26</v>
      </c>
      <c r="C26" s="32" t="s">
        <v>31</v>
      </c>
      <c r="D26" s="41">
        <v>1</v>
      </c>
    </row>
    <row r="27" spans="1:7" s="44" customFormat="1" ht="15" customHeight="1" x14ac:dyDescent="0.25">
      <c r="A27" s="46" t="s">
        <v>114</v>
      </c>
      <c r="B27" s="10">
        <f>VLOOKUP(kf_korp[[#This Row],[name_furn]],furn[],3,0)</f>
        <v>4</v>
      </c>
      <c r="C27" s="45" t="s">
        <v>18</v>
      </c>
      <c r="D27" s="43">
        <v>1</v>
      </c>
    </row>
    <row r="28" spans="1:7" s="44" customFormat="1" ht="15" customHeight="1" x14ac:dyDescent="0.25">
      <c r="A28" s="46" t="s">
        <v>114</v>
      </c>
      <c r="B28" s="10">
        <f>VLOOKUP(kf_korp[[#This Row],[name_furn]],furn[],3,0)</f>
        <v>26</v>
      </c>
      <c r="C28" s="45" t="s">
        <v>31</v>
      </c>
      <c r="D28" s="43">
        <v>1</v>
      </c>
    </row>
    <row r="29" spans="1:7" s="44" customFormat="1" ht="15" customHeight="1" x14ac:dyDescent="0.25">
      <c r="A29" s="46" t="s">
        <v>114</v>
      </c>
      <c r="B29" s="10">
        <f>VLOOKUP(kf_korp[[#This Row],[name_furn]],furn[],3,0)</f>
        <v>22</v>
      </c>
      <c r="C29" s="45" t="s">
        <v>28</v>
      </c>
      <c r="D29" s="43">
        <v>2</v>
      </c>
      <c r="E29" s="44" t="s">
        <v>294</v>
      </c>
      <c r="F29" s="45" t="s">
        <v>28</v>
      </c>
      <c r="G29" s="43">
        <v>3</v>
      </c>
    </row>
    <row r="30" spans="1:7" s="29" customFormat="1" ht="15" customHeight="1" x14ac:dyDescent="0.25">
      <c r="A30" s="17" t="s">
        <v>116</v>
      </c>
      <c r="B30" s="10">
        <f>VLOOKUP(kf_korp[[#This Row],[name_furn]],furn[],3,0)</f>
        <v>1</v>
      </c>
      <c r="C30" s="32" t="s">
        <v>15</v>
      </c>
      <c r="D30" s="41">
        <v>1</v>
      </c>
    </row>
    <row r="31" spans="1:7" s="29" customFormat="1" ht="15" customHeight="1" x14ac:dyDescent="0.25">
      <c r="A31" s="17" t="s">
        <v>116</v>
      </c>
      <c r="B31" s="10">
        <f>VLOOKUP(kf_korp[[#This Row],[name_furn]],furn[],3,0)</f>
        <v>22</v>
      </c>
      <c r="C31" s="32" t="s">
        <v>28</v>
      </c>
      <c r="D31" s="41">
        <v>2</v>
      </c>
    </row>
    <row r="32" spans="1:7" s="29" customFormat="1" ht="15" customHeight="1" x14ac:dyDescent="0.25">
      <c r="A32" s="17" t="s">
        <v>120</v>
      </c>
      <c r="B32" s="10">
        <f>VLOOKUP(kf_korp[[#This Row],[name_furn]],furn[],3,0)</f>
        <v>1</v>
      </c>
      <c r="C32" s="32" t="s">
        <v>15</v>
      </c>
      <c r="D32" s="41">
        <v>1</v>
      </c>
    </row>
    <row r="33" spans="1:4" s="29" customFormat="1" ht="15" customHeight="1" x14ac:dyDescent="0.25">
      <c r="A33" s="17" t="s">
        <v>120</v>
      </c>
      <c r="B33" s="10">
        <f>VLOOKUP(kf_korp[[#This Row],[name_furn]],furn[],3,0)</f>
        <v>22</v>
      </c>
      <c r="C33" s="32" t="s">
        <v>28</v>
      </c>
      <c r="D33" s="41">
        <v>2</v>
      </c>
    </row>
    <row r="34" spans="1:4" s="29" customFormat="1" ht="15" customHeight="1" x14ac:dyDescent="0.25">
      <c r="A34" s="10" t="s">
        <v>122</v>
      </c>
      <c r="B34" s="10">
        <f>VLOOKUP(kf_korp[[#This Row],[name_furn]],furn[],3,0)</f>
        <v>1</v>
      </c>
      <c r="C34" s="32" t="s">
        <v>15</v>
      </c>
      <c r="D34" s="41">
        <v>1</v>
      </c>
    </row>
    <row r="35" spans="1:4" s="29" customFormat="1" ht="15" customHeight="1" x14ac:dyDescent="0.25">
      <c r="A35" s="10" t="s">
        <v>122</v>
      </c>
      <c r="B35" s="10">
        <f>VLOOKUP(kf_korp[[#This Row],[name_furn]],furn[],3,0)</f>
        <v>22</v>
      </c>
      <c r="C35" s="32" t="s">
        <v>28</v>
      </c>
      <c r="D35" s="41">
        <v>2</v>
      </c>
    </row>
    <row r="36" spans="1:4" s="29" customFormat="1" ht="15" customHeight="1" x14ac:dyDescent="0.25">
      <c r="A36" s="10" t="s">
        <v>124</v>
      </c>
      <c r="B36" s="10">
        <f>VLOOKUP(kf_korp[[#This Row],[name_furn]],furn[],3,0)</f>
        <v>1</v>
      </c>
      <c r="C36" s="32" t="s">
        <v>15</v>
      </c>
      <c r="D36" s="41">
        <v>1</v>
      </c>
    </row>
    <row r="37" spans="1:4" s="29" customFormat="1" ht="15" customHeight="1" x14ac:dyDescent="0.25">
      <c r="A37" s="10" t="s">
        <v>124</v>
      </c>
      <c r="B37" s="10">
        <f>VLOOKUP(kf_korp[[#This Row],[name_furn]],furn[],3,0)</f>
        <v>22</v>
      </c>
      <c r="C37" s="32" t="s">
        <v>28</v>
      </c>
      <c r="D37" s="41">
        <v>2</v>
      </c>
    </row>
    <row r="38" spans="1:4" s="29" customFormat="1" ht="15" customHeight="1" x14ac:dyDescent="0.25">
      <c r="A38" s="10" t="s">
        <v>126</v>
      </c>
      <c r="B38" s="10">
        <f>VLOOKUP(kf_korp[[#This Row],[name_furn]],furn[],3,0)</f>
        <v>1</v>
      </c>
      <c r="C38" s="32" t="s">
        <v>15</v>
      </c>
      <c r="D38" s="41">
        <v>1</v>
      </c>
    </row>
    <row r="39" spans="1:4" s="29" customFormat="1" ht="15" customHeight="1" x14ac:dyDescent="0.25">
      <c r="A39" s="10" t="s">
        <v>126</v>
      </c>
      <c r="B39" s="10">
        <f>VLOOKUP(kf_korp[[#This Row],[name_furn]],furn[],3,0)</f>
        <v>22</v>
      </c>
      <c r="C39" s="32" t="s">
        <v>28</v>
      </c>
      <c r="D39" s="41">
        <v>2</v>
      </c>
    </row>
    <row r="40" spans="1:4" s="29" customFormat="1" ht="15" customHeight="1" x14ac:dyDescent="0.25">
      <c r="A40" s="18" t="s">
        <v>128</v>
      </c>
      <c r="B40" s="10">
        <f>VLOOKUP(kf_korp[[#This Row],[name_furn]],furn[],3,0)</f>
        <v>17</v>
      </c>
      <c r="C40" s="32" t="s">
        <v>73</v>
      </c>
      <c r="D40" s="41">
        <v>1</v>
      </c>
    </row>
    <row r="41" spans="1:4" s="29" customFormat="1" ht="15" customHeight="1" x14ac:dyDescent="0.25">
      <c r="A41" s="18" t="s">
        <v>128</v>
      </c>
      <c r="B41" s="10">
        <f>VLOOKUP(kf_korp[[#This Row],[name_furn]],furn[],3,0)</f>
        <v>22</v>
      </c>
      <c r="C41" s="32" t="s">
        <v>28</v>
      </c>
      <c r="D41" s="41">
        <v>2</v>
      </c>
    </row>
    <row r="42" spans="1:4" s="29" customFormat="1" ht="15" customHeight="1" x14ac:dyDescent="0.25">
      <c r="A42" s="10" t="s">
        <v>132</v>
      </c>
      <c r="B42" s="10">
        <f>VLOOKUP(kf_korp[[#This Row],[name_furn]],furn[],3,0)</f>
        <v>2</v>
      </c>
      <c r="C42" s="32" t="s">
        <v>16</v>
      </c>
      <c r="D42" s="41">
        <v>1</v>
      </c>
    </row>
    <row r="43" spans="1:4" s="29" customFormat="1" ht="15" customHeight="1" x14ac:dyDescent="0.25">
      <c r="A43" s="10" t="s">
        <v>132</v>
      </c>
      <c r="B43" s="10">
        <f>VLOOKUP(kf_korp[[#This Row],[name_furn]],furn[],3,0)</f>
        <v>22</v>
      </c>
      <c r="C43" s="32" t="s">
        <v>28</v>
      </c>
      <c r="D43" s="41">
        <v>2</v>
      </c>
    </row>
    <row r="44" spans="1:4" s="29" customFormat="1" ht="15" customHeight="1" x14ac:dyDescent="0.25">
      <c r="A44" s="10" t="s">
        <v>136</v>
      </c>
      <c r="B44" s="10">
        <f>VLOOKUP(kf_korp[[#This Row],[name_furn]],furn[],3,0)</f>
        <v>8</v>
      </c>
      <c r="C44" s="32" t="s">
        <v>22</v>
      </c>
      <c r="D44" s="41">
        <v>1</v>
      </c>
    </row>
    <row r="45" spans="1:4" s="29" customFormat="1" ht="15" customHeight="1" x14ac:dyDescent="0.25">
      <c r="A45" s="10" t="s">
        <v>136</v>
      </c>
      <c r="B45" s="10">
        <f>VLOOKUP(kf_korp[[#This Row],[name_furn]],furn[],3,0)</f>
        <v>22</v>
      </c>
      <c r="C45" s="32" t="s">
        <v>28</v>
      </c>
      <c r="D45" s="41">
        <v>2</v>
      </c>
    </row>
    <row r="46" spans="1:4" s="29" customFormat="1" ht="15" customHeight="1" x14ac:dyDescent="0.25">
      <c r="A46" s="17" t="s">
        <v>139</v>
      </c>
      <c r="B46" s="10">
        <f>VLOOKUP(kf_korp[[#This Row],[name_furn]],furn[],3,0)</f>
        <v>6</v>
      </c>
      <c r="C46" s="32" t="s">
        <v>20</v>
      </c>
      <c r="D46" s="41">
        <v>1</v>
      </c>
    </row>
    <row r="47" spans="1:4" s="29" customFormat="1" ht="15" customHeight="1" x14ac:dyDescent="0.25">
      <c r="A47" s="17" t="s">
        <v>139</v>
      </c>
      <c r="B47" s="10">
        <f>VLOOKUP(kf_korp[[#This Row],[name_furn]],furn[],3,0)</f>
        <v>22</v>
      </c>
      <c r="C47" s="32" t="s">
        <v>28</v>
      </c>
      <c r="D47" s="41">
        <v>2</v>
      </c>
    </row>
    <row r="48" spans="1:4" s="29" customFormat="1" ht="15" customHeight="1" x14ac:dyDescent="0.25">
      <c r="A48" s="20" t="s">
        <v>142</v>
      </c>
      <c r="B48" s="10">
        <f>VLOOKUP(kf_korp[[#This Row],[name_furn]],furn[],3,0)</f>
        <v>5</v>
      </c>
      <c r="C48" s="32" t="s">
        <v>19</v>
      </c>
      <c r="D48" s="41">
        <v>1</v>
      </c>
    </row>
    <row r="49" spans="1:4" s="29" customFormat="1" ht="15" customHeight="1" x14ac:dyDescent="0.25">
      <c r="A49" s="20" t="s">
        <v>142</v>
      </c>
      <c r="B49" s="10">
        <f>VLOOKUP(kf_korp[[#This Row],[name_furn]],furn[],3,0)</f>
        <v>22</v>
      </c>
      <c r="C49" s="32" t="s">
        <v>28</v>
      </c>
      <c r="D49" s="41">
        <v>2</v>
      </c>
    </row>
    <row r="50" spans="1:4" s="29" customFormat="1" ht="15" customHeight="1" x14ac:dyDescent="0.25">
      <c r="A50" s="20" t="s">
        <v>144</v>
      </c>
      <c r="B50" s="10">
        <f>VLOOKUP(kf_korp[[#This Row],[name_furn]],furn[],3,0)</f>
        <v>1</v>
      </c>
      <c r="C50" s="32" t="s">
        <v>15</v>
      </c>
      <c r="D50" s="41">
        <v>1</v>
      </c>
    </row>
    <row r="51" spans="1:4" s="29" customFormat="1" ht="15" customHeight="1" x14ac:dyDescent="0.25">
      <c r="A51" s="20" t="s">
        <v>144</v>
      </c>
      <c r="B51" s="10">
        <f>VLOOKUP(kf_korp[[#This Row],[name_furn]],furn[],3,0)</f>
        <v>22</v>
      </c>
      <c r="C51" s="32" t="s">
        <v>28</v>
      </c>
      <c r="D51" s="41">
        <v>2</v>
      </c>
    </row>
    <row r="52" spans="1:4" s="29" customFormat="1" ht="15" customHeight="1" x14ac:dyDescent="0.25">
      <c r="A52" s="20" t="s">
        <v>144</v>
      </c>
      <c r="B52" s="10">
        <f>VLOOKUP(kf_korp[[#This Row],[name_furn]],furn[],3,0)</f>
        <v>53</v>
      </c>
      <c r="C52" s="32" t="s">
        <v>55</v>
      </c>
      <c r="D52" s="41">
        <v>1</v>
      </c>
    </row>
    <row r="53" spans="1:4" s="29" customFormat="1" ht="15" customHeight="1" x14ac:dyDescent="0.25">
      <c r="A53" s="20" t="s">
        <v>146</v>
      </c>
      <c r="B53" s="10">
        <f>VLOOKUP(kf_korp[[#This Row],[name_furn]],furn[],3,0)</f>
        <v>1</v>
      </c>
      <c r="C53" s="32" t="s">
        <v>15</v>
      </c>
      <c r="D53" s="41">
        <v>1</v>
      </c>
    </row>
    <row r="54" spans="1:4" s="29" customFormat="1" ht="15" customHeight="1" x14ac:dyDescent="0.25">
      <c r="A54" s="20" t="s">
        <v>146</v>
      </c>
      <c r="B54" s="10">
        <f>VLOOKUP(kf_korp[[#This Row],[name_furn]],furn[],3,0)</f>
        <v>22</v>
      </c>
      <c r="C54" s="32" t="s">
        <v>28</v>
      </c>
      <c r="D54" s="41">
        <v>2</v>
      </c>
    </row>
    <row r="55" spans="1:4" s="29" customFormat="1" ht="15" customHeight="1" x14ac:dyDescent="0.25">
      <c r="A55" s="20" t="s">
        <v>148</v>
      </c>
      <c r="B55" s="10">
        <f>VLOOKUP(kf_korp[[#This Row],[name_furn]],furn[],3,0)</f>
        <v>1</v>
      </c>
      <c r="C55" s="32" t="s">
        <v>15</v>
      </c>
      <c r="D55" s="41">
        <v>1</v>
      </c>
    </row>
    <row r="56" spans="1:4" s="29" customFormat="1" ht="15" customHeight="1" x14ac:dyDescent="0.25">
      <c r="A56" s="20" t="s">
        <v>148</v>
      </c>
      <c r="B56" s="10">
        <f>VLOOKUP(kf_korp[[#This Row],[name_furn]],furn[],3,0)</f>
        <v>22</v>
      </c>
      <c r="C56" s="32" t="s">
        <v>28</v>
      </c>
      <c r="D56" s="41">
        <v>2</v>
      </c>
    </row>
    <row r="57" spans="1:4" s="29" customFormat="1" ht="15" customHeight="1" x14ac:dyDescent="0.25">
      <c r="A57" s="20" t="s">
        <v>148</v>
      </c>
      <c r="B57" s="10">
        <f>VLOOKUP(kf_korp[[#This Row],[name_furn]],furn[],3,0)</f>
        <v>53</v>
      </c>
      <c r="C57" s="32" t="s">
        <v>55</v>
      </c>
      <c r="D57" s="41">
        <v>2</v>
      </c>
    </row>
    <row r="58" spans="1:4" s="29" customFormat="1" ht="15" customHeight="1" x14ac:dyDescent="0.25">
      <c r="A58" s="20" t="s">
        <v>150</v>
      </c>
      <c r="B58" s="10">
        <f>VLOOKUP(kf_korp[[#This Row],[name_furn]],furn[],3,0)</f>
        <v>1</v>
      </c>
      <c r="C58" s="32" t="s">
        <v>15</v>
      </c>
      <c r="D58" s="41">
        <v>1</v>
      </c>
    </row>
    <row r="59" spans="1:4" s="29" customFormat="1" ht="15" customHeight="1" x14ac:dyDescent="0.25">
      <c r="A59" s="20" t="s">
        <v>150</v>
      </c>
      <c r="B59" s="10">
        <f>VLOOKUP(kf_korp[[#This Row],[name_furn]],furn[],3,0)</f>
        <v>22</v>
      </c>
      <c r="C59" s="32" t="s">
        <v>28</v>
      </c>
      <c r="D59" s="41">
        <v>2</v>
      </c>
    </row>
    <row r="60" spans="1:4" s="29" customFormat="1" ht="15" customHeight="1" x14ac:dyDescent="0.25">
      <c r="A60" s="20" t="s">
        <v>150</v>
      </c>
      <c r="B60" s="10">
        <f>VLOOKUP(kf_korp[[#This Row],[name_furn]],furn[],3,0)</f>
        <v>53</v>
      </c>
      <c r="C60" s="32" t="s">
        <v>55</v>
      </c>
      <c r="D60" s="41">
        <v>2</v>
      </c>
    </row>
    <row r="61" spans="1:4" s="29" customFormat="1" ht="15" customHeight="1" x14ac:dyDescent="0.25">
      <c r="A61" s="20" t="s">
        <v>152</v>
      </c>
      <c r="B61" s="10">
        <f>VLOOKUP(kf_korp[[#This Row],[name_furn]],furn[],3,0)</f>
        <v>1</v>
      </c>
      <c r="C61" s="32" t="s">
        <v>15</v>
      </c>
      <c r="D61" s="41">
        <v>1</v>
      </c>
    </row>
    <row r="62" spans="1:4" s="29" customFormat="1" ht="15" customHeight="1" x14ac:dyDescent="0.25">
      <c r="A62" s="20" t="s">
        <v>152</v>
      </c>
      <c r="B62" s="10">
        <f>VLOOKUP(kf_korp[[#This Row],[name_furn]],furn[],3,0)</f>
        <v>22</v>
      </c>
      <c r="C62" s="32" t="s">
        <v>28</v>
      </c>
      <c r="D62" s="41">
        <v>2</v>
      </c>
    </row>
    <row r="63" spans="1:4" s="29" customFormat="1" ht="15" customHeight="1" x14ac:dyDescent="0.25">
      <c r="A63" s="17" t="s">
        <v>154</v>
      </c>
      <c r="B63" s="10">
        <f>VLOOKUP(kf_korp[[#This Row],[name_furn]],furn[],3,0)</f>
        <v>1</v>
      </c>
      <c r="C63" s="32" t="s">
        <v>15</v>
      </c>
      <c r="D63" s="41">
        <v>1</v>
      </c>
    </row>
    <row r="64" spans="1:4" s="29" customFormat="1" ht="15" customHeight="1" x14ac:dyDescent="0.25">
      <c r="A64" s="17" t="s">
        <v>154</v>
      </c>
      <c r="B64" s="10">
        <f>VLOOKUP(kf_korp[[#This Row],[name_furn]],furn[],3,0)</f>
        <v>22</v>
      </c>
      <c r="C64" s="32" t="s">
        <v>28</v>
      </c>
      <c r="D64" s="41">
        <v>2</v>
      </c>
    </row>
    <row r="65" spans="1:4" s="29" customFormat="1" ht="15" customHeight="1" x14ac:dyDescent="0.25">
      <c r="A65" s="17" t="s">
        <v>154</v>
      </c>
      <c r="B65" s="10">
        <f>VLOOKUP(kf_korp[[#This Row],[name_furn]],furn[],3,0)</f>
        <v>53</v>
      </c>
      <c r="C65" s="32" t="s">
        <v>55</v>
      </c>
      <c r="D65" s="41">
        <v>1</v>
      </c>
    </row>
    <row r="66" spans="1:4" s="29" customFormat="1" ht="15" customHeight="1" x14ac:dyDescent="0.25">
      <c r="A66" s="21" t="s">
        <v>156</v>
      </c>
      <c r="B66" s="10">
        <f>VLOOKUP(kf_korp[[#This Row],[name_furn]],furn[],3,0)</f>
        <v>1</v>
      </c>
      <c r="C66" s="32" t="s">
        <v>15</v>
      </c>
      <c r="D66" s="41">
        <v>1</v>
      </c>
    </row>
    <row r="67" spans="1:4" s="29" customFormat="1" ht="15" customHeight="1" x14ac:dyDescent="0.25">
      <c r="A67" s="21" t="s">
        <v>156</v>
      </c>
      <c r="B67" s="10">
        <f>VLOOKUP(kf_korp[[#This Row],[name_furn]],furn[],3,0)</f>
        <v>22</v>
      </c>
      <c r="C67" s="32" t="s">
        <v>28</v>
      </c>
      <c r="D67" s="41">
        <v>2</v>
      </c>
    </row>
    <row r="68" spans="1:4" s="29" customFormat="1" ht="15" customHeight="1" x14ac:dyDescent="0.25">
      <c r="A68" s="21" t="s">
        <v>156</v>
      </c>
      <c r="B68" s="10">
        <f>VLOOKUP(kf_korp[[#This Row],[name_furn]],furn[],3,0)</f>
        <v>53</v>
      </c>
      <c r="C68" s="32" t="s">
        <v>55</v>
      </c>
      <c r="D68" s="41">
        <v>1</v>
      </c>
    </row>
    <row r="69" spans="1:4" s="29" customFormat="1" ht="15" customHeight="1" x14ac:dyDescent="0.25">
      <c r="A69" s="21" t="s">
        <v>158</v>
      </c>
      <c r="B69" s="10">
        <f>VLOOKUP(kf_korp[[#This Row],[name_furn]],furn[],3,0)</f>
        <v>1</v>
      </c>
      <c r="C69" s="32" t="s">
        <v>15</v>
      </c>
      <c r="D69" s="41">
        <v>1</v>
      </c>
    </row>
    <row r="70" spans="1:4" s="29" customFormat="1" ht="15" customHeight="1" x14ac:dyDescent="0.25">
      <c r="A70" s="21" t="s">
        <v>158</v>
      </c>
      <c r="B70" s="10">
        <f>VLOOKUP(kf_korp[[#This Row],[name_furn]],furn[],3,0)</f>
        <v>22</v>
      </c>
      <c r="C70" s="32" t="s">
        <v>28</v>
      </c>
      <c r="D70" s="41">
        <v>2</v>
      </c>
    </row>
    <row r="71" spans="1:4" s="29" customFormat="1" ht="15" customHeight="1" x14ac:dyDescent="0.25">
      <c r="A71" s="21" t="s">
        <v>158</v>
      </c>
      <c r="B71" s="10">
        <f>VLOOKUP(kf_korp[[#This Row],[name_furn]],furn[],3,0)</f>
        <v>53</v>
      </c>
      <c r="C71" s="32" t="s">
        <v>55</v>
      </c>
      <c r="D71" s="41">
        <v>1</v>
      </c>
    </row>
    <row r="72" spans="1:4" s="29" customFormat="1" ht="15" customHeight="1" x14ac:dyDescent="0.25">
      <c r="A72" s="21" t="s">
        <v>160</v>
      </c>
      <c r="B72" s="10">
        <f>VLOOKUP(kf_korp[[#This Row],[name_furn]],furn[],3,0)</f>
        <v>3</v>
      </c>
      <c r="C72" s="32" t="s">
        <v>17</v>
      </c>
      <c r="D72" s="41">
        <v>1</v>
      </c>
    </row>
    <row r="73" spans="1:4" s="29" customFormat="1" ht="15" customHeight="1" x14ac:dyDescent="0.25">
      <c r="A73" s="21" t="s">
        <v>160</v>
      </c>
      <c r="B73" s="10">
        <f>VLOOKUP(kf_korp[[#This Row],[name_furn]],furn[],3,0)</f>
        <v>26</v>
      </c>
      <c r="C73" s="32" t="s">
        <v>31</v>
      </c>
      <c r="D73" s="41">
        <v>1</v>
      </c>
    </row>
    <row r="74" spans="1:4" s="29" customFormat="1" ht="15" customHeight="1" x14ac:dyDescent="0.25">
      <c r="A74" s="21" t="s">
        <v>160</v>
      </c>
      <c r="B74" s="10">
        <f>VLOOKUP(kf_korp[[#This Row],[name_furn]],furn[],3,0)</f>
        <v>22</v>
      </c>
      <c r="C74" s="32" t="s">
        <v>28</v>
      </c>
      <c r="D74" s="41">
        <v>2</v>
      </c>
    </row>
    <row r="75" spans="1:4" s="29" customFormat="1" ht="15" customHeight="1" x14ac:dyDescent="0.25">
      <c r="A75" s="21" t="s">
        <v>160</v>
      </c>
      <c r="B75" s="10">
        <f>VLOOKUP(kf_korp[[#This Row],[name_furn]],furn[],3,0)</f>
        <v>53</v>
      </c>
      <c r="C75" s="32" t="s">
        <v>55</v>
      </c>
      <c r="D75" s="41">
        <v>1</v>
      </c>
    </row>
    <row r="76" spans="1:4" s="29" customFormat="1" ht="15" customHeight="1" x14ac:dyDescent="0.25">
      <c r="A76" s="21" t="s">
        <v>162</v>
      </c>
      <c r="B76" s="10">
        <f>VLOOKUP(kf_korp[[#This Row],[name_furn]],furn[],3,0)</f>
        <v>3</v>
      </c>
      <c r="C76" s="32" t="s">
        <v>17</v>
      </c>
      <c r="D76" s="41">
        <v>1</v>
      </c>
    </row>
    <row r="77" spans="1:4" s="29" customFormat="1" ht="15" customHeight="1" x14ac:dyDescent="0.25">
      <c r="A77" s="21" t="s">
        <v>162</v>
      </c>
      <c r="B77" s="10">
        <f>VLOOKUP(kf_korp[[#This Row],[name_furn]],furn[],3,0)</f>
        <v>22</v>
      </c>
      <c r="C77" s="32" t="s">
        <v>28</v>
      </c>
      <c r="D77" s="41">
        <v>2</v>
      </c>
    </row>
    <row r="78" spans="1:4" s="29" customFormat="1" ht="15" customHeight="1" x14ac:dyDescent="0.25">
      <c r="A78" s="21" t="s">
        <v>162</v>
      </c>
      <c r="B78" s="10">
        <f>VLOOKUP(kf_korp[[#This Row],[name_furn]],furn[],3,0)</f>
        <v>26</v>
      </c>
      <c r="C78" s="32" t="s">
        <v>31</v>
      </c>
      <c r="D78" s="41">
        <v>1</v>
      </c>
    </row>
    <row r="79" spans="1:4" s="29" customFormat="1" ht="15" customHeight="1" x14ac:dyDescent="0.25">
      <c r="A79" s="21" t="s">
        <v>162</v>
      </c>
      <c r="B79" s="10">
        <f>VLOOKUP(kf_korp[[#This Row],[name_furn]],furn[],3,0)</f>
        <v>53</v>
      </c>
      <c r="C79" s="32" t="s">
        <v>55</v>
      </c>
      <c r="D79" s="41">
        <v>1</v>
      </c>
    </row>
    <row r="80" spans="1:4" s="29" customFormat="1" ht="15" customHeight="1" x14ac:dyDescent="0.25">
      <c r="A80" s="22" t="s">
        <v>164</v>
      </c>
      <c r="B80" s="10">
        <f>VLOOKUP(kf_korp[[#This Row],[name_furn]],furn[],3,0)</f>
        <v>12</v>
      </c>
      <c r="C80" s="32" t="s">
        <v>27</v>
      </c>
      <c r="D80" s="41">
        <v>1</v>
      </c>
    </row>
    <row r="81" spans="1:4" s="29" customFormat="1" ht="15" customHeight="1" x14ac:dyDescent="0.25">
      <c r="A81" s="22" t="s">
        <v>167</v>
      </c>
      <c r="B81" s="10">
        <f>VLOOKUP(kf_korp[[#This Row],[name_furn]],furn[],3,0)</f>
        <v>1</v>
      </c>
      <c r="C81" s="32" t="s">
        <v>15</v>
      </c>
      <c r="D81" s="41">
        <v>1</v>
      </c>
    </row>
    <row r="82" spans="1:4" s="29" customFormat="1" ht="15" customHeight="1" x14ac:dyDescent="0.25">
      <c r="A82" s="22" t="s">
        <v>167</v>
      </c>
      <c r="B82" s="10">
        <f>VLOOKUP(kf_korp[[#This Row],[name_furn]],furn[],3,0)</f>
        <v>24</v>
      </c>
      <c r="C82" s="32" t="s">
        <v>29</v>
      </c>
      <c r="D82" s="41">
        <v>1</v>
      </c>
    </row>
    <row r="83" spans="1:4" s="29" customFormat="1" ht="15" customHeight="1" x14ac:dyDescent="0.25">
      <c r="A83" s="22" t="s">
        <v>167</v>
      </c>
      <c r="B83" s="10">
        <f>VLOOKUP(kf_korp[[#This Row],[name_furn]],furn[],3,0)</f>
        <v>25</v>
      </c>
      <c r="C83" s="32" t="s">
        <v>30</v>
      </c>
      <c r="D83" s="41">
        <v>1</v>
      </c>
    </row>
    <row r="84" spans="1:4" s="29" customFormat="1" ht="15" customHeight="1" x14ac:dyDescent="0.25">
      <c r="A84" s="22" t="s">
        <v>170</v>
      </c>
      <c r="B84" s="10">
        <f>VLOOKUP(kf_korp[[#This Row],[name_furn]],furn[],3,0)</f>
        <v>13</v>
      </c>
      <c r="C84" s="32" t="s">
        <v>14</v>
      </c>
      <c r="D84" s="41">
        <v>1</v>
      </c>
    </row>
    <row r="85" spans="1:4" s="29" customFormat="1" ht="15" customHeight="1" x14ac:dyDescent="0.25">
      <c r="A85" s="22" t="s">
        <v>170</v>
      </c>
      <c r="B85" s="10">
        <f>VLOOKUP(kf_korp[[#This Row],[name_furn]],furn[],3,0)</f>
        <v>24</v>
      </c>
      <c r="C85" s="32" t="s">
        <v>29</v>
      </c>
      <c r="D85" s="41">
        <v>1</v>
      </c>
    </row>
    <row r="86" spans="1:4" s="29" customFormat="1" ht="15" customHeight="1" x14ac:dyDescent="0.25">
      <c r="A86" s="22" t="s">
        <v>170</v>
      </c>
      <c r="B86" s="10">
        <f>VLOOKUP(kf_korp[[#This Row],[name_furn]],furn[],3,0)</f>
        <v>25</v>
      </c>
      <c r="C86" s="32" t="s">
        <v>30</v>
      </c>
      <c r="D86" s="41">
        <v>1</v>
      </c>
    </row>
    <row r="87" spans="1:4" s="29" customFormat="1" ht="15" customHeight="1" x14ac:dyDescent="0.25">
      <c r="A87" s="22" t="s">
        <v>172</v>
      </c>
      <c r="B87" s="10">
        <f>VLOOKUP(kf_korp[[#This Row],[name_furn]],furn[],3,0)</f>
        <v>14</v>
      </c>
      <c r="C87" s="32" t="s">
        <v>13</v>
      </c>
      <c r="D87" s="41">
        <v>1</v>
      </c>
    </row>
    <row r="88" spans="1:4" s="29" customFormat="1" ht="15" customHeight="1" x14ac:dyDescent="0.25">
      <c r="A88" s="22" t="s">
        <v>172</v>
      </c>
      <c r="B88" s="10">
        <f>VLOOKUP(kf_korp[[#This Row],[name_furn]],furn[],3,0)</f>
        <v>24</v>
      </c>
      <c r="C88" s="32" t="s">
        <v>29</v>
      </c>
      <c r="D88" s="41">
        <v>1</v>
      </c>
    </row>
    <row r="89" spans="1:4" s="29" customFormat="1" ht="15" customHeight="1" x14ac:dyDescent="0.25">
      <c r="A89" s="22" t="s">
        <v>172</v>
      </c>
      <c r="B89" s="10">
        <f>VLOOKUP(kf_korp[[#This Row],[name_furn]],furn[],3,0)</f>
        <v>25</v>
      </c>
      <c r="C89" s="32" t="s">
        <v>30</v>
      </c>
      <c r="D89" s="41">
        <v>1</v>
      </c>
    </row>
    <row r="90" spans="1:4" s="29" customFormat="1" ht="15" customHeight="1" x14ac:dyDescent="0.25">
      <c r="A90" s="22" t="s">
        <v>175</v>
      </c>
      <c r="B90" s="10">
        <f>VLOOKUP(kf_korp[[#This Row],[name_furn]],furn[],3,0)</f>
        <v>1</v>
      </c>
      <c r="C90" s="32" t="s">
        <v>15</v>
      </c>
      <c r="D90" s="41">
        <v>1</v>
      </c>
    </row>
    <row r="91" spans="1:4" s="29" customFormat="1" ht="15" customHeight="1" x14ac:dyDescent="0.25">
      <c r="A91" s="22" t="s">
        <v>175</v>
      </c>
      <c r="B91" s="10">
        <f>VLOOKUP(kf_korp[[#This Row],[name_furn]],furn[],3,0)</f>
        <v>24</v>
      </c>
      <c r="C91" s="32" t="s">
        <v>29</v>
      </c>
      <c r="D91" s="41">
        <v>1</v>
      </c>
    </row>
    <row r="92" spans="1:4" s="29" customFormat="1" ht="15" customHeight="1" x14ac:dyDescent="0.25">
      <c r="A92" s="22" t="s">
        <v>175</v>
      </c>
      <c r="B92" s="10">
        <f>VLOOKUP(kf_korp[[#This Row],[name_furn]],furn[],3,0)</f>
        <v>25</v>
      </c>
      <c r="C92" s="32" t="s">
        <v>30</v>
      </c>
      <c r="D92" s="41">
        <v>1</v>
      </c>
    </row>
    <row r="93" spans="1:4" s="29" customFormat="1" ht="15" customHeight="1" x14ac:dyDescent="0.25">
      <c r="A93" s="22" t="s">
        <v>178</v>
      </c>
      <c r="B93" s="10">
        <f>VLOOKUP(kf_korp[[#This Row],[name_furn]],furn[],3,0)</f>
        <v>8</v>
      </c>
      <c r="C93" s="32" t="s">
        <v>22</v>
      </c>
      <c r="D93" s="41">
        <v>1</v>
      </c>
    </row>
    <row r="94" spans="1:4" s="29" customFormat="1" ht="15" customHeight="1" x14ac:dyDescent="0.25">
      <c r="A94" s="22" t="s">
        <v>178</v>
      </c>
      <c r="B94" s="10">
        <f>VLOOKUP(kf_korp[[#This Row],[name_furn]],furn[],3,0)</f>
        <v>24</v>
      </c>
      <c r="C94" s="32" t="s">
        <v>29</v>
      </c>
      <c r="D94" s="41">
        <v>1</v>
      </c>
    </row>
    <row r="95" spans="1:4" s="29" customFormat="1" ht="15" customHeight="1" x14ac:dyDescent="0.25">
      <c r="A95" s="22" t="s">
        <v>178</v>
      </c>
      <c r="B95" s="10">
        <f>VLOOKUP(kf_korp[[#This Row],[name_furn]],furn[],3,0)</f>
        <v>25</v>
      </c>
      <c r="C95" s="32" t="s">
        <v>30</v>
      </c>
      <c r="D95" s="41">
        <v>1</v>
      </c>
    </row>
    <row r="96" spans="1:4" s="29" customFormat="1" ht="15" customHeight="1" x14ac:dyDescent="0.25">
      <c r="A96" s="22" t="s">
        <v>180</v>
      </c>
      <c r="B96" s="10">
        <f>VLOOKUP(kf_korp[[#This Row],[name_furn]],furn[],3,0)</f>
        <v>13</v>
      </c>
      <c r="C96" s="32" t="s">
        <v>14</v>
      </c>
      <c r="D96" s="41">
        <v>1</v>
      </c>
    </row>
    <row r="97" spans="1:4" s="29" customFormat="1" ht="15" customHeight="1" x14ac:dyDescent="0.25">
      <c r="A97" s="22" t="s">
        <v>180</v>
      </c>
      <c r="B97" s="10">
        <f>VLOOKUP(kf_korp[[#This Row],[name_furn]],furn[],3,0)</f>
        <v>24</v>
      </c>
      <c r="C97" s="32" t="s">
        <v>29</v>
      </c>
      <c r="D97" s="41">
        <v>1</v>
      </c>
    </row>
    <row r="98" spans="1:4" s="29" customFormat="1" ht="15" customHeight="1" x14ac:dyDescent="0.25">
      <c r="A98" s="22" t="s">
        <v>180</v>
      </c>
      <c r="B98" s="10">
        <f>VLOOKUP(kf_korp[[#This Row],[name_furn]],furn[],3,0)</f>
        <v>25</v>
      </c>
      <c r="C98" s="32" t="s">
        <v>30</v>
      </c>
      <c r="D98" s="41">
        <v>1</v>
      </c>
    </row>
    <row r="99" spans="1:4" s="29" customFormat="1" ht="15" customHeight="1" x14ac:dyDescent="0.25">
      <c r="A99" s="22" t="s">
        <v>182</v>
      </c>
      <c r="B99" s="10">
        <f>VLOOKUP(kf_korp[[#This Row],[name_furn]],furn[],3,0)</f>
        <v>1</v>
      </c>
      <c r="C99" s="32" t="s">
        <v>15</v>
      </c>
      <c r="D99" s="41">
        <v>1</v>
      </c>
    </row>
    <row r="100" spans="1:4" s="29" customFormat="1" ht="15" customHeight="1" x14ac:dyDescent="0.25">
      <c r="A100" s="22" t="s">
        <v>182</v>
      </c>
      <c r="B100" s="10">
        <f>VLOOKUP(kf_korp[[#This Row],[name_furn]],furn[],3,0)</f>
        <v>24</v>
      </c>
      <c r="C100" s="32" t="s">
        <v>29</v>
      </c>
      <c r="D100" s="41">
        <v>1</v>
      </c>
    </row>
    <row r="101" spans="1:4" s="29" customFormat="1" ht="15" customHeight="1" x14ac:dyDescent="0.25">
      <c r="A101" s="22" t="s">
        <v>182</v>
      </c>
      <c r="B101" s="10">
        <f>VLOOKUP(kf_korp[[#This Row],[name_furn]],furn[],3,0)</f>
        <v>25</v>
      </c>
      <c r="C101" s="32" t="s">
        <v>30</v>
      </c>
      <c r="D101" s="41">
        <v>1</v>
      </c>
    </row>
    <row r="102" spans="1:4" s="29" customFormat="1" ht="15" customHeight="1" x14ac:dyDescent="0.25">
      <c r="A102" s="22" t="s">
        <v>184</v>
      </c>
      <c r="B102" s="10">
        <f>VLOOKUP(kf_korp[[#This Row],[name_furn]],furn[],3,0)</f>
        <v>10</v>
      </c>
      <c r="C102" s="32" t="s">
        <v>24</v>
      </c>
      <c r="D102" s="41">
        <v>1</v>
      </c>
    </row>
    <row r="103" spans="1:4" s="29" customFormat="1" ht="15" customHeight="1" x14ac:dyDescent="0.25">
      <c r="A103" s="22" t="s">
        <v>184</v>
      </c>
      <c r="B103" s="10">
        <f>VLOOKUP(kf_korp[[#This Row],[name_furn]],furn[],3,0)</f>
        <v>24</v>
      </c>
      <c r="C103" s="32" t="s">
        <v>29</v>
      </c>
      <c r="D103" s="41">
        <v>1</v>
      </c>
    </row>
    <row r="104" spans="1:4" s="29" customFormat="1" ht="15" customHeight="1" x14ac:dyDescent="0.25">
      <c r="A104" s="22" t="s">
        <v>184</v>
      </c>
      <c r="B104" s="10">
        <f>VLOOKUP(kf_korp[[#This Row],[name_furn]],furn[],3,0)</f>
        <v>25</v>
      </c>
      <c r="C104" s="32" t="s">
        <v>30</v>
      </c>
      <c r="D104" s="41">
        <v>1</v>
      </c>
    </row>
    <row r="105" spans="1:4" s="29" customFormat="1" ht="15" customHeight="1" x14ac:dyDescent="0.25">
      <c r="A105" s="22" t="s">
        <v>184</v>
      </c>
      <c r="B105" s="10">
        <f>VLOOKUP(kf_korp[[#This Row],[name_furn]],furn[],3,0)</f>
        <v>26</v>
      </c>
      <c r="C105" s="32" t="s">
        <v>31</v>
      </c>
      <c r="D105" s="41">
        <v>1</v>
      </c>
    </row>
    <row r="106" spans="1:4" s="29" customFormat="1" ht="15" customHeight="1" x14ac:dyDescent="0.25">
      <c r="A106" s="22" t="s">
        <v>184</v>
      </c>
      <c r="B106" s="10">
        <f>VLOOKUP(kf_korp[[#This Row],[name_furn]],furn[],3,0)</f>
        <v>23</v>
      </c>
      <c r="C106" s="32" t="s">
        <v>32</v>
      </c>
      <c r="D106" s="41">
        <v>1</v>
      </c>
    </row>
    <row r="107" spans="1:4" s="29" customFormat="1" ht="15" customHeight="1" x14ac:dyDescent="0.25">
      <c r="A107" s="23" t="s">
        <v>186</v>
      </c>
      <c r="B107" s="10">
        <f>VLOOKUP(kf_korp[[#This Row],[name_furn]],furn[],3,0)</f>
        <v>11</v>
      </c>
      <c r="C107" s="32" t="s">
        <v>26</v>
      </c>
      <c r="D107" s="41">
        <v>1</v>
      </c>
    </row>
    <row r="108" spans="1:4" s="29" customFormat="1" ht="15" customHeight="1" x14ac:dyDescent="0.25">
      <c r="A108" s="23" t="s">
        <v>186</v>
      </c>
      <c r="B108" s="10">
        <f>VLOOKUP(kf_korp[[#This Row],[name_furn]],furn[],3,0)</f>
        <v>24</v>
      </c>
      <c r="C108" s="32" t="s">
        <v>29</v>
      </c>
      <c r="D108" s="41">
        <v>1</v>
      </c>
    </row>
    <row r="109" spans="1:4" s="29" customFormat="1" ht="15" customHeight="1" x14ac:dyDescent="0.25">
      <c r="A109" s="23" t="s">
        <v>186</v>
      </c>
      <c r="B109" s="10">
        <f>VLOOKUP(kf_korp[[#This Row],[name_furn]],furn[],3,0)</f>
        <v>25</v>
      </c>
      <c r="C109" s="32" t="s">
        <v>30</v>
      </c>
      <c r="D109" s="41">
        <v>1</v>
      </c>
    </row>
    <row r="110" spans="1:4" s="29" customFormat="1" ht="15" customHeight="1" x14ac:dyDescent="0.25">
      <c r="A110" s="23" t="s">
        <v>189</v>
      </c>
      <c r="B110" s="10">
        <f>VLOOKUP(kf_korp[[#This Row],[name_furn]],furn[],3,0)</f>
        <v>11</v>
      </c>
      <c r="C110" s="32" t="s">
        <v>26</v>
      </c>
      <c r="D110" s="41">
        <v>1</v>
      </c>
    </row>
    <row r="111" spans="1:4" s="29" customFormat="1" ht="15" customHeight="1" x14ac:dyDescent="0.25">
      <c r="A111" s="23" t="s">
        <v>189</v>
      </c>
      <c r="B111" s="10">
        <f>VLOOKUP(kf_korp[[#This Row],[name_furn]],furn[],3,0)</f>
        <v>24</v>
      </c>
      <c r="C111" s="32" t="s">
        <v>29</v>
      </c>
      <c r="D111" s="41">
        <v>1</v>
      </c>
    </row>
    <row r="112" spans="1:4" s="29" customFormat="1" ht="15" customHeight="1" x14ac:dyDescent="0.25">
      <c r="A112" s="23" t="s">
        <v>189</v>
      </c>
      <c r="B112" s="10">
        <f>VLOOKUP(kf_korp[[#This Row],[name_furn]],furn[],3,0)</f>
        <v>25</v>
      </c>
      <c r="C112" s="32" t="s">
        <v>30</v>
      </c>
      <c r="D112" s="41">
        <v>1</v>
      </c>
    </row>
    <row r="113" spans="1:4" s="29" customFormat="1" ht="15" customHeight="1" x14ac:dyDescent="0.25">
      <c r="A113" s="22" t="s">
        <v>191</v>
      </c>
      <c r="B113" s="10">
        <f>VLOOKUP(kf_korp[[#This Row],[name_furn]],furn[],3,0)</f>
        <v>8</v>
      </c>
      <c r="C113" s="32" t="s">
        <v>22</v>
      </c>
      <c r="D113" s="41">
        <v>1</v>
      </c>
    </row>
    <row r="114" spans="1:4" s="29" customFormat="1" ht="15" customHeight="1" x14ac:dyDescent="0.25">
      <c r="A114" s="22" t="s">
        <v>191</v>
      </c>
      <c r="B114" s="10">
        <f>VLOOKUP(kf_korp[[#This Row],[name_furn]],furn[],3,0)</f>
        <v>24</v>
      </c>
      <c r="C114" s="32" t="s">
        <v>29</v>
      </c>
      <c r="D114" s="41">
        <v>1</v>
      </c>
    </row>
    <row r="115" spans="1:4" s="29" customFormat="1" ht="15" customHeight="1" x14ac:dyDescent="0.25">
      <c r="A115" s="22" t="s">
        <v>191</v>
      </c>
      <c r="B115" s="10">
        <f>VLOOKUP(kf_korp[[#This Row],[name_furn]],furn[],3,0)</f>
        <v>25</v>
      </c>
      <c r="C115" s="32" t="s">
        <v>30</v>
      </c>
      <c r="D115" s="41">
        <v>1</v>
      </c>
    </row>
    <row r="116" spans="1:4" s="29" customFormat="1" ht="15" customHeight="1" x14ac:dyDescent="0.25">
      <c r="A116" s="22" t="s">
        <v>194</v>
      </c>
      <c r="B116" s="10">
        <f>VLOOKUP(kf_korp[[#This Row],[name_furn]],furn[],3,0)</f>
        <v>16</v>
      </c>
      <c r="C116" s="32" t="s">
        <v>25</v>
      </c>
      <c r="D116" s="41">
        <v>1</v>
      </c>
    </row>
    <row r="117" spans="1:4" s="29" customFormat="1" ht="15" customHeight="1" x14ac:dyDescent="0.25">
      <c r="A117" s="22" t="s">
        <v>194</v>
      </c>
      <c r="B117" s="10">
        <f>VLOOKUP(kf_korp[[#This Row],[name_furn]],furn[],3,0)</f>
        <v>24</v>
      </c>
      <c r="C117" s="32" t="s">
        <v>29</v>
      </c>
      <c r="D117" s="41">
        <v>1</v>
      </c>
    </row>
    <row r="118" spans="1:4" s="29" customFormat="1" ht="15" customHeight="1" x14ac:dyDescent="0.25">
      <c r="A118" s="22" t="s">
        <v>194</v>
      </c>
      <c r="B118" s="10">
        <f>VLOOKUP(kf_korp[[#This Row],[name_furn]],furn[],3,0)</f>
        <v>25</v>
      </c>
      <c r="C118" s="32" t="s">
        <v>30</v>
      </c>
      <c r="D118" s="41">
        <v>1</v>
      </c>
    </row>
    <row r="119" spans="1:4" s="29" customFormat="1" ht="15" customHeight="1" x14ac:dyDescent="0.25">
      <c r="A119" s="22" t="s">
        <v>196</v>
      </c>
      <c r="B119" s="10">
        <f>VLOOKUP(kf_korp[[#This Row],[name_furn]],furn[],3,0)</f>
        <v>16</v>
      </c>
      <c r="C119" s="32" t="s">
        <v>25</v>
      </c>
      <c r="D119" s="41">
        <v>1</v>
      </c>
    </row>
    <row r="120" spans="1:4" s="29" customFormat="1" ht="15" customHeight="1" x14ac:dyDescent="0.25">
      <c r="A120" s="22" t="s">
        <v>196</v>
      </c>
      <c r="B120" s="10">
        <f>VLOOKUP(kf_korp[[#This Row],[name_furn]],furn[],3,0)</f>
        <v>24</v>
      </c>
      <c r="C120" s="32" t="s">
        <v>29</v>
      </c>
      <c r="D120" s="41">
        <v>1</v>
      </c>
    </row>
    <row r="121" spans="1:4" s="29" customFormat="1" ht="15" customHeight="1" x14ac:dyDescent="0.25">
      <c r="A121" s="22" t="s">
        <v>196</v>
      </c>
      <c r="B121" s="10">
        <f>VLOOKUP(kf_korp[[#This Row],[name_furn]],furn[],3,0)</f>
        <v>25</v>
      </c>
      <c r="C121" s="32" t="s">
        <v>30</v>
      </c>
      <c r="D121" s="41">
        <v>1</v>
      </c>
    </row>
    <row r="122" spans="1:4" s="29" customFormat="1" ht="15" customHeight="1" x14ac:dyDescent="0.25">
      <c r="A122" s="22" t="s">
        <v>198</v>
      </c>
      <c r="B122" s="10">
        <f>VLOOKUP(kf_korp[[#This Row],[name_furn]],furn[],3,0)</f>
        <v>16</v>
      </c>
      <c r="C122" s="32" t="s">
        <v>25</v>
      </c>
      <c r="D122" s="41">
        <v>1</v>
      </c>
    </row>
    <row r="123" spans="1:4" s="29" customFormat="1" ht="15" customHeight="1" x14ac:dyDescent="0.25">
      <c r="A123" s="22" t="s">
        <v>198</v>
      </c>
      <c r="B123" s="10">
        <f>VLOOKUP(kf_korp[[#This Row],[name_furn]],furn[],3,0)</f>
        <v>24</v>
      </c>
      <c r="C123" s="32" t="s">
        <v>29</v>
      </c>
      <c r="D123" s="41">
        <v>1</v>
      </c>
    </row>
    <row r="124" spans="1:4" s="29" customFormat="1" ht="15" customHeight="1" x14ac:dyDescent="0.25">
      <c r="A124" s="22" t="s">
        <v>198</v>
      </c>
      <c r="B124" s="10">
        <f>VLOOKUP(kf_korp[[#This Row],[name_furn]],furn[],3,0)</f>
        <v>25</v>
      </c>
      <c r="C124" s="32" t="s">
        <v>30</v>
      </c>
      <c r="D124" s="41">
        <v>1</v>
      </c>
    </row>
    <row r="125" spans="1:4" s="29" customFormat="1" ht="15" customHeight="1" x14ac:dyDescent="0.25">
      <c r="A125" s="22" t="s">
        <v>200</v>
      </c>
      <c r="B125" s="10">
        <f>VLOOKUP(kf_korp[[#This Row],[name_furn]],furn[],3,0)</f>
        <v>16</v>
      </c>
      <c r="C125" s="32" t="s">
        <v>25</v>
      </c>
      <c r="D125" s="41">
        <v>1</v>
      </c>
    </row>
    <row r="126" spans="1:4" s="29" customFormat="1" ht="15" customHeight="1" x14ac:dyDescent="0.25">
      <c r="A126" s="22" t="s">
        <v>200</v>
      </c>
      <c r="B126" s="10">
        <f>VLOOKUP(kf_korp[[#This Row],[name_furn]],furn[],3,0)</f>
        <v>24</v>
      </c>
      <c r="C126" s="32" t="s">
        <v>29</v>
      </c>
      <c r="D126" s="41">
        <v>1</v>
      </c>
    </row>
    <row r="127" spans="1:4" s="29" customFormat="1" ht="15" customHeight="1" x14ac:dyDescent="0.25">
      <c r="A127" s="22" t="s">
        <v>200</v>
      </c>
      <c r="B127" s="10">
        <f>VLOOKUP(kf_korp[[#This Row],[name_furn]],furn[],3,0)</f>
        <v>25</v>
      </c>
      <c r="C127" s="32" t="s">
        <v>30</v>
      </c>
      <c r="D127" s="41">
        <v>1</v>
      </c>
    </row>
    <row r="128" spans="1:4" s="29" customFormat="1" ht="15" customHeight="1" x14ac:dyDescent="0.25">
      <c r="A128" s="22" t="s">
        <v>202</v>
      </c>
      <c r="B128" s="10">
        <f>VLOOKUP(kf_korp[[#This Row],[name_furn]],furn[],3,0)</f>
        <v>16</v>
      </c>
      <c r="C128" s="32" t="s">
        <v>25</v>
      </c>
      <c r="D128" s="41">
        <v>1</v>
      </c>
    </row>
    <row r="129" spans="1:4" s="29" customFormat="1" ht="15" customHeight="1" x14ac:dyDescent="0.25">
      <c r="A129" s="22" t="s">
        <v>202</v>
      </c>
      <c r="B129" s="10">
        <f>VLOOKUP(kf_korp[[#This Row],[name_furn]],furn[],3,0)</f>
        <v>24</v>
      </c>
      <c r="C129" s="32" t="s">
        <v>29</v>
      </c>
      <c r="D129" s="41">
        <v>1</v>
      </c>
    </row>
    <row r="130" spans="1:4" s="29" customFormat="1" ht="15" customHeight="1" x14ac:dyDescent="0.25">
      <c r="A130" s="22" t="s">
        <v>202</v>
      </c>
      <c r="B130" s="10">
        <f>VLOOKUP(kf_korp[[#This Row],[name_furn]],furn[],3,0)</f>
        <v>25</v>
      </c>
      <c r="C130" s="32" t="s">
        <v>30</v>
      </c>
      <c r="D130" s="41">
        <v>1</v>
      </c>
    </row>
    <row r="131" spans="1:4" s="29" customFormat="1" ht="15" customHeight="1" x14ac:dyDescent="0.25">
      <c r="A131" s="22" t="s">
        <v>204</v>
      </c>
      <c r="B131" s="10">
        <f>VLOOKUP(kf_korp[[#This Row],[name_furn]],furn[],3,0)</f>
        <v>16</v>
      </c>
      <c r="C131" s="32" t="s">
        <v>25</v>
      </c>
      <c r="D131" s="41">
        <v>1</v>
      </c>
    </row>
    <row r="132" spans="1:4" s="29" customFormat="1" ht="15" customHeight="1" x14ac:dyDescent="0.25">
      <c r="A132" s="22" t="s">
        <v>204</v>
      </c>
      <c r="B132" s="10">
        <f>VLOOKUP(kf_korp[[#This Row],[name_furn]],furn[],3,0)</f>
        <v>24</v>
      </c>
      <c r="C132" s="32" t="s">
        <v>29</v>
      </c>
      <c r="D132" s="41">
        <v>1</v>
      </c>
    </row>
    <row r="133" spans="1:4" s="29" customFormat="1" ht="15" customHeight="1" x14ac:dyDescent="0.25">
      <c r="A133" s="22" t="s">
        <v>204</v>
      </c>
      <c r="B133" s="10">
        <f>VLOOKUP(kf_korp[[#This Row],[name_furn]],furn[],3,0)</f>
        <v>25</v>
      </c>
      <c r="C133" s="32" t="s">
        <v>30</v>
      </c>
      <c r="D133" s="41">
        <v>1</v>
      </c>
    </row>
    <row r="134" spans="1:4" s="29" customFormat="1" ht="15" customHeight="1" x14ac:dyDescent="0.25">
      <c r="A134" s="24" t="s">
        <v>206</v>
      </c>
      <c r="B134" s="10">
        <f>VLOOKUP(kf_korp[[#This Row],[name_furn]],furn[],3,0)</f>
        <v>16</v>
      </c>
      <c r="C134" s="32" t="s">
        <v>25</v>
      </c>
      <c r="D134" s="41">
        <v>1</v>
      </c>
    </row>
    <row r="135" spans="1:4" s="29" customFormat="1" ht="15" customHeight="1" x14ac:dyDescent="0.25">
      <c r="A135" s="24" t="s">
        <v>206</v>
      </c>
      <c r="B135" s="10">
        <f>VLOOKUP(kf_korp[[#This Row],[name_furn]],furn[],3,0)</f>
        <v>24</v>
      </c>
      <c r="C135" s="32" t="s">
        <v>29</v>
      </c>
      <c r="D135" s="41">
        <v>1</v>
      </c>
    </row>
    <row r="136" spans="1:4" s="29" customFormat="1" ht="15" customHeight="1" x14ac:dyDescent="0.25">
      <c r="A136" s="24" t="s">
        <v>206</v>
      </c>
      <c r="B136" s="10">
        <f>VLOOKUP(kf_korp[[#This Row],[name_furn]],furn[],3,0)</f>
        <v>25</v>
      </c>
      <c r="C136" s="32" t="s">
        <v>30</v>
      </c>
      <c r="D136" s="41">
        <v>1</v>
      </c>
    </row>
    <row r="137" spans="1:4" s="29" customFormat="1" ht="15" customHeight="1" x14ac:dyDescent="0.25">
      <c r="A137" s="24" t="s">
        <v>208</v>
      </c>
      <c r="B137" s="10">
        <f>VLOOKUP(kf_korp[[#This Row],[name_furn]],furn[],3,0)</f>
        <v>16</v>
      </c>
      <c r="C137" s="32" t="s">
        <v>25</v>
      </c>
      <c r="D137" s="41">
        <v>1</v>
      </c>
    </row>
    <row r="138" spans="1:4" s="29" customFormat="1" ht="15" customHeight="1" x14ac:dyDescent="0.25">
      <c r="A138" s="24" t="s">
        <v>208</v>
      </c>
      <c r="B138" s="10">
        <f>VLOOKUP(kf_korp[[#This Row],[name_furn]],furn[],3,0)</f>
        <v>24</v>
      </c>
      <c r="C138" s="32" t="s">
        <v>29</v>
      </c>
      <c r="D138" s="41">
        <v>1</v>
      </c>
    </row>
    <row r="139" spans="1:4" s="29" customFormat="1" ht="15" customHeight="1" x14ac:dyDescent="0.25">
      <c r="A139" s="24" t="s">
        <v>208</v>
      </c>
      <c r="B139" s="10">
        <f>VLOOKUP(kf_korp[[#This Row],[name_furn]],furn[],3,0)</f>
        <v>25</v>
      </c>
      <c r="C139" s="32" t="s">
        <v>30</v>
      </c>
      <c r="D139" s="41">
        <v>1</v>
      </c>
    </row>
    <row r="140" spans="1:4" s="29" customFormat="1" ht="15" customHeight="1" x14ac:dyDescent="0.25">
      <c r="A140" s="24" t="s">
        <v>210</v>
      </c>
      <c r="B140" s="10">
        <f>VLOOKUP(kf_korp[[#This Row],[name_furn]],furn[],3,0)</f>
        <v>16</v>
      </c>
      <c r="C140" s="32" t="s">
        <v>25</v>
      </c>
      <c r="D140" s="41">
        <v>1</v>
      </c>
    </row>
    <row r="141" spans="1:4" s="29" customFormat="1" ht="15" customHeight="1" x14ac:dyDescent="0.25">
      <c r="A141" s="24" t="s">
        <v>210</v>
      </c>
      <c r="B141" s="10">
        <f>VLOOKUP(kf_korp[[#This Row],[name_furn]],furn[],3,0)</f>
        <v>24</v>
      </c>
      <c r="C141" s="32" t="s">
        <v>29</v>
      </c>
      <c r="D141" s="41">
        <v>1</v>
      </c>
    </row>
    <row r="142" spans="1:4" s="29" customFormat="1" ht="15" customHeight="1" x14ac:dyDescent="0.25">
      <c r="A142" s="24" t="s">
        <v>210</v>
      </c>
      <c r="B142" s="10">
        <f>VLOOKUP(kf_korp[[#This Row],[name_furn]],furn[],3,0)</f>
        <v>25</v>
      </c>
      <c r="C142" s="32" t="s">
        <v>30</v>
      </c>
      <c r="D142" s="41">
        <v>1</v>
      </c>
    </row>
    <row r="143" spans="1:4" s="29" customFormat="1" ht="15" customHeight="1" x14ac:dyDescent="0.25">
      <c r="A143" s="22" t="s">
        <v>212</v>
      </c>
      <c r="B143" s="10">
        <f>VLOOKUP(kf_korp[[#This Row],[name_furn]],furn[],3,0)</f>
        <v>7</v>
      </c>
      <c r="C143" s="32" t="s">
        <v>21</v>
      </c>
      <c r="D143" s="41">
        <v>1</v>
      </c>
    </row>
    <row r="144" spans="1:4" s="29" customFormat="1" ht="15" customHeight="1" x14ac:dyDescent="0.25">
      <c r="A144" s="22" t="s">
        <v>212</v>
      </c>
      <c r="B144" s="10">
        <f>VLOOKUP(kf_korp[[#This Row],[name_furn]],furn[],3,0)</f>
        <v>20</v>
      </c>
      <c r="C144" s="32" t="s">
        <v>283</v>
      </c>
      <c r="D144" s="41">
        <v>1</v>
      </c>
    </row>
    <row r="145" spans="1:4" s="29" customFormat="1" ht="15" customHeight="1" x14ac:dyDescent="0.25">
      <c r="A145" s="22" t="s">
        <v>214</v>
      </c>
      <c r="B145" s="10">
        <f>VLOOKUP(kf_korp[[#This Row],[name_furn]],furn[],3,0)</f>
        <v>1</v>
      </c>
      <c r="C145" s="32" t="s">
        <v>15</v>
      </c>
      <c r="D145" s="41">
        <v>1</v>
      </c>
    </row>
    <row r="146" spans="1:4" s="29" customFormat="1" ht="15" customHeight="1" x14ac:dyDescent="0.25">
      <c r="A146" s="22" t="s">
        <v>214</v>
      </c>
      <c r="B146" s="10">
        <f>VLOOKUP(kf_korp[[#This Row],[name_furn]],furn[],3,0)</f>
        <v>24</v>
      </c>
      <c r="C146" s="32" t="s">
        <v>29</v>
      </c>
      <c r="D146" s="41">
        <v>1</v>
      </c>
    </row>
    <row r="147" spans="1:4" s="29" customFormat="1" ht="15" customHeight="1" x14ac:dyDescent="0.25">
      <c r="A147" s="22" t="s">
        <v>214</v>
      </c>
      <c r="B147" s="10">
        <f>VLOOKUP(kf_korp[[#This Row],[name_furn]],furn[],3,0)</f>
        <v>25</v>
      </c>
      <c r="C147" s="32" t="s">
        <v>30</v>
      </c>
      <c r="D147" s="41">
        <v>1</v>
      </c>
    </row>
    <row r="148" spans="1:4" s="29" customFormat="1" ht="15" customHeight="1" x14ac:dyDescent="0.25">
      <c r="A148" s="22" t="s">
        <v>216</v>
      </c>
      <c r="B148" s="10">
        <f>VLOOKUP(kf_korp[[#This Row],[name_furn]],furn[],3,0)</f>
        <v>1</v>
      </c>
      <c r="C148" s="32" t="s">
        <v>15</v>
      </c>
      <c r="D148" s="41">
        <v>1</v>
      </c>
    </row>
    <row r="149" spans="1:4" s="29" customFormat="1" ht="15" customHeight="1" x14ac:dyDescent="0.25">
      <c r="A149" s="22" t="s">
        <v>216</v>
      </c>
      <c r="B149" s="10">
        <f>VLOOKUP(kf_korp[[#This Row],[name_furn]],furn[],3,0)</f>
        <v>24</v>
      </c>
      <c r="C149" s="32" t="s">
        <v>29</v>
      </c>
      <c r="D149" s="41">
        <v>1</v>
      </c>
    </row>
    <row r="150" spans="1:4" s="29" customFormat="1" ht="15" customHeight="1" x14ac:dyDescent="0.25">
      <c r="A150" s="22" t="s">
        <v>216</v>
      </c>
      <c r="B150" s="10">
        <f>VLOOKUP(kf_korp[[#This Row],[name_furn]],furn[],3,0)</f>
        <v>25</v>
      </c>
      <c r="C150" s="32" t="s">
        <v>30</v>
      </c>
      <c r="D150" s="41">
        <v>1</v>
      </c>
    </row>
    <row r="151" spans="1:4" s="29" customFormat="1" ht="15" customHeight="1" x14ac:dyDescent="0.25">
      <c r="A151" s="22" t="s">
        <v>218</v>
      </c>
      <c r="B151" s="10">
        <f>VLOOKUP(kf_korp[[#This Row],[name_furn]],furn[],3,0)</f>
        <v>1</v>
      </c>
      <c r="C151" s="32" t="s">
        <v>15</v>
      </c>
      <c r="D151" s="41">
        <v>1</v>
      </c>
    </row>
    <row r="152" spans="1:4" s="29" customFormat="1" ht="15" customHeight="1" x14ac:dyDescent="0.25">
      <c r="A152" s="22" t="s">
        <v>218</v>
      </c>
      <c r="B152" s="10">
        <f>VLOOKUP(kf_korp[[#This Row],[name_furn]],furn[],3,0)</f>
        <v>24</v>
      </c>
      <c r="C152" s="32" t="s">
        <v>29</v>
      </c>
      <c r="D152" s="41">
        <v>1</v>
      </c>
    </row>
    <row r="153" spans="1:4" s="29" customFormat="1" ht="15" customHeight="1" x14ac:dyDescent="0.25">
      <c r="A153" s="22" t="s">
        <v>218</v>
      </c>
      <c r="B153" s="10">
        <f>VLOOKUP(kf_korp[[#This Row],[name_furn]],furn[],3,0)</f>
        <v>25</v>
      </c>
      <c r="C153" s="32" t="s">
        <v>30</v>
      </c>
      <c r="D153" s="41">
        <v>1</v>
      </c>
    </row>
    <row r="154" spans="1:4" s="29" customFormat="1" ht="15" customHeight="1" x14ac:dyDescent="0.25">
      <c r="A154" s="22" t="s">
        <v>220</v>
      </c>
      <c r="B154" s="10">
        <f>VLOOKUP(kf_korp[[#This Row],[name_furn]],furn[],3,0)</f>
        <v>10</v>
      </c>
      <c r="C154" s="32" t="s">
        <v>24</v>
      </c>
      <c r="D154" s="41">
        <v>1</v>
      </c>
    </row>
    <row r="155" spans="1:4" s="29" customFormat="1" ht="15" customHeight="1" x14ac:dyDescent="0.25">
      <c r="A155" s="22" t="s">
        <v>220</v>
      </c>
      <c r="B155" s="10">
        <f>VLOOKUP(kf_korp[[#This Row],[name_furn]],furn[],3,0)</f>
        <v>24</v>
      </c>
      <c r="C155" s="32" t="s">
        <v>29</v>
      </c>
      <c r="D155" s="41">
        <v>1</v>
      </c>
    </row>
    <row r="156" spans="1:4" s="29" customFormat="1" ht="15" customHeight="1" x14ac:dyDescent="0.25">
      <c r="A156" s="22" t="s">
        <v>220</v>
      </c>
      <c r="B156" s="10">
        <f>VLOOKUP(kf_korp[[#This Row],[name_furn]],furn[],3,0)</f>
        <v>25</v>
      </c>
      <c r="C156" s="32" t="s">
        <v>30</v>
      </c>
      <c r="D156" s="41">
        <v>1</v>
      </c>
    </row>
    <row r="157" spans="1:4" s="29" customFormat="1" ht="15" customHeight="1" x14ac:dyDescent="0.25">
      <c r="A157" s="22" t="s">
        <v>220</v>
      </c>
      <c r="B157" s="10">
        <f>VLOOKUP(kf_korp[[#This Row],[name_furn]],furn[],3,0)</f>
        <v>26</v>
      </c>
      <c r="C157" s="32" t="s">
        <v>31</v>
      </c>
      <c r="D157" s="41">
        <v>1</v>
      </c>
    </row>
    <row r="158" spans="1:4" s="29" customFormat="1" ht="15" customHeight="1" x14ac:dyDescent="0.25">
      <c r="A158" s="22" t="s">
        <v>164</v>
      </c>
      <c r="B158" s="10">
        <f>VLOOKUP(kf_korp[[#This Row],[name_furn]],furn[],3,0)</f>
        <v>12</v>
      </c>
      <c r="C158" s="32" t="s">
        <v>27</v>
      </c>
      <c r="D158" s="41">
        <v>1</v>
      </c>
    </row>
    <row r="159" spans="1:4" s="29" customFormat="1" ht="15" customHeight="1" x14ac:dyDescent="0.25">
      <c r="A159" s="23" t="s">
        <v>223</v>
      </c>
      <c r="B159" s="10">
        <f>VLOOKUP(kf_korp[[#This Row],[name_furn]],furn[],3,0)</f>
        <v>5</v>
      </c>
      <c r="C159" s="32" t="s">
        <v>19</v>
      </c>
      <c r="D159" s="41">
        <v>1</v>
      </c>
    </row>
    <row r="160" spans="1:4" s="29" customFormat="1" ht="15" customHeight="1" x14ac:dyDescent="0.25">
      <c r="A160" s="23" t="s">
        <v>223</v>
      </c>
      <c r="B160" s="10">
        <f>VLOOKUP(kf_korp[[#This Row],[name_furn]],furn[],3,0)</f>
        <v>20</v>
      </c>
      <c r="C160" s="32" t="s">
        <v>283</v>
      </c>
      <c r="D160" s="41">
        <v>1</v>
      </c>
    </row>
    <row r="161" spans="1:4" s="29" customFormat="1" ht="15" customHeight="1" x14ac:dyDescent="0.25">
      <c r="A161" s="22" t="s">
        <v>225</v>
      </c>
      <c r="B161" s="10">
        <f>VLOOKUP(kf_korp[[#This Row],[name_furn]],furn[],3,0)</f>
        <v>8</v>
      </c>
      <c r="C161" s="32" t="s">
        <v>22</v>
      </c>
      <c r="D161" s="41">
        <v>1</v>
      </c>
    </row>
    <row r="162" spans="1:4" s="29" customFormat="1" ht="15" customHeight="1" x14ac:dyDescent="0.25">
      <c r="A162" s="22" t="s">
        <v>225</v>
      </c>
      <c r="B162" s="10">
        <f>VLOOKUP(kf_korp[[#This Row],[name_furn]],furn[],3,0)</f>
        <v>22</v>
      </c>
      <c r="C162" s="32" t="s">
        <v>28</v>
      </c>
      <c r="D162" s="41">
        <v>2</v>
      </c>
    </row>
    <row r="163" spans="1:4" s="29" customFormat="1" ht="15" customHeight="1" x14ac:dyDescent="0.25">
      <c r="A163" s="22" t="s">
        <v>228</v>
      </c>
      <c r="B163" s="10">
        <f>VLOOKUP(kf_korp[[#This Row],[name_furn]],furn[],3,0)</f>
        <v>14</v>
      </c>
      <c r="C163" s="32" t="s">
        <v>13</v>
      </c>
      <c r="D163" s="41">
        <v>1</v>
      </c>
    </row>
    <row r="164" spans="1:4" s="29" customFormat="1" ht="15" customHeight="1" x14ac:dyDescent="0.25">
      <c r="A164" s="22" t="s">
        <v>228</v>
      </c>
      <c r="B164" s="10">
        <f>VLOOKUP(kf_korp[[#This Row],[name_furn]],furn[],3,0)</f>
        <v>22</v>
      </c>
      <c r="C164" s="32" t="s">
        <v>28</v>
      </c>
      <c r="D164" s="41">
        <v>2</v>
      </c>
    </row>
    <row r="165" spans="1:4" s="29" customFormat="1" ht="15" customHeight="1" x14ac:dyDescent="0.25">
      <c r="A165" s="22" t="s">
        <v>228</v>
      </c>
      <c r="B165" s="10">
        <f>VLOOKUP(kf_korp[[#This Row],[name_furn]],furn[],3,0)</f>
        <v>21</v>
      </c>
      <c r="C165" s="32" t="s">
        <v>33</v>
      </c>
      <c r="D165" s="41">
        <v>4</v>
      </c>
    </row>
    <row r="166" spans="1:4" s="29" customFormat="1" ht="15" customHeight="1" x14ac:dyDescent="0.25">
      <c r="A166" s="22" t="s">
        <v>230</v>
      </c>
      <c r="B166" s="10">
        <f>VLOOKUP(kf_korp[[#This Row],[name_furn]],furn[],3,0)</f>
        <v>8</v>
      </c>
      <c r="C166" s="32" t="s">
        <v>22</v>
      </c>
      <c r="D166" s="41">
        <v>1</v>
      </c>
    </row>
    <row r="167" spans="1:4" s="29" customFormat="1" ht="15" customHeight="1" x14ac:dyDescent="0.25">
      <c r="A167" s="22" t="s">
        <v>230</v>
      </c>
      <c r="B167" s="10">
        <f>VLOOKUP(kf_korp[[#This Row],[name_furn]],furn[],3,0)</f>
        <v>22</v>
      </c>
      <c r="C167" s="32" t="s">
        <v>28</v>
      </c>
      <c r="D167" s="41">
        <v>2</v>
      </c>
    </row>
    <row r="168" spans="1:4" s="29" customFormat="1" ht="15" customHeight="1" x14ac:dyDescent="0.25">
      <c r="A168" s="22" t="s">
        <v>233</v>
      </c>
      <c r="B168" s="10">
        <f>VLOOKUP(kf_korp[[#This Row],[name_furn]],furn[],3,0)</f>
        <v>8</v>
      </c>
      <c r="C168" s="32" t="s">
        <v>22</v>
      </c>
      <c r="D168" s="41">
        <v>1</v>
      </c>
    </row>
    <row r="169" spans="1:4" s="29" customFormat="1" ht="15" customHeight="1" x14ac:dyDescent="0.25">
      <c r="A169" s="22" t="s">
        <v>233</v>
      </c>
      <c r="B169" s="10">
        <f>VLOOKUP(kf_korp[[#This Row],[name_furn]],furn[],3,0)</f>
        <v>22</v>
      </c>
      <c r="C169" s="32" t="s">
        <v>28</v>
      </c>
      <c r="D169" s="41">
        <v>2</v>
      </c>
    </row>
    <row r="170" spans="1:4" s="29" customFormat="1" ht="15" customHeight="1" x14ac:dyDescent="0.25">
      <c r="A170" s="25" t="s">
        <v>235</v>
      </c>
      <c r="B170" s="10">
        <f>VLOOKUP(kf_korp[[#This Row],[name_furn]],furn[],3,0)</f>
        <v>8</v>
      </c>
      <c r="C170" s="32" t="s">
        <v>22</v>
      </c>
      <c r="D170" s="41">
        <v>1</v>
      </c>
    </row>
    <row r="171" spans="1:4" s="29" customFormat="1" ht="15" customHeight="1" x14ac:dyDescent="0.25">
      <c r="A171" s="25" t="s">
        <v>235</v>
      </c>
      <c r="B171" s="10">
        <f>VLOOKUP(kf_korp[[#This Row],[name_furn]],furn[],3,0)</f>
        <v>22</v>
      </c>
      <c r="C171" s="32" t="s">
        <v>28</v>
      </c>
      <c r="D171" s="41">
        <v>2</v>
      </c>
    </row>
    <row r="172" spans="1:4" s="29" customFormat="1" ht="15" customHeight="1" x14ac:dyDescent="0.25">
      <c r="A172" s="22" t="s">
        <v>237</v>
      </c>
      <c r="B172" s="10">
        <f>VLOOKUP(kf_korp[[#This Row],[name_furn]],furn[],3,0)</f>
        <v>8</v>
      </c>
      <c r="C172" s="32" t="s">
        <v>22</v>
      </c>
      <c r="D172" s="41">
        <v>1</v>
      </c>
    </row>
    <row r="173" spans="1:4" s="29" customFormat="1" ht="15" customHeight="1" x14ac:dyDescent="0.25">
      <c r="A173" s="22" t="s">
        <v>237</v>
      </c>
      <c r="B173" s="10">
        <f>VLOOKUP(kf_korp[[#This Row],[name_furn]],furn[],3,0)</f>
        <v>22</v>
      </c>
      <c r="C173" s="32" t="s">
        <v>28</v>
      </c>
      <c r="D173" s="41">
        <v>2</v>
      </c>
    </row>
    <row r="174" spans="1:4" s="29" customFormat="1" ht="15" customHeight="1" x14ac:dyDescent="0.25">
      <c r="A174" s="22" t="s">
        <v>239</v>
      </c>
      <c r="B174" s="10">
        <f>VLOOKUP(kf_korp[[#This Row],[name_furn]],furn[],3,0)</f>
        <v>14</v>
      </c>
      <c r="C174" s="32" t="s">
        <v>13</v>
      </c>
      <c r="D174" s="41">
        <v>1</v>
      </c>
    </row>
    <row r="175" spans="1:4" s="29" customFormat="1" ht="15" customHeight="1" x14ac:dyDescent="0.25">
      <c r="A175" s="22" t="s">
        <v>239</v>
      </c>
      <c r="B175" s="10">
        <f>VLOOKUP(kf_korp[[#This Row],[name_furn]],furn[],3,0)</f>
        <v>22</v>
      </c>
      <c r="C175" s="32" t="s">
        <v>28</v>
      </c>
      <c r="D175" s="41">
        <v>2</v>
      </c>
    </row>
    <row r="176" spans="1:4" s="29" customFormat="1" ht="15" customHeight="1" x14ac:dyDescent="0.25">
      <c r="A176" s="22" t="s">
        <v>239</v>
      </c>
      <c r="B176" s="10">
        <f>VLOOKUP(kf_korp[[#This Row],[name_furn]],furn[],3,0)</f>
        <v>21</v>
      </c>
      <c r="C176" s="32" t="s">
        <v>33</v>
      </c>
      <c r="D176" s="41">
        <v>4</v>
      </c>
    </row>
    <row r="177" spans="1:4" s="29" customFormat="1" ht="15" customHeight="1" x14ac:dyDescent="0.25">
      <c r="A177" s="22" t="s">
        <v>241</v>
      </c>
      <c r="B177" s="10">
        <f>VLOOKUP(kf_korp[[#This Row],[name_furn]],furn[],3,0)</f>
        <v>15</v>
      </c>
      <c r="C177" s="32" t="s">
        <v>79</v>
      </c>
      <c r="D177" s="41">
        <v>1</v>
      </c>
    </row>
    <row r="178" spans="1:4" s="29" customFormat="1" ht="15" customHeight="1" x14ac:dyDescent="0.25">
      <c r="A178" s="22" t="s">
        <v>241</v>
      </c>
      <c r="B178" s="10">
        <f>VLOOKUP(kf_korp[[#This Row],[name_furn]],furn[],3,0)</f>
        <v>22</v>
      </c>
      <c r="C178" s="32" t="s">
        <v>28</v>
      </c>
      <c r="D178" s="41">
        <v>2</v>
      </c>
    </row>
    <row r="179" spans="1:4" s="29" customFormat="1" ht="15" customHeight="1" x14ac:dyDescent="0.25">
      <c r="A179" s="22" t="s">
        <v>244</v>
      </c>
      <c r="B179" s="10">
        <f>VLOOKUP(kf_korp[[#This Row],[name_furn]],furn[],3,0)</f>
        <v>15</v>
      </c>
      <c r="C179" s="32" t="s">
        <v>79</v>
      </c>
      <c r="D179" s="41">
        <v>1</v>
      </c>
    </row>
    <row r="180" spans="1:4" s="29" customFormat="1" ht="15" customHeight="1" x14ac:dyDescent="0.25">
      <c r="A180" s="22" t="s">
        <v>244</v>
      </c>
      <c r="B180" s="10">
        <f>VLOOKUP(kf_korp[[#This Row],[name_furn]],furn[],3,0)</f>
        <v>22</v>
      </c>
      <c r="C180" s="32" t="s">
        <v>28</v>
      </c>
      <c r="D180" s="41">
        <v>2</v>
      </c>
    </row>
    <row r="181" spans="1:4" s="29" customFormat="1" ht="15" customHeight="1" x14ac:dyDescent="0.25">
      <c r="A181" s="22" t="s">
        <v>244</v>
      </c>
      <c r="B181" s="10">
        <f>VLOOKUP(kf_korp[[#This Row],[name_furn]],furn[],3,0)</f>
        <v>21</v>
      </c>
      <c r="C181" s="32" t="s">
        <v>33</v>
      </c>
      <c r="D181" s="41">
        <v>4</v>
      </c>
    </row>
    <row r="182" spans="1:4" s="29" customFormat="1" ht="15" customHeight="1" x14ac:dyDescent="0.25">
      <c r="A182" s="26" t="s">
        <v>246</v>
      </c>
      <c r="B182" s="10">
        <f>VLOOKUP(kf_korp[[#This Row],[name_furn]],furn[],3,0)</f>
        <v>9</v>
      </c>
      <c r="C182" s="32" t="s">
        <v>23</v>
      </c>
      <c r="D182" s="41">
        <v>1</v>
      </c>
    </row>
    <row r="183" spans="1:4" s="29" customFormat="1" ht="15" customHeight="1" x14ac:dyDescent="0.25">
      <c r="A183" s="26" t="s">
        <v>246</v>
      </c>
      <c r="B183" s="10">
        <f>VLOOKUP(kf_korp[[#This Row],[name_furn]],furn[],3,0)</f>
        <v>22</v>
      </c>
      <c r="C183" s="32" t="s">
        <v>28</v>
      </c>
      <c r="D183" s="41">
        <v>2</v>
      </c>
    </row>
    <row r="184" spans="1:4" s="29" customFormat="1" ht="15" customHeight="1" x14ac:dyDescent="0.25">
      <c r="A184" s="22" t="s">
        <v>248</v>
      </c>
      <c r="B184" s="10">
        <f>VLOOKUP(kf_korp[[#This Row],[name_furn]],furn[],3,0)</f>
        <v>9</v>
      </c>
      <c r="C184" s="32" t="s">
        <v>23</v>
      </c>
      <c r="D184" s="41">
        <v>1</v>
      </c>
    </row>
    <row r="185" spans="1:4" s="29" customFormat="1" ht="15" customHeight="1" x14ac:dyDescent="0.25">
      <c r="A185" s="22" t="s">
        <v>248</v>
      </c>
      <c r="B185" s="10">
        <f>VLOOKUP(kf_korp[[#This Row],[name_furn]],furn[],3,0)</f>
        <v>22</v>
      </c>
      <c r="C185" s="32" t="s">
        <v>28</v>
      </c>
      <c r="D185" s="41">
        <v>2</v>
      </c>
    </row>
    <row r="186" spans="1:4" s="29" customFormat="1" ht="15" customHeight="1" x14ac:dyDescent="0.25">
      <c r="A186" s="22" t="s">
        <v>250</v>
      </c>
      <c r="B186" s="10">
        <f>VLOOKUP(kf_korp[[#This Row],[name_furn]],furn[],3,0)</f>
        <v>9</v>
      </c>
      <c r="C186" s="32" t="s">
        <v>23</v>
      </c>
      <c r="D186" s="41">
        <v>1</v>
      </c>
    </row>
    <row r="187" spans="1:4" s="29" customFormat="1" ht="15" customHeight="1" x14ac:dyDescent="0.25">
      <c r="A187" s="22" t="s">
        <v>250</v>
      </c>
      <c r="B187" s="10">
        <f>VLOOKUP(kf_korp[[#This Row],[name_furn]],furn[],3,0)</f>
        <v>22</v>
      </c>
      <c r="C187" s="32" t="s">
        <v>28</v>
      </c>
      <c r="D187" s="41">
        <v>2</v>
      </c>
    </row>
    <row r="188" spans="1:4" s="29" customFormat="1" ht="15" customHeight="1" x14ac:dyDescent="0.25">
      <c r="A188" s="22" t="s">
        <v>250</v>
      </c>
      <c r="B188" s="10">
        <f>VLOOKUP(kf_korp[[#This Row],[name_furn]],furn[],3,0)</f>
        <v>21</v>
      </c>
      <c r="C188" s="32" t="s">
        <v>33</v>
      </c>
      <c r="D188" s="41">
        <v>4</v>
      </c>
    </row>
    <row r="189" spans="1:4" s="29" customFormat="1" ht="15" customHeight="1" x14ac:dyDescent="0.25">
      <c r="A189" s="22" t="s">
        <v>252</v>
      </c>
      <c r="B189" s="10">
        <f>VLOOKUP(kf_korp[[#This Row],[name_furn]],furn[],3,0)</f>
        <v>9</v>
      </c>
      <c r="C189" s="32" t="s">
        <v>23</v>
      </c>
      <c r="D189" s="41">
        <v>1</v>
      </c>
    </row>
    <row r="190" spans="1:4" s="29" customFormat="1" ht="15" customHeight="1" x14ac:dyDescent="0.25">
      <c r="A190" s="22" t="s">
        <v>252</v>
      </c>
      <c r="B190" s="10">
        <f>VLOOKUP(kf_korp[[#This Row],[name_furn]],furn[],3,0)</f>
        <v>22</v>
      </c>
      <c r="C190" s="32" t="s">
        <v>28</v>
      </c>
      <c r="D190" s="41">
        <v>2</v>
      </c>
    </row>
    <row r="191" spans="1:4" s="29" customFormat="1" ht="15" customHeight="1" x14ac:dyDescent="0.25">
      <c r="A191" s="22" t="s">
        <v>252</v>
      </c>
      <c r="B191" s="10">
        <f>VLOOKUP(kf_korp[[#This Row],[name_furn]],furn[],3,0)</f>
        <v>21</v>
      </c>
      <c r="C191" s="32" t="s">
        <v>33</v>
      </c>
      <c r="D191" s="41">
        <v>4</v>
      </c>
    </row>
    <row r="192" spans="1:4" s="29" customFormat="1" ht="15" customHeight="1" x14ac:dyDescent="0.25">
      <c r="A192" s="22" t="s">
        <v>254</v>
      </c>
      <c r="B192" s="10">
        <f>VLOOKUP(kf_korp[[#This Row],[name_furn]],furn[],3,0)</f>
        <v>9</v>
      </c>
      <c r="C192" s="32" t="s">
        <v>23</v>
      </c>
      <c r="D192" s="41">
        <v>1</v>
      </c>
    </row>
    <row r="193" spans="1:4" s="29" customFormat="1" ht="15" customHeight="1" x14ac:dyDescent="0.25">
      <c r="A193" s="22" t="s">
        <v>254</v>
      </c>
      <c r="B193" s="10">
        <f>VLOOKUP(kf_korp[[#This Row],[name_furn]],furn[],3,0)</f>
        <v>22</v>
      </c>
      <c r="C193" s="32" t="s">
        <v>28</v>
      </c>
      <c r="D193" s="41">
        <v>2</v>
      </c>
    </row>
    <row r="194" spans="1:4" s="29" customFormat="1" ht="15" customHeight="1" x14ac:dyDescent="0.25">
      <c r="A194" s="22" t="s">
        <v>256</v>
      </c>
      <c r="B194" s="10">
        <f>VLOOKUP(kf_korp[[#This Row],[name_furn]],furn[],3,0)</f>
        <v>9</v>
      </c>
      <c r="C194" s="32" t="s">
        <v>23</v>
      </c>
      <c r="D194" s="41">
        <v>1</v>
      </c>
    </row>
    <row r="195" spans="1:4" s="29" customFormat="1" ht="15" customHeight="1" x14ac:dyDescent="0.25">
      <c r="A195" s="22" t="s">
        <v>256</v>
      </c>
      <c r="B195" s="10">
        <f>VLOOKUP(kf_korp[[#This Row],[name_furn]],furn[],3,0)</f>
        <v>22</v>
      </c>
      <c r="C195" s="32" t="s">
        <v>28</v>
      </c>
      <c r="D195" s="41">
        <v>2</v>
      </c>
    </row>
    <row r="196" spans="1:4" s="29" customFormat="1" ht="15" customHeight="1" x14ac:dyDescent="0.25">
      <c r="A196" s="22" t="s">
        <v>258</v>
      </c>
      <c r="B196" s="10">
        <f>VLOOKUP(kf_korp[[#This Row],[name_furn]],furn[],3,0)</f>
        <v>9</v>
      </c>
      <c r="C196" s="32" t="s">
        <v>23</v>
      </c>
      <c r="D196" s="41">
        <v>1</v>
      </c>
    </row>
    <row r="197" spans="1:4" s="29" customFormat="1" ht="15" customHeight="1" x14ac:dyDescent="0.25">
      <c r="A197" s="22" t="s">
        <v>258</v>
      </c>
      <c r="B197" s="10">
        <f>VLOOKUP(kf_korp[[#This Row],[name_furn]],furn[],3,0)</f>
        <v>22</v>
      </c>
      <c r="C197" s="32" t="s">
        <v>28</v>
      </c>
      <c r="D197" s="41">
        <v>2</v>
      </c>
    </row>
    <row r="198" spans="1:4" s="29" customFormat="1" ht="15" customHeight="1" x14ac:dyDescent="0.25">
      <c r="A198" s="22" t="s">
        <v>260</v>
      </c>
      <c r="B198" s="10">
        <f>VLOOKUP(kf_korp[[#This Row],[name_furn]],furn[],3,0)</f>
        <v>10</v>
      </c>
      <c r="C198" s="32" t="s">
        <v>24</v>
      </c>
      <c r="D198" s="41">
        <v>1</v>
      </c>
    </row>
    <row r="199" spans="1:4" s="29" customFormat="1" ht="15" customHeight="1" x14ac:dyDescent="0.25">
      <c r="A199" s="22" t="s">
        <v>260</v>
      </c>
      <c r="B199" s="10">
        <f>VLOOKUP(kf_korp[[#This Row],[name_furn]],furn[],3,0)</f>
        <v>22</v>
      </c>
      <c r="C199" s="32" t="s">
        <v>28</v>
      </c>
      <c r="D199" s="41">
        <v>2</v>
      </c>
    </row>
    <row r="200" spans="1:4" s="29" customFormat="1" ht="15" customHeight="1" x14ac:dyDescent="0.25">
      <c r="A200" s="22" t="s">
        <v>263</v>
      </c>
      <c r="B200" s="10">
        <f>VLOOKUP(kf_korp[[#This Row],[name_furn]],furn[],3,0)</f>
        <v>15</v>
      </c>
      <c r="C200" s="32" t="s">
        <v>79</v>
      </c>
      <c r="D200" s="41">
        <v>1</v>
      </c>
    </row>
    <row r="201" spans="1:4" s="29" customFormat="1" ht="15" customHeight="1" x14ac:dyDescent="0.25">
      <c r="A201" s="22" t="s">
        <v>263</v>
      </c>
      <c r="B201" s="10">
        <f>VLOOKUP(kf_korp[[#This Row],[name_furn]],furn[],3,0)</f>
        <v>22</v>
      </c>
      <c r="C201" s="32" t="s">
        <v>28</v>
      </c>
      <c r="D201" s="41">
        <v>2</v>
      </c>
    </row>
    <row r="202" spans="1:4" s="29" customFormat="1" ht="15" customHeight="1" x14ac:dyDescent="0.25">
      <c r="A202" s="22" t="s">
        <v>263</v>
      </c>
      <c r="B202" s="10">
        <f>VLOOKUP(kf_korp[[#This Row],[name_furn]],furn[],3,0)</f>
        <v>21</v>
      </c>
      <c r="C202" s="32" t="s">
        <v>33</v>
      </c>
      <c r="D202" s="41">
        <v>4</v>
      </c>
    </row>
    <row r="203" spans="1:4" s="29" customFormat="1" ht="15" customHeight="1" x14ac:dyDescent="0.25">
      <c r="A203" s="22" t="s">
        <v>265</v>
      </c>
      <c r="B203" s="10">
        <f>VLOOKUP(kf_korp[[#This Row],[name_furn]],furn[],3,0)</f>
        <v>10</v>
      </c>
      <c r="C203" s="32" t="s">
        <v>24</v>
      </c>
      <c r="D203" s="41">
        <v>1</v>
      </c>
    </row>
    <row r="204" spans="1:4" s="29" customFormat="1" ht="15" customHeight="1" x14ac:dyDescent="0.25">
      <c r="A204" s="22" t="s">
        <v>265</v>
      </c>
      <c r="B204" s="10">
        <f>VLOOKUP(kf_korp[[#This Row],[name_furn]],furn[],3,0)</f>
        <v>22</v>
      </c>
      <c r="C204" s="32" t="s">
        <v>28</v>
      </c>
      <c r="D204" s="41">
        <v>2</v>
      </c>
    </row>
    <row r="205" spans="1:4" s="29" customFormat="1" ht="15" customHeight="1" x14ac:dyDescent="0.25">
      <c r="A205" s="28" t="s">
        <v>267</v>
      </c>
      <c r="B205" s="10">
        <f>VLOOKUP(kf_korp[[#This Row],[name_furn]],furn[],3,0)</f>
        <v>19</v>
      </c>
      <c r="C205" s="32" t="s">
        <v>80</v>
      </c>
      <c r="D205" s="41">
        <v>1</v>
      </c>
    </row>
    <row r="206" spans="1:4" s="29" customFormat="1" ht="15" customHeight="1" x14ac:dyDescent="0.25">
      <c r="A206" s="28" t="s">
        <v>267</v>
      </c>
      <c r="B206" s="10">
        <f>VLOOKUP(kf_korp[[#This Row],[name_furn]],furn[],3,0)</f>
        <v>24</v>
      </c>
      <c r="C206" s="32" t="s">
        <v>29</v>
      </c>
      <c r="D206" s="41">
        <v>1</v>
      </c>
    </row>
    <row r="207" spans="1:4" s="29" customFormat="1" ht="15" customHeight="1" x14ac:dyDescent="0.25">
      <c r="A207" s="28" t="s">
        <v>267</v>
      </c>
      <c r="B207" s="10">
        <f>VLOOKUP(kf_korp[[#This Row],[name_furn]],furn[],3,0)</f>
        <v>25</v>
      </c>
      <c r="C207" s="32" t="s">
        <v>30</v>
      </c>
      <c r="D207" s="41">
        <v>1</v>
      </c>
    </row>
    <row r="208" spans="1:4" s="29" customFormat="1" ht="15" customHeight="1" x14ac:dyDescent="0.25">
      <c r="A208" s="28" t="s">
        <v>270</v>
      </c>
      <c r="B208" s="10">
        <f>VLOOKUP(kf_korp[[#This Row],[name_furn]],furn[],3,0)</f>
        <v>19</v>
      </c>
      <c r="C208" s="32" t="s">
        <v>80</v>
      </c>
      <c r="D208" s="41">
        <v>1</v>
      </c>
    </row>
    <row r="209" spans="1:4" s="29" customFormat="1" ht="15" customHeight="1" x14ac:dyDescent="0.25">
      <c r="A209" s="28" t="s">
        <v>270</v>
      </c>
      <c r="B209" s="10">
        <f>VLOOKUP(kf_korp[[#This Row],[name_furn]],furn[],3,0)</f>
        <v>24</v>
      </c>
      <c r="C209" s="32" t="s">
        <v>29</v>
      </c>
      <c r="D209" s="41">
        <v>1</v>
      </c>
    </row>
    <row r="210" spans="1:4" s="29" customFormat="1" ht="15" customHeight="1" x14ac:dyDescent="0.25">
      <c r="A210" s="28" t="s">
        <v>270</v>
      </c>
      <c r="B210" s="10">
        <f>VLOOKUP(kf_korp[[#This Row],[name_furn]],furn[],3,0)</f>
        <v>25</v>
      </c>
      <c r="C210" s="32" t="s">
        <v>30</v>
      </c>
      <c r="D210" s="41">
        <v>1</v>
      </c>
    </row>
    <row r="211" spans="1:4" s="29" customFormat="1" ht="15" customHeight="1" x14ac:dyDescent="0.25">
      <c r="A211" s="28" t="s">
        <v>272</v>
      </c>
      <c r="B211" s="10">
        <f>VLOOKUP(kf_korp[[#This Row],[name_furn]],furn[],3,0)</f>
        <v>18</v>
      </c>
      <c r="C211" s="32" t="s">
        <v>78</v>
      </c>
      <c r="D211" s="41">
        <v>1</v>
      </c>
    </row>
    <row r="212" spans="1:4" s="29" customFormat="1" ht="15" customHeight="1" x14ac:dyDescent="0.25">
      <c r="A212" s="28" t="s">
        <v>272</v>
      </c>
      <c r="B212" s="10">
        <f>VLOOKUP(kf_korp[[#This Row],[name_furn]],furn[],3,0)</f>
        <v>24</v>
      </c>
      <c r="C212" s="32" t="s">
        <v>29</v>
      </c>
      <c r="D212" s="41">
        <v>1</v>
      </c>
    </row>
    <row r="213" spans="1:4" s="29" customFormat="1" ht="15" customHeight="1" x14ac:dyDescent="0.25">
      <c r="A213" s="28" t="s">
        <v>272</v>
      </c>
      <c r="B213" s="10">
        <f>VLOOKUP(kf_korp[[#This Row],[name_furn]],furn[],3,0)</f>
        <v>25</v>
      </c>
      <c r="C213" s="32" t="s">
        <v>30</v>
      </c>
      <c r="D213" s="41">
        <v>1</v>
      </c>
    </row>
    <row r="214" spans="1:4" s="29" customFormat="1" ht="15" customHeight="1" x14ac:dyDescent="0.25">
      <c r="A214" s="28" t="s">
        <v>274</v>
      </c>
      <c r="B214" s="10">
        <f>VLOOKUP(kf_korp[[#This Row],[name_furn]],furn[],3,0)</f>
        <v>18</v>
      </c>
      <c r="C214" s="32" t="s">
        <v>78</v>
      </c>
      <c r="D214" s="41">
        <v>1</v>
      </c>
    </row>
    <row r="215" spans="1:4" s="29" customFormat="1" ht="15" customHeight="1" x14ac:dyDescent="0.25">
      <c r="A215" s="28" t="s">
        <v>274</v>
      </c>
      <c r="B215" s="10">
        <f>VLOOKUP(kf_korp[[#This Row],[name_furn]],furn[],3,0)</f>
        <v>24</v>
      </c>
      <c r="C215" s="32" t="s">
        <v>29</v>
      </c>
      <c r="D215" s="41">
        <v>1</v>
      </c>
    </row>
    <row r="216" spans="1:4" s="29" customFormat="1" ht="15" customHeight="1" x14ac:dyDescent="0.25">
      <c r="A216" s="28" t="s">
        <v>274</v>
      </c>
      <c r="B216" s="10">
        <f>VLOOKUP(kf_korp[[#This Row],[name_furn]],furn[],3,0)</f>
        <v>25</v>
      </c>
      <c r="C216" s="32" t="s">
        <v>30</v>
      </c>
      <c r="D216" s="41">
        <v>1</v>
      </c>
    </row>
    <row r="217" spans="1:4" s="29" customFormat="1" ht="15" customHeight="1" x14ac:dyDescent="0.25">
      <c r="A217" s="21" t="s">
        <v>276</v>
      </c>
      <c r="B217" s="10">
        <f>VLOOKUP(kf_korp[[#This Row],[name_furn]],furn[],3,0)</f>
        <v>15</v>
      </c>
      <c r="C217" s="32" t="s">
        <v>79</v>
      </c>
      <c r="D217" s="41">
        <v>1</v>
      </c>
    </row>
    <row r="218" spans="1:4" s="29" customFormat="1" ht="15" customHeight="1" x14ac:dyDescent="0.25">
      <c r="A218" s="21" t="s">
        <v>276</v>
      </c>
      <c r="B218" s="10">
        <f>VLOOKUP(kf_korp[[#This Row],[name_furn]],furn[],3,0)</f>
        <v>22</v>
      </c>
      <c r="C218" s="32" t="s">
        <v>28</v>
      </c>
      <c r="D218" s="41">
        <v>2</v>
      </c>
    </row>
    <row r="219" spans="1:4" s="29" customFormat="1" ht="15" customHeight="1" x14ac:dyDescent="0.25">
      <c r="A219" s="21" t="s">
        <v>278</v>
      </c>
      <c r="B219" s="10">
        <f>VLOOKUP(kf_korp[[#This Row],[name_furn]],furn[],3,0)</f>
        <v>15</v>
      </c>
      <c r="C219" s="32" t="s">
        <v>79</v>
      </c>
      <c r="D219" s="41">
        <v>1</v>
      </c>
    </row>
    <row r="220" spans="1:4" s="29" customFormat="1" x14ac:dyDescent="0.25">
      <c r="A220" s="21" t="s">
        <v>278</v>
      </c>
      <c r="B220" s="10">
        <f>VLOOKUP(kf_korp[[#This Row],[name_furn]],furn[],3,0)</f>
        <v>22</v>
      </c>
      <c r="C220" s="32" t="s">
        <v>28</v>
      </c>
      <c r="D220" s="41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54"/>
  <sheetViews>
    <sheetView topLeftCell="A10" zoomScale="115" zoomScaleNormal="115" workbookViewId="0">
      <selection activeCell="D14" sqref="D14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42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3" customFormat="1" x14ac:dyDescent="0.25">
      <c r="A1" s="47" t="s">
        <v>280</v>
      </c>
      <c r="B1" s="47" t="s">
        <v>285</v>
      </c>
      <c r="C1" s="47" t="s">
        <v>293</v>
      </c>
      <c r="D1" s="47" t="s">
        <v>281</v>
      </c>
      <c r="E1" s="48" t="s">
        <v>282</v>
      </c>
      <c r="F1" s="47" t="s">
        <v>288</v>
      </c>
      <c r="G1" s="47" t="s">
        <v>290</v>
      </c>
      <c r="H1" s="47" t="s">
        <v>289</v>
      </c>
      <c r="I1" s="47" t="s">
        <v>291</v>
      </c>
    </row>
    <row r="2" spans="1:9" s="3" customFormat="1" ht="15" customHeight="1" x14ac:dyDescent="0.25">
      <c r="A2" s="49" t="s">
        <v>91</v>
      </c>
      <c r="B2" s="49" t="s">
        <v>57</v>
      </c>
      <c r="C2" s="49">
        <f>VLOOKUP(kompl[[#This Row],[name_furn]],furn[],3,0)</f>
        <v>27</v>
      </c>
      <c r="D2" s="50" t="s">
        <v>34</v>
      </c>
      <c r="E2" s="51">
        <v>2</v>
      </c>
      <c r="F2" s="47"/>
      <c r="G2" s="47"/>
      <c r="H2" s="47"/>
      <c r="I2" s="47"/>
    </row>
    <row r="3" spans="1:9" s="3" customFormat="1" ht="15" customHeight="1" x14ac:dyDescent="0.25">
      <c r="A3" s="49" t="s">
        <v>91</v>
      </c>
      <c r="B3" s="49" t="s">
        <v>58</v>
      </c>
      <c r="C3" s="49">
        <f>VLOOKUP(kompl[[#This Row],[name_furn]],furn[],3,0)</f>
        <v>28</v>
      </c>
      <c r="D3" s="50" t="s">
        <v>35</v>
      </c>
      <c r="E3" s="51">
        <v>2</v>
      </c>
      <c r="F3" s="47"/>
      <c r="G3" s="47"/>
      <c r="H3" s="47"/>
      <c r="I3" s="47"/>
    </row>
    <row r="4" spans="1:9" s="3" customFormat="1" ht="15" customHeight="1" x14ac:dyDescent="0.25">
      <c r="A4" s="49" t="s">
        <v>91</v>
      </c>
      <c r="B4" s="52" t="s">
        <v>59</v>
      </c>
      <c r="C4" s="49">
        <f>VLOOKUP(kompl[[#This Row],[name_furn]],furn[],3,0)</f>
        <v>28</v>
      </c>
      <c r="D4" s="50" t="s">
        <v>35</v>
      </c>
      <c r="E4" s="51">
        <v>2</v>
      </c>
      <c r="F4" s="47"/>
      <c r="G4" s="47"/>
      <c r="H4" s="47"/>
      <c r="I4" s="47"/>
    </row>
    <row r="5" spans="1:9" s="3" customFormat="1" ht="15" customHeight="1" x14ac:dyDescent="0.25">
      <c r="A5" s="49" t="s">
        <v>94</v>
      </c>
      <c r="B5" s="49" t="s">
        <v>57</v>
      </c>
      <c r="C5" s="49">
        <f>VLOOKUP(kompl[[#This Row],[name_furn]],furn[],3,0)</f>
        <v>27</v>
      </c>
      <c r="D5" s="50" t="s">
        <v>34</v>
      </c>
      <c r="E5" s="51">
        <v>4</v>
      </c>
      <c r="F5" s="47"/>
      <c r="G5" s="47"/>
      <c r="H5" s="47"/>
      <c r="I5" s="47"/>
    </row>
    <row r="6" spans="1:9" s="3" customFormat="1" ht="15" customHeight="1" x14ac:dyDescent="0.25">
      <c r="A6" s="49" t="s">
        <v>94</v>
      </c>
      <c r="B6" s="49" t="s">
        <v>58</v>
      </c>
      <c r="C6" s="49">
        <f>VLOOKUP(kompl[[#This Row],[name_furn]],furn[],3,0)</f>
        <v>28</v>
      </c>
      <c r="D6" s="50" t="s">
        <v>35</v>
      </c>
      <c r="E6" s="51">
        <v>4</v>
      </c>
      <c r="F6" s="47"/>
      <c r="G6" s="47"/>
      <c r="H6" s="47"/>
      <c r="I6" s="47"/>
    </row>
    <row r="7" spans="1:9" s="3" customFormat="1" ht="15" customHeight="1" x14ac:dyDescent="0.25">
      <c r="A7" s="49" t="s">
        <v>94</v>
      </c>
      <c r="B7" s="52" t="s">
        <v>59</v>
      </c>
      <c r="C7" s="49">
        <f>VLOOKUP(kompl[[#This Row],[name_furn]],furn[],3,0)</f>
        <v>28</v>
      </c>
      <c r="D7" s="50" t="s">
        <v>35</v>
      </c>
      <c r="E7" s="51">
        <v>4</v>
      </c>
      <c r="F7" s="47"/>
      <c r="G7" s="47"/>
      <c r="H7" s="47"/>
      <c r="I7" s="47"/>
    </row>
    <row r="8" spans="1:9" s="3" customFormat="1" ht="15" customHeight="1" x14ac:dyDescent="0.25">
      <c r="A8" s="49" t="s">
        <v>96</v>
      </c>
      <c r="B8" s="49" t="s">
        <v>57</v>
      </c>
      <c r="C8" s="49">
        <f>VLOOKUP(kompl[[#This Row],[name_furn]],furn[],3,0)</f>
        <v>46</v>
      </c>
      <c r="D8" s="50" t="s">
        <v>286</v>
      </c>
      <c r="E8" s="51">
        <v>1</v>
      </c>
      <c r="F8" s="47"/>
      <c r="G8" s="47"/>
      <c r="H8" s="47"/>
      <c r="I8" s="47"/>
    </row>
    <row r="9" spans="1:9" s="3" customFormat="1" ht="15" customHeight="1" x14ac:dyDescent="0.25">
      <c r="A9" s="49" t="s">
        <v>99</v>
      </c>
      <c r="B9" s="49" t="s">
        <v>57</v>
      </c>
      <c r="C9" s="49">
        <f>VLOOKUP(kompl[[#This Row],[name_furn]],furn[],3,0)</f>
        <v>47</v>
      </c>
      <c r="D9" s="50" t="s">
        <v>54</v>
      </c>
      <c r="E9" s="51">
        <v>1</v>
      </c>
      <c r="F9" s="47"/>
      <c r="G9" s="47"/>
      <c r="H9" s="47"/>
      <c r="I9" s="47"/>
    </row>
    <row r="10" spans="1:9" s="3" customFormat="1" ht="15" customHeight="1" x14ac:dyDescent="0.25">
      <c r="A10" s="49" t="s">
        <v>101</v>
      </c>
      <c r="B10" s="49" t="s">
        <v>57</v>
      </c>
      <c r="C10" s="49">
        <f>VLOOKUP(kompl[[#This Row],[name_furn]],furn[],3,0)</f>
        <v>27</v>
      </c>
      <c r="D10" s="50" t="s">
        <v>34</v>
      </c>
      <c r="E10" s="51">
        <v>2</v>
      </c>
      <c r="F10" s="47"/>
      <c r="G10" s="47"/>
      <c r="H10" s="47"/>
      <c r="I10" s="47"/>
    </row>
    <row r="11" spans="1:9" s="3" customFormat="1" ht="15" customHeight="1" x14ac:dyDescent="0.25">
      <c r="A11" s="49" t="s">
        <v>101</v>
      </c>
      <c r="B11" s="49" t="s">
        <v>58</v>
      </c>
      <c r="C11" s="49">
        <f>VLOOKUP(kompl[[#This Row],[name_furn]],furn[],3,0)</f>
        <v>28</v>
      </c>
      <c r="D11" s="50" t="s">
        <v>35</v>
      </c>
      <c r="E11" s="51">
        <v>2</v>
      </c>
      <c r="F11" s="47"/>
      <c r="G11" s="47"/>
      <c r="H11" s="47"/>
      <c r="I11" s="47"/>
    </row>
    <row r="12" spans="1:9" s="3" customFormat="1" ht="15" customHeight="1" x14ac:dyDescent="0.25">
      <c r="A12" s="49" t="s">
        <v>101</v>
      </c>
      <c r="B12" s="52" t="s">
        <v>59</v>
      </c>
      <c r="C12" s="49">
        <f>VLOOKUP(kompl[[#This Row],[name_furn]],furn[],3,0)</f>
        <v>28</v>
      </c>
      <c r="D12" s="50" t="s">
        <v>35</v>
      </c>
      <c r="E12" s="51">
        <v>2</v>
      </c>
      <c r="F12" s="47"/>
      <c r="G12" s="47"/>
      <c r="H12" s="47"/>
      <c r="I12" s="47"/>
    </row>
    <row r="13" spans="1:9" s="3" customFormat="1" ht="15" customHeight="1" x14ac:dyDescent="0.25">
      <c r="A13" s="49" t="s">
        <v>105</v>
      </c>
      <c r="B13" s="49" t="s">
        <v>57</v>
      </c>
      <c r="C13" s="49">
        <f>VLOOKUP(kompl[[#This Row],[name_furn]],furn[],3,0)</f>
        <v>27</v>
      </c>
      <c r="D13" s="50" t="s">
        <v>34</v>
      </c>
      <c r="E13" s="51">
        <v>4</v>
      </c>
      <c r="F13" s="47"/>
      <c r="G13" s="47"/>
      <c r="H13" s="47"/>
      <c r="I13" s="47"/>
    </row>
    <row r="14" spans="1:9" s="3" customFormat="1" ht="15" customHeight="1" x14ac:dyDescent="0.25">
      <c r="A14" s="49" t="s">
        <v>105</v>
      </c>
      <c r="B14" s="49" t="s">
        <v>58</v>
      </c>
      <c r="C14" s="49">
        <f>VLOOKUP(kompl[[#This Row],[name_furn]],furn[],3,0)</f>
        <v>28</v>
      </c>
      <c r="D14" s="50" t="s">
        <v>35</v>
      </c>
      <c r="E14" s="51">
        <v>4</v>
      </c>
      <c r="F14" s="47"/>
      <c r="G14" s="47"/>
      <c r="H14" s="47"/>
      <c r="I14" s="47"/>
    </row>
    <row r="15" spans="1:9" s="3" customFormat="1" ht="15" customHeight="1" x14ac:dyDescent="0.25">
      <c r="A15" s="49" t="s">
        <v>105</v>
      </c>
      <c r="B15" s="52" t="s">
        <v>59</v>
      </c>
      <c r="C15" s="49">
        <f>VLOOKUP(kompl[[#This Row],[name_furn]],furn[],3,0)</f>
        <v>28</v>
      </c>
      <c r="D15" s="50" t="s">
        <v>35</v>
      </c>
      <c r="E15" s="51">
        <v>4</v>
      </c>
      <c r="F15" s="47"/>
      <c r="G15" s="47"/>
      <c r="H15" s="47"/>
      <c r="I15" s="47"/>
    </row>
    <row r="16" spans="1:9" s="3" customFormat="1" ht="15" customHeight="1" x14ac:dyDescent="0.25">
      <c r="A16" s="49" t="s">
        <v>107</v>
      </c>
      <c r="B16" s="49" t="s">
        <v>57</v>
      </c>
      <c r="C16" s="49">
        <f>VLOOKUP(kompl[[#This Row],[name_furn]],furn[],3,0)</f>
        <v>29</v>
      </c>
      <c r="D16" s="50" t="s">
        <v>36</v>
      </c>
      <c r="E16" s="51">
        <v>2</v>
      </c>
      <c r="F16" s="47"/>
      <c r="G16" s="47"/>
      <c r="H16" s="47"/>
      <c r="I16" s="47"/>
    </row>
    <row r="17" spans="1:9" s="3" customFormat="1" ht="15" customHeight="1" x14ac:dyDescent="0.25">
      <c r="A17" s="49" t="s">
        <v>107</v>
      </c>
      <c r="B17" s="49" t="s">
        <v>58</v>
      </c>
      <c r="C17" s="49">
        <f>VLOOKUP(kompl[[#This Row],[name_furn]],furn[],3,0)</f>
        <v>30</v>
      </c>
      <c r="D17" s="50" t="s">
        <v>37</v>
      </c>
      <c r="E17" s="51">
        <v>2</v>
      </c>
      <c r="F17" s="47"/>
      <c r="G17" s="47"/>
      <c r="H17" s="47"/>
      <c r="I17" s="47"/>
    </row>
    <row r="18" spans="1:9" s="3" customFormat="1" ht="15" customHeight="1" x14ac:dyDescent="0.25">
      <c r="A18" s="49" t="s">
        <v>107</v>
      </c>
      <c r="B18" s="52" t="s">
        <v>59</v>
      </c>
      <c r="C18" s="49">
        <f>VLOOKUP(kompl[[#This Row],[name_furn]],furn[],3,0)</f>
        <v>30</v>
      </c>
      <c r="D18" s="50" t="s">
        <v>37</v>
      </c>
      <c r="E18" s="51">
        <v>2</v>
      </c>
      <c r="F18" s="47"/>
      <c r="G18" s="47"/>
      <c r="H18" s="47"/>
      <c r="I18" s="47"/>
    </row>
    <row r="19" spans="1:9" s="3" customFormat="1" ht="15" customHeight="1" x14ac:dyDescent="0.25">
      <c r="A19" s="53" t="s">
        <v>110</v>
      </c>
      <c r="B19" s="49" t="s">
        <v>57</v>
      </c>
      <c r="C19" s="49">
        <f>VLOOKUP(kompl[[#This Row],[name_furn]],furn[],3,0)</f>
        <v>29</v>
      </c>
      <c r="D19" s="50" t="s">
        <v>36</v>
      </c>
      <c r="E19" s="51">
        <v>2</v>
      </c>
      <c r="F19" s="47"/>
      <c r="G19" s="47"/>
      <c r="H19" s="47"/>
      <c r="I19" s="47"/>
    </row>
    <row r="20" spans="1:9" s="3" customFormat="1" ht="15" customHeight="1" x14ac:dyDescent="0.25">
      <c r="A20" s="53" t="s">
        <v>110</v>
      </c>
      <c r="B20" s="49" t="s">
        <v>58</v>
      </c>
      <c r="C20" s="49">
        <f>VLOOKUP(kompl[[#This Row],[name_furn]],furn[],3,0)</f>
        <v>30</v>
      </c>
      <c r="D20" s="50" t="s">
        <v>37</v>
      </c>
      <c r="E20" s="51">
        <v>2</v>
      </c>
      <c r="F20" s="47"/>
      <c r="G20" s="47"/>
      <c r="H20" s="47"/>
      <c r="I20" s="47"/>
    </row>
    <row r="21" spans="1:9" s="3" customFormat="1" ht="15" customHeight="1" x14ac:dyDescent="0.25">
      <c r="A21" s="53" t="s">
        <v>110</v>
      </c>
      <c r="B21" s="52" t="s">
        <v>59</v>
      </c>
      <c r="C21" s="49">
        <f>VLOOKUP(kompl[[#This Row],[name_furn]],furn[],3,0)</f>
        <v>30</v>
      </c>
      <c r="D21" s="50" t="s">
        <v>37</v>
      </c>
      <c r="E21" s="51">
        <v>2</v>
      </c>
      <c r="F21" s="47"/>
      <c r="G21" s="47"/>
      <c r="H21" s="47"/>
      <c r="I21" s="47"/>
    </row>
    <row r="22" spans="1:9" s="3" customFormat="1" ht="15" customHeight="1" x14ac:dyDescent="0.25">
      <c r="A22" s="49" t="s">
        <v>112</v>
      </c>
      <c r="B22" s="49" t="s">
        <v>57</v>
      </c>
      <c r="C22" s="49">
        <f>VLOOKUP(kompl[[#This Row],[name_furn]],furn[],3,0)</f>
        <v>29</v>
      </c>
      <c r="D22" s="50" t="s">
        <v>36</v>
      </c>
      <c r="E22" s="51">
        <v>2</v>
      </c>
      <c r="F22" s="47"/>
      <c r="G22" s="47"/>
      <c r="H22" s="47"/>
      <c r="I22" s="47"/>
    </row>
    <row r="23" spans="1:9" s="3" customFormat="1" ht="15" customHeight="1" x14ac:dyDescent="0.25">
      <c r="A23" s="49" t="s">
        <v>112</v>
      </c>
      <c r="B23" s="49" t="s">
        <v>58</v>
      </c>
      <c r="C23" s="49">
        <f>VLOOKUP(kompl[[#This Row],[name_furn]],furn[],3,0)</f>
        <v>30</v>
      </c>
      <c r="D23" s="50" t="s">
        <v>37</v>
      </c>
      <c r="E23" s="51">
        <v>2</v>
      </c>
      <c r="F23" s="47"/>
      <c r="G23" s="47"/>
      <c r="H23" s="47"/>
      <c r="I23" s="47"/>
    </row>
    <row r="24" spans="1:9" s="3" customFormat="1" ht="15" customHeight="1" x14ac:dyDescent="0.25">
      <c r="A24" s="49" t="s">
        <v>112</v>
      </c>
      <c r="B24" s="52" t="s">
        <v>59</v>
      </c>
      <c r="C24" s="49">
        <f>VLOOKUP(kompl[[#This Row],[name_furn]],furn[],3,0)</f>
        <v>30</v>
      </c>
      <c r="D24" s="50" t="s">
        <v>37</v>
      </c>
      <c r="E24" s="51">
        <v>2</v>
      </c>
      <c r="F24" s="47"/>
      <c r="G24" s="47"/>
      <c r="H24" s="47"/>
      <c r="I24" s="47"/>
    </row>
    <row r="25" spans="1:9" s="3" customFormat="1" ht="15" customHeight="1" x14ac:dyDescent="0.25">
      <c r="A25" s="53" t="s">
        <v>114</v>
      </c>
      <c r="B25" s="49" t="s">
        <v>57</v>
      </c>
      <c r="C25" s="49">
        <f>VLOOKUP(kompl[[#This Row],[name_furn]],furn[],3,0)</f>
        <v>29</v>
      </c>
      <c r="D25" s="50" t="s">
        <v>36</v>
      </c>
      <c r="E25" s="51">
        <v>2</v>
      </c>
      <c r="F25" s="47"/>
      <c r="G25" s="47"/>
      <c r="H25" s="47"/>
      <c r="I25" s="47"/>
    </row>
    <row r="26" spans="1:9" s="3" customFormat="1" ht="15" customHeight="1" x14ac:dyDescent="0.25">
      <c r="A26" s="53" t="s">
        <v>114</v>
      </c>
      <c r="B26" s="49" t="s">
        <v>58</v>
      </c>
      <c r="C26" s="49">
        <f>VLOOKUP(kompl[[#This Row],[name_furn]],furn[],3,0)</f>
        <v>30</v>
      </c>
      <c r="D26" s="50" t="s">
        <v>37</v>
      </c>
      <c r="E26" s="51">
        <v>2</v>
      </c>
      <c r="F26" s="47"/>
      <c r="G26" s="47"/>
      <c r="H26" s="47"/>
      <c r="I26" s="47"/>
    </row>
    <row r="27" spans="1:9" s="3" customFormat="1" ht="15" customHeight="1" x14ac:dyDescent="0.25">
      <c r="A27" s="53" t="s">
        <v>114</v>
      </c>
      <c r="B27" s="52" t="s">
        <v>59</v>
      </c>
      <c r="C27" s="49">
        <f>VLOOKUP(kompl[[#This Row],[name_furn]],furn[],3,0)</f>
        <v>30</v>
      </c>
      <c r="D27" s="50" t="s">
        <v>37</v>
      </c>
      <c r="E27" s="51">
        <v>2</v>
      </c>
      <c r="F27" s="47"/>
      <c r="G27" s="47"/>
      <c r="H27" s="47"/>
      <c r="I27" s="47"/>
    </row>
    <row r="28" spans="1:9" s="3" customFormat="1" ht="15" customHeight="1" x14ac:dyDescent="0.25">
      <c r="A28" s="49" t="s">
        <v>116</v>
      </c>
      <c r="B28" s="49" t="s">
        <v>57</v>
      </c>
      <c r="C28" s="49">
        <f>VLOOKUP(kompl[[#This Row],[name_furn]],furn[],3,0)</f>
        <v>27</v>
      </c>
      <c r="D28" s="50" t="s">
        <v>34</v>
      </c>
      <c r="E28" s="51">
        <v>2</v>
      </c>
      <c r="F28" s="47"/>
      <c r="G28" s="47"/>
      <c r="H28" s="47"/>
      <c r="I28" s="47"/>
    </row>
    <row r="29" spans="1:9" s="3" customFormat="1" ht="15" customHeight="1" x14ac:dyDescent="0.25">
      <c r="A29" s="49" t="s">
        <v>116</v>
      </c>
      <c r="B29" s="49" t="s">
        <v>57</v>
      </c>
      <c r="C29" s="49">
        <f>VLOOKUP(kompl[[#This Row],[name_furn]],furn[],3,0)</f>
        <v>31</v>
      </c>
      <c r="D29" s="50" t="s">
        <v>47</v>
      </c>
      <c r="E29" s="51">
        <v>1</v>
      </c>
      <c r="F29" s="47"/>
      <c r="G29" s="47"/>
      <c r="H29" s="47"/>
      <c r="I29" s="47"/>
    </row>
    <row r="30" spans="1:9" s="3" customFormat="1" ht="15" customHeight="1" x14ac:dyDescent="0.25">
      <c r="A30" s="49" t="s">
        <v>116</v>
      </c>
      <c r="B30" s="49" t="s">
        <v>58</v>
      </c>
      <c r="C30" s="49">
        <f>VLOOKUP(kompl[[#This Row],[name_furn]],furn[],3,0)</f>
        <v>28</v>
      </c>
      <c r="D30" s="50" t="s">
        <v>35</v>
      </c>
      <c r="E30" s="51">
        <v>2</v>
      </c>
      <c r="F30" s="47"/>
      <c r="G30" s="47"/>
      <c r="H30" s="47"/>
      <c r="I30" s="47"/>
    </row>
    <row r="31" spans="1:9" s="3" customFormat="1" ht="15" customHeight="1" x14ac:dyDescent="0.25">
      <c r="A31" s="49" t="s">
        <v>116</v>
      </c>
      <c r="B31" s="49" t="s">
        <v>58</v>
      </c>
      <c r="C31" s="49">
        <f>VLOOKUP(kompl[[#This Row],[name_furn]],furn[],3,0)</f>
        <v>32</v>
      </c>
      <c r="D31" s="50" t="s">
        <v>49</v>
      </c>
      <c r="E31" s="51">
        <v>1</v>
      </c>
      <c r="F31" s="47"/>
      <c r="G31" s="47"/>
      <c r="H31" s="47"/>
      <c r="I31" s="47"/>
    </row>
    <row r="32" spans="1:9" s="3" customFormat="1" ht="15" customHeight="1" x14ac:dyDescent="0.25">
      <c r="A32" s="49" t="s">
        <v>116</v>
      </c>
      <c r="B32" s="49" t="s">
        <v>58</v>
      </c>
      <c r="C32" s="49">
        <f>VLOOKUP(kompl[[#This Row],[name_furn]],furn[],3,0)</f>
        <v>33</v>
      </c>
      <c r="D32" s="50" t="s">
        <v>51</v>
      </c>
      <c r="E32" s="51">
        <v>1</v>
      </c>
      <c r="F32" s="47"/>
      <c r="G32" s="47"/>
      <c r="H32" s="47"/>
      <c r="I32" s="47"/>
    </row>
    <row r="33" spans="1:9" s="3" customFormat="1" ht="15" customHeight="1" x14ac:dyDescent="0.25">
      <c r="A33" s="49" t="s">
        <v>120</v>
      </c>
      <c r="B33" s="49" t="s">
        <v>57</v>
      </c>
      <c r="C33" s="49">
        <f>VLOOKUP(kompl[[#This Row],[name_furn]],furn[],3,0)</f>
        <v>27</v>
      </c>
      <c r="D33" s="50" t="s">
        <v>34</v>
      </c>
      <c r="E33" s="51">
        <v>4</v>
      </c>
      <c r="F33" s="47"/>
      <c r="G33" s="47"/>
      <c r="H33" s="47"/>
      <c r="I33" s="47"/>
    </row>
    <row r="34" spans="1:9" s="3" customFormat="1" ht="15" customHeight="1" x14ac:dyDescent="0.25">
      <c r="A34" s="49" t="s">
        <v>120</v>
      </c>
      <c r="B34" s="49" t="s">
        <v>57</v>
      </c>
      <c r="C34" s="49">
        <f>VLOOKUP(kompl[[#This Row],[name_furn]],furn[],3,0)</f>
        <v>31</v>
      </c>
      <c r="D34" s="50" t="s">
        <v>47</v>
      </c>
      <c r="E34" s="51">
        <v>1</v>
      </c>
      <c r="F34" s="47"/>
      <c r="G34" s="47"/>
      <c r="H34" s="47"/>
      <c r="I34" s="47"/>
    </row>
    <row r="35" spans="1:9" s="3" customFormat="1" ht="15" customHeight="1" x14ac:dyDescent="0.25">
      <c r="A35" s="49" t="s">
        <v>120</v>
      </c>
      <c r="B35" s="49" t="s">
        <v>58</v>
      </c>
      <c r="C35" s="49">
        <f>VLOOKUP(kompl[[#This Row],[name_furn]],furn[],3,0)</f>
        <v>28</v>
      </c>
      <c r="D35" s="50" t="s">
        <v>35</v>
      </c>
      <c r="E35" s="51">
        <v>4</v>
      </c>
      <c r="F35" s="47"/>
      <c r="G35" s="47"/>
      <c r="H35" s="47"/>
      <c r="I35" s="47"/>
    </row>
    <row r="36" spans="1:9" s="3" customFormat="1" ht="15" customHeight="1" x14ac:dyDescent="0.25">
      <c r="A36" s="49" t="s">
        <v>120</v>
      </c>
      <c r="B36" s="49" t="s">
        <v>58</v>
      </c>
      <c r="C36" s="49">
        <f>VLOOKUP(kompl[[#This Row],[name_furn]],furn[],3,0)</f>
        <v>32</v>
      </c>
      <c r="D36" s="50" t="s">
        <v>49</v>
      </c>
      <c r="E36" s="51">
        <v>1</v>
      </c>
      <c r="F36" s="47"/>
      <c r="G36" s="47"/>
      <c r="H36" s="47"/>
      <c r="I36" s="47"/>
    </row>
    <row r="37" spans="1:9" s="3" customFormat="1" ht="15" customHeight="1" x14ac:dyDescent="0.25">
      <c r="A37" s="49" t="s">
        <v>120</v>
      </c>
      <c r="B37" s="49" t="s">
        <v>58</v>
      </c>
      <c r="C37" s="49">
        <f>VLOOKUP(kompl[[#This Row],[name_furn]],furn[],3,0)</f>
        <v>33</v>
      </c>
      <c r="D37" s="50" t="s">
        <v>51</v>
      </c>
      <c r="E37" s="51">
        <v>1</v>
      </c>
      <c r="F37" s="47"/>
      <c r="G37" s="47"/>
      <c r="H37" s="47"/>
      <c r="I37" s="47"/>
    </row>
    <row r="38" spans="1:9" s="3" customFormat="1" ht="15" customHeight="1" x14ac:dyDescent="0.25">
      <c r="A38" s="53" t="s">
        <v>122</v>
      </c>
      <c r="B38" s="49" t="s">
        <v>57</v>
      </c>
      <c r="C38" s="49">
        <f>VLOOKUP(kompl[[#This Row],[name_furn]],furn[],3,0)</f>
        <v>31</v>
      </c>
      <c r="D38" s="50" t="s">
        <v>47</v>
      </c>
      <c r="E38" s="51">
        <v>4</v>
      </c>
      <c r="F38" s="47"/>
      <c r="G38" s="47"/>
      <c r="H38" s="47"/>
      <c r="I38" s="47"/>
    </row>
    <row r="39" spans="1:9" s="3" customFormat="1" ht="15" customHeight="1" x14ac:dyDescent="0.25">
      <c r="A39" s="53" t="s">
        <v>122</v>
      </c>
      <c r="B39" s="49" t="s">
        <v>58</v>
      </c>
      <c r="C39" s="49">
        <f>VLOOKUP(kompl[[#This Row],[name_furn]],furn[],3,0)</f>
        <v>32</v>
      </c>
      <c r="D39" s="50" t="s">
        <v>49</v>
      </c>
      <c r="E39" s="51">
        <v>4</v>
      </c>
      <c r="F39" s="47"/>
      <c r="G39" s="47"/>
      <c r="H39" s="47"/>
      <c r="I39" s="47"/>
    </row>
    <row r="40" spans="1:9" s="3" customFormat="1" ht="15" customHeight="1" x14ac:dyDescent="0.25">
      <c r="A40" s="53" t="s">
        <v>122</v>
      </c>
      <c r="B40" s="49" t="s">
        <v>58</v>
      </c>
      <c r="C40" s="49">
        <f>VLOOKUP(kompl[[#This Row],[name_furn]],furn[],3,0)</f>
        <v>33</v>
      </c>
      <c r="D40" s="50" t="s">
        <v>51</v>
      </c>
      <c r="E40" s="51">
        <v>4</v>
      </c>
      <c r="F40" s="47"/>
      <c r="G40" s="47"/>
      <c r="H40" s="47"/>
      <c r="I40" s="47"/>
    </row>
    <row r="41" spans="1:9" s="3" customFormat="1" ht="15" customHeight="1" x14ac:dyDescent="0.25">
      <c r="A41" s="53" t="s">
        <v>122</v>
      </c>
      <c r="B41" s="52" t="s">
        <v>59</v>
      </c>
      <c r="C41" s="49">
        <f>VLOOKUP(kompl[[#This Row],[name_furn]],furn[],3,0)</f>
        <v>34</v>
      </c>
      <c r="D41" s="50" t="s">
        <v>52</v>
      </c>
      <c r="E41" s="51">
        <v>4</v>
      </c>
      <c r="F41" s="47"/>
      <c r="G41" s="47"/>
      <c r="H41" s="47"/>
      <c r="I41" s="47"/>
    </row>
    <row r="42" spans="1:9" s="3" customFormat="1" ht="15" customHeight="1" x14ac:dyDescent="0.25">
      <c r="A42" s="53" t="s">
        <v>124</v>
      </c>
      <c r="B42" s="49" t="s">
        <v>57</v>
      </c>
      <c r="C42" s="49">
        <f>VLOOKUP(kompl[[#This Row],[name_furn]],furn[],3,0)</f>
        <v>31</v>
      </c>
      <c r="D42" s="50" t="s">
        <v>47</v>
      </c>
      <c r="E42" s="51">
        <v>2</v>
      </c>
      <c r="F42" s="47"/>
      <c r="G42" s="47"/>
      <c r="H42" s="47"/>
      <c r="I42" s="47"/>
    </row>
    <row r="43" spans="1:9" s="3" customFormat="1" ht="15" customHeight="1" x14ac:dyDescent="0.25">
      <c r="A43" s="53" t="s">
        <v>124</v>
      </c>
      <c r="B43" s="49" t="s">
        <v>57</v>
      </c>
      <c r="C43" s="49">
        <f>VLOOKUP(kompl[[#This Row],[name_furn]],furn[],3,0)</f>
        <v>35</v>
      </c>
      <c r="D43" s="50" t="s">
        <v>48</v>
      </c>
      <c r="E43" s="51">
        <v>1</v>
      </c>
      <c r="F43" s="47"/>
      <c r="G43" s="47"/>
      <c r="H43" s="47"/>
      <c r="I43" s="47"/>
    </row>
    <row r="44" spans="1:9" s="3" customFormat="1" ht="15" customHeight="1" x14ac:dyDescent="0.25">
      <c r="A44" s="53" t="s">
        <v>124</v>
      </c>
      <c r="B44" s="49" t="s">
        <v>58</v>
      </c>
      <c r="C44" s="49">
        <f>VLOOKUP(kompl[[#This Row],[name_furn]],furn[],3,0)</f>
        <v>32</v>
      </c>
      <c r="D44" s="50" t="s">
        <v>49</v>
      </c>
      <c r="E44" s="51">
        <v>2</v>
      </c>
      <c r="F44" s="47"/>
      <c r="G44" s="47"/>
      <c r="H44" s="47"/>
      <c r="I44" s="47"/>
    </row>
    <row r="45" spans="1:9" s="3" customFormat="1" ht="15" customHeight="1" x14ac:dyDescent="0.25">
      <c r="A45" s="53" t="s">
        <v>124</v>
      </c>
      <c r="B45" s="49" t="s">
        <v>58</v>
      </c>
      <c r="C45" s="49">
        <f>VLOOKUP(kompl[[#This Row],[name_furn]],furn[],3,0)</f>
        <v>36</v>
      </c>
      <c r="D45" s="50" t="s">
        <v>50</v>
      </c>
      <c r="E45" s="51">
        <v>1</v>
      </c>
      <c r="F45" s="47"/>
      <c r="G45" s="47"/>
      <c r="H45" s="47"/>
      <c r="I45" s="47"/>
    </row>
    <row r="46" spans="1:9" s="3" customFormat="1" ht="15" customHeight="1" x14ac:dyDescent="0.25">
      <c r="A46" s="53" t="s">
        <v>124</v>
      </c>
      <c r="B46" s="49" t="s">
        <v>58</v>
      </c>
      <c r="C46" s="49">
        <f>VLOOKUP(kompl[[#This Row],[name_furn]],furn[],3,0)</f>
        <v>33</v>
      </c>
      <c r="D46" s="50" t="s">
        <v>51</v>
      </c>
      <c r="E46" s="51">
        <v>3</v>
      </c>
      <c r="F46" s="47"/>
      <c r="G46" s="47"/>
      <c r="H46" s="47"/>
      <c r="I46" s="47"/>
    </row>
    <row r="47" spans="1:9" s="3" customFormat="1" ht="15" customHeight="1" x14ac:dyDescent="0.25">
      <c r="A47" s="53" t="s">
        <v>124</v>
      </c>
      <c r="B47" s="52" t="s">
        <v>59</v>
      </c>
      <c r="C47" s="49">
        <f>VLOOKUP(kompl[[#This Row],[name_furn]],furn[],3,0)</f>
        <v>34</v>
      </c>
      <c r="D47" s="50" t="s">
        <v>52</v>
      </c>
      <c r="E47" s="51">
        <v>2</v>
      </c>
      <c r="F47" s="47"/>
      <c r="G47" s="47"/>
      <c r="H47" s="47"/>
      <c r="I47" s="47"/>
    </row>
    <row r="48" spans="1:9" s="3" customFormat="1" ht="15" customHeight="1" x14ac:dyDescent="0.25">
      <c r="A48" s="53" t="s">
        <v>124</v>
      </c>
      <c r="B48" s="52" t="s">
        <v>59</v>
      </c>
      <c r="C48" s="49">
        <f>VLOOKUP(kompl[[#This Row],[name_furn]],furn[],3,0)</f>
        <v>37</v>
      </c>
      <c r="D48" s="50" t="s">
        <v>53</v>
      </c>
      <c r="E48" s="51">
        <v>1</v>
      </c>
      <c r="F48" s="47"/>
      <c r="G48" s="47"/>
      <c r="H48" s="47"/>
      <c r="I48" s="47"/>
    </row>
    <row r="49" spans="1:9" s="3" customFormat="1" ht="15" customHeight="1" x14ac:dyDescent="0.25">
      <c r="A49" s="53" t="s">
        <v>126</v>
      </c>
      <c r="B49" s="49" t="s">
        <v>57</v>
      </c>
      <c r="C49" s="49">
        <f>VLOOKUP(kompl[[#This Row],[name_furn]],furn[],3,0)</f>
        <v>35</v>
      </c>
      <c r="D49" s="50" t="s">
        <v>48</v>
      </c>
      <c r="E49" s="51">
        <v>2</v>
      </c>
      <c r="F49" s="47"/>
      <c r="G49" s="47"/>
      <c r="H49" s="47"/>
      <c r="I49" s="47"/>
    </row>
    <row r="50" spans="1:9" s="3" customFormat="1" ht="15" customHeight="1" x14ac:dyDescent="0.25">
      <c r="A50" s="53" t="s">
        <v>126</v>
      </c>
      <c r="B50" s="49" t="s">
        <v>58</v>
      </c>
      <c r="C50" s="49">
        <f>VLOOKUP(kompl[[#This Row],[name_furn]],furn[],3,0)</f>
        <v>36</v>
      </c>
      <c r="D50" s="50" t="s">
        <v>50</v>
      </c>
      <c r="E50" s="51">
        <v>2</v>
      </c>
      <c r="F50" s="47"/>
      <c r="G50" s="47"/>
      <c r="H50" s="47"/>
      <c r="I50" s="47"/>
    </row>
    <row r="51" spans="1:9" s="3" customFormat="1" ht="15" customHeight="1" x14ac:dyDescent="0.25">
      <c r="A51" s="53" t="s">
        <v>126</v>
      </c>
      <c r="B51" s="49" t="s">
        <v>58</v>
      </c>
      <c r="C51" s="49">
        <f>VLOOKUP(kompl[[#This Row],[name_furn]],furn[],3,0)</f>
        <v>33</v>
      </c>
      <c r="D51" s="50" t="s">
        <v>51</v>
      </c>
      <c r="E51" s="51">
        <v>2</v>
      </c>
      <c r="F51" s="47"/>
      <c r="G51" s="47"/>
      <c r="H51" s="47"/>
      <c r="I51" s="47"/>
    </row>
    <row r="52" spans="1:9" s="3" customFormat="1" ht="15" customHeight="1" x14ac:dyDescent="0.25">
      <c r="A52" s="53" t="s">
        <v>126</v>
      </c>
      <c r="B52" s="52" t="s">
        <v>59</v>
      </c>
      <c r="C52" s="49">
        <f>VLOOKUP(kompl[[#This Row],[name_furn]],furn[],3,0)</f>
        <v>37</v>
      </c>
      <c r="D52" s="50" t="s">
        <v>53</v>
      </c>
      <c r="E52" s="51">
        <v>2</v>
      </c>
      <c r="F52" s="47"/>
      <c r="G52" s="47"/>
      <c r="H52" s="47"/>
      <c r="I52" s="47"/>
    </row>
    <row r="53" spans="1:9" s="3" customFormat="1" ht="15" customHeight="1" x14ac:dyDescent="0.25">
      <c r="A53" s="54" t="s">
        <v>128</v>
      </c>
      <c r="B53" s="49" t="s">
        <v>57</v>
      </c>
      <c r="C53" s="49">
        <f>VLOOKUP(kompl[[#This Row],[name_furn]],furn[],3,0)</f>
        <v>37</v>
      </c>
      <c r="D53" s="50" t="s">
        <v>53</v>
      </c>
      <c r="E53" s="51">
        <v>1</v>
      </c>
      <c r="F53" s="47"/>
      <c r="G53" s="47"/>
      <c r="H53" s="47"/>
      <c r="I53" s="47"/>
    </row>
    <row r="54" spans="1:9" s="3" customFormat="1" ht="15" customHeight="1" x14ac:dyDescent="0.25">
      <c r="A54" s="54" t="s">
        <v>128</v>
      </c>
      <c r="B54" s="49" t="s">
        <v>57</v>
      </c>
      <c r="C54" s="49">
        <f>VLOOKUP(kompl[[#This Row],[name_furn]],furn[],3,0)</f>
        <v>38</v>
      </c>
      <c r="D54" s="50" t="s">
        <v>74</v>
      </c>
      <c r="E54" s="51">
        <v>1</v>
      </c>
      <c r="F54" s="47"/>
      <c r="G54" s="47"/>
      <c r="H54" s="47"/>
      <c r="I54" s="47"/>
    </row>
    <row r="55" spans="1:9" s="3" customFormat="1" ht="15" customHeight="1" x14ac:dyDescent="0.25">
      <c r="A55" s="53" t="s">
        <v>132</v>
      </c>
      <c r="B55" s="49" t="s">
        <v>58</v>
      </c>
      <c r="C55" s="49">
        <f>VLOOKUP(kompl[[#This Row],[name_furn]],furn[],3,0)</f>
        <v>39</v>
      </c>
      <c r="D55" s="50" t="s">
        <v>46</v>
      </c>
      <c r="E55" s="51">
        <v>1</v>
      </c>
      <c r="F55" s="47"/>
      <c r="G55" s="47"/>
      <c r="H55" s="47"/>
      <c r="I55" s="47"/>
    </row>
    <row r="56" spans="1:9" s="3" customFormat="1" ht="15" customHeight="1" x14ac:dyDescent="0.25">
      <c r="A56" s="53" t="s">
        <v>132</v>
      </c>
      <c r="B56" s="49" t="s">
        <v>58</v>
      </c>
      <c r="C56" s="49">
        <f>VLOOKUP(kompl[[#This Row],[name_furn]],furn[],3,0)</f>
        <v>33</v>
      </c>
      <c r="D56" s="50" t="s">
        <v>51</v>
      </c>
      <c r="E56" s="51">
        <v>1</v>
      </c>
      <c r="F56" s="47"/>
      <c r="G56" s="47"/>
      <c r="H56" s="47"/>
      <c r="I56" s="47"/>
    </row>
    <row r="57" spans="1:9" s="3" customFormat="1" ht="15" customHeight="1" x14ac:dyDescent="0.25">
      <c r="A57" s="53" t="s">
        <v>136</v>
      </c>
      <c r="B57" s="49" t="s">
        <v>57</v>
      </c>
      <c r="C57" s="49">
        <f>VLOOKUP(kompl[[#This Row],[name_furn]],furn[],3,0)</f>
        <v>40</v>
      </c>
      <c r="D57" s="50" t="s">
        <v>292</v>
      </c>
      <c r="E57" s="51">
        <v>2</v>
      </c>
      <c r="F57" s="47"/>
      <c r="G57" s="47"/>
      <c r="H57" s="47"/>
      <c r="I57" s="47"/>
    </row>
    <row r="58" spans="1:9" s="3" customFormat="1" ht="15" customHeight="1" x14ac:dyDescent="0.25">
      <c r="A58" s="53" t="s">
        <v>136</v>
      </c>
      <c r="B58" s="49" t="s">
        <v>58</v>
      </c>
      <c r="C58" s="49">
        <f>VLOOKUP(kompl[[#This Row],[name_furn]],furn[],3,0)</f>
        <v>41</v>
      </c>
      <c r="D58" s="50" t="s">
        <v>38</v>
      </c>
      <c r="E58" s="51">
        <v>2</v>
      </c>
      <c r="F58" s="47"/>
      <c r="G58" s="47"/>
      <c r="H58" s="47"/>
      <c r="I58" s="47"/>
    </row>
    <row r="59" spans="1:9" s="3" customFormat="1" ht="15" customHeight="1" x14ac:dyDescent="0.25">
      <c r="A59" s="53" t="s">
        <v>136</v>
      </c>
      <c r="B59" s="52" t="s">
        <v>59</v>
      </c>
      <c r="C59" s="49">
        <f>VLOOKUP(kompl[[#This Row],[name_furn]],furn[],3,0)</f>
        <v>41</v>
      </c>
      <c r="D59" s="50" t="s">
        <v>38</v>
      </c>
      <c r="E59" s="51">
        <v>2</v>
      </c>
      <c r="F59" s="47"/>
      <c r="G59" s="47"/>
      <c r="H59" s="47"/>
      <c r="I59" s="47"/>
    </row>
    <row r="60" spans="1:9" s="3" customFormat="1" ht="15" customHeight="1" x14ac:dyDescent="0.25">
      <c r="A60" s="55" t="s">
        <v>142</v>
      </c>
      <c r="B60" s="49" t="s">
        <v>57</v>
      </c>
      <c r="C60" s="49">
        <f>VLOOKUP(kompl[[#This Row],[name_furn]],furn[],3,0)</f>
        <v>29</v>
      </c>
      <c r="D60" s="50" t="s">
        <v>36</v>
      </c>
      <c r="E60" s="51">
        <v>2</v>
      </c>
      <c r="F60" s="47"/>
      <c r="G60" s="47"/>
      <c r="H60" s="47"/>
      <c r="I60" s="47"/>
    </row>
    <row r="61" spans="1:9" s="3" customFormat="1" ht="15" customHeight="1" x14ac:dyDescent="0.25">
      <c r="A61" s="55" t="s">
        <v>142</v>
      </c>
      <c r="B61" s="49" t="s">
        <v>58</v>
      </c>
      <c r="C61" s="49">
        <f>VLOOKUP(kompl[[#This Row],[name_furn]],furn[],3,0)</f>
        <v>30</v>
      </c>
      <c r="D61" s="50" t="s">
        <v>37</v>
      </c>
      <c r="E61" s="51">
        <v>2</v>
      </c>
      <c r="F61" s="47"/>
      <c r="G61" s="47"/>
      <c r="H61" s="47"/>
      <c r="I61" s="47"/>
    </row>
    <row r="62" spans="1:9" s="3" customFormat="1" ht="15" customHeight="1" x14ac:dyDescent="0.25">
      <c r="A62" s="55" t="s">
        <v>144</v>
      </c>
      <c r="B62" s="49" t="s">
        <v>57</v>
      </c>
      <c r="C62" s="49">
        <f>VLOOKUP(kompl[[#This Row],[name_furn]],furn[],3,0)</f>
        <v>27</v>
      </c>
      <c r="D62" s="50" t="s">
        <v>34</v>
      </c>
      <c r="E62" s="51">
        <v>2</v>
      </c>
      <c r="F62" s="47"/>
      <c r="G62" s="47"/>
      <c r="H62" s="47"/>
      <c r="I62" s="47"/>
    </row>
    <row r="63" spans="1:9" s="3" customFormat="1" ht="15" customHeight="1" x14ac:dyDescent="0.25">
      <c r="A63" s="55" t="s">
        <v>146</v>
      </c>
      <c r="B63" s="49" t="s">
        <v>57</v>
      </c>
      <c r="C63" s="49">
        <f>VLOOKUP(kompl[[#This Row],[name_furn]],furn[],3,0)</f>
        <v>27</v>
      </c>
      <c r="D63" s="50" t="s">
        <v>34</v>
      </c>
      <c r="E63" s="51">
        <v>4</v>
      </c>
      <c r="F63" s="47"/>
      <c r="G63" s="47"/>
      <c r="H63" s="47"/>
      <c r="I63" s="47"/>
    </row>
    <row r="64" spans="1:9" s="3" customFormat="1" ht="15" customHeight="1" x14ac:dyDescent="0.25">
      <c r="A64" s="55" t="s">
        <v>148</v>
      </c>
      <c r="B64" s="49" t="s">
        <v>57</v>
      </c>
      <c r="C64" s="49">
        <f>VLOOKUP(kompl[[#This Row],[name_furn]],furn[],3,0)</f>
        <v>37</v>
      </c>
      <c r="D64" s="50" t="s">
        <v>53</v>
      </c>
      <c r="E64" s="51">
        <v>2</v>
      </c>
      <c r="F64" s="47"/>
      <c r="G64" s="47"/>
      <c r="H64" s="47"/>
      <c r="I64" s="47"/>
    </row>
    <row r="65" spans="1:9" s="3" customFormat="1" ht="15" customHeight="1" x14ac:dyDescent="0.25">
      <c r="A65" s="55" t="s">
        <v>150</v>
      </c>
      <c r="B65" s="49" t="s">
        <v>57</v>
      </c>
      <c r="C65" s="49">
        <f>VLOOKUP(kompl[[#This Row],[name_furn]],furn[],3,0)</f>
        <v>31</v>
      </c>
      <c r="D65" s="50" t="s">
        <v>47</v>
      </c>
      <c r="E65" s="51">
        <v>2</v>
      </c>
      <c r="F65" s="47"/>
      <c r="G65" s="47"/>
      <c r="H65" s="47"/>
      <c r="I65" s="47"/>
    </row>
    <row r="66" spans="1:9" s="3" customFormat="1" ht="15" customHeight="1" x14ac:dyDescent="0.25">
      <c r="A66" s="55" t="s">
        <v>150</v>
      </c>
      <c r="B66" s="49" t="s">
        <v>57</v>
      </c>
      <c r="C66" s="49">
        <f>VLOOKUP(kompl[[#This Row],[name_furn]],furn[],3,0)</f>
        <v>35</v>
      </c>
      <c r="D66" s="50" t="s">
        <v>48</v>
      </c>
      <c r="E66" s="51">
        <v>1</v>
      </c>
      <c r="F66" s="47"/>
      <c r="G66" s="47"/>
      <c r="H66" s="47"/>
      <c r="I66" s="47"/>
    </row>
    <row r="67" spans="1:9" s="3" customFormat="1" ht="15" customHeight="1" x14ac:dyDescent="0.25">
      <c r="A67" s="55" t="s">
        <v>152</v>
      </c>
      <c r="B67" s="49" t="s">
        <v>57</v>
      </c>
      <c r="C67" s="49">
        <f>VLOOKUP(kompl[[#This Row],[name_furn]],furn[],3,0)</f>
        <v>46</v>
      </c>
      <c r="D67" s="50" t="s">
        <v>286</v>
      </c>
      <c r="E67" s="51">
        <v>1</v>
      </c>
      <c r="F67" s="47"/>
      <c r="G67" s="47"/>
      <c r="H67" s="47"/>
      <c r="I67" s="47"/>
    </row>
    <row r="68" spans="1:9" s="3" customFormat="1" ht="15" customHeight="1" x14ac:dyDescent="0.25">
      <c r="A68" s="49" t="s">
        <v>154</v>
      </c>
      <c r="B68" s="49" t="s">
        <v>57</v>
      </c>
      <c r="C68" s="49">
        <f>VLOOKUP(kompl[[#This Row],[name_furn]],furn[],3,0)</f>
        <v>47</v>
      </c>
      <c r="D68" s="50" t="s">
        <v>54</v>
      </c>
      <c r="E68" s="51">
        <v>1</v>
      </c>
      <c r="F68" s="47"/>
      <c r="G68" s="47"/>
      <c r="H68" s="47"/>
      <c r="I68" s="47"/>
    </row>
    <row r="69" spans="1:9" s="3" customFormat="1" ht="15" customHeight="1" x14ac:dyDescent="0.25">
      <c r="A69" s="52" t="s">
        <v>156</v>
      </c>
      <c r="B69" s="49" t="s">
        <v>57</v>
      </c>
      <c r="C69" s="49">
        <f>VLOOKUP(kompl[[#This Row],[name_furn]],furn[],3,0)</f>
        <v>27</v>
      </c>
      <c r="D69" s="50" t="s">
        <v>34</v>
      </c>
      <c r="E69" s="51">
        <v>2</v>
      </c>
      <c r="F69" s="47"/>
      <c r="G69" s="47"/>
      <c r="H69" s="47"/>
      <c r="I69" s="47"/>
    </row>
    <row r="70" spans="1:9" s="3" customFormat="1" ht="15" customHeight="1" x14ac:dyDescent="0.25">
      <c r="A70" s="52" t="s">
        <v>156</v>
      </c>
      <c r="B70" s="49" t="s">
        <v>58</v>
      </c>
      <c r="C70" s="49">
        <f>VLOOKUP(kompl[[#This Row],[name_furn]],furn[],3,0)</f>
        <v>28</v>
      </c>
      <c r="D70" s="50" t="s">
        <v>35</v>
      </c>
      <c r="E70" s="51">
        <v>2</v>
      </c>
      <c r="F70" s="47"/>
      <c r="G70" s="47"/>
      <c r="H70" s="47"/>
      <c r="I70" s="47"/>
    </row>
    <row r="71" spans="1:9" s="3" customFormat="1" ht="15" customHeight="1" x14ac:dyDescent="0.25">
      <c r="A71" s="52" t="s">
        <v>158</v>
      </c>
      <c r="B71" s="49" t="s">
        <v>57</v>
      </c>
      <c r="C71" s="49">
        <f>VLOOKUP(kompl[[#This Row],[name_furn]],furn[],3,0)</f>
        <v>27</v>
      </c>
      <c r="D71" s="50" t="s">
        <v>34</v>
      </c>
      <c r="E71" s="51">
        <v>2</v>
      </c>
      <c r="F71" s="47"/>
      <c r="G71" s="47"/>
      <c r="H71" s="47"/>
      <c r="I71" s="47"/>
    </row>
    <row r="72" spans="1:9" s="3" customFormat="1" ht="15" customHeight="1" x14ac:dyDescent="0.25">
      <c r="A72" s="52" t="s">
        <v>158</v>
      </c>
      <c r="B72" s="49" t="s">
        <v>58</v>
      </c>
      <c r="C72" s="49">
        <f>VLOOKUP(kompl[[#This Row],[name_furn]],furn[],3,0)</f>
        <v>28</v>
      </c>
      <c r="D72" s="50" t="s">
        <v>35</v>
      </c>
      <c r="E72" s="51">
        <v>2</v>
      </c>
      <c r="F72" s="47"/>
      <c r="G72" s="47"/>
      <c r="H72" s="47"/>
      <c r="I72" s="47"/>
    </row>
    <row r="73" spans="1:9" s="3" customFormat="1" ht="15" customHeight="1" x14ac:dyDescent="0.25">
      <c r="A73" s="52" t="s">
        <v>160</v>
      </c>
      <c r="B73" s="49" t="s">
        <v>57</v>
      </c>
      <c r="C73" s="49">
        <f>VLOOKUP(kompl[[#This Row],[name_furn]],furn[],3,0)</f>
        <v>29</v>
      </c>
      <c r="D73" s="50" t="s">
        <v>36</v>
      </c>
      <c r="E73" s="51">
        <v>2</v>
      </c>
      <c r="F73" s="47"/>
      <c r="G73" s="47"/>
      <c r="H73" s="47"/>
      <c r="I73" s="47"/>
    </row>
    <row r="74" spans="1:9" s="3" customFormat="1" ht="15" customHeight="1" x14ac:dyDescent="0.25">
      <c r="A74" s="52" t="s">
        <v>162</v>
      </c>
      <c r="B74" s="49" t="s">
        <v>57</v>
      </c>
      <c r="C74" s="49">
        <f>VLOOKUP(kompl[[#This Row],[name_furn]],furn[],3,0)</f>
        <v>29</v>
      </c>
      <c r="D74" s="50" t="s">
        <v>36</v>
      </c>
      <c r="E74" s="51">
        <v>2</v>
      </c>
      <c r="F74" s="47"/>
      <c r="G74" s="47"/>
      <c r="H74" s="47"/>
      <c r="I74" s="47"/>
    </row>
    <row r="75" spans="1:9" s="3" customFormat="1" ht="15" customHeight="1" x14ac:dyDescent="0.25">
      <c r="A75" s="56" t="s">
        <v>170</v>
      </c>
      <c r="B75" s="49" t="s">
        <v>57</v>
      </c>
      <c r="C75" s="49">
        <f>VLOOKUP(kompl[[#This Row],[name_furn]],furn[],3,0)</f>
        <v>27</v>
      </c>
      <c r="D75" s="50" t="s">
        <v>34</v>
      </c>
      <c r="E75" s="51">
        <v>2</v>
      </c>
      <c r="F75" s="47" t="s">
        <v>295</v>
      </c>
      <c r="G75" s="50" t="s">
        <v>34</v>
      </c>
      <c r="H75" s="51">
        <v>3</v>
      </c>
      <c r="I75" s="47"/>
    </row>
    <row r="76" spans="1:9" s="3" customFormat="1" ht="15" customHeight="1" x14ac:dyDescent="0.25">
      <c r="A76" s="56" t="s">
        <v>170</v>
      </c>
      <c r="B76" s="49" t="s">
        <v>58</v>
      </c>
      <c r="C76" s="49">
        <f>VLOOKUP(kompl[[#This Row],[name_furn]],furn[],3,0)</f>
        <v>28</v>
      </c>
      <c r="D76" s="50" t="s">
        <v>35</v>
      </c>
      <c r="E76" s="51">
        <v>2</v>
      </c>
      <c r="F76" s="47" t="s">
        <v>295</v>
      </c>
      <c r="G76" s="50" t="s">
        <v>35</v>
      </c>
      <c r="H76" s="51">
        <v>3</v>
      </c>
      <c r="I76" s="47"/>
    </row>
    <row r="77" spans="1:9" s="3" customFormat="1" ht="15" customHeight="1" x14ac:dyDescent="0.25">
      <c r="A77" s="56" t="s">
        <v>170</v>
      </c>
      <c r="B77" s="52" t="s">
        <v>59</v>
      </c>
      <c r="C77" s="49">
        <f>VLOOKUP(kompl[[#This Row],[name_furn]],furn[],3,0)</f>
        <v>28</v>
      </c>
      <c r="D77" s="50" t="s">
        <v>35</v>
      </c>
      <c r="E77" s="51">
        <v>2</v>
      </c>
      <c r="F77" s="47" t="s">
        <v>295</v>
      </c>
      <c r="G77" s="50" t="s">
        <v>35</v>
      </c>
      <c r="H77" s="51">
        <v>3</v>
      </c>
      <c r="I77" s="47"/>
    </row>
    <row r="78" spans="1:9" s="3" customFormat="1" ht="15" customHeight="1" x14ac:dyDescent="0.25">
      <c r="A78" s="56" t="s">
        <v>172</v>
      </c>
      <c r="B78" s="49" t="s">
        <v>57</v>
      </c>
      <c r="C78" s="49">
        <f>VLOOKUP(kompl[[#This Row],[name_furn]],furn[],3,0)</f>
        <v>27</v>
      </c>
      <c r="D78" s="50" t="s">
        <v>34</v>
      </c>
      <c r="E78" s="51">
        <v>2</v>
      </c>
      <c r="F78" s="47"/>
      <c r="G78" s="47"/>
      <c r="H78" s="47"/>
      <c r="I78" s="47"/>
    </row>
    <row r="79" spans="1:9" s="3" customFormat="1" ht="15" customHeight="1" x14ac:dyDescent="0.25">
      <c r="A79" s="56" t="s">
        <v>172</v>
      </c>
      <c r="B79" s="49" t="s">
        <v>58</v>
      </c>
      <c r="C79" s="49">
        <f>VLOOKUP(kompl[[#This Row],[name_furn]],furn[],3,0)</f>
        <v>28</v>
      </c>
      <c r="D79" s="50" t="s">
        <v>35</v>
      </c>
      <c r="E79" s="51">
        <v>2</v>
      </c>
      <c r="F79" s="47"/>
      <c r="G79" s="47"/>
      <c r="H79" s="47"/>
      <c r="I79" s="47"/>
    </row>
    <row r="80" spans="1:9" s="3" customFormat="1" ht="15" customHeight="1" x14ac:dyDescent="0.25">
      <c r="A80" s="56" t="s">
        <v>172</v>
      </c>
      <c r="B80" s="52" t="s">
        <v>59</v>
      </c>
      <c r="C80" s="49">
        <f>VLOOKUP(kompl[[#This Row],[name_furn]],furn[],3,0)</f>
        <v>28</v>
      </c>
      <c r="D80" s="50" t="s">
        <v>35</v>
      </c>
      <c r="E80" s="51">
        <v>2</v>
      </c>
      <c r="F80" s="47"/>
      <c r="G80" s="47"/>
      <c r="H80" s="47"/>
      <c r="I80" s="47"/>
    </row>
    <row r="81" spans="1:9" s="3" customFormat="1" ht="15" customHeight="1" x14ac:dyDescent="0.25">
      <c r="A81" s="56" t="s">
        <v>175</v>
      </c>
      <c r="B81" s="49" t="s">
        <v>57</v>
      </c>
      <c r="C81" s="49">
        <f>VLOOKUP(kompl[[#This Row],[name_furn]],furn[],3,0)</f>
        <v>48</v>
      </c>
      <c r="D81" s="57" t="s">
        <v>43</v>
      </c>
      <c r="E81" s="51">
        <v>1</v>
      </c>
      <c r="F81" s="47" t="s">
        <v>296</v>
      </c>
      <c r="G81" s="47" t="s">
        <v>287</v>
      </c>
      <c r="H81" s="47">
        <v>1</v>
      </c>
      <c r="I81" s="47"/>
    </row>
    <row r="82" spans="1:9" s="3" customFormat="1" ht="15" customHeight="1" x14ac:dyDescent="0.25">
      <c r="A82" s="56" t="s">
        <v>175</v>
      </c>
      <c r="B82" s="49" t="s">
        <v>58</v>
      </c>
      <c r="C82" s="49">
        <f>VLOOKUP(kompl[[#This Row],[name_furn]],furn[],3,0)</f>
        <v>50</v>
      </c>
      <c r="D82" s="50" t="s">
        <v>44</v>
      </c>
      <c r="E82" s="51">
        <v>1</v>
      </c>
      <c r="F82" s="47"/>
      <c r="G82" s="47"/>
      <c r="H82" s="47"/>
      <c r="I82" s="47"/>
    </row>
    <row r="83" spans="1:9" s="3" customFormat="1" ht="15" customHeight="1" x14ac:dyDescent="0.25">
      <c r="A83" s="56" t="s">
        <v>175</v>
      </c>
      <c r="B83" s="49" t="s">
        <v>58</v>
      </c>
      <c r="C83" s="49">
        <f>VLOOKUP(kompl[[#This Row],[name_furn]],furn[],3,0)</f>
        <v>28</v>
      </c>
      <c r="D83" s="50" t="s">
        <v>35</v>
      </c>
      <c r="E83" s="51">
        <v>2</v>
      </c>
      <c r="F83" s="47"/>
      <c r="G83" s="47"/>
      <c r="H83" s="47"/>
      <c r="I83" s="47"/>
    </row>
    <row r="84" spans="1:9" s="3" customFormat="1" ht="15" customHeight="1" x14ac:dyDescent="0.25">
      <c r="A84" s="56" t="s">
        <v>175</v>
      </c>
      <c r="B84" s="52" t="s">
        <v>59</v>
      </c>
      <c r="C84" s="49">
        <f>VLOOKUP(kompl[[#This Row],[name_furn]],furn[],3,0)</f>
        <v>50</v>
      </c>
      <c r="D84" s="50" t="s">
        <v>44</v>
      </c>
      <c r="E84" s="51">
        <v>1</v>
      </c>
      <c r="F84" s="47"/>
      <c r="G84" s="47"/>
      <c r="H84" s="47"/>
      <c r="I84" s="47"/>
    </row>
    <row r="85" spans="1:9" s="3" customFormat="1" ht="15" customHeight="1" x14ac:dyDescent="0.25">
      <c r="A85" s="56" t="s">
        <v>175</v>
      </c>
      <c r="B85" s="52" t="s">
        <v>59</v>
      </c>
      <c r="C85" s="49">
        <f>VLOOKUP(kompl[[#This Row],[name_furn]],furn[],3,0)</f>
        <v>28</v>
      </c>
      <c r="D85" s="50" t="s">
        <v>35</v>
      </c>
      <c r="E85" s="51">
        <v>2</v>
      </c>
      <c r="F85" s="47"/>
      <c r="G85" s="47"/>
      <c r="H85" s="47"/>
      <c r="I85" s="47"/>
    </row>
    <row r="86" spans="1:9" s="3" customFormat="1" ht="15" customHeight="1" x14ac:dyDescent="0.25">
      <c r="A86" s="56" t="s">
        <v>178</v>
      </c>
      <c r="B86" s="49" t="s">
        <v>57</v>
      </c>
      <c r="C86" s="49">
        <f>VLOOKUP(kompl[[#This Row],[name_furn]],furn[],3,0)</f>
        <v>48</v>
      </c>
      <c r="D86" s="57" t="s">
        <v>43</v>
      </c>
      <c r="E86" s="51">
        <v>1</v>
      </c>
      <c r="F86" s="47" t="s">
        <v>296</v>
      </c>
      <c r="G86" s="47" t="s">
        <v>287</v>
      </c>
      <c r="H86" s="47">
        <v>1</v>
      </c>
      <c r="I86" s="47"/>
    </row>
    <row r="87" spans="1:9" s="3" customFormat="1" ht="15" customHeight="1" x14ac:dyDescent="0.25">
      <c r="A87" s="56" t="s">
        <v>178</v>
      </c>
      <c r="B87" s="49" t="s">
        <v>58</v>
      </c>
      <c r="C87" s="49">
        <f>VLOOKUP(kompl[[#This Row],[name_furn]],furn[],3,0)</f>
        <v>50</v>
      </c>
      <c r="D87" s="50" t="s">
        <v>44</v>
      </c>
      <c r="E87" s="51">
        <v>1</v>
      </c>
      <c r="F87" s="47"/>
      <c r="G87" s="47"/>
      <c r="H87" s="47"/>
      <c r="I87" s="47"/>
    </row>
    <row r="88" spans="1:9" s="3" customFormat="1" ht="15" customHeight="1" x14ac:dyDescent="0.25">
      <c r="A88" s="56" t="s">
        <v>178</v>
      </c>
      <c r="B88" s="49" t="s">
        <v>58</v>
      </c>
      <c r="C88" s="49">
        <f>VLOOKUP(kompl[[#This Row],[name_furn]],furn[],3,0)</f>
        <v>28</v>
      </c>
      <c r="D88" s="50" t="s">
        <v>35</v>
      </c>
      <c r="E88" s="51">
        <v>2</v>
      </c>
      <c r="F88" s="47"/>
      <c r="G88" s="47"/>
      <c r="H88" s="47"/>
      <c r="I88" s="47"/>
    </row>
    <row r="89" spans="1:9" s="3" customFormat="1" ht="15" customHeight="1" x14ac:dyDescent="0.25">
      <c r="A89" s="56" t="s">
        <v>178</v>
      </c>
      <c r="B89" s="52" t="s">
        <v>59</v>
      </c>
      <c r="C89" s="49">
        <f>VLOOKUP(kompl[[#This Row],[name_furn]],furn[],3,0)</f>
        <v>50</v>
      </c>
      <c r="D89" s="50" t="s">
        <v>44</v>
      </c>
      <c r="E89" s="51">
        <v>1</v>
      </c>
      <c r="F89" s="47"/>
      <c r="G89" s="47"/>
      <c r="H89" s="47"/>
      <c r="I89" s="47"/>
    </row>
    <row r="90" spans="1:9" s="3" customFormat="1" ht="15" customHeight="1" x14ac:dyDescent="0.25">
      <c r="A90" s="56" t="s">
        <v>178</v>
      </c>
      <c r="B90" s="52" t="s">
        <v>59</v>
      </c>
      <c r="C90" s="49">
        <f>VLOOKUP(kompl[[#This Row],[name_furn]],furn[],3,0)</f>
        <v>28</v>
      </c>
      <c r="D90" s="50" t="s">
        <v>35</v>
      </c>
      <c r="E90" s="51">
        <v>2</v>
      </c>
      <c r="F90" s="47"/>
      <c r="G90" s="47"/>
      <c r="H90" s="47"/>
      <c r="I90" s="47"/>
    </row>
    <row r="91" spans="1:9" s="3" customFormat="1" ht="15" customHeight="1" x14ac:dyDescent="0.25">
      <c r="A91" s="56" t="s">
        <v>180</v>
      </c>
      <c r="B91" s="49" t="s">
        <v>57</v>
      </c>
      <c r="C91" s="49">
        <f>VLOOKUP(kompl[[#This Row],[name_furn]],furn[],3,0)</f>
        <v>27</v>
      </c>
      <c r="D91" s="50" t="s">
        <v>34</v>
      </c>
      <c r="E91" s="51">
        <v>4</v>
      </c>
      <c r="F91" s="47" t="s">
        <v>295</v>
      </c>
      <c r="G91" s="50" t="s">
        <v>34</v>
      </c>
      <c r="H91" s="51">
        <v>6</v>
      </c>
      <c r="I91" s="47"/>
    </row>
    <row r="92" spans="1:9" s="3" customFormat="1" ht="15" customHeight="1" x14ac:dyDescent="0.25">
      <c r="A92" s="56" t="s">
        <v>180</v>
      </c>
      <c r="B92" s="49" t="s">
        <v>58</v>
      </c>
      <c r="C92" s="49">
        <f>VLOOKUP(kompl[[#This Row],[name_furn]],furn[],3,0)</f>
        <v>28</v>
      </c>
      <c r="D92" s="50" t="s">
        <v>35</v>
      </c>
      <c r="E92" s="51">
        <v>4</v>
      </c>
      <c r="F92" s="47" t="s">
        <v>295</v>
      </c>
      <c r="G92" s="50" t="s">
        <v>35</v>
      </c>
      <c r="H92" s="51">
        <v>6</v>
      </c>
      <c r="I92" s="47"/>
    </row>
    <row r="93" spans="1:9" s="3" customFormat="1" ht="15" customHeight="1" x14ac:dyDescent="0.25">
      <c r="A93" s="56" t="s">
        <v>180</v>
      </c>
      <c r="B93" s="52" t="s">
        <v>59</v>
      </c>
      <c r="C93" s="49">
        <f>VLOOKUP(kompl[[#This Row],[name_furn]],furn[],3,0)</f>
        <v>28</v>
      </c>
      <c r="D93" s="50" t="s">
        <v>35</v>
      </c>
      <c r="E93" s="51">
        <v>4</v>
      </c>
      <c r="F93" s="47" t="s">
        <v>295</v>
      </c>
      <c r="G93" s="50" t="s">
        <v>35</v>
      </c>
      <c r="H93" s="51">
        <v>6</v>
      </c>
      <c r="I93" s="47"/>
    </row>
    <row r="94" spans="1:9" s="3" customFormat="1" ht="15" customHeight="1" x14ac:dyDescent="0.25">
      <c r="A94" s="56" t="s">
        <v>182</v>
      </c>
      <c r="B94" s="49" t="s">
        <v>57</v>
      </c>
      <c r="C94" s="49">
        <f>VLOOKUP(kompl[[#This Row],[name_furn]],furn[],3,0)</f>
        <v>51</v>
      </c>
      <c r="D94" s="50" t="s">
        <v>45</v>
      </c>
      <c r="E94" s="51">
        <v>1</v>
      </c>
      <c r="F94" s="47"/>
      <c r="G94" s="47"/>
      <c r="H94" s="47"/>
      <c r="I94" s="47"/>
    </row>
    <row r="95" spans="1:9" s="3" customFormat="1" ht="15" customHeight="1" x14ac:dyDescent="0.25">
      <c r="A95" s="56" t="s">
        <v>184</v>
      </c>
      <c r="B95" s="49" t="s">
        <v>57</v>
      </c>
      <c r="C95" s="49">
        <f>VLOOKUP(kompl[[#This Row],[name_furn]],furn[],3,0)</f>
        <v>29</v>
      </c>
      <c r="D95" s="50" t="s">
        <v>36</v>
      </c>
      <c r="E95" s="51">
        <v>2</v>
      </c>
      <c r="F95" s="47" t="s">
        <v>295</v>
      </c>
      <c r="G95" s="50" t="s">
        <v>36</v>
      </c>
      <c r="H95" s="51">
        <v>3</v>
      </c>
      <c r="I95" s="47"/>
    </row>
    <row r="96" spans="1:9" s="3" customFormat="1" ht="15" customHeight="1" x14ac:dyDescent="0.25">
      <c r="A96" s="56" t="s">
        <v>184</v>
      </c>
      <c r="B96" s="49" t="s">
        <v>58</v>
      </c>
      <c r="C96" s="49">
        <f>VLOOKUP(kompl[[#This Row],[name_furn]],furn[],3,0)</f>
        <v>30</v>
      </c>
      <c r="D96" s="50" t="s">
        <v>37</v>
      </c>
      <c r="E96" s="51">
        <v>2</v>
      </c>
      <c r="F96" s="47" t="s">
        <v>295</v>
      </c>
      <c r="G96" s="50" t="s">
        <v>37</v>
      </c>
      <c r="H96" s="51">
        <v>3</v>
      </c>
      <c r="I96" s="47"/>
    </row>
    <row r="97" spans="1:9" s="3" customFormat="1" ht="15" customHeight="1" x14ac:dyDescent="0.25">
      <c r="A97" s="56" t="s">
        <v>184</v>
      </c>
      <c r="B97" s="52" t="s">
        <v>59</v>
      </c>
      <c r="C97" s="49">
        <f>VLOOKUP(kompl[[#This Row],[name_furn]],furn[],3,0)</f>
        <v>30</v>
      </c>
      <c r="D97" s="50" t="s">
        <v>37</v>
      </c>
      <c r="E97" s="51">
        <v>2</v>
      </c>
      <c r="F97" s="47" t="s">
        <v>295</v>
      </c>
      <c r="G97" s="50" t="s">
        <v>37</v>
      </c>
      <c r="H97" s="51">
        <v>3</v>
      </c>
      <c r="I97" s="47"/>
    </row>
    <row r="98" spans="1:9" s="3" customFormat="1" ht="15" customHeight="1" x14ac:dyDescent="0.25">
      <c r="A98" s="58" t="s">
        <v>186</v>
      </c>
      <c r="B98" s="49" t="s">
        <v>57</v>
      </c>
      <c r="C98" s="49">
        <f>VLOOKUP(kompl[[#This Row],[name_furn]],furn[],3,0)</f>
        <v>27</v>
      </c>
      <c r="D98" s="50" t="s">
        <v>34</v>
      </c>
      <c r="E98" s="51">
        <v>2</v>
      </c>
      <c r="F98" s="47" t="s">
        <v>297</v>
      </c>
      <c r="G98" s="50" t="s">
        <v>34</v>
      </c>
      <c r="H98" s="51">
        <v>3</v>
      </c>
      <c r="I98" s="47"/>
    </row>
    <row r="99" spans="1:9" s="3" customFormat="1" ht="15" customHeight="1" x14ac:dyDescent="0.25">
      <c r="A99" s="58" t="s">
        <v>186</v>
      </c>
      <c r="B99" s="49" t="s">
        <v>58</v>
      </c>
      <c r="C99" s="49">
        <f>VLOOKUP(kompl[[#This Row],[name_furn]],furn[],3,0)</f>
        <v>28</v>
      </c>
      <c r="D99" s="50" t="s">
        <v>35</v>
      </c>
      <c r="E99" s="51">
        <v>2</v>
      </c>
      <c r="F99" s="47" t="s">
        <v>297</v>
      </c>
      <c r="G99" s="50" t="s">
        <v>35</v>
      </c>
      <c r="H99" s="51">
        <v>3</v>
      </c>
      <c r="I99" s="47"/>
    </row>
    <row r="100" spans="1:9" s="3" customFormat="1" ht="15" customHeight="1" x14ac:dyDescent="0.25">
      <c r="A100" s="58" t="s">
        <v>186</v>
      </c>
      <c r="B100" s="52" t="s">
        <v>59</v>
      </c>
      <c r="C100" s="49">
        <f>VLOOKUP(kompl[[#This Row],[name_furn]],furn[],3,0)</f>
        <v>28</v>
      </c>
      <c r="D100" s="50" t="s">
        <v>35</v>
      </c>
      <c r="E100" s="51">
        <v>2</v>
      </c>
      <c r="F100" s="47" t="s">
        <v>297</v>
      </c>
      <c r="G100" s="50" t="s">
        <v>35</v>
      </c>
      <c r="H100" s="51">
        <v>3</v>
      </c>
      <c r="I100" s="47"/>
    </row>
    <row r="101" spans="1:9" s="3" customFormat="1" ht="15" customHeight="1" x14ac:dyDescent="0.25">
      <c r="A101" s="58" t="s">
        <v>189</v>
      </c>
      <c r="B101" s="49" t="s">
        <v>57</v>
      </c>
      <c r="C101" s="49">
        <f>VLOOKUP(kompl[[#This Row],[name_furn]],furn[],3,0)</f>
        <v>27</v>
      </c>
      <c r="D101" s="50" t="s">
        <v>34</v>
      </c>
      <c r="E101" s="51">
        <v>4</v>
      </c>
      <c r="F101" s="47" t="s">
        <v>297</v>
      </c>
      <c r="G101" s="50" t="s">
        <v>34</v>
      </c>
      <c r="H101" s="51">
        <v>6</v>
      </c>
      <c r="I101" s="47"/>
    </row>
    <row r="102" spans="1:9" s="3" customFormat="1" ht="15" customHeight="1" x14ac:dyDescent="0.25">
      <c r="A102" s="58" t="s">
        <v>189</v>
      </c>
      <c r="B102" s="49" t="s">
        <v>58</v>
      </c>
      <c r="C102" s="49">
        <f>VLOOKUP(kompl[[#This Row],[name_furn]],furn[],3,0)</f>
        <v>28</v>
      </c>
      <c r="D102" s="50" t="s">
        <v>35</v>
      </c>
      <c r="E102" s="51">
        <v>4</v>
      </c>
      <c r="F102" s="47" t="s">
        <v>297</v>
      </c>
      <c r="G102" s="50" t="s">
        <v>35</v>
      </c>
      <c r="H102" s="51">
        <v>6</v>
      </c>
      <c r="I102" s="47"/>
    </row>
    <row r="103" spans="1:9" s="3" customFormat="1" ht="15" customHeight="1" x14ac:dyDescent="0.25">
      <c r="A103" s="58" t="s">
        <v>189</v>
      </c>
      <c r="B103" s="52" t="s">
        <v>59</v>
      </c>
      <c r="C103" s="49">
        <f>VLOOKUP(kompl[[#This Row],[name_furn]],furn[],3,0)</f>
        <v>28</v>
      </c>
      <c r="D103" s="50" t="s">
        <v>35</v>
      </c>
      <c r="E103" s="51">
        <v>4</v>
      </c>
      <c r="F103" s="47" t="s">
        <v>297</v>
      </c>
      <c r="G103" s="50" t="s">
        <v>35</v>
      </c>
      <c r="H103" s="51">
        <v>6</v>
      </c>
      <c r="I103" s="47"/>
    </row>
    <row r="104" spans="1:9" s="3" customFormat="1" ht="15" customHeight="1" x14ac:dyDescent="0.25">
      <c r="A104" s="56" t="s">
        <v>191</v>
      </c>
      <c r="B104" s="49" t="s">
        <v>57</v>
      </c>
      <c r="C104" s="49">
        <f>VLOOKUP(kompl[[#This Row],[name_furn]],furn[],3,0)</f>
        <v>40</v>
      </c>
      <c r="D104" s="50" t="s">
        <v>292</v>
      </c>
      <c r="E104" s="51">
        <v>2</v>
      </c>
      <c r="F104" s="47"/>
      <c r="G104" s="47"/>
      <c r="H104" s="47"/>
      <c r="I104" s="47"/>
    </row>
    <row r="105" spans="1:9" s="3" customFormat="1" ht="15" customHeight="1" x14ac:dyDescent="0.25">
      <c r="A105" s="56" t="s">
        <v>191</v>
      </c>
      <c r="B105" s="49" t="s">
        <v>58</v>
      </c>
      <c r="C105" s="49">
        <f>VLOOKUP(kompl[[#This Row],[name_furn]],furn[],3,0)</f>
        <v>41</v>
      </c>
      <c r="D105" s="50" t="s">
        <v>38</v>
      </c>
      <c r="E105" s="51">
        <v>2</v>
      </c>
      <c r="F105" s="47"/>
      <c r="G105" s="47"/>
      <c r="H105" s="47"/>
      <c r="I105" s="47"/>
    </row>
    <row r="106" spans="1:9" s="3" customFormat="1" ht="15" customHeight="1" x14ac:dyDescent="0.25">
      <c r="A106" s="56" t="s">
        <v>191</v>
      </c>
      <c r="B106" s="52" t="s">
        <v>59</v>
      </c>
      <c r="C106" s="49">
        <f>VLOOKUP(kompl[[#This Row],[name_furn]],furn[],3,0)</f>
        <v>41</v>
      </c>
      <c r="D106" s="50" t="s">
        <v>38</v>
      </c>
      <c r="E106" s="51">
        <v>2</v>
      </c>
      <c r="F106" s="47"/>
      <c r="G106" s="47"/>
      <c r="H106" s="47"/>
      <c r="I106" s="47"/>
    </row>
    <row r="107" spans="1:9" s="3" customFormat="1" ht="15" customHeight="1" x14ac:dyDescent="0.25">
      <c r="A107" s="56" t="s">
        <v>194</v>
      </c>
      <c r="B107" s="49" t="s">
        <v>57</v>
      </c>
      <c r="C107" s="49">
        <f>VLOOKUP(kompl[[#This Row],[name_furn]],furn[],3,0)</f>
        <v>27</v>
      </c>
      <c r="D107" s="50" t="s">
        <v>34</v>
      </c>
      <c r="E107" s="51">
        <v>2</v>
      </c>
      <c r="F107" s="47" t="s">
        <v>295</v>
      </c>
      <c r="G107" s="50" t="s">
        <v>34</v>
      </c>
      <c r="H107" s="51">
        <v>3</v>
      </c>
      <c r="I107" s="47"/>
    </row>
    <row r="108" spans="1:9" s="3" customFormat="1" ht="15" customHeight="1" x14ac:dyDescent="0.25">
      <c r="A108" s="56" t="s">
        <v>194</v>
      </c>
      <c r="B108" s="49" t="s">
        <v>57</v>
      </c>
      <c r="C108" s="49">
        <f>VLOOKUP(kompl[[#This Row],[name_furn]],furn[],3,0)</f>
        <v>43</v>
      </c>
      <c r="D108" s="50" t="s">
        <v>39</v>
      </c>
      <c r="E108" s="51">
        <v>1</v>
      </c>
      <c r="F108" s="47"/>
      <c r="G108" s="47"/>
      <c r="H108" s="47"/>
      <c r="I108" s="47"/>
    </row>
    <row r="109" spans="1:9" s="3" customFormat="1" ht="15" customHeight="1" x14ac:dyDescent="0.25">
      <c r="A109" s="56" t="s">
        <v>194</v>
      </c>
      <c r="B109" s="49" t="s">
        <v>58</v>
      </c>
      <c r="C109" s="49">
        <f>VLOOKUP(kompl[[#This Row],[name_furn]],furn[],3,0)</f>
        <v>28</v>
      </c>
      <c r="D109" s="50" t="s">
        <v>35</v>
      </c>
      <c r="E109" s="51">
        <v>2</v>
      </c>
      <c r="F109" s="47" t="s">
        <v>295</v>
      </c>
      <c r="G109" s="50" t="s">
        <v>35</v>
      </c>
      <c r="H109" s="51">
        <v>3</v>
      </c>
      <c r="I109" s="47"/>
    </row>
    <row r="110" spans="1:9" s="3" customFormat="1" ht="15" customHeight="1" x14ac:dyDescent="0.25">
      <c r="A110" s="56" t="s">
        <v>194</v>
      </c>
      <c r="B110" s="49" t="s">
        <v>58</v>
      </c>
      <c r="C110" s="49">
        <f>VLOOKUP(kompl[[#This Row],[name_furn]],furn[],3,0)</f>
        <v>43</v>
      </c>
      <c r="D110" s="50" t="s">
        <v>39</v>
      </c>
      <c r="E110" s="51">
        <v>1</v>
      </c>
      <c r="F110" s="47"/>
      <c r="G110" s="47"/>
      <c r="H110" s="47"/>
      <c r="I110" s="47"/>
    </row>
    <row r="111" spans="1:9" s="3" customFormat="1" ht="15" customHeight="1" x14ac:dyDescent="0.25">
      <c r="A111" s="56" t="s">
        <v>194</v>
      </c>
      <c r="B111" s="52" t="s">
        <v>59</v>
      </c>
      <c r="C111" s="49">
        <f>VLOOKUP(kompl[[#This Row],[name_furn]],furn[],3,0)</f>
        <v>28</v>
      </c>
      <c r="D111" s="50" t="s">
        <v>35</v>
      </c>
      <c r="E111" s="51">
        <v>2</v>
      </c>
      <c r="F111" s="47" t="s">
        <v>295</v>
      </c>
      <c r="G111" s="50" t="s">
        <v>35</v>
      </c>
      <c r="H111" s="51">
        <v>3</v>
      </c>
      <c r="I111" s="47"/>
    </row>
    <row r="112" spans="1:9" s="3" customFormat="1" ht="15" customHeight="1" x14ac:dyDescent="0.25">
      <c r="A112" s="56" t="s">
        <v>194</v>
      </c>
      <c r="B112" s="52" t="s">
        <v>59</v>
      </c>
      <c r="C112" s="49">
        <f>VLOOKUP(kompl[[#This Row],[name_furn]],furn[],3,0)</f>
        <v>43</v>
      </c>
      <c r="D112" s="50" t="s">
        <v>39</v>
      </c>
      <c r="E112" s="51">
        <v>1</v>
      </c>
      <c r="F112" s="47"/>
      <c r="G112" s="47"/>
      <c r="H112" s="47"/>
      <c r="I112" s="47"/>
    </row>
    <row r="113" spans="1:9" s="3" customFormat="1" ht="15" customHeight="1" x14ac:dyDescent="0.25">
      <c r="A113" s="56" t="s">
        <v>196</v>
      </c>
      <c r="B113" s="49" t="s">
        <v>57</v>
      </c>
      <c r="C113" s="49">
        <f>VLOOKUP(kompl[[#This Row],[name_furn]],furn[],3,0)</f>
        <v>27</v>
      </c>
      <c r="D113" s="50" t="s">
        <v>34</v>
      </c>
      <c r="E113" s="51">
        <v>2</v>
      </c>
      <c r="F113" s="47" t="s">
        <v>295</v>
      </c>
      <c r="G113" s="50" t="s">
        <v>34</v>
      </c>
      <c r="H113" s="51">
        <v>3</v>
      </c>
      <c r="I113" s="47"/>
    </row>
    <row r="114" spans="1:9" s="3" customFormat="1" ht="15" customHeight="1" x14ac:dyDescent="0.25">
      <c r="A114" s="56" t="s">
        <v>196</v>
      </c>
      <c r="B114" s="49" t="s">
        <v>57</v>
      </c>
      <c r="C114" s="49">
        <f>VLOOKUP(kompl[[#This Row],[name_furn]],furn[],3,0)</f>
        <v>42</v>
      </c>
      <c r="D114" s="50" t="s">
        <v>40</v>
      </c>
      <c r="E114" s="51">
        <v>1</v>
      </c>
      <c r="F114" s="47"/>
      <c r="G114" s="47"/>
      <c r="H114" s="47"/>
      <c r="I114" s="47"/>
    </row>
    <row r="115" spans="1:9" s="3" customFormat="1" ht="15" customHeight="1" x14ac:dyDescent="0.25">
      <c r="A115" s="56" t="s">
        <v>196</v>
      </c>
      <c r="B115" s="49" t="s">
        <v>58</v>
      </c>
      <c r="C115" s="49">
        <f>VLOOKUP(kompl[[#This Row],[name_furn]],furn[],3,0)</f>
        <v>28</v>
      </c>
      <c r="D115" s="50" t="s">
        <v>35</v>
      </c>
      <c r="E115" s="51">
        <v>2</v>
      </c>
      <c r="F115" s="47" t="s">
        <v>295</v>
      </c>
      <c r="G115" s="50" t="s">
        <v>35</v>
      </c>
      <c r="H115" s="51">
        <v>3</v>
      </c>
      <c r="I115" s="47"/>
    </row>
    <row r="116" spans="1:9" s="3" customFormat="1" ht="15" customHeight="1" x14ac:dyDescent="0.25">
      <c r="A116" s="56" t="s">
        <v>196</v>
      </c>
      <c r="B116" s="49" t="s">
        <v>58</v>
      </c>
      <c r="C116" s="49">
        <f>VLOOKUP(kompl[[#This Row],[name_furn]],furn[],3,0)</f>
        <v>42</v>
      </c>
      <c r="D116" s="50" t="s">
        <v>40</v>
      </c>
      <c r="E116" s="51">
        <v>1</v>
      </c>
      <c r="F116" s="47"/>
      <c r="G116" s="47"/>
      <c r="H116" s="47"/>
      <c r="I116" s="47"/>
    </row>
    <row r="117" spans="1:9" s="3" customFormat="1" ht="15" customHeight="1" x14ac:dyDescent="0.25">
      <c r="A117" s="56" t="s">
        <v>196</v>
      </c>
      <c r="B117" s="52" t="s">
        <v>59</v>
      </c>
      <c r="C117" s="49">
        <f>VLOOKUP(kompl[[#This Row],[name_furn]],furn[],3,0)</f>
        <v>28</v>
      </c>
      <c r="D117" s="50" t="s">
        <v>35</v>
      </c>
      <c r="E117" s="51">
        <v>2</v>
      </c>
      <c r="F117" s="47" t="s">
        <v>295</v>
      </c>
      <c r="G117" s="50" t="s">
        <v>35</v>
      </c>
      <c r="H117" s="51">
        <v>3</v>
      </c>
      <c r="I117" s="47"/>
    </row>
    <row r="118" spans="1:9" s="3" customFormat="1" ht="15" customHeight="1" x14ac:dyDescent="0.25">
      <c r="A118" s="56" t="s">
        <v>196</v>
      </c>
      <c r="B118" s="52" t="s">
        <v>59</v>
      </c>
      <c r="C118" s="49">
        <f>VLOOKUP(kompl[[#This Row],[name_furn]],furn[],3,0)</f>
        <v>42</v>
      </c>
      <c r="D118" s="50" t="s">
        <v>40</v>
      </c>
      <c r="E118" s="51">
        <v>1</v>
      </c>
      <c r="F118" s="47"/>
      <c r="G118" s="47"/>
      <c r="H118" s="47"/>
      <c r="I118" s="47"/>
    </row>
    <row r="119" spans="1:9" s="3" customFormat="1" ht="15" customHeight="1" x14ac:dyDescent="0.25">
      <c r="A119" s="56" t="s">
        <v>198</v>
      </c>
      <c r="B119" s="49" t="s">
        <v>57</v>
      </c>
      <c r="C119" s="49">
        <f>VLOOKUP(kompl[[#This Row],[name_furn]],furn[],3,0)</f>
        <v>27</v>
      </c>
      <c r="D119" s="50" t="s">
        <v>34</v>
      </c>
      <c r="E119" s="51">
        <v>4</v>
      </c>
      <c r="F119" s="47" t="s">
        <v>295</v>
      </c>
      <c r="G119" s="50" t="s">
        <v>34</v>
      </c>
      <c r="H119" s="51">
        <v>6</v>
      </c>
      <c r="I119" s="47"/>
    </row>
    <row r="120" spans="1:9" s="3" customFormat="1" ht="15" customHeight="1" x14ac:dyDescent="0.25">
      <c r="A120" s="56" t="s">
        <v>198</v>
      </c>
      <c r="B120" s="49" t="s">
        <v>57</v>
      </c>
      <c r="C120" s="49">
        <f>VLOOKUP(kompl[[#This Row],[name_furn]],furn[],3,0)</f>
        <v>42</v>
      </c>
      <c r="D120" s="50" t="s">
        <v>40</v>
      </c>
      <c r="E120" s="51">
        <v>1</v>
      </c>
      <c r="F120" s="47"/>
      <c r="G120" s="47"/>
      <c r="H120" s="47"/>
      <c r="I120" s="47"/>
    </row>
    <row r="121" spans="1:9" s="3" customFormat="1" ht="15" customHeight="1" x14ac:dyDescent="0.25">
      <c r="A121" s="56" t="s">
        <v>198</v>
      </c>
      <c r="B121" s="49" t="s">
        <v>58</v>
      </c>
      <c r="C121" s="49">
        <f>VLOOKUP(kompl[[#This Row],[name_furn]],furn[],3,0)</f>
        <v>28</v>
      </c>
      <c r="D121" s="50" t="s">
        <v>35</v>
      </c>
      <c r="E121" s="51">
        <v>4</v>
      </c>
      <c r="F121" s="47" t="s">
        <v>295</v>
      </c>
      <c r="G121" s="50" t="s">
        <v>35</v>
      </c>
      <c r="H121" s="47">
        <v>6</v>
      </c>
      <c r="I121" s="47"/>
    </row>
    <row r="122" spans="1:9" s="3" customFormat="1" ht="15" customHeight="1" x14ac:dyDescent="0.25">
      <c r="A122" s="56" t="s">
        <v>198</v>
      </c>
      <c r="B122" s="49" t="s">
        <v>58</v>
      </c>
      <c r="C122" s="49">
        <f>VLOOKUP(kompl[[#This Row],[name_furn]],furn[],3,0)</f>
        <v>42</v>
      </c>
      <c r="D122" s="50" t="s">
        <v>40</v>
      </c>
      <c r="E122" s="51">
        <v>1</v>
      </c>
      <c r="F122" s="47"/>
      <c r="G122" s="47"/>
      <c r="H122" s="47"/>
      <c r="I122" s="47"/>
    </row>
    <row r="123" spans="1:9" s="3" customFormat="1" ht="15" customHeight="1" x14ac:dyDescent="0.25">
      <c r="A123" s="56" t="s">
        <v>198</v>
      </c>
      <c r="B123" s="52" t="s">
        <v>59</v>
      </c>
      <c r="C123" s="49">
        <f>VLOOKUP(kompl[[#This Row],[name_furn]],furn[],3,0)</f>
        <v>28</v>
      </c>
      <c r="D123" s="50" t="s">
        <v>35</v>
      </c>
      <c r="E123" s="51">
        <v>4</v>
      </c>
      <c r="F123" s="47" t="s">
        <v>295</v>
      </c>
      <c r="G123" s="50" t="s">
        <v>35</v>
      </c>
      <c r="H123" s="47">
        <v>6</v>
      </c>
      <c r="I123" s="47"/>
    </row>
    <row r="124" spans="1:9" s="3" customFormat="1" ht="15" customHeight="1" x14ac:dyDescent="0.25">
      <c r="A124" s="56" t="s">
        <v>198</v>
      </c>
      <c r="B124" s="52" t="s">
        <v>59</v>
      </c>
      <c r="C124" s="49">
        <f>VLOOKUP(kompl[[#This Row],[name_furn]],furn[],3,0)</f>
        <v>42</v>
      </c>
      <c r="D124" s="50" t="s">
        <v>40</v>
      </c>
      <c r="E124" s="51">
        <v>1</v>
      </c>
      <c r="F124" s="47"/>
      <c r="G124" s="47"/>
      <c r="H124" s="47"/>
      <c r="I124" s="47"/>
    </row>
    <row r="125" spans="1:9" s="3" customFormat="1" ht="15" customHeight="1" x14ac:dyDescent="0.25">
      <c r="A125" s="56" t="s">
        <v>200</v>
      </c>
      <c r="B125" s="49" t="s">
        <v>57</v>
      </c>
      <c r="C125" s="49">
        <f>VLOOKUP(kompl[[#This Row],[name_furn]],furn[],3,0)</f>
        <v>27</v>
      </c>
      <c r="D125" s="50" t="s">
        <v>34</v>
      </c>
      <c r="E125" s="51">
        <v>4</v>
      </c>
      <c r="F125" s="47" t="s">
        <v>295</v>
      </c>
      <c r="G125" s="50" t="s">
        <v>34</v>
      </c>
      <c r="H125" s="51">
        <v>6</v>
      </c>
      <c r="I125" s="47"/>
    </row>
    <row r="126" spans="1:9" s="3" customFormat="1" ht="15" customHeight="1" x14ac:dyDescent="0.25">
      <c r="A126" s="56" t="s">
        <v>200</v>
      </c>
      <c r="B126" s="49" t="s">
        <v>57</v>
      </c>
      <c r="C126" s="49">
        <f>VLOOKUP(kompl[[#This Row],[name_furn]],furn[],3,0)</f>
        <v>44</v>
      </c>
      <c r="D126" s="50" t="s">
        <v>41</v>
      </c>
      <c r="E126" s="51">
        <v>1</v>
      </c>
      <c r="F126" s="47"/>
      <c r="G126" s="47"/>
      <c r="H126" s="47"/>
      <c r="I126" s="47"/>
    </row>
    <row r="127" spans="1:9" s="3" customFormat="1" ht="15" customHeight="1" x14ac:dyDescent="0.25">
      <c r="A127" s="56" t="s">
        <v>200</v>
      </c>
      <c r="B127" s="49" t="s">
        <v>58</v>
      </c>
      <c r="C127" s="49">
        <f>VLOOKUP(kompl[[#This Row],[name_furn]],furn[],3,0)</f>
        <v>28</v>
      </c>
      <c r="D127" s="50" t="s">
        <v>35</v>
      </c>
      <c r="E127" s="51">
        <v>4</v>
      </c>
      <c r="F127" s="47" t="s">
        <v>295</v>
      </c>
      <c r="G127" s="50" t="s">
        <v>35</v>
      </c>
      <c r="H127" s="47">
        <v>6</v>
      </c>
      <c r="I127" s="47"/>
    </row>
    <row r="128" spans="1:9" s="3" customFormat="1" ht="15" customHeight="1" x14ac:dyDescent="0.25">
      <c r="A128" s="56" t="s">
        <v>200</v>
      </c>
      <c r="B128" s="49" t="s">
        <v>58</v>
      </c>
      <c r="C128" s="49">
        <f>VLOOKUP(kompl[[#This Row],[name_furn]],furn[],3,0)</f>
        <v>44</v>
      </c>
      <c r="D128" s="50" t="s">
        <v>41</v>
      </c>
      <c r="E128" s="51">
        <v>1</v>
      </c>
      <c r="F128" s="47"/>
      <c r="G128" s="47"/>
      <c r="H128" s="47"/>
      <c r="I128" s="47"/>
    </row>
    <row r="129" spans="1:9" s="3" customFormat="1" ht="15" customHeight="1" x14ac:dyDescent="0.25">
      <c r="A129" s="56" t="s">
        <v>200</v>
      </c>
      <c r="B129" s="52" t="s">
        <v>59</v>
      </c>
      <c r="C129" s="49">
        <f>VLOOKUP(kompl[[#This Row],[name_furn]],furn[],3,0)</f>
        <v>28</v>
      </c>
      <c r="D129" s="50" t="s">
        <v>35</v>
      </c>
      <c r="E129" s="51">
        <v>4</v>
      </c>
      <c r="F129" s="47" t="s">
        <v>295</v>
      </c>
      <c r="G129" s="50" t="s">
        <v>35</v>
      </c>
      <c r="H129" s="47">
        <v>6</v>
      </c>
      <c r="I129" s="47"/>
    </row>
    <row r="130" spans="1:9" s="3" customFormat="1" ht="15" customHeight="1" x14ac:dyDescent="0.25">
      <c r="A130" s="56" t="s">
        <v>200</v>
      </c>
      <c r="B130" s="52" t="s">
        <v>59</v>
      </c>
      <c r="C130" s="49">
        <f>VLOOKUP(kompl[[#This Row],[name_furn]],furn[],3,0)</f>
        <v>44</v>
      </c>
      <c r="D130" s="50" t="s">
        <v>41</v>
      </c>
      <c r="E130" s="51">
        <v>1</v>
      </c>
      <c r="F130" s="47"/>
      <c r="G130" s="47"/>
      <c r="H130" s="47"/>
      <c r="I130" s="47"/>
    </row>
    <row r="131" spans="1:9" s="3" customFormat="1" ht="15" customHeight="1" x14ac:dyDescent="0.25">
      <c r="A131" s="56" t="s">
        <v>202</v>
      </c>
      <c r="B131" s="49" t="s">
        <v>57</v>
      </c>
      <c r="C131" s="49">
        <f>VLOOKUP(kompl[[#This Row],[name_furn]],furn[],3,0)</f>
        <v>27</v>
      </c>
      <c r="D131" s="50" t="s">
        <v>34</v>
      </c>
      <c r="E131" s="51">
        <v>4</v>
      </c>
      <c r="F131" s="47" t="s">
        <v>295</v>
      </c>
      <c r="G131" s="50" t="s">
        <v>34</v>
      </c>
      <c r="H131" s="51">
        <v>6</v>
      </c>
      <c r="I131" s="47"/>
    </row>
    <row r="132" spans="1:9" s="3" customFormat="1" ht="15" customHeight="1" x14ac:dyDescent="0.25">
      <c r="A132" s="56" t="s">
        <v>202</v>
      </c>
      <c r="B132" s="49" t="s">
        <v>57</v>
      </c>
      <c r="C132" s="49">
        <f>VLOOKUP(kompl[[#This Row],[name_furn]],furn[],3,0)</f>
        <v>45</v>
      </c>
      <c r="D132" s="50" t="s">
        <v>42</v>
      </c>
      <c r="E132" s="51">
        <v>1</v>
      </c>
      <c r="F132" s="47"/>
      <c r="G132" s="47"/>
      <c r="H132" s="47"/>
      <c r="I132" s="47"/>
    </row>
    <row r="133" spans="1:9" s="3" customFormat="1" ht="15" customHeight="1" x14ac:dyDescent="0.25">
      <c r="A133" s="56" t="s">
        <v>202</v>
      </c>
      <c r="B133" s="49" t="s">
        <v>58</v>
      </c>
      <c r="C133" s="49">
        <f>VLOOKUP(kompl[[#This Row],[name_furn]],furn[],3,0)</f>
        <v>28</v>
      </c>
      <c r="D133" s="50" t="s">
        <v>35</v>
      </c>
      <c r="E133" s="51">
        <v>4</v>
      </c>
      <c r="F133" s="47" t="s">
        <v>295</v>
      </c>
      <c r="G133" s="50" t="s">
        <v>35</v>
      </c>
      <c r="H133" s="47">
        <v>6</v>
      </c>
      <c r="I133" s="47"/>
    </row>
    <row r="134" spans="1:9" s="3" customFormat="1" ht="15" customHeight="1" x14ac:dyDescent="0.25">
      <c r="A134" s="56" t="s">
        <v>202</v>
      </c>
      <c r="B134" s="49" t="s">
        <v>58</v>
      </c>
      <c r="C134" s="49">
        <f>VLOOKUP(kompl[[#This Row],[name_furn]],furn[],3,0)</f>
        <v>45</v>
      </c>
      <c r="D134" s="50" t="s">
        <v>42</v>
      </c>
      <c r="E134" s="51">
        <v>1</v>
      </c>
      <c r="F134" s="47"/>
      <c r="G134" s="47"/>
      <c r="H134" s="47"/>
      <c r="I134" s="47"/>
    </row>
    <row r="135" spans="1:9" s="3" customFormat="1" ht="15" customHeight="1" x14ac:dyDescent="0.25">
      <c r="A135" s="56" t="s">
        <v>202</v>
      </c>
      <c r="B135" s="52" t="s">
        <v>59</v>
      </c>
      <c r="C135" s="49">
        <f>VLOOKUP(kompl[[#This Row],[name_furn]],furn[],3,0)</f>
        <v>28</v>
      </c>
      <c r="D135" s="50" t="s">
        <v>35</v>
      </c>
      <c r="E135" s="51">
        <v>4</v>
      </c>
      <c r="F135" s="47" t="s">
        <v>295</v>
      </c>
      <c r="G135" s="50" t="s">
        <v>35</v>
      </c>
      <c r="H135" s="47">
        <v>6</v>
      </c>
      <c r="I135" s="47"/>
    </row>
    <row r="136" spans="1:9" s="3" customFormat="1" ht="15" customHeight="1" x14ac:dyDescent="0.25">
      <c r="A136" s="56" t="s">
        <v>202</v>
      </c>
      <c r="B136" s="52" t="s">
        <v>59</v>
      </c>
      <c r="C136" s="49">
        <f>VLOOKUP(kompl[[#This Row],[name_furn]],furn[],3,0)</f>
        <v>45</v>
      </c>
      <c r="D136" s="50" t="s">
        <v>42</v>
      </c>
      <c r="E136" s="51">
        <v>1</v>
      </c>
      <c r="F136" s="47"/>
      <c r="G136" s="47"/>
      <c r="H136" s="47"/>
      <c r="I136" s="47"/>
    </row>
    <row r="137" spans="1:9" s="3" customFormat="1" ht="15" customHeight="1" x14ac:dyDescent="0.25">
      <c r="A137" s="56" t="s">
        <v>204</v>
      </c>
      <c r="B137" s="49" t="s">
        <v>57</v>
      </c>
      <c r="C137" s="49">
        <f>VLOOKUP(kompl[[#This Row],[name_furn]],furn[],3,0)</f>
        <v>43</v>
      </c>
      <c r="D137" s="50" t="s">
        <v>39</v>
      </c>
      <c r="E137" s="51">
        <v>1</v>
      </c>
      <c r="F137" s="47"/>
      <c r="G137" s="47"/>
      <c r="H137" s="47"/>
      <c r="I137" s="47"/>
    </row>
    <row r="138" spans="1:9" s="3" customFormat="1" ht="15" customHeight="1" x14ac:dyDescent="0.25">
      <c r="A138" s="56" t="s">
        <v>204</v>
      </c>
      <c r="B138" s="49" t="s">
        <v>57</v>
      </c>
      <c r="C138" s="49">
        <f>VLOOKUP(kompl[[#This Row],[name_furn]],furn[],3,0)</f>
        <v>51</v>
      </c>
      <c r="D138" s="50" t="s">
        <v>45</v>
      </c>
      <c r="E138" s="51">
        <v>1</v>
      </c>
      <c r="F138" s="47"/>
      <c r="G138" s="47"/>
      <c r="H138" s="47"/>
      <c r="I138" s="47"/>
    </row>
    <row r="139" spans="1:9" s="3" customFormat="1" ht="15" customHeight="1" x14ac:dyDescent="0.25">
      <c r="A139" s="59" t="s">
        <v>206</v>
      </c>
      <c r="B139" s="49" t="s">
        <v>57</v>
      </c>
      <c r="C139" s="49">
        <f>VLOOKUP(kompl[[#This Row],[name_furn]],furn[],3,0)</f>
        <v>48</v>
      </c>
      <c r="D139" s="57" t="s">
        <v>43</v>
      </c>
      <c r="E139" s="51">
        <v>1</v>
      </c>
      <c r="F139" s="47" t="s">
        <v>298</v>
      </c>
      <c r="G139" s="47" t="s">
        <v>287</v>
      </c>
      <c r="H139" s="47">
        <v>1</v>
      </c>
      <c r="I139" s="47"/>
    </row>
    <row r="140" spans="1:9" s="3" customFormat="1" ht="15" customHeight="1" x14ac:dyDescent="0.25">
      <c r="A140" s="59" t="s">
        <v>206</v>
      </c>
      <c r="B140" s="49" t="s">
        <v>57</v>
      </c>
      <c r="C140" s="49">
        <f>VLOOKUP(kompl[[#This Row],[name_furn]],furn[],3,0)</f>
        <v>43</v>
      </c>
      <c r="D140" s="50" t="s">
        <v>39</v>
      </c>
      <c r="E140" s="51">
        <v>1</v>
      </c>
      <c r="F140" s="47"/>
      <c r="G140" s="47"/>
      <c r="H140" s="47"/>
      <c r="I140" s="47"/>
    </row>
    <row r="141" spans="1:9" s="3" customFormat="1" ht="15" customHeight="1" x14ac:dyDescent="0.25">
      <c r="A141" s="59" t="s">
        <v>208</v>
      </c>
      <c r="B141" s="49" t="s">
        <v>57</v>
      </c>
      <c r="C141" s="49">
        <f>VLOOKUP(kompl[[#This Row],[name_furn]],furn[],3,0)</f>
        <v>48</v>
      </c>
      <c r="D141" s="57" t="s">
        <v>43</v>
      </c>
      <c r="E141" s="51">
        <v>1</v>
      </c>
      <c r="F141" s="47" t="s">
        <v>298</v>
      </c>
      <c r="G141" s="47" t="s">
        <v>287</v>
      </c>
      <c r="H141" s="47">
        <v>1</v>
      </c>
      <c r="I141" s="47"/>
    </row>
    <row r="142" spans="1:9" s="3" customFormat="1" ht="15" customHeight="1" x14ac:dyDescent="0.25">
      <c r="A142" s="59" t="s">
        <v>208</v>
      </c>
      <c r="B142" s="49" t="s">
        <v>57</v>
      </c>
      <c r="C142" s="49">
        <f>VLOOKUP(kompl[[#This Row],[name_furn]],furn[],3,0)</f>
        <v>42</v>
      </c>
      <c r="D142" s="50" t="s">
        <v>40</v>
      </c>
      <c r="E142" s="51">
        <v>1</v>
      </c>
      <c r="F142" s="47"/>
      <c r="G142" s="47"/>
      <c r="H142" s="47"/>
      <c r="I142" s="47"/>
    </row>
    <row r="143" spans="1:9" s="3" customFormat="1" ht="15" customHeight="1" x14ac:dyDescent="0.25">
      <c r="A143" s="59" t="s">
        <v>210</v>
      </c>
      <c r="B143" s="49" t="s">
        <v>57</v>
      </c>
      <c r="C143" s="49">
        <f>VLOOKUP(kompl[[#This Row],[name_furn]],furn[],3,0)</f>
        <v>48</v>
      </c>
      <c r="D143" s="57" t="s">
        <v>43</v>
      </c>
      <c r="E143" s="51">
        <v>1</v>
      </c>
      <c r="F143" s="47" t="s">
        <v>298</v>
      </c>
      <c r="G143" s="47" t="s">
        <v>287</v>
      </c>
      <c r="H143" s="47">
        <v>1</v>
      </c>
      <c r="I143" s="47"/>
    </row>
    <row r="144" spans="1:9" s="3" customFormat="1" ht="15" customHeight="1" x14ac:dyDescent="0.25">
      <c r="A144" s="59" t="s">
        <v>210</v>
      </c>
      <c r="B144" s="49" t="s">
        <v>57</v>
      </c>
      <c r="C144" s="49">
        <f>VLOOKUP(kompl[[#This Row],[name_furn]],furn[],3,0)</f>
        <v>45</v>
      </c>
      <c r="D144" s="50" t="s">
        <v>42</v>
      </c>
      <c r="E144" s="51">
        <v>1</v>
      </c>
      <c r="F144" s="47"/>
      <c r="G144" s="47"/>
      <c r="H144" s="47"/>
      <c r="I144" s="47"/>
    </row>
    <row r="145" spans="1:9" s="3" customFormat="1" ht="15" customHeight="1" x14ac:dyDescent="0.25">
      <c r="A145" s="56" t="s">
        <v>212</v>
      </c>
      <c r="B145" s="49" t="s">
        <v>57</v>
      </c>
      <c r="C145" s="49">
        <f>VLOOKUP(kompl[[#This Row],[name_furn]],furn[],3,0)</f>
        <v>27</v>
      </c>
      <c r="D145" s="50" t="s">
        <v>34</v>
      </c>
      <c r="E145" s="51">
        <v>2</v>
      </c>
      <c r="F145" s="47" t="s">
        <v>299</v>
      </c>
      <c r="G145" s="50" t="s">
        <v>34</v>
      </c>
      <c r="H145" s="47">
        <v>3</v>
      </c>
      <c r="I145" s="47"/>
    </row>
    <row r="146" spans="1:9" s="3" customFormat="1" ht="15" customHeight="1" x14ac:dyDescent="0.25">
      <c r="A146" s="56" t="s">
        <v>212</v>
      </c>
      <c r="B146" s="49" t="s">
        <v>58</v>
      </c>
      <c r="C146" s="49">
        <f>VLOOKUP(kompl[[#This Row],[name_furn]],furn[],3,0)</f>
        <v>28</v>
      </c>
      <c r="D146" s="50" t="s">
        <v>35</v>
      </c>
      <c r="E146" s="51">
        <v>2</v>
      </c>
      <c r="F146" s="47" t="s">
        <v>299</v>
      </c>
      <c r="G146" s="50" t="s">
        <v>35</v>
      </c>
      <c r="H146" s="47">
        <v>3</v>
      </c>
      <c r="I146" s="47"/>
    </row>
    <row r="147" spans="1:9" s="3" customFormat="1" ht="15" customHeight="1" x14ac:dyDescent="0.25">
      <c r="A147" s="56" t="s">
        <v>212</v>
      </c>
      <c r="B147" s="52" t="s">
        <v>59</v>
      </c>
      <c r="C147" s="49">
        <f>VLOOKUP(kompl[[#This Row],[name_furn]],furn[],3,0)</f>
        <v>28</v>
      </c>
      <c r="D147" s="50" t="s">
        <v>35</v>
      </c>
      <c r="E147" s="51">
        <v>2</v>
      </c>
      <c r="F147" s="47" t="s">
        <v>299</v>
      </c>
      <c r="G147" s="50" t="s">
        <v>35</v>
      </c>
      <c r="H147" s="47">
        <v>3</v>
      </c>
      <c r="I147" s="47"/>
    </row>
    <row r="148" spans="1:9" s="3" customFormat="1" ht="15" customHeight="1" x14ac:dyDescent="0.25">
      <c r="A148" s="56" t="s">
        <v>214</v>
      </c>
      <c r="B148" s="49" t="s">
        <v>57</v>
      </c>
      <c r="C148" s="49">
        <f>VLOOKUP(kompl[[#This Row],[name_furn]],furn[],3,0)</f>
        <v>27</v>
      </c>
      <c r="D148" s="50" t="s">
        <v>34</v>
      </c>
      <c r="E148" s="51">
        <v>2</v>
      </c>
      <c r="F148" s="47" t="s">
        <v>295</v>
      </c>
      <c r="G148" s="50" t="s">
        <v>34</v>
      </c>
      <c r="H148" s="51">
        <v>3</v>
      </c>
      <c r="I148" s="47"/>
    </row>
    <row r="149" spans="1:9" s="3" customFormat="1" ht="15" customHeight="1" x14ac:dyDescent="0.25">
      <c r="A149" s="56" t="s">
        <v>214</v>
      </c>
      <c r="B149" s="49" t="s">
        <v>58</v>
      </c>
      <c r="C149" s="49">
        <f>VLOOKUP(kompl[[#This Row],[name_furn]],furn[],3,0)</f>
        <v>28</v>
      </c>
      <c r="D149" s="50" t="s">
        <v>35</v>
      </c>
      <c r="E149" s="51">
        <v>2</v>
      </c>
      <c r="F149" s="47" t="s">
        <v>295</v>
      </c>
      <c r="G149" s="50" t="s">
        <v>35</v>
      </c>
      <c r="H149" s="51">
        <v>3</v>
      </c>
      <c r="I149" s="47"/>
    </row>
    <row r="150" spans="1:9" s="3" customFormat="1" ht="15" customHeight="1" x14ac:dyDescent="0.25">
      <c r="A150" s="56" t="s">
        <v>216</v>
      </c>
      <c r="B150" s="49" t="s">
        <v>57</v>
      </c>
      <c r="C150" s="49">
        <f>VLOOKUP(kompl[[#This Row],[name_furn]],furn[],3,0)</f>
        <v>27</v>
      </c>
      <c r="D150" s="50" t="s">
        <v>34</v>
      </c>
      <c r="E150" s="51">
        <v>4</v>
      </c>
      <c r="F150" s="47" t="s">
        <v>295</v>
      </c>
      <c r="G150" s="50" t="s">
        <v>34</v>
      </c>
      <c r="H150" s="51">
        <v>6</v>
      </c>
      <c r="I150" s="47"/>
    </row>
    <row r="151" spans="1:9" s="3" customFormat="1" ht="15" customHeight="1" x14ac:dyDescent="0.25">
      <c r="A151" s="56" t="s">
        <v>216</v>
      </c>
      <c r="B151" s="49" t="s">
        <v>58</v>
      </c>
      <c r="C151" s="49">
        <f>VLOOKUP(kompl[[#This Row],[name_furn]],furn[],3,0)</f>
        <v>28</v>
      </c>
      <c r="D151" s="50" t="s">
        <v>35</v>
      </c>
      <c r="E151" s="51">
        <v>4</v>
      </c>
      <c r="F151" s="47" t="s">
        <v>295</v>
      </c>
      <c r="G151" s="50" t="s">
        <v>35</v>
      </c>
      <c r="H151" s="51">
        <v>6</v>
      </c>
      <c r="I151" s="47"/>
    </row>
    <row r="152" spans="1:9" s="3" customFormat="1" ht="15" customHeight="1" x14ac:dyDescent="0.25">
      <c r="A152" s="56" t="s">
        <v>218</v>
      </c>
      <c r="B152" s="49" t="s">
        <v>57</v>
      </c>
      <c r="C152" s="49">
        <f>VLOOKUP(kompl[[#This Row],[name_furn]],furn[],3,0)</f>
        <v>51</v>
      </c>
      <c r="D152" s="50" t="s">
        <v>45</v>
      </c>
      <c r="E152" s="51">
        <v>1</v>
      </c>
      <c r="F152" s="47"/>
      <c r="G152" s="47"/>
      <c r="H152" s="47"/>
      <c r="I152" s="47"/>
    </row>
    <row r="153" spans="1:9" s="3" customFormat="1" ht="15" customHeight="1" x14ac:dyDescent="0.25">
      <c r="A153" s="56" t="s">
        <v>220</v>
      </c>
      <c r="B153" s="49" t="s">
        <v>57</v>
      </c>
      <c r="C153" s="49">
        <f>VLOOKUP(kompl[[#This Row],[name_furn]],furn[],3,0)</f>
        <v>29</v>
      </c>
      <c r="D153" s="50" t="s">
        <v>36</v>
      </c>
      <c r="E153" s="51">
        <v>2</v>
      </c>
      <c r="F153" s="47" t="s">
        <v>295</v>
      </c>
      <c r="G153" s="50" t="s">
        <v>36</v>
      </c>
      <c r="H153" s="51">
        <v>2</v>
      </c>
      <c r="I153" s="47"/>
    </row>
    <row r="154" spans="1:9" s="3" customFormat="1" ht="15" customHeight="1" x14ac:dyDescent="0.25">
      <c r="A154" s="56" t="s">
        <v>220</v>
      </c>
      <c r="B154" s="49" t="s">
        <v>58</v>
      </c>
      <c r="C154" s="49">
        <f>VLOOKUP(kompl[[#This Row],[name_furn]],furn[],3,0)</f>
        <v>30</v>
      </c>
      <c r="D154" s="50" t="s">
        <v>37</v>
      </c>
      <c r="E154" s="51">
        <v>2</v>
      </c>
      <c r="F154" s="47" t="s">
        <v>295</v>
      </c>
      <c r="G154" s="50" t="s">
        <v>37</v>
      </c>
      <c r="H154" s="51">
        <v>2</v>
      </c>
      <c r="I154" s="47"/>
    </row>
    <row r="155" spans="1:9" s="3" customFormat="1" ht="15" customHeight="1" x14ac:dyDescent="0.25">
      <c r="A155" s="58" t="s">
        <v>223</v>
      </c>
      <c r="B155" s="49" t="s">
        <v>57</v>
      </c>
      <c r="C155" s="49">
        <f>VLOOKUP(kompl[[#This Row],[name_furn]],furn[],3,0)</f>
        <v>40</v>
      </c>
      <c r="D155" s="50" t="s">
        <v>292</v>
      </c>
      <c r="E155" s="51">
        <v>2</v>
      </c>
      <c r="F155" s="47"/>
      <c r="G155" s="47"/>
      <c r="H155" s="47"/>
      <c r="I155" s="47"/>
    </row>
    <row r="156" spans="1:9" s="3" customFormat="1" ht="15" customHeight="1" x14ac:dyDescent="0.25">
      <c r="A156" s="58" t="s">
        <v>223</v>
      </c>
      <c r="B156" s="49" t="s">
        <v>58</v>
      </c>
      <c r="C156" s="49">
        <f>VLOOKUP(kompl[[#This Row],[name_furn]],furn[],3,0)</f>
        <v>41</v>
      </c>
      <c r="D156" s="50" t="s">
        <v>38</v>
      </c>
      <c r="E156" s="51">
        <v>2</v>
      </c>
      <c r="F156" s="47"/>
      <c r="G156" s="47"/>
      <c r="H156" s="47"/>
      <c r="I156" s="47"/>
    </row>
    <row r="157" spans="1:9" s="3" customFormat="1" ht="15" customHeight="1" x14ac:dyDescent="0.25">
      <c r="A157" s="58" t="s">
        <v>223</v>
      </c>
      <c r="B157" s="52" t="s">
        <v>59</v>
      </c>
      <c r="C157" s="49">
        <f>VLOOKUP(kompl[[#This Row],[name_furn]],furn[],3,0)</f>
        <v>41</v>
      </c>
      <c r="D157" s="50" t="s">
        <v>38</v>
      </c>
      <c r="E157" s="51">
        <v>2</v>
      </c>
      <c r="F157" s="47"/>
      <c r="G157" s="47"/>
      <c r="H157" s="47"/>
      <c r="I157" s="47"/>
    </row>
    <row r="158" spans="1:9" s="3" customFormat="1" ht="15" customHeight="1" x14ac:dyDescent="0.25">
      <c r="A158" s="56" t="s">
        <v>225</v>
      </c>
      <c r="B158" s="49" t="s">
        <v>57</v>
      </c>
      <c r="C158" s="49">
        <f>VLOOKUP(kompl[[#This Row],[name_furn]],furn[],3,0)</f>
        <v>27</v>
      </c>
      <c r="D158" s="50" t="s">
        <v>34</v>
      </c>
      <c r="E158" s="51">
        <v>3</v>
      </c>
      <c r="F158" s="47"/>
      <c r="G158" s="47"/>
      <c r="H158" s="47"/>
      <c r="I158" s="47"/>
    </row>
    <row r="159" spans="1:9" s="3" customFormat="1" ht="15" customHeight="1" x14ac:dyDescent="0.25">
      <c r="A159" s="56" t="s">
        <v>225</v>
      </c>
      <c r="B159" s="49" t="s">
        <v>58</v>
      </c>
      <c r="C159" s="49">
        <f>VLOOKUP(kompl[[#This Row],[name_furn]],furn[],3,0)</f>
        <v>28</v>
      </c>
      <c r="D159" s="50" t="s">
        <v>35</v>
      </c>
      <c r="E159" s="51">
        <v>3</v>
      </c>
      <c r="F159" s="47"/>
      <c r="G159" s="47"/>
      <c r="H159" s="47"/>
      <c r="I159" s="47"/>
    </row>
    <row r="160" spans="1:9" s="3" customFormat="1" ht="15" customHeight="1" x14ac:dyDescent="0.25">
      <c r="A160" s="56" t="s">
        <v>225</v>
      </c>
      <c r="B160" s="52" t="s">
        <v>59</v>
      </c>
      <c r="C160" s="49">
        <f>VLOOKUP(kompl[[#This Row],[name_furn]],furn[],3,0)</f>
        <v>28</v>
      </c>
      <c r="D160" s="50" t="s">
        <v>35</v>
      </c>
      <c r="E160" s="51">
        <v>3</v>
      </c>
      <c r="F160" s="47"/>
      <c r="G160" s="47"/>
      <c r="H160" s="47"/>
      <c r="I160" s="47"/>
    </row>
    <row r="161" spans="1:9" s="3" customFormat="1" ht="15" customHeight="1" x14ac:dyDescent="0.25">
      <c r="A161" s="56" t="s">
        <v>228</v>
      </c>
      <c r="B161" s="49" t="s">
        <v>57</v>
      </c>
      <c r="C161" s="49">
        <f>VLOOKUP(kompl[[#This Row],[name_furn]],furn[],3,0)</f>
        <v>27</v>
      </c>
      <c r="D161" s="50" t="s">
        <v>34</v>
      </c>
      <c r="E161" s="51">
        <v>3</v>
      </c>
      <c r="F161" s="47"/>
      <c r="G161" s="47"/>
      <c r="H161" s="47"/>
      <c r="I161" s="47"/>
    </row>
    <row r="162" spans="1:9" s="3" customFormat="1" ht="15" customHeight="1" x14ac:dyDescent="0.25">
      <c r="A162" s="56" t="s">
        <v>230</v>
      </c>
      <c r="B162" s="49" t="s">
        <v>57</v>
      </c>
      <c r="C162" s="49">
        <f>VLOOKUP(kompl[[#This Row],[name_furn]],furn[],3,0)</f>
        <v>27</v>
      </c>
      <c r="D162" s="50" t="s">
        <v>34</v>
      </c>
      <c r="E162" s="51">
        <v>2</v>
      </c>
      <c r="F162" s="47"/>
      <c r="G162" s="47"/>
      <c r="H162" s="47"/>
      <c r="I162" s="47"/>
    </row>
    <row r="163" spans="1:9" s="3" customFormat="1" ht="15" customHeight="1" x14ac:dyDescent="0.25">
      <c r="A163" s="56" t="s">
        <v>230</v>
      </c>
      <c r="B163" s="49" t="s">
        <v>58</v>
      </c>
      <c r="C163" s="49">
        <f>VLOOKUP(kompl[[#This Row],[name_furn]],furn[],3,0)</f>
        <v>28</v>
      </c>
      <c r="D163" s="50" t="s">
        <v>35</v>
      </c>
      <c r="E163" s="51">
        <v>2</v>
      </c>
      <c r="F163" s="47"/>
      <c r="G163" s="47"/>
      <c r="H163" s="47"/>
      <c r="I163" s="47"/>
    </row>
    <row r="164" spans="1:9" s="3" customFormat="1" ht="15" customHeight="1" x14ac:dyDescent="0.25">
      <c r="A164" s="56" t="s">
        <v>230</v>
      </c>
      <c r="B164" s="52" t="s">
        <v>59</v>
      </c>
      <c r="C164" s="49">
        <f>VLOOKUP(kompl[[#This Row],[name_furn]],furn[],3,0)</f>
        <v>28</v>
      </c>
      <c r="D164" s="50" t="s">
        <v>35</v>
      </c>
      <c r="E164" s="51">
        <v>2</v>
      </c>
      <c r="F164" s="47"/>
      <c r="G164" s="47"/>
      <c r="H164" s="47"/>
      <c r="I164" s="47"/>
    </row>
    <row r="165" spans="1:9" s="3" customFormat="1" ht="15" customHeight="1" x14ac:dyDescent="0.25">
      <c r="A165" s="56" t="s">
        <v>233</v>
      </c>
      <c r="B165" s="49" t="s">
        <v>57</v>
      </c>
      <c r="C165" s="49">
        <f>VLOOKUP(kompl[[#This Row],[name_furn]],furn[],3,0)</f>
        <v>27</v>
      </c>
      <c r="D165" s="50" t="s">
        <v>34</v>
      </c>
      <c r="E165" s="51">
        <v>2</v>
      </c>
      <c r="F165" s="47"/>
      <c r="G165" s="47"/>
      <c r="H165" s="47"/>
      <c r="I165" s="47"/>
    </row>
    <row r="166" spans="1:9" s="3" customFormat="1" ht="15" customHeight="1" x14ac:dyDescent="0.25">
      <c r="A166" s="56" t="s">
        <v>233</v>
      </c>
      <c r="B166" s="49" t="s">
        <v>58</v>
      </c>
      <c r="C166" s="49">
        <f>VLOOKUP(kompl[[#This Row],[name_furn]],furn[],3,0)</f>
        <v>28</v>
      </c>
      <c r="D166" s="50" t="s">
        <v>35</v>
      </c>
      <c r="E166" s="51">
        <v>2</v>
      </c>
      <c r="F166" s="47"/>
      <c r="G166" s="47"/>
      <c r="H166" s="47"/>
      <c r="I166" s="47"/>
    </row>
    <row r="167" spans="1:9" s="3" customFormat="1" ht="15" customHeight="1" x14ac:dyDescent="0.25">
      <c r="A167" s="56" t="s">
        <v>233</v>
      </c>
      <c r="B167" s="52" t="s">
        <v>59</v>
      </c>
      <c r="C167" s="49">
        <f>VLOOKUP(kompl[[#This Row],[name_furn]],furn[],3,0)</f>
        <v>28</v>
      </c>
      <c r="D167" s="50" t="s">
        <v>35</v>
      </c>
      <c r="E167" s="51">
        <v>2</v>
      </c>
      <c r="F167" s="47"/>
      <c r="G167" s="47"/>
      <c r="H167" s="47"/>
      <c r="I167" s="47"/>
    </row>
    <row r="168" spans="1:9" s="3" customFormat="1" ht="15" customHeight="1" x14ac:dyDescent="0.25">
      <c r="A168" s="60" t="s">
        <v>235</v>
      </c>
      <c r="B168" s="49" t="s">
        <v>57</v>
      </c>
      <c r="C168" s="49">
        <f>VLOOKUP(kompl[[#This Row],[name_furn]],furn[],3,0)</f>
        <v>35</v>
      </c>
      <c r="D168" s="50" t="s">
        <v>48</v>
      </c>
      <c r="E168" s="51">
        <v>1</v>
      </c>
      <c r="F168" s="47"/>
      <c r="G168" s="47"/>
      <c r="H168" s="47"/>
      <c r="I168" s="47"/>
    </row>
    <row r="169" spans="1:9" s="3" customFormat="1" ht="15" customHeight="1" x14ac:dyDescent="0.25">
      <c r="A169" s="60" t="s">
        <v>235</v>
      </c>
      <c r="B169" s="49" t="s">
        <v>58</v>
      </c>
      <c r="C169" s="49">
        <f>VLOOKUP(kompl[[#This Row],[name_furn]],furn[],3,0)</f>
        <v>36</v>
      </c>
      <c r="D169" s="50" t="s">
        <v>50</v>
      </c>
      <c r="E169" s="51">
        <v>1</v>
      </c>
      <c r="F169" s="47"/>
      <c r="G169" s="47"/>
      <c r="H169" s="47"/>
      <c r="I169" s="47"/>
    </row>
    <row r="170" spans="1:9" s="3" customFormat="1" ht="15" customHeight="1" x14ac:dyDescent="0.25">
      <c r="A170" s="60" t="s">
        <v>235</v>
      </c>
      <c r="B170" s="49" t="s">
        <v>58</v>
      </c>
      <c r="C170" s="49">
        <f>VLOOKUP(kompl[[#This Row],[name_furn]],furn[],3,0)</f>
        <v>33</v>
      </c>
      <c r="D170" s="50" t="s">
        <v>51</v>
      </c>
      <c r="E170" s="51">
        <v>1</v>
      </c>
      <c r="F170" s="47"/>
      <c r="G170" s="47"/>
      <c r="H170" s="47"/>
      <c r="I170" s="47"/>
    </row>
    <row r="171" spans="1:9" s="3" customFormat="1" ht="15" customHeight="1" x14ac:dyDescent="0.25">
      <c r="A171" s="60" t="s">
        <v>235</v>
      </c>
      <c r="B171" s="52" t="s">
        <v>59</v>
      </c>
      <c r="C171" s="49">
        <f>VLOOKUP(kompl[[#This Row],[name_furn]],furn[],3,0)</f>
        <v>34</v>
      </c>
      <c r="D171" s="50" t="s">
        <v>52</v>
      </c>
      <c r="E171" s="51">
        <v>1</v>
      </c>
      <c r="F171" s="47"/>
      <c r="G171" s="47"/>
      <c r="H171" s="47"/>
      <c r="I171" s="47"/>
    </row>
    <row r="172" spans="1:9" s="3" customFormat="1" ht="15" customHeight="1" x14ac:dyDescent="0.25">
      <c r="A172" s="56" t="s">
        <v>237</v>
      </c>
      <c r="B172" s="49" t="s">
        <v>57</v>
      </c>
      <c r="C172" s="49">
        <f>VLOOKUP(kompl[[#This Row],[name_furn]],furn[],3,0)</f>
        <v>27</v>
      </c>
      <c r="D172" s="50" t="s">
        <v>34</v>
      </c>
      <c r="E172" s="51">
        <v>5</v>
      </c>
      <c r="F172" s="47" t="s">
        <v>300</v>
      </c>
      <c r="G172" s="50" t="s">
        <v>34</v>
      </c>
      <c r="H172" s="51">
        <v>5</v>
      </c>
      <c r="I172" s="47"/>
    </row>
    <row r="173" spans="1:9" s="3" customFormat="1" ht="15" customHeight="1" x14ac:dyDescent="0.25">
      <c r="A173" s="56" t="s">
        <v>237</v>
      </c>
      <c r="B173" s="49" t="s">
        <v>58</v>
      </c>
      <c r="C173" s="49">
        <f>VLOOKUP(kompl[[#This Row],[name_furn]],furn[],3,0)</f>
        <v>28</v>
      </c>
      <c r="D173" s="50" t="s">
        <v>35</v>
      </c>
      <c r="E173" s="51">
        <v>5</v>
      </c>
      <c r="F173" s="47" t="s">
        <v>300</v>
      </c>
      <c r="G173" s="50" t="s">
        <v>35</v>
      </c>
      <c r="H173" s="51">
        <v>5</v>
      </c>
      <c r="I173" s="47"/>
    </row>
    <row r="174" spans="1:9" s="3" customFormat="1" ht="15" customHeight="1" x14ac:dyDescent="0.25">
      <c r="A174" s="56" t="s">
        <v>237</v>
      </c>
      <c r="B174" s="52" t="s">
        <v>59</v>
      </c>
      <c r="C174" s="49">
        <f>VLOOKUP(kompl[[#This Row],[name_furn]],furn[],3,0)</f>
        <v>28</v>
      </c>
      <c r="D174" s="50" t="s">
        <v>35</v>
      </c>
      <c r="E174" s="51">
        <v>5</v>
      </c>
      <c r="F174" s="47" t="s">
        <v>300</v>
      </c>
      <c r="G174" s="50" t="s">
        <v>35</v>
      </c>
      <c r="H174" s="51">
        <v>5</v>
      </c>
      <c r="I174" s="47"/>
    </row>
    <row r="175" spans="1:9" s="3" customFormat="1" ht="15" customHeight="1" x14ac:dyDescent="0.25">
      <c r="A175" s="56" t="s">
        <v>239</v>
      </c>
      <c r="B175" s="49" t="s">
        <v>57</v>
      </c>
      <c r="C175" s="49">
        <f>VLOOKUP(kompl[[#This Row],[name_furn]],furn[],3,0)</f>
        <v>27</v>
      </c>
      <c r="D175" s="50" t="s">
        <v>34</v>
      </c>
      <c r="E175" s="51">
        <v>5</v>
      </c>
      <c r="F175" s="47" t="s">
        <v>301</v>
      </c>
      <c r="G175" s="50" t="s">
        <v>34</v>
      </c>
      <c r="H175" s="51">
        <v>6</v>
      </c>
      <c r="I175" s="47"/>
    </row>
    <row r="176" spans="1:9" s="3" customFormat="1" ht="15" customHeight="1" x14ac:dyDescent="0.25">
      <c r="A176" s="56" t="s">
        <v>241</v>
      </c>
      <c r="B176" s="49" t="s">
        <v>57</v>
      </c>
      <c r="C176" s="49">
        <f>VLOOKUP(kompl[[#This Row],[name_furn]],furn[],3,0)</f>
        <v>27</v>
      </c>
      <c r="D176" s="50" t="s">
        <v>34</v>
      </c>
      <c r="E176" s="51">
        <v>5</v>
      </c>
      <c r="F176" s="47" t="s">
        <v>302</v>
      </c>
      <c r="G176" s="50" t="s">
        <v>34</v>
      </c>
      <c r="H176" s="51">
        <v>6</v>
      </c>
      <c r="I176" s="47"/>
    </row>
    <row r="177" spans="1:9" s="3" customFormat="1" ht="15" customHeight="1" x14ac:dyDescent="0.25">
      <c r="A177" s="56" t="s">
        <v>241</v>
      </c>
      <c r="B177" s="49" t="s">
        <v>58</v>
      </c>
      <c r="C177" s="49">
        <f>VLOOKUP(kompl[[#This Row],[name_furn]],furn[],3,0)</f>
        <v>28</v>
      </c>
      <c r="D177" s="50" t="s">
        <v>35</v>
      </c>
      <c r="E177" s="51">
        <v>5</v>
      </c>
      <c r="F177" s="47" t="s">
        <v>302</v>
      </c>
      <c r="G177" s="50" t="s">
        <v>35</v>
      </c>
      <c r="H177" s="51">
        <v>6</v>
      </c>
      <c r="I177" s="47"/>
    </row>
    <row r="178" spans="1:9" s="3" customFormat="1" ht="15" customHeight="1" x14ac:dyDescent="0.25">
      <c r="A178" s="56" t="s">
        <v>244</v>
      </c>
      <c r="B178" s="49" t="s">
        <v>57</v>
      </c>
      <c r="C178" s="49">
        <f>VLOOKUP(kompl[[#This Row],[name_furn]],furn[],3,0)</f>
        <v>27</v>
      </c>
      <c r="D178" s="50" t="s">
        <v>34</v>
      </c>
      <c r="E178" s="51">
        <v>5</v>
      </c>
      <c r="F178" s="47" t="s">
        <v>302</v>
      </c>
      <c r="G178" s="50" t="s">
        <v>34</v>
      </c>
      <c r="H178" s="47">
        <v>6</v>
      </c>
      <c r="I178" s="47"/>
    </row>
    <row r="179" spans="1:9" s="3" customFormat="1" ht="15" customHeight="1" x14ac:dyDescent="0.25">
      <c r="A179" s="61" t="s">
        <v>246</v>
      </c>
      <c r="B179" s="49" t="s">
        <v>57</v>
      </c>
      <c r="C179" s="49">
        <f>VLOOKUP(kompl[[#This Row],[name_furn]],furn[],3,0)</f>
        <v>31</v>
      </c>
      <c r="D179" s="50" t="s">
        <v>47</v>
      </c>
      <c r="E179" s="51">
        <v>2</v>
      </c>
      <c r="F179" s="47"/>
      <c r="G179" s="47"/>
      <c r="H179" s="47"/>
      <c r="I179" s="47"/>
    </row>
    <row r="180" spans="1:9" s="3" customFormat="1" ht="15" customHeight="1" x14ac:dyDescent="0.25">
      <c r="A180" s="61" t="s">
        <v>246</v>
      </c>
      <c r="B180" s="49" t="s">
        <v>57</v>
      </c>
      <c r="C180" s="49">
        <f>VLOOKUP(kompl[[#This Row],[name_furn]],furn[],3,0)</f>
        <v>35</v>
      </c>
      <c r="D180" s="50" t="s">
        <v>48</v>
      </c>
      <c r="E180" s="51">
        <v>1</v>
      </c>
      <c r="F180" s="47"/>
      <c r="G180" s="47"/>
      <c r="H180" s="47"/>
      <c r="I180" s="47"/>
    </row>
    <row r="181" spans="1:9" s="3" customFormat="1" ht="15" customHeight="1" x14ac:dyDescent="0.25">
      <c r="A181" s="61" t="s">
        <v>246</v>
      </c>
      <c r="B181" s="49" t="s">
        <v>57</v>
      </c>
      <c r="C181" s="49">
        <f>VLOOKUP(kompl[[#This Row],[name_furn]],furn[],3,0)</f>
        <v>27</v>
      </c>
      <c r="D181" s="50" t="s">
        <v>34</v>
      </c>
      <c r="E181" s="51">
        <v>3</v>
      </c>
      <c r="F181" s="47" t="s">
        <v>300</v>
      </c>
      <c r="G181" s="50" t="s">
        <v>34</v>
      </c>
      <c r="H181" s="51">
        <v>4</v>
      </c>
      <c r="I181" s="47"/>
    </row>
    <row r="182" spans="1:9" s="3" customFormat="1" ht="15" customHeight="1" x14ac:dyDescent="0.25">
      <c r="A182" s="61" t="s">
        <v>246</v>
      </c>
      <c r="B182" s="49" t="s">
        <v>58</v>
      </c>
      <c r="C182" s="49">
        <f>VLOOKUP(kompl[[#This Row],[name_furn]],furn[],3,0)</f>
        <v>32</v>
      </c>
      <c r="D182" s="50" t="s">
        <v>49</v>
      </c>
      <c r="E182" s="51">
        <v>2</v>
      </c>
      <c r="F182" s="47"/>
      <c r="G182" s="47"/>
      <c r="H182" s="47"/>
      <c r="I182" s="47"/>
    </row>
    <row r="183" spans="1:9" s="3" customFormat="1" ht="15" customHeight="1" x14ac:dyDescent="0.25">
      <c r="A183" s="61" t="s">
        <v>246</v>
      </c>
      <c r="B183" s="49" t="s">
        <v>58</v>
      </c>
      <c r="C183" s="49">
        <f>VLOOKUP(kompl[[#This Row],[name_furn]],furn[],3,0)</f>
        <v>36</v>
      </c>
      <c r="D183" s="50" t="s">
        <v>50</v>
      </c>
      <c r="E183" s="51">
        <v>1</v>
      </c>
      <c r="F183" s="47"/>
      <c r="G183" s="47"/>
      <c r="H183" s="47"/>
      <c r="I183" s="47"/>
    </row>
    <row r="184" spans="1:9" s="3" customFormat="1" ht="15" customHeight="1" x14ac:dyDescent="0.25">
      <c r="A184" s="61" t="s">
        <v>246</v>
      </c>
      <c r="B184" s="49" t="s">
        <v>58</v>
      </c>
      <c r="C184" s="49">
        <f>VLOOKUP(kompl[[#This Row],[name_furn]],furn[],3,0)</f>
        <v>33</v>
      </c>
      <c r="D184" s="50" t="s">
        <v>51</v>
      </c>
      <c r="E184" s="51">
        <v>3</v>
      </c>
      <c r="F184" s="47"/>
      <c r="G184" s="47"/>
      <c r="H184" s="47"/>
      <c r="I184" s="47"/>
    </row>
    <row r="185" spans="1:9" s="3" customFormat="1" ht="15" customHeight="1" x14ac:dyDescent="0.25">
      <c r="A185" s="61" t="s">
        <v>246</v>
      </c>
      <c r="B185" s="49" t="s">
        <v>58</v>
      </c>
      <c r="C185" s="49">
        <f>VLOOKUP(kompl[[#This Row],[name_furn]],furn[],3,0)</f>
        <v>28</v>
      </c>
      <c r="D185" s="50" t="s">
        <v>35</v>
      </c>
      <c r="E185" s="51">
        <v>3</v>
      </c>
      <c r="F185" s="47" t="s">
        <v>300</v>
      </c>
      <c r="G185" s="50" t="s">
        <v>35</v>
      </c>
      <c r="H185" s="51">
        <v>4</v>
      </c>
      <c r="I185" s="47"/>
    </row>
    <row r="186" spans="1:9" s="3" customFormat="1" ht="15" customHeight="1" x14ac:dyDescent="0.25">
      <c r="A186" s="61" t="s">
        <v>246</v>
      </c>
      <c r="B186" s="52" t="s">
        <v>59</v>
      </c>
      <c r="C186" s="49">
        <f>VLOOKUP(kompl[[#This Row],[name_furn]],furn[],3,0)</f>
        <v>34</v>
      </c>
      <c r="D186" s="50" t="s">
        <v>52</v>
      </c>
      <c r="E186" s="51">
        <v>2</v>
      </c>
      <c r="F186" s="47"/>
      <c r="G186" s="47"/>
      <c r="H186" s="47"/>
      <c r="I186" s="47"/>
    </row>
    <row r="187" spans="1:9" s="3" customFormat="1" ht="15" customHeight="1" x14ac:dyDescent="0.25">
      <c r="A187" s="61" t="s">
        <v>246</v>
      </c>
      <c r="B187" s="52" t="s">
        <v>59</v>
      </c>
      <c r="C187" s="49">
        <f>VLOOKUP(kompl[[#This Row],[name_furn]],furn[],3,0)</f>
        <v>37</v>
      </c>
      <c r="D187" s="50" t="s">
        <v>53</v>
      </c>
      <c r="E187" s="51">
        <v>1</v>
      </c>
      <c r="F187" s="47"/>
      <c r="G187" s="47"/>
      <c r="H187" s="47"/>
      <c r="I187" s="47"/>
    </row>
    <row r="188" spans="1:9" s="3" customFormat="1" ht="15" customHeight="1" x14ac:dyDescent="0.25">
      <c r="A188" s="61" t="s">
        <v>246</v>
      </c>
      <c r="B188" s="52" t="s">
        <v>59</v>
      </c>
      <c r="C188" s="49">
        <f>VLOOKUP(kompl[[#This Row],[name_furn]],furn[],3,0)</f>
        <v>28</v>
      </c>
      <c r="D188" s="50" t="s">
        <v>35</v>
      </c>
      <c r="E188" s="51">
        <v>3</v>
      </c>
      <c r="F188" s="47" t="s">
        <v>300</v>
      </c>
      <c r="G188" s="50" t="s">
        <v>35</v>
      </c>
      <c r="H188" s="51">
        <v>4</v>
      </c>
      <c r="I188" s="47"/>
    </row>
    <row r="189" spans="1:9" s="3" customFormat="1" ht="15" customHeight="1" x14ac:dyDescent="0.25">
      <c r="A189" s="56" t="s">
        <v>248</v>
      </c>
      <c r="B189" s="49" t="s">
        <v>57</v>
      </c>
      <c r="C189" s="49">
        <f>VLOOKUP(kompl[[#This Row],[name_furn]],furn[],3,0)</f>
        <v>35</v>
      </c>
      <c r="D189" s="50" t="s">
        <v>48</v>
      </c>
      <c r="E189" s="51">
        <v>2</v>
      </c>
      <c r="F189" s="47"/>
      <c r="G189" s="47"/>
      <c r="H189" s="47"/>
      <c r="I189" s="47"/>
    </row>
    <row r="190" spans="1:9" s="3" customFormat="1" ht="15" customHeight="1" x14ac:dyDescent="0.25">
      <c r="A190" s="56" t="s">
        <v>248</v>
      </c>
      <c r="B190" s="49" t="s">
        <v>57</v>
      </c>
      <c r="C190" s="49">
        <f>VLOOKUP(kompl[[#This Row],[name_furn]],furn[],3,0)</f>
        <v>27</v>
      </c>
      <c r="D190" s="50" t="s">
        <v>34</v>
      </c>
      <c r="E190" s="51">
        <v>3</v>
      </c>
      <c r="F190" s="47" t="s">
        <v>303</v>
      </c>
      <c r="G190" s="50" t="s">
        <v>34</v>
      </c>
      <c r="H190" s="51">
        <v>4</v>
      </c>
      <c r="I190" s="47"/>
    </row>
    <row r="191" spans="1:9" s="3" customFormat="1" ht="15" customHeight="1" x14ac:dyDescent="0.25">
      <c r="A191" s="56" t="s">
        <v>248</v>
      </c>
      <c r="B191" s="49" t="s">
        <v>58</v>
      </c>
      <c r="C191" s="49">
        <f>VLOOKUP(kompl[[#This Row],[name_furn]],furn[],3,0)</f>
        <v>36</v>
      </c>
      <c r="D191" s="50" t="s">
        <v>50</v>
      </c>
      <c r="E191" s="51">
        <v>2</v>
      </c>
      <c r="F191" s="47"/>
      <c r="G191" s="47"/>
      <c r="H191" s="47"/>
      <c r="I191" s="47"/>
    </row>
    <row r="192" spans="1:9" s="3" customFormat="1" ht="15" customHeight="1" x14ac:dyDescent="0.25">
      <c r="A192" s="56" t="s">
        <v>248</v>
      </c>
      <c r="B192" s="49" t="s">
        <v>58</v>
      </c>
      <c r="C192" s="49">
        <f>VLOOKUP(kompl[[#This Row],[name_furn]],furn[],3,0)</f>
        <v>33</v>
      </c>
      <c r="D192" s="50" t="s">
        <v>51</v>
      </c>
      <c r="E192" s="51">
        <v>2</v>
      </c>
      <c r="F192" s="47"/>
      <c r="G192" s="47"/>
      <c r="H192" s="47"/>
      <c r="I192" s="47"/>
    </row>
    <row r="193" spans="1:9" s="3" customFormat="1" ht="15" customHeight="1" x14ac:dyDescent="0.25">
      <c r="A193" s="56" t="s">
        <v>248</v>
      </c>
      <c r="B193" s="49" t="s">
        <v>58</v>
      </c>
      <c r="C193" s="49">
        <f>VLOOKUP(kompl[[#This Row],[name_furn]],furn[],3,0)</f>
        <v>28</v>
      </c>
      <c r="D193" s="50" t="s">
        <v>35</v>
      </c>
      <c r="E193" s="51">
        <v>3</v>
      </c>
      <c r="F193" s="47" t="s">
        <v>303</v>
      </c>
      <c r="G193" s="50" t="s">
        <v>35</v>
      </c>
      <c r="H193" s="51">
        <v>4</v>
      </c>
      <c r="I193" s="47"/>
    </row>
    <row r="194" spans="1:9" s="3" customFormat="1" ht="15" customHeight="1" x14ac:dyDescent="0.25">
      <c r="A194" s="56" t="s">
        <v>248</v>
      </c>
      <c r="B194" s="52" t="s">
        <v>59</v>
      </c>
      <c r="C194" s="49">
        <f>VLOOKUP(kompl[[#This Row],[name_furn]],furn[],3,0)</f>
        <v>37</v>
      </c>
      <c r="D194" s="50" t="s">
        <v>53</v>
      </c>
      <c r="E194" s="51">
        <v>1</v>
      </c>
      <c r="F194" s="47"/>
      <c r="G194" s="47"/>
      <c r="H194" s="47"/>
      <c r="I194" s="47"/>
    </row>
    <row r="195" spans="1:9" s="3" customFormat="1" ht="15" customHeight="1" x14ac:dyDescent="0.25">
      <c r="A195" s="56" t="s">
        <v>248</v>
      </c>
      <c r="B195" s="52" t="s">
        <v>59</v>
      </c>
      <c r="C195" s="49">
        <f>VLOOKUP(kompl[[#This Row],[name_furn]],furn[],3,0)</f>
        <v>28</v>
      </c>
      <c r="D195" s="50" t="s">
        <v>35</v>
      </c>
      <c r="E195" s="51">
        <v>3</v>
      </c>
      <c r="F195" s="47" t="s">
        <v>303</v>
      </c>
      <c r="G195" s="50" t="s">
        <v>35</v>
      </c>
      <c r="H195" s="51">
        <v>4</v>
      </c>
      <c r="I195" s="47"/>
    </row>
    <row r="196" spans="1:9" s="3" customFormat="1" ht="15" customHeight="1" x14ac:dyDescent="0.25">
      <c r="A196" s="56" t="s">
        <v>250</v>
      </c>
      <c r="B196" s="49" t="s">
        <v>57</v>
      </c>
      <c r="C196" s="49">
        <f>VLOOKUP(kompl[[#This Row],[name_furn]],furn[],3,0)</f>
        <v>27</v>
      </c>
      <c r="D196" s="50" t="s">
        <v>34</v>
      </c>
      <c r="E196" s="51">
        <v>4</v>
      </c>
      <c r="F196" s="47" t="s">
        <v>304</v>
      </c>
      <c r="G196" s="50" t="s">
        <v>34</v>
      </c>
      <c r="H196" s="47">
        <v>5</v>
      </c>
      <c r="I196" s="47"/>
    </row>
    <row r="197" spans="1:9" s="3" customFormat="1" ht="15" customHeight="1" x14ac:dyDescent="0.25">
      <c r="A197" s="56" t="s">
        <v>252</v>
      </c>
      <c r="B197" s="49" t="s">
        <v>57</v>
      </c>
      <c r="C197" s="49">
        <f>VLOOKUP(kompl[[#This Row],[name_furn]],furn[],3,0)</f>
        <v>27</v>
      </c>
      <c r="D197" s="50" t="s">
        <v>34</v>
      </c>
      <c r="E197" s="51">
        <v>4</v>
      </c>
      <c r="F197" s="47" t="s">
        <v>304</v>
      </c>
      <c r="G197" s="50" t="s">
        <v>34</v>
      </c>
      <c r="H197" s="47">
        <v>5</v>
      </c>
      <c r="I197" s="47"/>
    </row>
    <row r="198" spans="1:9" s="3" customFormat="1" ht="15" customHeight="1" x14ac:dyDescent="0.25">
      <c r="A198" s="56" t="s">
        <v>254</v>
      </c>
      <c r="B198" s="49" t="s">
        <v>57</v>
      </c>
      <c r="C198" s="49">
        <f>VLOOKUP(kompl[[#This Row],[name_furn]],furn[],3,0)</f>
        <v>35</v>
      </c>
      <c r="D198" s="50" t="s">
        <v>48</v>
      </c>
      <c r="E198" s="51">
        <v>2</v>
      </c>
      <c r="F198" s="47"/>
      <c r="G198" s="47"/>
      <c r="H198" s="47"/>
      <c r="I198" s="47"/>
    </row>
    <row r="199" spans="1:9" s="3" customFormat="1" ht="15" customHeight="1" x14ac:dyDescent="0.25">
      <c r="A199" s="56" t="s">
        <v>254</v>
      </c>
      <c r="B199" s="49" t="s">
        <v>57</v>
      </c>
      <c r="C199" s="49">
        <f>VLOOKUP(kompl[[#This Row],[name_furn]],furn[],3,0)</f>
        <v>27</v>
      </c>
      <c r="D199" s="50" t="s">
        <v>34</v>
      </c>
      <c r="E199" s="51">
        <v>2</v>
      </c>
      <c r="F199" s="47" t="s">
        <v>303</v>
      </c>
      <c r="G199" s="50" t="s">
        <v>34</v>
      </c>
      <c r="H199" s="51">
        <v>3</v>
      </c>
      <c r="I199" s="47"/>
    </row>
    <row r="200" spans="1:9" s="3" customFormat="1" ht="15" customHeight="1" x14ac:dyDescent="0.25">
      <c r="A200" s="56" t="s">
        <v>254</v>
      </c>
      <c r="B200" s="49" t="s">
        <v>58</v>
      </c>
      <c r="C200" s="49">
        <f>VLOOKUP(kompl[[#This Row],[name_furn]],furn[],3,0)</f>
        <v>36</v>
      </c>
      <c r="D200" s="50" t="s">
        <v>50</v>
      </c>
      <c r="E200" s="51">
        <v>2</v>
      </c>
      <c r="F200" s="47"/>
      <c r="G200" s="47"/>
      <c r="H200" s="47"/>
      <c r="I200" s="47"/>
    </row>
    <row r="201" spans="1:9" s="3" customFormat="1" ht="15" customHeight="1" x14ac:dyDescent="0.25">
      <c r="A201" s="56" t="s">
        <v>254</v>
      </c>
      <c r="B201" s="49" t="s">
        <v>58</v>
      </c>
      <c r="C201" s="49">
        <f>VLOOKUP(kompl[[#This Row],[name_furn]],furn[],3,0)</f>
        <v>33</v>
      </c>
      <c r="D201" s="50" t="s">
        <v>51</v>
      </c>
      <c r="E201" s="51">
        <v>2</v>
      </c>
      <c r="F201" s="47"/>
      <c r="G201" s="47"/>
      <c r="H201" s="47"/>
      <c r="I201" s="47"/>
    </row>
    <row r="202" spans="1:9" s="3" customFormat="1" ht="15" customHeight="1" x14ac:dyDescent="0.25">
      <c r="A202" s="56" t="s">
        <v>254</v>
      </c>
      <c r="B202" s="49" t="s">
        <v>58</v>
      </c>
      <c r="C202" s="49">
        <f>VLOOKUP(kompl[[#This Row],[name_furn]],furn[],3,0)</f>
        <v>28</v>
      </c>
      <c r="D202" s="50" t="s">
        <v>35</v>
      </c>
      <c r="E202" s="51">
        <v>2</v>
      </c>
      <c r="F202" s="47" t="s">
        <v>303</v>
      </c>
      <c r="G202" s="50" t="s">
        <v>35</v>
      </c>
      <c r="H202" s="51">
        <v>3</v>
      </c>
      <c r="I202" s="47"/>
    </row>
    <row r="203" spans="1:9" s="3" customFormat="1" ht="15" customHeight="1" x14ac:dyDescent="0.25">
      <c r="A203" s="56" t="s">
        <v>254</v>
      </c>
      <c r="B203" s="52" t="s">
        <v>59</v>
      </c>
      <c r="C203" s="49">
        <f>VLOOKUP(kompl[[#This Row],[name_furn]],furn[],3,0)</f>
        <v>34</v>
      </c>
      <c r="D203" s="50" t="s">
        <v>52</v>
      </c>
      <c r="E203" s="51">
        <v>2</v>
      </c>
      <c r="F203" s="47"/>
      <c r="G203" s="47"/>
      <c r="H203" s="47"/>
      <c r="I203" s="47"/>
    </row>
    <row r="204" spans="1:9" s="3" customFormat="1" ht="15" customHeight="1" x14ac:dyDescent="0.25">
      <c r="A204" s="56" t="s">
        <v>254</v>
      </c>
      <c r="B204" s="52" t="s">
        <v>59</v>
      </c>
      <c r="C204" s="49">
        <f>VLOOKUP(kompl[[#This Row],[name_furn]],furn[],3,0)</f>
        <v>28</v>
      </c>
      <c r="D204" s="50" t="s">
        <v>35</v>
      </c>
      <c r="E204" s="51">
        <v>2</v>
      </c>
      <c r="F204" s="47" t="s">
        <v>303</v>
      </c>
      <c r="G204" s="50" t="s">
        <v>35</v>
      </c>
      <c r="H204" s="51">
        <v>3</v>
      </c>
      <c r="I204" s="47"/>
    </row>
    <row r="205" spans="1:9" s="3" customFormat="1" ht="15" customHeight="1" x14ac:dyDescent="0.25">
      <c r="A205" s="56" t="s">
        <v>256</v>
      </c>
      <c r="B205" s="49" t="s">
        <v>57</v>
      </c>
      <c r="C205" s="49">
        <f>VLOOKUP(kompl[[#This Row],[name_furn]],furn[],3,0)</f>
        <v>35</v>
      </c>
      <c r="D205" s="50" t="s">
        <v>48</v>
      </c>
      <c r="E205" s="51">
        <v>2</v>
      </c>
      <c r="F205" s="47"/>
      <c r="G205" s="47"/>
      <c r="H205" s="47"/>
      <c r="I205" s="47"/>
    </row>
    <row r="206" spans="1:9" s="3" customFormat="1" ht="15" customHeight="1" x14ac:dyDescent="0.25">
      <c r="A206" s="56" t="s">
        <v>256</v>
      </c>
      <c r="B206" s="49" t="s">
        <v>57</v>
      </c>
      <c r="C206" s="49">
        <f>VLOOKUP(kompl[[#This Row],[name_furn]],furn[],3,0)</f>
        <v>27</v>
      </c>
      <c r="D206" s="50" t="s">
        <v>34</v>
      </c>
      <c r="E206" s="51">
        <v>2</v>
      </c>
      <c r="F206" s="47" t="s">
        <v>303</v>
      </c>
      <c r="G206" s="50" t="s">
        <v>34</v>
      </c>
      <c r="H206" s="51">
        <v>3</v>
      </c>
      <c r="I206" s="47"/>
    </row>
    <row r="207" spans="1:9" s="3" customFormat="1" ht="15" customHeight="1" x14ac:dyDescent="0.25">
      <c r="A207" s="56" t="s">
        <v>256</v>
      </c>
      <c r="B207" s="49" t="s">
        <v>58</v>
      </c>
      <c r="C207" s="49">
        <f>VLOOKUP(kompl[[#This Row],[name_furn]],furn[],3,0)</f>
        <v>36</v>
      </c>
      <c r="D207" s="50" t="s">
        <v>50</v>
      </c>
      <c r="E207" s="51">
        <v>2</v>
      </c>
      <c r="F207" s="47"/>
      <c r="G207" s="47"/>
      <c r="H207" s="47"/>
      <c r="I207" s="47"/>
    </row>
    <row r="208" spans="1:9" s="3" customFormat="1" ht="15" customHeight="1" x14ac:dyDescent="0.25">
      <c r="A208" s="56" t="s">
        <v>256</v>
      </c>
      <c r="B208" s="49" t="s">
        <v>58</v>
      </c>
      <c r="C208" s="49">
        <f>VLOOKUP(kompl[[#This Row],[name_furn]],furn[],3,0)</f>
        <v>33</v>
      </c>
      <c r="D208" s="50" t="s">
        <v>51</v>
      </c>
      <c r="E208" s="51">
        <v>2</v>
      </c>
      <c r="F208" s="47"/>
      <c r="G208" s="47"/>
      <c r="H208" s="47"/>
      <c r="I208" s="47"/>
    </row>
    <row r="209" spans="1:9" s="3" customFormat="1" ht="15" customHeight="1" x14ac:dyDescent="0.25">
      <c r="A209" s="56" t="s">
        <v>256</v>
      </c>
      <c r="B209" s="49" t="s">
        <v>58</v>
      </c>
      <c r="C209" s="49">
        <f>VLOOKUP(kompl[[#This Row],[name_furn]],furn[],3,0)</f>
        <v>28</v>
      </c>
      <c r="D209" s="50" t="s">
        <v>35</v>
      </c>
      <c r="E209" s="51">
        <v>2</v>
      </c>
      <c r="F209" s="47" t="s">
        <v>303</v>
      </c>
      <c r="G209" s="50" t="s">
        <v>35</v>
      </c>
      <c r="H209" s="51">
        <v>3</v>
      </c>
      <c r="I209" s="47"/>
    </row>
    <row r="210" spans="1:9" s="3" customFormat="1" ht="15" customHeight="1" x14ac:dyDescent="0.25">
      <c r="A210" s="56" t="s">
        <v>256</v>
      </c>
      <c r="B210" s="52" t="s">
        <v>59</v>
      </c>
      <c r="C210" s="49">
        <f>VLOOKUP(kompl[[#This Row],[name_furn]],furn[],3,0)</f>
        <v>34</v>
      </c>
      <c r="D210" s="50" t="s">
        <v>52</v>
      </c>
      <c r="E210" s="51">
        <v>2</v>
      </c>
      <c r="F210" s="47"/>
      <c r="G210" s="47"/>
      <c r="H210" s="47"/>
      <c r="I210" s="47"/>
    </row>
    <row r="211" spans="1:9" s="3" customFormat="1" ht="15" customHeight="1" x14ac:dyDescent="0.25">
      <c r="A211" s="56" t="s">
        <v>256</v>
      </c>
      <c r="B211" s="52" t="s">
        <v>59</v>
      </c>
      <c r="C211" s="49">
        <f>VLOOKUP(kompl[[#This Row],[name_furn]],furn[],3,0)</f>
        <v>28</v>
      </c>
      <c r="D211" s="50" t="s">
        <v>35</v>
      </c>
      <c r="E211" s="51">
        <v>2</v>
      </c>
      <c r="F211" s="47" t="s">
        <v>303</v>
      </c>
      <c r="G211" s="50" t="s">
        <v>35</v>
      </c>
      <c r="H211" s="51">
        <v>3</v>
      </c>
      <c r="I211" s="47"/>
    </row>
    <row r="212" spans="1:9" s="3" customFormat="1" ht="15" customHeight="1" x14ac:dyDescent="0.25">
      <c r="A212" s="56" t="s">
        <v>258</v>
      </c>
      <c r="B212" s="49" t="s">
        <v>57</v>
      </c>
      <c r="C212" s="49">
        <f>VLOOKUP(kompl[[#This Row],[name_furn]],furn[],3,0)</f>
        <v>35</v>
      </c>
      <c r="D212" s="50" t="s">
        <v>48</v>
      </c>
      <c r="E212" s="51">
        <v>2</v>
      </c>
      <c r="F212" s="47"/>
      <c r="G212" s="47"/>
      <c r="H212" s="47"/>
      <c r="I212" s="47"/>
    </row>
    <row r="213" spans="1:9" s="3" customFormat="1" ht="15" customHeight="1" x14ac:dyDescent="0.25">
      <c r="A213" s="56" t="s">
        <v>258</v>
      </c>
      <c r="B213" s="49" t="s">
        <v>57</v>
      </c>
      <c r="C213" s="49">
        <f>VLOOKUP(kompl[[#This Row],[name_furn]],furn[],3,0)</f>
        <v>27</v>
      </c>
      <c r="D213" s="50" t="s">
        <v>34</v>
      </c>
      <c r="E213" s="51">
        <v>2</v>
      </c>
      <c r="F213" s="47" t="s">
        <v>303</v>
      </c>
      <c r="G213" s="50" t="s">
        <v>34</v>
      </c>
      <c r="H213" s="51">
        <v>2</v>
      </c>
      <c r="I213" s="47"/>
    </row>
    <row r="214" spans="1:9" s="3" customFormat="1" ht="15" customHeight="1" x14ac:dyDescent="0.25">
      <c r="A214" s="56" t="s">
        <v>258</v>
      </c>
      <c r="B214" s="49" t="s">
        <v>58</v>
      </c>
      <c r="C214" s="49">
        <f>VLOOKUP(kompl[[#This Row],[name_furn]],furn[],3,0)</f>
        <v>36</v>
      </c>
      <c r="D214" s="50" t="s">
        <v>50</v>
      </c>
      <c r="E214" s="51">
        <v>2</v>
      </c>
      <c r="F214" s="47"/>
      <c r="G214" s="47"/>
      <c r="H214" s="47"/>
      <c r="I214" s="47"/>
    </row>
    <row r="215" spans="1:9" s="3" customFormat="1" ht="15" customHeight="1" x14ac:dyDescent="0.25">
      <c r="A215" s="56" t="s">
        <v>258</v>
      </c>
      <c r="B215" s="49" t="s">
        <v>58</v>
      </c>
      <c r="C215" s="49">
        <f>VLOOKUP(kompl[[#This Row],[name_furn]],furn[],3,0)</f>
        <v>33</v>
      </c>
      <c r="D215" s="50" t="s">
        <v>51</v>
      </c>
      <c r="E215" s="51">
        <v>2</v>
      </c>
      <c r="F215" s="47"/>
      <c r="G215" s="47"/>
      <c r="H215" s="47"/>
      <c r="I215" s="47"/>
    </row>
    <row r="216" spans="1:9" s="3" customFormat="1" ht="15" customHeight="1" x14ac:dyDescent="0.25">
      <c r="A216" s="56" t="s">
        <v>258</v>
      </c>
      <c r="B216" s="49" t="s">
        <v>58</v>
      </c>
      <c r="C216" s="49">
        <f>VLOOKUP(kompl[[#This Row],[name_furn]],furn[],3,0)</f>
        <v>28</v>
      </c>
      <c r="D216" s="50" t="s">
        <v>35</v>
      </c>
      <c r="E216" s="51">
        <v>2</v>
      </c>
      <c r="F216" s="47" t="s">
        <v>303</v>
      </c>
      <c r="G216" s="50" t="s">
        <v>35</v>
      </c>
      <c r="H216" s="51">
        <v>3</v>
      </c>
      <c r="I216" s="47"/>
    </row>
    <row r="217" spans="1:9" s="3" customFormat="1" ht="15" customHeight="1" x14ac:dyDescent="0.25">
      <c r="A217" s="56" t="s">
        <v>258</v>
      </c>
      <c r="B217" s="52" t="s">
        <v>59</v>
      </c>
      <c r="C217" s="49">
        <f>VLOOKUP(kompl[[#This Row],[name_furn]],furn[],3,0)</f>
        <v>34</v>
      </c>
      <c r="D217" s="50" t="s">
        <v>52</v>
      </c>
      <c r="E217" s="51">
        <v>2</v>
      </c>
      <c r="F217" s="47"/>
      <c r="G217" s="47"/>
      <c r="H217" s="47"/>
      <c r="I217" s="47"/>
    </row>
    <row r="218" spans="1:9" s="3" customFormat="1" ht="15" customHeight="1" x14ac:dyDescent="0.25">
      <c r="A218" s="56" t="s">
        <v>258</v>
      </c>
      <c r="B218" s="52" t="s">
        <v>59</v>
      </c>
      <c r="C218" s="49">
        <f>VLOOKUP(kompl[[#This Row],[name_furn]],furn[],3,0)</f>
        <v>28</v>
      </c>
      <c r="D218" s="50" t="s">
        <v>35</v>
      </c>
      <c r="E218" s="51">
        <v>2</v>
      </c>
      <c r="F218" s="47" t="s">
        <v>303</v>
      </c>
      <c r="G218" s="50" t="s">
        <v>35</v>
      </c>
      <c r="H218" s="51">
        <v>3</v>
      </c>
      <c r="I218" s="47"/>
    </row>
    <row r="219" spans="1:9" s="3" customFormat="1" ht="15" customHeight="1" x14ac:dyDescent="0.25">
      <c r="A219" s="56" t="s">
        <v>260</v>
      </c>
      <c r="B219" s="49" t="s">
        <v>57</v>
      </c>
      <c r="C219" s="49">
        <f>VLOOKUP(kompl[[#This Row],[name_furn]],furn[],3,0)</f>
        <v>48</v>
      </c>
      <c r="D219" s="50" t="s">
        <v>43</v>
      </c>
      <c r="E219" s="51">
        <v>1</v>
      </c>
      <c r="F219" s="47" t="s">
        <v>300</v>
      </c>
      <c r="G219" s="47" t="s">
        <v>287</v>
      </c>
      <c r="H219" s="47">
        <v>1</v>
      </c>
      <c r="I219" s="47"/>
    </row>
    <row r="220" spans="1:9" s="3" customFormat="1" ht="15" customHeight="1" x14ac:dyDescent="0.25">
      <c r="A220" s="56" t="s">
        <v>260</v>
      </c>
      <c r="B220" s="49" t="s">
        <v>57</v>
      </c>
      <c r="C220" s="49">
        <f>VLOOKUP(kompl[[#This Row],[name_furn]],furn[],3,0)</f>
        <v>27</v>
      </c>
      <c r="D220" s="50" t="s">
        <v>34</v>
      </c>
      <c r="E220" s="51">
        <v>2</v>
      </c>
      <c r="F220" s="47"/>
      <c r="G220" s="47"/>
      <c r="H220" s="47"/>
      <c r="I220" s="47"/>
    </row>
    <row r="221" spans="1:9" s="3" customFormat="1" ht="15" customHeight="1" x14ac:dyDescent="0.25">
      <c r="A221" s="56" t="s">
        <v>260</v>
      </c>
      <c r="B221" s="49" t="s">
        <v>58</v>
      </c>
      <c r="C221" s="49">
        <f>VLOOKUP(kompl[[#This Row],[name_furn]],furn[],3,0)</f>
        <v>50</v>
      </c>
      <c r="D221" s="50" t="s">
        <v>44</v>
      </c>
      <c r="E221" s="51">
        <v>1</v>
      </c>
      <c r="F221" s="47"/>
      <c r="G221" s="47"/>
      <c r="H221" s="47"/>
      <c r="I221" s="47"/>
    </row>
    <row r="222" spans="1:9" s="3" customFormat="1" ht="15" customHeight="1" x14ac:dyDescent="0.25">
      <c r="A222" s="56" t="s">
        <v>260</v>
      </c>
      <c r="B222" s="49" t="s">
        <v>58</v>
      </c>
      <c r="C222" s="49">
        <f>VLOOKUP(kompl[[#This Row],[name_furn]],furn[],3,0)</f>
        <v>28</v>
      </c>
      <c r="D222" s="50" t="s">
        <v>35</v>
      </c>
      <c r="E222" s="51">
        <v>4</v>
      </c>
      <c r="F222" s="47"/>
      <c r="G222" s="47"/>
      <c r="H222" s="47"/>
      <c r="I222" s="47"/>
    </row>
    <row r="223" spans="1:9" s="3" customFormat="1" ht="15" customHeight="1" x14ac:dyDescent="0.25">
      <c r="A223" s="56" t="s">
        <v>263</v>
      </c>
      <c r="B223" s="49" t="s">
        <v>57</v>
      </c>
      <c r="C223" s="49">
        <f>VLOOKUP(kompl[[#This Row],[name_furn]],furn[],3,0)</f>
        <v>27</v>
      </c>
      <c r="D223" s="50" t="s">
        <v>34</v>
      </c>
      <c r="E223" s="51">
        <v>2</v>
      </c>
      <c r="F223" s="47" t="s">
        <v>307</v>
      </c>
      <c r="G223" s="50" t="s">
        <v>34</v>
      </c>
      <c r="H223" s="47">
        <v>3</v>
      </c>
      <c r="I223" s="47">
        <v>4</v>
      </c>
    </row>
    <row r="224" spans="1:9" s="3" customFormat="1" ht="15" customHeight="1" x14ac:dyDescent="0.25">
      <c r="A224" s="56" t="s">
        <v>263</v>
      </c>
      <c r="B224" s="49" t="s">
        <v>57</v>
      </c>
      <c r="C224" s="49">
        <f>VLOOKUP(kompl[[#This Row],[name_furn]],furn[],3,0)</f>
        <v>35</v>
      </c>
      <c r="D224" s="50" t="s">
        <v>48</v>
      </c>
      <c r="E224" s="51">
        <v>2</v>
      </c>
      <c r="F224" s="47"/>
      <c r="G224" s="47"/>
      <c r="H224" s="47"/>
      <c r="I224" s="47"/>
    </row>
    <row r="225" spans="1:9" s="3" customFormat="1" ht="15" customHeight="1" x14ac:dyDescent="0.25">
      <c r="A225" s="56" t="s">
        <v>265</v>
      </c>
      <c r="B225" s="49" t="s">
        <v>57</v>
      </c>
      <c r="C225" s="49">
        <f>VLOOKUP(kompl[[#This Row],[name_furn]],furn[],3,0)</f>
        <v>48</v>
      </c>
      <c r="D225" s="50" t="s">
        <v>43</v>
      </c>
      <c r="E225" s="51">
        <v>1</v>
      </c>
      <c r="F225" s="47"/>
      <c r="G225" s="47"/>
      <c r="H225" s="47"/>
      <c r="I225" s="47"/>
    </row>
    <row r="226" spans="1:9" s="3" customFormat="1" ht="15" customHeight="1" x14ac:dyDescent="0.25">
      <c r="A226" s="56" t="s">
        <v>265</v>
      </c>
      <c r="B226" s="49" t="s">
        <v>57</v>
      </c>
      <c r="C226" s="49">
        <f>VLOOKUP(kompl[[#This Row],[name_furn]],furn[],3,0)</f>
        <v>27</v>
      </c>
      <c r="D226" s="50" t="s">
        <v>34</v>
      </c>
      <c r="E226" s="51">
        <v>5</v>
      </c>
      <c r="F226" s="47"/>
      <c r="G226" s="47"/>
      <c r="H226" s="47"/>
      <c r="I226" s="47"/>
    </row>
    <row r="227" spans="1:9" s="3" customFormat="1" ht="15" customHeight="1" x14ac:dyDescent="0.25">
      <c r="A227" s="56" t="s">
        <v>265</v>
      </c>
      <c r="B227" s="49" t="s">
        <v>58</v>
      </c>
      <c r="C227" s="49">
        <f>VLOOKUP(kompl[[#This Row],[name_furn]],furn[],3,0)</f>
        <v>50</v>
      </c>
      <c r="D227" s="50" t="s">
        <v>44</v>
      </c>
      <c r="E227" s="51">
        <v>1</v>
      </c>
      <c r="F227" s="47"/>
      <c r="G227" s="47"/>
      <c r="H227" s="47"/>
      <c r="I227" s="47"/>
    </row>
    <row r="228" spans="1:9" s="3" customFormat="1" ht="15" customHeight="1" x14ac:dyDescent="0.25">
      <c r="A228" s="56" t="s">
        <v>265</v>
      </c>
      <c r="B228" s="49" t="s">
        <v>58</v>
      </c>
      <c r="C228" s="49">
        <f>VLOOKUP(kompl[[#This Row],[name_furn]],furn[],3,0)</f>
        <v>28</v>
      </c>
      <c r="D228" s="50" t="s">
        <v>35</v>
      </c>
      <c r="E228" s="51">
        <v>7</v>
      </c>
      <c r="F228" s="47"/>
      <c r="G228" s="47"/>
      <c r="H228" s="47"/>
      <c r="I228" s="47"/>
    </row>
    <row r="229" spans="1:9" s="3" customFormat="1" ht="15" customHeight="1" x14ac:dyDescent="0.25">
      <c r="A229" s="62" t="s">
        <v>267</v>
      </c>
      <c r="B229" s="62" t="s">
        <v>76</v>
      </c>
      <c r="C229" s="49">
        <f>VLOOKUP(kompl[[#This Row],[name_furn]],furn[],3,0)</f>
        <v>52</v>
      </c>
      <c r="D229" s="50" t="s">
        <v>81</v>
      </c>
      <c r="E229" s="51">
        <v>2</v>
      </c>
      <c r="F229" s="47" t="s">
        <v>295</v>
      </c>
      <c r="G229" s="50" t="s">
        <v>81</v>
      </c>
      <c r="H229" s="47">
        <v>3</v>
      </c>
      <c r="I229" s="47"/>
    </row>
    <row r="230" spans="1:9" s="3" customFormat="1" ht="15" customHeight="1" x14ac:dyDescent="0.25">
      <c r="A230" s="62" t="s">
        <v>267</v>
      </c>
      <c r="B230" s="62" t="s">
        <v>77</v>
      </c>
      <c r="C230" s="49">
        <f>VLOOKUP(kompl[[#This Row],[name_furn]],furn[],3,0)</f>
        <v>52</v>
      </c>
      <c r="D230" s="50" t="s">
        <v>81</v>
      </c>
      <c r="E230" s="51">
        <v>2</v>
      </c>
      <c r="F230" s="47" t="s">
        <v>295</v>
      </c>
      <c r="G230" s="50" t="s">
        <v>81</v>
      </c>
      <c r="H230" s="47">
        <v>3</v>
      </c>
      <c r="I230" s="47"/>
    </row>
    <row r="231" spans="1:9" s="3" customFormat="1" ht="15" customHeight="1" x14ac:dyDescent="0.25">
      <c r="A231" s="62" t="s">
        <v>267</v>
      </c>
      <c r="B231" s="49" t="s">
        <v>57</v>
      </c>
      <c r="C231" s="49">
        <f>VLOOKUP(kompl[[#This Row],[name_furn]],furn[],3,0)</f>
        <v>27</v>
      </c>
      <c r="D231" s="50" t="s">
        <v>34</v>
      </c>
      <c r="E231" s="51">
        <v>2</v>
      </c>
      <c r="F231" s="47" t="s">
        <v>295</v>
      </c>
      <c r="G231" s="50" t="s">
        <v>34</v>
      </c>
      <c r="H231" s="47">
        <v>3</v>
      </c>
      <c r="I231" s="47"/>
    </row>
    <row r="232" spans="1:9" s="3" customFormat="1" ht="15" customHeight="1" x14ac:dyDescent="0.25">
      <c r="A232" s="62" t="s">
        <v>267</v>
      </c>
      <c r="B232" s="49" t="s">
        <v>58</v>
      </c>
      <c r="C232" s="49">
        <f>VLOOKUP(kompl[[#This Row],[name_furn]],furn[],3,0)</f>
        <v>28</v>
      </c>
      <c r="D232" s="50" t="s">
        <v>35</v>
      </c>
      <c r="E232" s="51">
        <v>2</v>
      </c>
      <c r="F232" s="47" t="s">
        <v>295</v>
      </c>
      <c r="G232" s="50" t="s">
        <v>35</v>
      </c>
      <c r="H232" s="47">
        <v>3</v>
      </c>
      <c r="I232" s="47"/>
    </row>
    <row r="233" spans="1:9" s="3" customFormat="1" ht="15" customHeight="1" x14ac:dyDescent="0.25">
      <c r="A233" s="62" t="s">
        <v>267</v>
      </c>
      <c r="B233" s="52" t="s">
        <v>59</v>
      </c>
      <c r="C233" s="49">
        <f>VLOOKUP(kompl[[#This Row],[name_furn]],furn[],3,0)</f>
        <v>28</v>
      </c>
      <c r="D233" s="50" t="s">
        <v>35</v>
      </c>
      <c r="E233" s="51">
        <v>2</v>
      </c>
      <c r="F233" s="47" t="s">
        <v>295</v>
      </c>
      <c r="G233" s="50" t="s">
        <v>35</v>
      </c>
      <c r="H233" s="47">
        <v>3</v>
      </c>
      <c r="I233" s="47"/>
    </row>
    <row r="234" spans="1:9" s="3" customFormat="1" ht="15" customHeight="1" x14ac:dyDescent="0.25">
      <c r="A234" s="62" t="s">
        <v>270</v>
      </c>
      <c r="B234" s="62" t="s">
        <v>76</v>
      </c>
      <c r="C234" s="49">
        <f>VLOOKUP(kompl[[#This Row],[name_furn]],furn[],3,0)</f>
        <v>52</v>
      </c>
      <c r="D234" s="50" t="s">
        <v>81</v>
      </c>
      <c r="E234" s="51">
        <v>4</v>
      </c>
      <c r="F234" s="47" t="s">
        <v>295</v>
      </c>
      <c r="G234" s="50" t="s">
        <v>81</v>
      </c>
      <c r="H234" s="47">
        <v>6</v>
      </c>
      <c r="I234" s="47"/>
    </row>
    <row r="235" spans="1:9" s="3" customFormat="1" ht="15" customHeight="1" x14ac:dyDescent="0.25">
      <c r="A235" s="62" t="s">
        <v>270</v>
      </c>
      <c r="B235" s="62" t="s">
        <v>77</v>
      </c>
      <c r="C235" s="49">
        <f>VLOOKUP(kompl[[#This Row],[name_furn]],furn[],3,0)</f>
        <v>52</v>
      </c>
      <c r="D235" s="50" t="s">
        <v>81</v>
      </c>
      <c r="E235" s="51">
        <v>4</v>
      </c>
      <c r="F235" s="47" t="s">
        <v>295</v>
      </c>
      <c r="G235" s="50" t="s">
        <v>81</v>
      </c>
      <c r="H235" s="47">
        <v>6</v>
      </c>
      <c r="I235" s="47"/>
    </row>
    <row r="236" spans="1:9" s="3" customFormat="1" ht="15" customHeight="1" x14ac:dyDescent="0.25">
      <c r="A236" s="62" t="s">
        <v>270</v>
      </c>
      <c r="B236" s="49" t="s">
        <v>57</v>
      </c>
      <c r="C236" s="49">
        <f>VLOOKUP(kompl[[#This Row],[name_furn]],furn[],3,0)</f>
        <v>27</v>
      </c>
      <c r="D236" s="50" t="s">
        <v>34</v>
      </c>
      <c r="E236" s="51">
        <v>4</v>
      </c>
      <c r="F236" s="47" t="s">
        <v>295</v>
      </c>
      <c r="G236" s="50" t="s">
        <v>34</v>
      </c>
      <c r="H236" s="47">
        <v>6</v>
      </c>
      <c r="I236" s="47"/>
    </row>
    <row r="237" spans="1:9" s="3" customFormat="1" ht="15" customHeight="1" x14ac:dyDescent="0.25">
      <c r="A237" s="62" t="s">
        <v>270</v>
      </c>
      <c r="B237" s="49" t="s">
        <v>58</v>
      </c>
      <c r="C237" s="49">
        <f>VLOOKUP(kompl[[#This Row],[name_furn]],furn[],3,0)</f>
        <v>28</v>
      </c>
      <c r="D237" s="50" t="s">
        <v>35</v>
      </c>
      <c r="E237" s="51">
        <v>4</v>
      </c>
      <c r="F237" s="47" t="s">
        <v>295</v>
      </c>
      <c r="G237" s="50" t="s">
        <v>35</v>
      </c>
      <c r="H237" s="47">
        <v>6</v>
      </c>
      <c r="I237" s="47"/>
    </row>
    <row r="238" spans="1:9" s="3" customFormat="1" ht="15" customHeight="1" x14ac:dyDescent="0.25">
      <c r="A238" s="62" t="s">
        <v>270</v>
      </c>
      <c r="B238" s="52" t="s">
        <v>59</v>
      </c>
      <c r="C238" s="49">
        <f>VLOOKUP(kompl[[#This Row],[name_furn]],furn[],3,0)</f>
        <v>28</v>
      </c>
      <c r="D238" s="50" t="s">
        <v>35</v>
      </c>
      <c r="E238" s="51">
        <v>4</v>
      </c>
      <c r="F238" s="47" t="s">
        <v>295</v>
      </c>
      <c r="G238" s="50" t="s">
        <v>35</v>
      </c>
      <c r="H238" s="47">
        <v>6</v>
      </c>
      <c r="I238" s="47"/>
    </row>
    <row r="239" spans="1:9" s="3" customFormat="1" ht="15" customHeight="1" x14ac:dyDescent="0.25">
      <c r="A239" s="62" t="s">
        <v>272</v>
      </c>
      <c r="B239" s="49" t="s">
        <v>57</v>
      </c>
      <c r="C239" s="49">
        <f>VLOOKUP(kompl[[#This Row],[name_furn]],furn[],3,0)</f>
        <v>27</v>
      </c>
      <c r="D239" s="50" t="s">
        <v>34</v>
      </c>
      <c r="E239" s="51">
        <v>2</v>
      </c>
      <c r="F239" s="47" t="s">
        <v>305</v>
      </c>
      <c r="G239" s="50" t="s">
        <v>34</v>
      </c>
      <c r="H239" s="51">
        <v>3</v>
      </c>
      <c r="I239" s="47"/>
    </row>
    <row r="240" spans="1:9" s="3" customFormat="1" ht="15" customHeight="1" x14ac:dyDescent="0.25">
      <c r="A240" s="62" t="s">
        <v>272</v>
      </c>
      <c r="B240" s="49" t="s">
        <v>58</v>
      </c>
      <c r="C240" s="49">
        <f>VLOOKUP(kompl[[#This Row],[name_furn]],furn[],3,0)</f>
        <v>28</v>
      </c>
      <c r="D240" s="50" t="s">
        <v>35</v>
      </c>
      <c r="E240" s="51">
        <v>2</v>
      </c>
      <c r="F240" s="47" t="s">
        <v>305</v>
      </c>
      <c r="G240" s="50" t="s">
        <v>35</v>
      </c>
      <c r="H240" s="51">
        <v>3</v>
      </c>
      <c r="I240" s="47"/>
    </row>
    <row r="241" spans="1:9" s="3" customFormat="1" ht="15" customHeight="1" x14ac:dyDescent="0.25">
      <c r="A241" s="62" t="s">
        <v>272</v>
      </c>
      <c r="B241" s="52" t="s">
        <v>59</v>
      </c>
      <c r="C241" s="49">
        <f>VLOOKUP(kompl[[#This Row],[name_furn]],furn[],3,0)</f>
        <v>28</v>
      </c>
      <c r="D241" s="50" t="s">
        <v>35</v>
      </c>
      <c r="E241" s="51">
        <v>2</v>
      </c>
      <c r="F241" s="47" t="s">
        <v>305</v>
      </c>
      <c r="G241" s="50" t="s">
        <v>35</v>
      </c>
      <c r="H241" s="51">
        <v>3</v>
      </c>
      <c r="I241" s="47"/>
    </row>
    <row r="242" spans="1:9" s="3" customFormat="1" ht="15" customHeight="1" x14ac:dyDescent="0.25">
      <c r="A242" s="62" t="s">
        <v>274</v>
      </c>
      <c r="B242" s="49" t="s">
        <v>57</v>
      </c>
      <c r="C242" s="49">
        <f>VLOOKUP(kompl[[#This Row],[name_furn]],furn[],3,0)</f>
        <v>27</v>
      </c>
      <c r="D242" s="50" t="s">
        <v>34</v>
      </c>
      <c r="E242" s="51">
        <v>4</v>
      </c>
      <c r="F242" s="47" t="s">
        <v>305</v>
      </c>
      <c r="G242" s="50" t="s">
        <v>34</v>
      </c>
      <c r="H242" s="51">
        <v>6</v>
      </c>
      <c r="I242" s="47"/>
    </row>
    <row r="243" spans="1:9" s="3" customFormat="1" ht="15" customHeight="1" x14ac:dyDescent="0.25">
      <c r="A243" s="62" t="s">
        <v>274</v>
      </c>
      <c r="B243" s="49" t="s">
        <v>58</v>
      </c>
      <c r="C243" s="49">
        <f>VLOOKUP(kompl[[#This Row],[name_furn]],furn[],3,0)</f>
        <v>28</v>
      </c>
      <c r="D243" s="50" t="s">
        <v>35</v>
      </c>
      <c r="E243" s="51">
        <v>4</v>
      </c>
      <c r="F243" s="47" t="s">
        <v>305</v>
      </c>
      <c r="G243" s="50" t="s">
        <v>35</v>
      </c>
      <c r="H243" s="51">
        <v>6</v>
      </c>
      <c r="I243" s="47"/>
    </row>
    <row r="244" spans="1:9" s="3" customFormat="1" ht="15" customHeight="1" x14ac:dyDescent="0.25">
      <c r="A244" s="62" t="s">
        <v>274</v>
      </c>
      <c r="B244" s="52" t="s">
        <v>59</v>
      </c>
      <c r="C244" s="49">
        <f>VLOOKUP(kompl[[#This Row],[name_furn]],furn[],3,0)</f>
        <v>28</v>
      </c>
      <c r="D244" s="50" t="s">
        <v>35</v>
      </c>
      <c r="E244" s="51">
        <v>4</v>
      </c>
      <c r="F244" s="47" t="s">
        <v>305</v>
      </c>
      <c r="G244" s="50" t="s">
        <v>35</v>
      </c>
      <c r="H244" s="51">
        <v>6</v>
      </c>
      <c r="I244" s="47"/>
    </row>
    <row r="245" spans="1:9" s="3" customFormat="1" ht="15" customHeight="1" x14ac:dyDescent="0.25">
      <c r="A245" s="52" t="s">
        <v>276</v>
      </c>
      <c r="B245" s="49" t="s">
        <v>57</v>
      </c>
      <c r="C245" s="49">
        <f>VLOOKUP(kompl[[#This Row],[name_furn]],furn[],3,0)</f>
        <v>27</v>
      </c>
      <c r="D245" s="50" t="s">
        <v>34</v>
      </c>
      <c r="E245" s="51">
        <v>4</v>
      </c>
      <c r="F245" s="47" t="s">
        <v>308</v>
      </c>
      <c r="G245" s="50" t="s">
        <v>34</v>
      </c>
      <c r="H245" s="51">
        <v>5</v>
      </c>
      <c r="I245" s="47"/>
    </row>
    <row r="246" spans="1:9" s="3" customFormat="1" ht="15" customHeight="1" x14ac:dyDescent="0.25">
      <c r="A246" s="52" t="s">
        <v>276</v>
      </c>
      <c r="B246" s="49" t="s">
        <v>58</v>
      </c>
      <c r="C246" s="49">
        <f>VLOOKUP(kompl[[#This Row],[name_furn]],furn[],3,0)</f>
        <v>28</v>
      </c>
      <c r="D246" s="50" t="s">
        <v>35</v>
      </c>
      <c r="E246" s="51">
        <v>4</v>
      </c>
      <c r="F246" s="47" t="s">
        <v>308</v>
      </c>
      <c r="G246" s="50" t="s">
        <v>35</v>
      </c>
      <c r="H246" s="51">
        <v>5</v>
      </c>
      <c r="I246" s="47"/>
    </row>
    <row r="247" spans="1:9" s="3" customFormat="1" ht="15" customHeight="1" x14ac:dyDescent="0.25">
      <c r="A247" s="52" t="s">
        <v>276</v>
      </c>
      <c r="B247" s="52" t="s">
        <v>59</v>
      </c>
      <c r="C247" s="49">
        <f>VLOOKUP(kompl[[#This Row],[name_furn]],furn[],3,0)</f>
        <v>28</v>
      </c>
      <c r="D247" s="50" t="s">
        <v>35</v>
      </c>
      <c r="E247" s="51">
        <v>4</v>
      </c>
      <c r="F247" s="47" t="s">
        <v>308</v>
      </c>
      <c r="G247" s="50" t="s">
        <v>35</v>
      </c>
      <c r="H247" s="51">
        <v>5</v>
      </c>
      <c r="I247" s="47"/>
    </row>
    <row r="248" spans="1:9" s="3" customFormat="1" ht="15" customHeight="1" x14ac:dyDescent="0.25">
      <c r="A248" s="52" t="s">
        <v>278</v>
      </c>
      <c r="B248" s="49" t="s">
        <v>57</v>
      </c>
      <c r="C248" s="49">
        <f>VLOOKUP(kompl[[#This Row],[name_furn]],furn[],3,0)</f>
        <v>27</v>
      </c>
      <c r="D248" s="50" t="s">
        <v>34</v>
      </c>
      <c r="E248" s="51">
        <v>2</v>
      </c>
      <c r="F248" s="47" t="s">
        <v>307</v>
      </c>
      <c r="G248" s="50" t="s">
        <v>34</v>
      </c>
      <c r="H248" s="51">
        <v>3</v>
      </c>
      <c r="I248" s="47">
        <v>4</v>
      </c>
    </row>
    <row r="249" spans="1:9" s="3" customFormat="1" ht="15" customHeight="1" x14ac:dyDescent="0.25">
      <c r="A249" s="52" t="s">
        <v>278</v>
      </c>
      <c r="B249" s="49" t="s">
        <v>57</v>
      </c>
      <c r="C249" s="49">
        <f>VLOOKUP(kompl[[#This Row],[name_furn]],furn[],3,0)</f>
        <v>35</v>
      </c>
      <c r="D249" s="50" t="s">
        <v>48</v>
      </c>
      <c r="E249" s="51">
        <v>1</v>
      </c>
      <c r="F249" s="47"/>
      <c r="G249" s="47"/>
      <c r="H249" s="47"/>
      <c r="I249" s="47"/>
    </row>
    <row r="250" spans="1:9" s="3" customFormat="1" x14ac:dyDescent="0.25">
      <c r="A250" s="52" t="s">
        <v>278</v>
      </c>
      <c r="B250" s="49" t="s">
        <v>58</v>
      </c>
      <c r="C250" s="49">
        <f>VLOOKUP(kompl[[#This Row],[name_furn]],furn[],3,0)</f>
        <v>28</v>
      </c>
      <c r="D250" s="50" t="s">
        <v>35</v>
      </c>
      <c r="E250" s="51">
        <v>2</v>
      </c>
      <c r="F250" s="47" t="s">
        <v>307</v>
      </c>
      <c r="G250" s="50" t="s">
        <v>35</v>
      </c>
      <c r="H250" s="51">
        <v>3</v>
      </c>
      <c r="I250" s="47">
        <v>4</v>
      </c>
    </row>
    <row r="251" spans="1:9" s="3" customFormat="1" x14ac:dyDescent="0.25">
      <c r="A251" s="52" t="s">
        <v>278</v>
      </c>
      <c r="B251" s="49" t="s">
        <v>58</v>
      </c>
      <c r="C251" s="49">
        <f>VLOOKUP(kompl[[#This Row],[name_furn]],furn[],3,0)</f>
        <v>36</v>
      </c>
      <c r="D251" s="50" t="s">
        <v>50</v>
      </c>
      <c r="E251" s="51">
        <v>1</v>
      </c>
      <c r="F251" s="47"/>
      <c r="G251" s="47"/>
      <c r="H251" s="47"/>
      <c r="I251" s="47"/>
    </row>
    <row r="252" spans="1:9" s="3" customFormat="1" x14ac:dyDescent="0.25">
      <c r="A252" s="52" t="s">
        <v>278</v>
      </c>
      <c r="B252" s="49" t="s">
        <v>58</v>
      </c>
      <c r="C252" s="49">
        <f>VLOOKUP(kompl[[#This Row],[name_furn]],furn[],3,0)</f>
        <v>33</v>
      </c>
      <c r="D252" s="50" t="s">
        <v>51</v>
      </c>
      <c r="E252" s="51">
        <v>1</v>
      </c>
      <c r="F252" s="47"/>
      <c r="G252" s="47"/>
      <c r="H252" s="47"/>
      <c r="I252" s="47"/>
    </row>
    <row r="253" spans="1:9" s="3" customFormat="1" x14ac:dyDescent="0.25">
      <c r="A253" s="52" t="s">
        <v>278</v>
      </c>
      <c r="B253" s="52" t="s">
        <v>59</v>
      </c>
      <c r="C253" s="49">
        <f>VLOOKUP(kompl[[#This Row],[name_furn]],furn[],3,0)</f>
        <v>28</v>
      </c>
      <c r="D253" s="50" t="s">
        <v>35</v>
      </c>
      <c r="E253" s="51">
        <v>2</v>
      </c>
      <c r="F253" s="47" t="s">
        <v>307</v>
      </c>
      <c r="G253" s="50" t="s">
        <v>35</v>
      </c>
      <c r="H253" s="51">
        <v>3</v>
      </c>
      <c r="I253" s="47">
        <v>4</v>
      </c>
    </row>
    <row r="254" spans="1:9" s="3" customFormat="1" x14ac:dyDescent="0.25">
      <c r="A254" s="52" t="s">
        <v>278</v>
      </c>
      <c r="B254" s="52" t="s">
        <v>59</v>
      </c>
      <c r="C254" s="49">
        <f>VLOOKUP(kompl[[#This Row],[name_furn]],furn[],3,0)</f>
        <v>37</v>
      </c>
      <c r="D254" s="50" t="s">
        <v>53</v>
      </c>
      <c r="E254" s="51">
        <v>1</v>
      </c>
      <c r="F254" s="47"/>
      <c r="G254" s="47"/>
      <c r="H254" s="47"/>
      <c r="I254" s="4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topLeftCell="A20" zoomScale="145" zoomScaleNormal="145" workbookViewId="0">
      <selection activeCell="A31" sqref="A31"/>
    </sheetView>
  </sheetViews>
  <sheetFormatPr defaultRowHeight="15" x14ac:dyDescent="0.25"/>
  <cols>
    <col min="1" max="1" width="100.42578125" style="39" bestFit="1" customWidth="1"/>
    <col min="2" max="2" width="38.85546875" style="40" customWidth="1"/>
    <col min="3" max="3" width="9.140625" style="39"/>
  </cols>
  <sheetData>
    <row r="1" spans="1:3" x14ac:dyDescent="0.25">
      <c r="A1" s="39" t="s">
        <v>281</v>
      </c>
      <c r="B1" s="40" t="s">
        <v>284</v>
      </c>
      <c r="C1" s="39" t="s">
        <v>293</v>
      </c>
    </row>
    <row r="2" spans="1:3" x14ac:dyDescent="0.25">
      <c r="A2" s="39" t="s">
        <v>15</v>
      </c>
      <c r="B2" s="40">
        <v>550</v>
      </c>
      <c r="C2" s="39">
        <v>1</v>
      </c>
    </row>
    <row r="3" spans="1:3" x14ac:dyDescent="0.25">
      <c r="A3" s="39" t="s">
        <v>16</v>
      </c>
      <c r="B3" s="40">
        <v>460</v>
      </c>
      <c r="C3" s="39">
        <v>2</v>
      </c>
    </row>
    <row r="4" spans="1:3" x14ac:dyDescent="0.25">
      <c r="A4" s="39" t="s">
        <v>17</v>
      </c>
      <c r="B4" s="40">
        <v>810</v>
      </c>
      <c r="C4" s="39">
        <v>3</v>
      </c>
    </row>
    <row r="5" spans="1:3" x14ac:dyDescent="0.25">
      <c r="A5" s="39" t="s">
        <v>18</v>
      </c>
      <c r="B5" s="40">
        <v>750</v>
      </c>
      <c r="C5" s="39">
        <v>4</v>
      </c>
    </row>
    <row r="6" spans="1:3" x14ac:dyDescent="0.25">
      <c r="A6" s="39" t="s">
        <v>19</v>
      </c>
      <c r="B6" s="40">
        <v>950</v>
      </c>
      <c r="C6" s="39">
        <v>5</v>
      </c>
    </row>
    <row r="7" spans="1:3" x14ac:dyDescent="0.25">
      <c r="A7" s="39" t="s">
        <v>20</v>
      </c>
      <c r="B7" s="40">
        <v>650</v>
      </c>
      <c r="C7" s="39">
        <v>6</v>
      </c>
    </row>
    <row r="8" spans="1:3" x14ac:dyDescent="0.25">
      <c r="A8" s="39" t="s">
        <v>21</v>
      </c>
      <c r="B8" s="40">
        <v>850</v>
      </c>
      <c r="C8" s="39">
        <v>7</v>
      </c>
    </row>
    <row r="9" spans="1:3" x14ac:dyDescent="0.25">
      <c r="A9" s="39" t="s">
        <v>22</v>
      </c>
      <c r="B9" s="40">
        <v>740</v>
      </c>
      <c r="C9" s="39">
        <v>8</v>
      </c>
    </row>
    <row r="10" spans="1:3" x14ac:dyDescent="0.25">
      <c r="A10" s="39" t="s">
        <v>23</v>
      </c>
      <c r="B10" s="40">
        <v>940</v>
      </c>
      <c r="C10" s="39">
        <v>9</v>
      </c>
    </row>
    <row r="11" spans="1:3" x14ac:dyDescent="0.25">
      <c r="A11" s="39" t="s">
        <v>24</v>
      </c>
      <c r="B11" s="40">
        <v>1130</v>
      </c>
      <c r="C11" s="39">
        <v>10</v>
      </c>
    </row>
    <row r="12" spans="1:3" x14ac:dyDescent="0.25">
      <c r="A12" s="39" t="s">
        <v>26</v>
      </c>
      <c r="B12" s="40">
        <v>760</v>
      </c>
      <c r="C12" s="39">
        <v>11</v>
      </c>
    </row>
    <row r="13" spans="1:3" x14ac:dyDescent="0.25">
      <c r="A13" s="39" t="s">
        <v>27</v>
      </c>
      <c r="B13" s="40">
        <v>600</v>
      </c>
      <c r="C13" s="39">
        <v>12</v>
      </c>
    </row>
    <row r="14" spans="1:3" x14ac:dyDescent="0.25">
      <c r="A14" s="39" t="s">
        <v>14</v>
      </c>
      <c r="B14" s="40">
        <v>540</v>
      </c>
      <c r="C14" s="39">
        <v>13</v>
      </c>
    </row>
    <row r="15" spans="1:3" x14ac:dyDescent="0.25">
      <c r="A15" s="39" t="s">
        <v>13</v>
      </c>
      <c r="B15" s="40">
        <v>740</v>
      </c>
      <c r="C15" s="39">
        <v>14</v>
      </c>
    </row>
    <row r="16" spans="1:3" x14ac:dyDescent="0.25">
      <c r="A16" s="39" t="s">
        <v>79</v>
      </c>
      <c r="B16" s="40">
        <v>940</v>
      </c>
      <c r="C16" s="39">
        <v>15</v>
      </c>
    </row>
    <row r="17" spans="1:3" x14ac:dyDescent="0.25">
      <c r="A17" s="39" t="s">
        <v>25</v>
      </c>
      <c r="B17" s="40">
        <v>340</v>
      </c>
      <c r="C17" s="39">
        <v>16</v>
      </c>
    </row>
    <row r="18" spans="1:3" x14ac:dyDescent="0.25">
      <c r="A18" s="39" t="s">
        <v>73</v>
      </c>
      <c r="B18" s="40">
        <v>540</v>
      </c>
      <c r="C18" s="39">
        <v>17</v>
      </c>
    </row>
    <row r="19" spans="1:3" x14ac:dyDescent="0.25">
      <c r="A19" s="39" t="s">
        <v>78</v>
      </c>
      <c r="B19" s="40">
        <v>940</v>
      </c>
      <c r="C19" s="39">
        <v>18</v>
      </c>
    </row>
    <row r="20" spans="1:3" x14ac:dyDescent="0.25">
      <c r="A20" s="39" t="s">
        <v>80</v>
      </c>
      <c r="B20" s="40">
        <v>1690</v>
      </c>
      <c r="C20" s="39">
        <v>19</v>
      </c>
    </row>
    <row r="21" spans="1:3" x14ac:dyDescent="0.25">
      <c r="A21" s="39" t="s">
        <v>283</v>
      </c>
      <c r="B21" s="40">
        <v>40</v>
      </c>
      <c r="C21" s="39">
        <v>20</v>
      </c>
    </row>
    <row r="22" spans="1:3" x14ac:dyDescent="0.25">
      <c r="A22" s="39" t="s">
        <v>33</v>
      </c>
      <c r="B22" s="40">
        <v>290</v>
      </c>
      <c r="C22" s="39">
        <v>21</v>
      </c>
    </row>
    <row r="23" spans="1:3" x14ac:dyDescent="0.25">
      <c r="A23" s="39" t="s">
        <v>28</v>
      </c>
      <c r="B23" s="40">
        <v>280</v>
      </c>
      <c r="C23" s="39">
        <v>22</v>
      </c>
    </row>
    <row r="24" spans="1:3" x14ac:dyDescent="0.25">
      <c r="A24" s="39" t="s">
        <v>32</v>
      </c>
      <c r="B24" s="40">
        <v>20</v>
      </c>
      <c r="C24" s="39">
        <v>23</v>
      </c>
    </row>
    <row r="25" spans="1:3" x14ac:dyDescent="0.25">
      <c r="A25" s="39" t="s">
        <v>29</v>
      </c>
      <c r="B25" s="40">
        <v>210</v>
      </c>
      <c r="C25" s="39">
        <v>24</v>
      </c>
    </row>
    <row r="26" spans="1:3" x14ac:dyDescent="0.25">
      <c r="A26" s="39" t="s">
        <v>30</v>
      </c>
      <c r="B26" s="40">
        <v>30</v>
      </c>
      <c r="C26" s="39">
        <v>25</v>
      </c>
    </row>
    <row r="27" spans="1:3" x14ac:dyDescent="0.25">
      <c r="A27" s="39" t="s">
        <v>31</v>
      </c>
      <c r="B27" s="40">
        <v>30</v>
      </c>
      <c r="C27" s="39">
        <v>26</v>
      </c>
    </row>
    <row r="28" spans="1:3" x14ac:dyDescent="0.25">
      <c r="A28" s="39" t="s">
        <v>34</v>
      </c>
      <c r="B28" s="40">
        <v>620</v>
      </c>
      <c r="C28" s="39">
        <v>27</v>
      </c>
    </row>
    <row r="29" spans="1:3" x14ac:dyDescent="0.25">
      <c r="A29" s="39" t="s">
        <v>35</v>
      </c>
      <c r="B29" s="40">
        <v>130</v>
      </c>
      <c r="C29" s="39">
        <v>28</v>
      </c>
    </row>
    <row r="30" spans="1:3" x14ac:dyDescent="0.25">
      <c r="A30" s="39" t="s">
        <v>36</v>
      </c>
      <c r="B30" s="40">
        <v>1300</v>
      </c>
      <c r="C30" s="39">
        <v>29</v>
      </c>
    </row>
    <row r="31" spans="1:3" x14ac:dyDescent="0.25">
      <c r="A31" s="39" t="s">
        <v>37</v>
      </c>
      <c r="B31" s="40">
        <v>480</v>
      </c>
      <c r="C31" s="39">
        <v>30</v>
      </c>
    </row>
    <row r="32" spans="1:3" x14ac:dyDescent="0.25">
      <c r="A32" s="39" t="s">
        <v>47</v>
      </c>
      <c r="B32" s="40">
        <v>5100</v>
      </c>
      <c r="C32" s="39">
        <v>31</v>
      </c>
    </row>
    <row r="33" spans="1:3" x14ac:dyDescent="0.25">
      <c r="A33" s="39" t="s">
        <v>49</v>
      </c>
      <c r="B33" s="40">
        <v>370</v>
      </c>
      <c r="C33" s="39">
        <v>32</v>
      </c>
    </row>
    <row r="34" spans="1:3" x14ac:dyDescent="0.25">
      <c r="A34" s="39" t="s">
        <v>51</v>
      </c>
      <c r="B34" s="40">
        <v>170</v>
      </c>
      <c r="C34" s="39">
        <v>33</v>
      </c>
    </row>
    <row r="35" spans="1:3" x14ac:dyDescent="0.25">
      <c r="A35" s="39" t="s">
        <v>52</v>
      </c>
      <c r="B35" s="40">
        <v>6440</v>
      </c>
      <c r="C35" s="39">
        <v>34</v>
      </c>
    </row>
    <row r="36" spans="1:3" x14ac:dyDescent="0.25">
      <c r="A36" s="39" t="s">
        <v>48</v>
      </c>
      <c r="B36" s="40">
        <v>6660</v>
      </c>
      <c r="C36" s="39">
        <v>35</v>
      </c>
    </row>
    <row r="37" spans="1:3" x14ac:dyDescent="0.25">
      <c r="A37" s="39" t="s">
        <v>50</v>
      </c>
      <c r="B37" s="40">
        <v>950</v>
      </c>
      <c r="C37" s="39">
        <v>36</v>
      </c>
    </row>
    <row r="38" spans="1:3" x14ac:dyDescent="0.25">
      <c r="A38" s="39" t="s">
        <v>53</v>
      </c>
      <c r="B38" s="40">
        <v>7970</v>
      </c>
      <c r="C38" s="39">
        <v>37</v>
      </c>
    </row>
    <row r="39" spans="1:3" x14ac:dyDescent="0.25">
      <c r="A39" s="39" t="s">
        <v>74</v>
      </c>
      <c r="B39" s="40">
        <v>8790</v>
      </c>
      <c r="C39" s="39">
        <v>38</v>
      </c>
    </row>
    <row r="40" spans="1:3" x14ac:dyDescent="0.25">
      <c r="A40" s="39" t="s">
        <v>46</v>
      </c>
      <c r="B40" s="40">
        <v>480</v>
      </c>
      <c r="C40" s="39">
        <v>39</v>
      </c>
    </row>
    <row r="41" spans="1:3" x14ac:dyDescent="0.25">
      <c r="A41" s="39" t="s">
        <v>292</v>
      </c>
      <c r="B41" s="40">
        <v>1560</v>
      </c>
      <c r="C41" s="39">
        <v>40</v>
      </c>
    </row>
    <row r="42" spans="1:3" x14ac:dyDescent="0.25">
      <c r="A42" s="39" t="s">
        <v>38</v>
      </c>
      <c r="B42" s="40">
        <v>190</v>
      </c>
      <c r="C42" s="39">
        <v>41</v>
      </c>
    </row>
    <row r="43" spans="1:3" x14ac:dyDescent="0.25">
      <c r="A43" s="39" t="s">
        <v>40</v>
      </c>
      <c r="B43" s="40">
        <v>4920</v>
      </c>
      <c r="C43" s="39">
        <v>42</v>
      </c>
    </row>
    <row r="44" spans="1:3" x14ac:dyDescent="0.25">
      <c r="A44" s="39" t="s">
        <v>39</v>
      </c>
      <c r="B44" s="40">
        <v>1600</v>
      </c>
      <c r="C44" s="39">
        <v>43</v>
      </c>
    </row>
    <row r="45" spans="1:3" x14ac:dyDescent="0.25">
      <c r="A45" s="39" t="s">
        <v>41</v>
      </c>
      <c r="B45" s="40">
        <v>5530</v>
      </c>
      <c r="C45" s="39">
        <v>44</v>
      </c>
    </row>
    <row r="46" spans="1:3" x14ac:dyDescent="0.25">
      <c r="A46" s="39" t="s">
        <v>42</v>
      </c>
      <c r="B46" s="40">
        <v>6130</v>
      </c>
      <c r="C46" s="39">
        <v>45</v>
      </c>
    </row>
    <row r="47" spans="1:3" x14ac:dyDescent="0.25">
      <c r="A47" s="39" t="s">
        <v>286</v>
      </c>
      <c r="B47" s="40">
        <v>6340</v>
      </c>
      <c r="C47" s="39">
        <v>46</v>
      </c>
    </row>
    <row r="48" spans="1:3" x14ac:dyDescent="0.25">
      <c r="A48" s="39" t="s">
        <v>54</v>
      </c>
      <c r="B48" s="40">
        <v>10520</v>
      </c>
      <c r="C48" s="39">
        <v>47</v>
      </c>
    </row>
    <row r="49" spans="1:3" x14ac:dyDescent="0.25">
      <c r="A49" s="39" t="s">
        <v>43</v>
      </c>
      <c r="B49" s="40">
        <v>6080</v>
      </c>
      <c r="C49" s="39">
        <v>48</v>
      </c>
    </row>
    <row r="50" spans="1:3" x14ac:dyDescent="0.25">
      <c r="A50" s="39" t="s">
        <v>287</v>
      </c>
      <c r="B50" s="40">
        <v>6940</v>
      </c>
      <c r="C50" s="39">
        <v>49</v>
      </c>
    </row>
    <row r="51" spans="1:3" x14ac:dyDescent="0.25">
      <c r="A51" s="39" t="s">
        <v>44</v>
      </c>
      <c r="B51" s="40">
        <v>2290</v>
      </c>
      <c r="C51" s="39">
        <v>50</v>
      </c>
    </row>
    <row r="52" spans="1:3" x14ac:dyDescent="0.25">
      <c r="A52" s="39" t="s">
        <v>45</v>
      </c>
      <c r="B52" s="40">
        <v>13990</v>
      </c>
      <c r="C52" s="39">
        <v>51</v>
      </c>
    </row>
    <row r="53" spans="1:3" x14ac:dyDescent="0.25">
      <c r="A53" s="39" t="s">
        <v>81</v>
      </c>
      <c r="B53" s="40">
        <v>1200</v>
      </c>
      <c r="C53" s="39">
        <v>52</v>
      </c>
    </row>
    <row r="54" spans="1:3" x14ac:dyDescent="0.25">
      <c r="A54" s="39" t="s">
        <v>55</v>
      </c>
      <c r="B54" s="40">
        <v>390</v>
      </c>
      <c r="C54" s="39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modules</vt:lpstr>
      <vt:lpstr>polki</vt:lpstr>
      <vt:lpstr>kf_korp</vt:lpstr>
      <vt:lpstr>kompl</vt:lpstr>
      <vt:lpstr>furn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2025-10-11T19:43:27Z</dcterms:modified>
</cp:coreProperties>
</file>