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Z:\ОТДЕЛ КАЧЕСТВА\"/>
    </mc:Choice>
  </mc:AlternateContent>
  <xr:revisionPtr revIDLastSave="0" documentId="13_ncr:1_{A895C680-CAD5-4C03-8E4E-2FCD66EEF576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Перечень пленок" sheetId="1" r:id="rId1"/>
    <sheet name="Список актуальных пленок" sheetId="6" r:id="rId2"/>
    <sheet name="Краска+Акрил" sheetId="4" state="hidden" r:id="rId3"/>
    <sheet name="Классификация в баллах" sheetId="3" r:id="rId4"/>
    <sheet name="Входной контроль" sheetId="2" r:id="rId5"/>
    <sheet name="Таблица для ламинирования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P7" i="1" s="1"/>
  <c r="X8" i="1"/>
  <c r="P8" i="1" s="1"/>
  <c r="X9" i="1"/>
  <c r="P9" i="1" s="1"/>
  <c r="X10" i="1"/>
  <c r="P10" i="1" s="1"/>
  <c r="X11" i="1"/>
  <c r="P11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P58" i="1" s="1"/>
  <c r="X59" i="1"/>
  <c r="P59" i="1" s="1"/>
  <c r="X60" i="1"/>
  <c r="P60" i="1" s="1"/>
  <c r="X61" i="1"/>
  <c r="P61" i="1" s="1"/>
  <c r="X62" i="1"/>
  <c r="P62" i="1" s="1"/>
  <c r="X63" i="1"/>
  <c r="P63" i="1" s="1"/>
  <c r="X64" i="1"/>
  <c r="P64" i="1" s="1"/>
  <c r="X65" i="1"/>
  <c r="P65" i="1" s="1"/>
  <c r="X66" i="1"/>
  <c r="P66" i="1" s="1"/>
  <c r="X67" i="1"/>
  <c r="P67" i="1" s="1"/>
  <c r="X68" i="1"/>
  <c r="P68" i="1" s="1"/>
  <c r="X69" i="1"/>
  <c r="P69" i="1" s="1"/>
  <c r="X70" i="1"/>
  <c r="P70" i="1" s="1"/>
  <c r="X71" i="1"/>
  <c r="P71" i="1" s="1"/>
  <c r="X72" i="1"/>
  <c r="P72" i="1" s="1"/>
  <c r="X73" i="1"/>
  <c r="P73" i="1" s="1"/>
  <c r="X74" i="1"/>
  <c r="P74" i="1" s="1"/>
  <c r="X75" i="1"/>
  <c r="P75" i="1" s="1"/>
  <c r="X76" i="1"/>
  <c r="P76" i="1" s="1"/>
  <c r="X77" i="1"/>
  <c r="P77" i="1" s="1"/>
  <c r="X78" i="1"/>
  <c r="P78" i="1" s="1"/>
  <c r="X79" i="1"/>
  <c r="P79" i="1" s="1"/>
  <c r="X80" i="1"/>
  <c r="P80" i="1" s="1"/>
  <c r="X81" i="1"/>
  <c r="P81" i="1" s="1"/>
  <c r="X82" i="1"/>
  <c r="P82" i="1" s="1"/>
  <c r="X83" i="1"/>
  <c r="P83" i="1" s="1"/>
  <c r="X84" i="1"/>
  <c r="P84" i="1" s="1"/>
  <c r="X85" i="1"/>
  <c r="P85" i="1" s="1"/>
  <c r="X86" i="1"/>
  <c r="P86" i="1" s="1"/>
  <c r="X87" i="1"/>
  <c r="P87" i="1" s="1"/>
  <c r="X88" i="1"/>
  <c r="P88" i="1" s="1"/>
  <c r="X89" i="1"/>
  <c r="P89" i="1" s="1"/>
  <c r="X90" i="1"/>
  <c r="P90" i="1" s="1"/>
  <c r="X91" i="1"/>
  <c r="P91" i="1" s="1"/>
  <c r="X92" i="1"/>
  <c r="P92" i="1" s="1"/>
  <c r="X93" i="1"/>
  <c r="P93" i="1" s="1"/>
  <c r="X94" i="1"/>
  <c r="P94" i="1" s="1"/>
  <c r="X95" i="1"/>
  <c r="P95" i="1" s="1"/>
  <c r="X96" i="1"/>
  <c r="P96" i="1" s="1"/>
  <c r="X97" i="1"/>
  <c r="P97" i="1" s="1"/>
  <c r="X98" i="1"/>
  <c r="P98" i="1" s="1"/>
  <c r="X99" i="1"/>
  <c r="P99" i="1" s="1"/>
  <c r="X100" i="1"/>
  <c r="P100" i="1" s="1"/>
  <c r="X101" i="1"/>
  <c r="P101" i="1" s="1"/>
  <c r="X102" i="1"/>
  <c r="P102" i="1" s="1"/>
  <c r="X103" i="1"/>
  <c r="P103" i="1" s="1"/>
  <c r="X104" i="1"/>
  <c r="P104" i="1" s="1"/>
  <c r="X105" i="1"/>
  <c r="P105" i="1" s="1"/>
  <c r="X106" i="1"/>
  <c r="P106" i="1" s="1"/>
  <c r="X107" i="1"/>
  <c r="P107" i="1" s="1"/>
  <c r="X108" i="1"/>
  <c r="P108" i="1" s="1"/>
  <c r="X109" i="1"/>
  <c r="P109" i="1" s="1"/>
  <c r="X110" i="1"/>
  <c r="P110" i="1" s="1"/>
  <c r="X111" i="1"/>
  <c r="P111" i="1" s="1"/>
  <c r="X112" i="1"/>
  <c r="P112" i="1" s="1"/>
  <c r="X113" i="1"/>
  <c r="P113" i="1" s="1"/>
  <c r="X114" i="1"/>
  <c r="P114" i="1" s="1"/>
  <c r="X115" i="1"/>
  <c r="P115" i="1" s="1"/>
  <c r="X116" i="1"/>
  <c r="P116" i="1" s="1"/>
  <c r="X117" i="1"/>
  <c r="P117" i="1" s="1"/>
  <c r="X118" i="1"/>
  <c r="P118" i="1" s="1"/>
  <c r="X119" i="1"/>
  <c r="P119" i="1" s="1"/>
  <c r="X120" i="1"/>
  <c r="P120" i="1" s="1"/>
  <c r="X121" i="1"/>
  <c r="P121" i="1" s="1"/>
  <c r="X122" i="1"/>
  <c r="P122" i="1" s="1"/>
  <c r="X123" i="1"/>
  <c r="P123" i="1" s="1"/>
  <c r="X124" i="1"/>
  <c r="P124" i="1" s="1"/>
  <c r="X125" i="1"/>
  <c r="P125" i="1" s="1"/>
  <c r="X126" i="1"/>
  <c r="P126" i="1" s="1"/>
  <c r="X127" i="1"/>
  <c r="P127" i="1" s="1"/>
  <c r="X128" i="1"/>
  <c r="P128" i="1" s="1"/>
  <c r="X129" i="1"/>
  <c r="P129" i="1" s="1"/>
  <c r="X130" i="1"/>
  <c r="P130" i="1" s="1"/>
  <c r="X131" i="1"/>
  <c r="P131" i="1" s="1"/>
  <c r="X132" i="1"/>
  <c r="P132" i="1" s="1"/>
  <c r="X133" i="1"/>
  <c r="P133" i="1" s="1"/>
  <c r="X134" i="1"/>
  <c r="P134" i="1" s="1"/>
  <c r="X135" i="1"/>
  <c r="P135" i="1" s="1"/>
  <c r="X136" i="1"/>
  <c r="P136" i="1" s="1"/>
  <c r="X137" i="1"/>
  <c r="P137" i="1" s="1"/>
  <c r="X138" i="1"/>
  <c r="P138" i="1" s="1"/>
  <c r="X139" i="1"/>
  <c r="P139" i="1" s="1"/>
  <c r="X140" i="1"/>
  <c r="P140" i="1" s="1"/>
  <c r="X141" i="1"/>
  <c r="P141" i="1" s="1"/>
  <c r="X142" i="1"/>
  <c r="P142" i="1" s="1"/>
  <c r="X143" i="1"/>
  <c r="P143" i="1" s="1"/>
  <c r="X144" i="1"/>
  <c r="P144" i="1" s="1"/>
  <c r="X145" i="1"/>
  <c r="P145" i="1" s="1"/>
  <c r="X146" i="1"/>
  <c r="P146" i="1" s="1"/>
  <c r="X147" i="1"/>
  <c r="P147" i="1" s="1"/>
  <c r="X148" i="1"/>
  <c r="P148" i="1" s="1"/>
  <c r="X149" i="1"/>
  <c r="P149" i="1" s="1"/>
  <c r="X150" i="1"/>
  <c r="P150" i="1" s="1"/>
  <c r="X151" i="1"/>
  <c r="P151" i="1" s="1"/>
  <c r="X152" i="1"/>
  <c r="P152" i="1" s="1"/>
  <c r="X153" i="1"/>
  <c r="P153" i="1" s="1"/>
  <c r="X154" i="1"/>
  <c r="P154" i="1" s="1"/>
  <c r="X155" i="1"/>
  <c r="P155" i="1" s="1"/>
  <c r="X156" i="1"/>
  <c r="P156" i="1" s="1"/>
  <c r="X157" i="1"/>
  <c r="P157" i="1" s="1"/>
  <c r="X158" i="1"/>
  <c r="P158" i="1" s="1"/>
  <c r="X159" i="1"/>
  <c r="P159" i="1" s="1"/>
  <c r="X160" i="1"/>
  <c r="P160" i="1" s="1"/>
  <c r="X161" i="1"/>
  <c r="P161" i="1" s="1"/>
  <c r="X162" i="1"/>
  <c r="P162" i="1" s="1"/>
  <c r="X163" i="1"/>
  <c r="P163" i="1" s="1"/>
  <c r="X164" i="1"/>
  <c r="P164" i="1" s="1"/>
  <c r="X165" i="1"/>
  <c r="P165" i="1" s="1"/>
  <c r="X166" i="1"/>
  <c r="P166" i="1" s="1"/>
  <c r="X167" i="1"/>
  <c r="P167" i="1" s="1"/>
  <c r="X168" i="1"/>
  <c r="P168" i="1" s="1"/>
  <c r="X169" i="1"/>
  <c r="P169" i="1" s="1"/>
  <c r="X170" i="1"/>
  <c r="P170" i="1" s="1"/>
  <c r="X171" i="1"/>
  <c r="P171" i="1" s="1"/>
  <c r="X172" i="1"/>
  <c r="P172" i="1" s="1"/>
  <c r="X173" i="1"/>
  <c r="P173" i="1" s="1"/>
  <c r="X174" i="1"/>
  <c r="P174" i="1" s="1"/>
  <c r="X175" i="1"/>
  <c r="P175" i="1" s="1"/>
  <c r="X176" i="1"/>
  <c r="P176" i="1" s="1"/>
  <c r="X177" i="1"/>
  <c r="P177" i="1" s="1"/>
  <c r="X178" i="1"/>
  <c r="P178" i="1" s="1"/>
  <c r="X179" i="1"/>
  <c r="P179" i="1" s="1"/>
  <c r="X181" i="1"/>
  <c r="P181" i="1" s="1"/>
  <c r="X182" i="1"/>
  <c r="P182" i="1" s="1"/>
  <c r="X183" i="1"/>
  <c r="P183" i="1" s="1"/>
  <c r="X184" i="1"/>
  <c r="P184" i="1" s="1"/>
  <c r="X186" i="1"/>
  <c r="P186" i="1" s="1"/>
  <c r="X185" i="1"/>
  <c r="P185" i="1" s="1"/>
  <c r="X198" i="1"/>
  <c r="P198" i="1" s="1"/>
  <c r="X187" i="1"/>
  <c r="P187" i="1" s="1"/>
  <c r="X188" i="1"/>
  <c r="P188" i="1" s="1"/>
  <c r="X189" i="1"/>
  <c r="X190" i="1"/>
  <c r="P190" i="1" s="1"/>
  <c r="X191" i="1"/>
  <c r="P191" i="1" s="1"/>
  <c r="X192" i="1"/>
  <c r="P192" i="1" s="1"/>
  <c r="X193" i="1"/>
  <c r="P193" i="1" s="1"/>
  <c r="X194" i="1"/>
  <c r="P194" i="1" s="1"/>
  <c r="X195" i="1"/>
  <c r="P195" i="1" s="1"/>
  <c r="X196" i="1"/>
  <c r="P196" i="1" s="1"/>
  <c r="X197" i="1"/>
  <c r="P197" i="1" s="1"/>
  <c r="X180" i="1"/>
  <c r="P180" i="1" s="1"/>
  <c r="X2" i="1"/>
  <c r="R180" i="1" l="1"/>
  <c r="R184" i="1"/>
  <c r="R186" i="1"/>
  <c r="R185" i="1"/>
  <c r="R198" i="1"/>
  <c r="R187" i="1"/>
  <c r="R188" i="1"/>
  <c r="R189" i="1"/>
  <c r="R190" i="1"/>
  <c r="R191" i="1"/>
  <c r="R192" i="1"/>
  <c r="R193" i="1"/>
  <c r="R194" i="1"/>
  <c r="R195" i="1"/>
  <c r="R196" i="1"/>
  <c r="R197" i="1"/>
  <c r="R172" i="1"/>
  <c r="R173" i="1"/>
  <c r="R174" i="1"/>
  <c r="R175" i="1"/>
  <c r="R176" i="1"/>
  <c r="R177" i="1"/>
  <c r="R178" i="1"/>
  <c r="R179" i="1"/>
  <c r="R181" i="1"/>
  <c r="R182" i="1"/>
  <c r="R18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1" i="1"/>
  <c r="R131" i="1"/>
  <c r="R132" i="1"/>
  <c r="R133" i="1"/>
  <c r="R126" i="1"/>
  <c r="R127" i="1"/>
  <c r="R128" i="1"/>
  <c r="R129" i="1"/>
  <c r="R130" i="1"/>
  <c r="R121" i="1"/>
  <c r="R122" i="1"/>
  <c r="R123" i="1"/>
  <c r="R124" i="1"/>
  <c r="R12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2" i="1"/>
  <c r="R3" i="1"/>
  <c r="R4" i="1"/>
  <c r="R5" i="1"/>
  <c r="R6" i="1"/>
  <c r="R7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28" i="1"/>
  <c r="T128" i="1"/>
  <c r="U128" i="1"/>
  <c r="S129" i="1"/>
  <c r="T129" i="1"/>
  <c r="U129" i="1"/>
  <c r="S130" i="1"/>
  <c r="T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T142" i="1"/>
  <c r="U142" i="1"/>
  <c r="S143" i="1"/>
  <c r="T143" i="1"/>
  <c r="U143" i="1"/>
  <c r="S144" i="1"/>
  <c r="T144" i="1"/>
  <c r="U144" i="1"/>
  <c r="S145" i="1"/>
  <c r="T145" i="1"/>
  <c r="U145" i="1"/>
  <c r="S146" i="1"/>
  <c r="T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T158" i="1"/>
  <c r="U158" i="1"/>
  <c r="S159" i="1"/>
  <c r="T159" i="1"/>
  <c r="U159" i="1"/>
  <c r="S160" i="1"/>
  <c r="T160" i="1"/>
  <c r="U160" i="1"/>
  <c r="S161" i="1"/>
  <c r="T161" i="1"/>
  <c r="U161" i="1"/>
  <c r="S162" i="1"/>
  <c r="T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T174" i="1"/>
  <c r="U174" i="1"/>
  <c r="S175" i="1"/>
  <c r="T175" i="1"/>
  <c r="U175" i="1"/>
  <c r="S176" i="1"/>
  <c r="T176" i="1"/>
  <c r="U176" i="1"/>
  <c r="S177" i="1"/>
  <c r="T177" i="1"/>
  <c r="U177" i="1"/>
  <c r="S178" i="1"/>
  <c r="T178" i="1"/>
  <c r="U178" i="1"/>
  <c r="S179" i="1"/>
  <c r="T179" i="1"/>
  <c r="U179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6" i="1"/>
  <c r="T186" i="1"/>
  <c r="U186" i="1"/>
  <c r="S185" i="1"/>
  <c r="T185" i="1"/>
  <c r="U185" i="1"/>
  <c r="S198" i="1"/>
  <c r="T198" i="1"/>
  <c r="U198" i="1"/>
  <c r="S187" i="1"/>
  <c r="T187" i="1"/>
  <c r="U187" i="1"/>
  <c r="S188" i="1"/>
  <c r="T188" i="1"/>
  <c r="U188" i="1"/>
  <c r="S189" i="1"/>
  <c r="T189" i="1"/>
  <c r="U189" i="1"/>
  <c r="S190" i="1"/>
  <c r="T190" i="1"/>
  <c r="U190" i="1"/>
  <c r="S191" i="1"/>
  <c r="T191" i="1"/>
  <c r="U191" i="1"/>
  <c r="S192" i="1"/>
  <c r="T192" i="1"/>
  <c r="U192" i="1"/>
  <c r="S193" i="1"/>
  <c r="T193" i="1"/>
  <c r="U193" i="1"/>
  <c r="S194" i="1"/>
  <c r="T194" i="1"/>
  <c r="U194" i="1"/>
  <c r="S195" i="1"/>
  <c r="T195" i="1"/>
  <c r="U195" i="1"/>
  <c r="S196" i="1"/>
  <c r="T196" i="1"/>
  <c r="U196" i="1"/>
  <c r="S197" i="1"/>
  <c r="T197" i="1"/>
  <c r="U197" i="1"/>
  <c r="S180" i="1"/>
  <c r="T180" i="1"/>
  <c r="U180" i="1"/>
  <c r="S2" i="1"/>
  <c r="T2" i="1"/>
  <c r="U2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U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V118" i="1" l="1"/>
  <c r="W118" i="1" s="1"/>
  <c r="V166" i="1"/>
  <c r="W166" i="1" s="1"/>
  <c r="V103" i="1"/>
  <c r="W103" i="1" s="1"/>
  <c r="V83" i="1"/>
  <c r="W83" i="1" s="1"/>
  <c r="V198" i="1"/>
  <c r="W198" i="1" s="1"/>
  <c r="V158" i="1"/>
  <c r="W158" i="1" s="1"/>
  <c r="V183" i="1"/>
  <c r="W183" i="1" s="1"/>
  <c r="V59" i="1"/>
  <c r="W59" i="1" s="1"/>
  <c r="V171" i="1"/>
  <c r="W171" i="1" s="1"/>
  <c r="V154" i="1"/>
  <c r="W154" i="1" s="1"/>
  <c r="V169" i="1"/>
  <c r="W169" i="1" s="1"/>
  <c r="V165" i="1"/>
  <c r="W165" i="1" s="1"/>
  <c r="V122" i="1"/>
  <c r="W122" i="1" s="1"/>
  <c r="V163" i="1"/>
  <c r="W163" i="1" s="1"/>
  <c r="V162" i="1"/>
  <c r="W162" i="1" s="1"/>
  <c r="V175" i="1"/>
  <c r="W175" i="1" s="1"/>
  <c r="V173" i="1"/>
  <c r="W173" i="1" s="1"/>
  <c r="V131" i="1"/>
  <c r="W131" i="1" s="1"/>
  <c r="V155" i="1"/>
  <c r="W155" i="1" s="1"/>
  <c r="V172" i="1"/>
  <c r="W172" i="1" s="1"/>
  <c r="V176" i="1"/>
  <c r="W176" i="1" s="1"/>
  <c r="V153" i="1"/>
  <c r="W153" i="1" s="1"/>
  <c r="V120" i="1"/>
  <c r="W120" i="1" s="1"/>
  <c r="V125" i="1"/>
  <c r="W125" i="1" s="1"/>
  <c r="V123" i="1"/>
  <c r="W123" i="1" s="1"/>
  <c r="V164" i="1"/>
  <c r="W164" i="1" s="1"/>
  <c r="V82" i="1"/>
  <c r="W82" i="1" s="1"/>
  <c r="V130" i="1"/>
  <c r="W130" i="1" s="1"/>
  <c r="V111" i="1"/>
  <c r="W111" i="1" s="1"/>
  <c r="V142" i="1"/>
  <c r="W142" i="1" s="1"/>
  <c r="V141" i="1"/>
  <c r="W141" i="1" s="1"/>
  <c r="V174" i="1"/>
  <c r="W174" i="1" s="1"/>
  <c r="S121" i="1"/>
  <c r="T121" i="1"/>
  <c r="U121" i="1"/>
  <c r="V121" i="1" l="1"/>
  <c r="W121" i="1" s="1"/>
  <c r="V161" i="1"/>
  <c r="W161" i="1" s="1"/>
  <c r="V182" i="1"/>
  <c r="W182" i="1" s="1"/>
  <c r="V127" i="1"/>
  <c r="W127" i="1" s="1"/>
  <c r="V170" i="1"/>
  <c r="W170" i="1" s="1"/>
  <c r="V132" i="1"/>
  <c r="W132" i="1" s="1"/>
  <c r="V133" i="1"/>
  <c r="W133" i="1" s="1"/>
  <c r="V181" i="1"/>
  <c r="W181" i="1" s="1"/>
  <c r="V180" i="1"/>
  <c r="W180" i="1" s="1"/>
  <c r="V177" i="1"/>
  <c r="W177" i="1" s="1"/>
  <c r="K167" i="1"/>
  <c r="R167" i="1" s="1"/>
  <c r="V167" i="1" l="1"/>
  <c r="W16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A13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Нет ацетона</t>
        </r>
      </text>
    </comment>
    <comment ref="A158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Добавлены две пленки одинаковых с разными артикулами.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Камынин Василий Алексеевич</author>
  </authors>
  <commentList>
    <comment ref="H13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Камынин Василий Алексеевич:</t>
        </r>
        <r>
          <rPr>
            <sz val="9"/>
            <color indexed="81"/>
            <rFont val="Tahoma"/>
            <family val="2"/>
            <charset val="204"/>
          </rPr>
          <t xml:space="preserve">
Добавлены две пленки одинаковых с разными артикулами.</t>
        </r>
      </text>
    </comment>
  </commentList>
</comments>
</file>

<file path=xl/sharedStrings.xml><?xml version="1.0" encoding="utf-8"?>
<sst xmlns="http://schemas.openxmlformats.org/spreadsheetml/2006/main" count="2338" uniqueCount="906">
  <si>
    <t>№ пленки</t>
  </si>
  <si>
    <t>Наименование пленки</t>
  </si>
  <si>
    <t>Артикул поставщика</t>
  </si>
  <si>
    <t>Поставщик</t>
  </si>
  <si>
    <t>Мин.партия</t>
  </si>
  <si>
    <t>Толщина пленки, мм</t>
  </si>
  <si>
    <t>Белый</t>
  </si>
  <si>
    <t>F4282065</t>
  </si>
  <si>
    <t>Hornschuch</t>
  </si>
  <si>
    <t>200п.м</t>
  </si>
  <si>
    <t>Береза полированная</t>
  </si>
  <si>
    <t>Вишня Манхэттен</t>
  </si>
  <si>
    <t>F4225505</t>
  </si>
  <si>
    <t>10000п.м, возм. 5000п.м</t>
  </si>
  <si>
    <t>Лён солнечный</t>
  </si>
  <si>
    <t>Covaren Zeus Cream M 820900 90035001</t>
  </si>
  <si>
    <t>Renolit</t>
  </si>
  <si>
    <t>3000п.м</t>
  </si>
  <si>
    <t>Берёза розовая </t>
  </si>
  <si>
    <t>76189/91833 61405 Norway Maple Pale Nat 654200 90614005</t>
  </si>
  <si>
    <t>Жасмин глянец</t>
  </si>
  <si>
    <t>S40.46.03.0001.000</t>
  </si>
  <si>
    <t>Renolit/вега</t>
  </si>
  <si>
    <t>250п.м</t>
  </si>
  <si>
    <t>Красная медь</t>
  </si>
  <si>
    <t>Акация светлая</t>
  </si>
  <si>
    <t>Alkoren Moldau Acacia Light/ S40.40.04.0346.000  </t>
  </si>
  <si>
    <t>Венге</t>
  </si>
  <si>
    <t>Bonlex</t>
  </si>
  <si>
    <t>Зебрано тёмное</t>
  </si>
  <si>
    <t>OVS46-82</t>
  </si>
  <si>
    <t>Osnofa</t>
  </si>
  <si>
    <t>Мокко</t>
  </si>
  <si>
    <t>Зебрано  светлое</t>
  </si>
  <si>
    <t>Дуб сторми</t>
  </si>
  <si>
    <t>24-10157-6731-2-350</t>
  </si>
  <si>
    <t>400п.м</t>
  </si>
  <si>
    <t>Дуб белый</t>
  </si>
  <si>
    <t>S40.42.04.0009.000</t>
  </si>
  <si>
    <t>Орех  рыжий</t>
  </si>
  <si>
    <t>Вишня Шираз</t>
  </si>
  <si>
    <t>F4223052</t>
  </si>
  <si>
    <t>Дуб Мелинга тёмный</t>
  </si>
  <si>
    <t>S40.42.04.0030.001</t>
  </si>
  <si>
    <t>Вишнёвые  цветы</t>
  </si>
  <si>
    <t>UB 602 PG</t>
  </si>
  <si>
    <t>LG</t>
  </si>
  <si>
    <t>2000 п.м</t>
  </si>
  <si>
    <t>Вишнёвый глянец</t>
  </si>
  <si>
    <t>RCA 20 PG</t>
  </si>
  <si>
    <t>2000м.п</t>
  </si>
  <si>
    <t>Оранжевый  глянец</t>
  </si>
  <si>
    <t>EA447 PG</t>
  </si>
  <si>
    <t>Бук дымчатый</t>
  </si>
  <si>
    <t>U 7609 R</t>
  </si>
  <si>
    <t>Мокко Мелинга  </t>
  </si>
  <si>
    <t>??</t>
  </si>
  <si>
    <t>200п.м?</t>
  </si>
  <si>
    <t>Ясень  белый</t>
  </si>
  <si>
    <t> US808-T3</t>
  </si>
  <si>
    <t>Ясень  маррон</t>
  </si>
  <si>
    <t>US807T3</t>
  </si>
  <si>
    <t>Дуб  шамони</t>
  </si>
  <si>
    <t>U7511T3</t>
  </si>
  <si>
    <t>Сливки глянец</t>
  </si>
  <si>
    <t>YEM86 PG</t>
  </si>
  <si>
    <t>Чёрный глянец </t>
  </si>
  <si>
    <t>KD904РG</t>
  </si>
  <si>
    <t>Красный глянец</t>
  </si>
  <si>
    <t>RAD82PG</t>
  </si>
  <si>
    <t>Каппучино глянец</t>
  </si>
  <si>
    <t>NCT56PG</t>
  </si>
  <si>
    <t>Слоновая кость</t>
  </si>
  <si>
    <t>F4274003 </t>
  </si>
  <si>
    <t>Маренго</t>
  </si>
  <si>
    <t>F4273502</t>
  </si>
  <si>
    <t>3000п.м двумя партиями</t>
  </si>
  <si>
    <t>Кремовый</t>
  </si>
  <si>
    <t>F4273500</t>
  </si>
  <si>
    <t>Лён золотистый</t>
  </si>
  <si>
    <t>Пленка ПЭТ Дуб Бонифачо глянец</t>
  </si>
  <si>
    <t>Y2305-SG/K2305-SG</t>
  </si>
  <si>
    <t>Пленка ПЭТФисташковый глянец</t>
  </si>
  <si>
    <t>GAQ13-SG</t>
  </si>
  <si>
    <t>Y2104-Q3</t>
  </si>
  <si>
    <t>К32М-080, толщина</t>
  </si>
  <si>
    <t>Целлштофф-М</t>
  </si>
  <si>
    <t>200 м.п</t>
  </si>
  <si>
    <t>Сосна Авола</t>
  </si>
  <si>
    <t>A18822/ S40.69.04.0046.000</t>
  </si>
  <si>
    <t>Авонг</t>
  </si>
  <si>
    <t>S40.69.04.0045.000</t>
  </si>
  <si>
    <t>Авонг белый</t>
  </si>
  <si>
    <t>S40.60.03.0013.001</t>
  </si>
  <si>
    <t> Дуб выбеленный состаренный (Адрия)</t>
  </si>
  <si>
    <t>Sincolam N10 1602</t>
  </si>
  <si>
    <t>Фаэтон /Ламитекс (Италия)</t>
  </si>
  <si>
    <t>5000 п.м</t>
  </si>
  <si>
    <t>Дуб рустикальный</t>
  </si>
  <si>
    <t>RUSTICO</t>
  </si>
  <si>
    <t>Licar</t>
  </si>
  <si>
    <t>остаток</t>
  </si>
  <si>
    <t>Эбеновое дерево</t>
  </si>
  <si>
    <t>S40.62.03.0003</t>
  </si>
  <si>
    <t>Renolit/Фаэтон</t>
  </si>
  <si>
    <t>Белоснежный (под Бьянка  (доп.№298 Белый снег)</t>
  </si>
  <si>
    <t>24669-0003 пленка бел.072876-5505 V40</t>
  </si>
  <si>
    <t>Суртеко/   Дентро Тех</t>
  </si>
  <si>
    <t>10000 м2</t>
  </si>
  <si>
    <t>Аттико (Античный кремовый)</t>
  </si>
  <si>
    <t>S40.60.03.0607.000</t>
  </si>
  <si>
    <t>500 п.м.</t>
  </si>
  <si>
    <t>Пленка Орех №252Антия  (орех)</t>
  </si>
  <si>
    <t>шир.1400, арт.4136, ПВХ для окут (орех гвар.) 0,16*1400мм, Корея</t>
  </si>
  <si>
    <t>Гамма</t>
  </si>
  <si>
    <t>750м2</t>
  </si>
  <si>
    <t>Дуб дайд капучино</t>
  </si>
  <si>
    <t>S40.60.03.0577.000</t>
  </si>
  <si>
    <t>5000п.м</t>
  </si>
  <si>
    <t>Дуб дайд серый (толщ 0,12 мм)</t>
  </si>
  <si>
    <t>S40.60.04.0557.001</t>
  </si>
  <si>
    <t>Дуб дайд шоколадный</t>
  </si>
  <si>
    <t>S40.60.04.0566</t>
  </si>
  <si>
    <t>Джинс</t>
  </si>
  <si>
    <t>6261-178-281-92  (GSM A2338-178)</t>
  </si>
  <si>
    <t>Licora</t>
  </si>
  <si>
    <t>Пленка Соляной дуб</t>
  </si>
  <si>
    <t>Пленка NanoFlex Salt OAK VS, 068</t>
  </si>
  <si>
    <t>Алмис</t>
  </si>
  <si>
    <t>10000 п.м</t>
  </si>
  <si>
    <t>Пленка Дуб скальный</t>
  </si>
  <si>
    <t>Пленка NanoFlex EARL NEW OAK VSP, 013P </t>
  </si>
  <si>
    <t>Дуб прованс</t>
  </si>
  <si>
    <t>6177-174-229-92 (GSM A2352-174)</t>
  </si>
  <si>
    <t>Сапфир</t>
  </si>
  <si>
    <t>S40.40.03.0758.000</t>
  </si>
  <si>
    <t>Кембрийская глина</t>
  </si>
  <si>
    <t>S40.40.23.0064.000</t>
  </si>
  <si>
    <t>Доломит</t>
  </si>
  <si>
    <t>S40.40.23.0013</t>
  </si>
  <si>
    <t>Йоркширский каштан</t>
  </si>
  <si>
    <t>Y2802Q3</t>
  </si>
  <si>
    <t>Каменный дуб белый</t>
  </si>
  <si>
    <t>S40.42.34.0008.000</t>
  </si>
  <si>
    <t>Каменный дуб</t>
  </si>
  <si>
    <t>S40.42.34.0010.000</t>
  </si>
  <si>
    <t>Джессато белый</t>
  </si>
  <si>
    <t>F4242532</t>
  </si>
  <si>
    <t>Джессато серый</t>
  </si>
  <si>
    <t>F4242508</t>
  </si>
  <si>
    <t>Бетон серый</t>
  </si>
  <si>
    <t>F4242512</t>
  </si>
  <si>
    <t>Гравий</t>
  </si>
  <si>
    <t>F4242494</t>
  </si>
  <si>
    <t>200п.м/ 5000п.м</t>
  </si>
  <si>
    <t>Индиго</t>
  </si>
  <si>
    <t>24141-0003 пленка мелам. V40 голубая ночь декор 100714-7085</t>
  </si>
  <si>
    <t>Черный грифельный</t>
  </si>
  <si>
    <t>Черная  R31I-010, толщина 0,35, ширина 1420 мм</t>
  </si>
  <si>
    <t>Магнолия (1420 мм)</t>
  </si>
  <si>
    <t>AL2227 A76 VLM 0 (А309)    veluto alabaster  </t>
  </si>
  <si>
    <t>Alfatherm</t>
  </si>
  <si>
    <t>4000 кв.м</t>
  </si>
  <si>
    <t>Рифт светлый глянец (ПЭТ)</t>
  </si>
  <si>
    <t>Рифт тёмный глянец (ПЭТ)</t>
  </si>
  <si>
    <t>GIHA 11606KME</t>
  </si>
  <si>
    <t>Бежевый  глянец</t>
  </si>
  <si>
    <t>23-01059-0045-6-500</t>
  </si>
  <si>
    <t>Imawell/ ЛАМИС</t>
  </si>
  <si>
    <t>400 п.м</t>
  </si>
  <si>
    <t>Шоколад глянец</t>
  </si>
  <si>
    <t>NDP81PG</t>
  </si>
  <si>
    <t>Арктический глянцевый (толщина 0,4мм)</t>
  </si>
  <si>
    <t>120-6Т Белый глянец, 0,4 * 1400мм</t>
  </si>
  <si>
    <t>100-160</t>
  </si>
  <si>
    <t>Белый снег софт</t>
  </si>
  <si>
    <t>ZB 00 800-2_0,25*1400 Белый снег софт</t>
  </si>
  <si>
    <t>Бисмарк</t>
  </si>
  <si>
    <t>140-150</t>
  </si>
  <si>
    <t>Бежевый  софттач</t>
  </si>
  <si>
    <t>2030 беж матовый софт тач*1400*0,25</t>
  </si>
  <si>
    <t>Гамма/евростиль</t>
  </si>
  <si>
    <t>160/100</t>
  </si>
  <si>
    <t>Кварц софт</t>
  </si>
  <si>
    <t>ZB 00 813-2_0,25*1400 Кварц софт</t>
  </si>
  <si>
    <t>Графит софттач</t>
  </si>
  <si>
    <t>91006 софт тач графит*1400*0,25/JS9286-15 Софт Графит 0.30 мм, шир. 1400 мм</t>
  </si>
  <si>
    <t>Мускари</t>
  </si>
  <si>
    <t>AL-02 Мускари NEW2020*1400*0,3</t>
  </si>
  <si>
    <t>Аконит</t>
  </si>
  <si>
    <t>SF-028 Аконит NEW2020*1400*0,3</t>
  </si>
  <si>
    <t>Обриета</t>
  </si>
  <si>
    <t>AL-07 Обриета NEW2020*1400*0,3</t>
  </si>
  <si>
    <t>Ниагара</t>
  </si>
  <si>
    <t>SF-015 Ниагара*1400*0,3</t>
  </si>
  <si>
    <t>Роза</t>
  </si>
  <si>
    <t>SF-026 Роза*1400*0,3</t>
  </si>
  <si>
    <t>Белая структурная</t>
  </si>
  <si>
    <t>YG10047-62A белая структурная*1400*0,3</t>
  </si>
  <si>
    <t>МС-комплект</t>
  </si>
  <si>
    <t>Дуб фактурный белый </t>
  </si>
  <si>
    <t>8029-80 дуб фактурный белый *1400*0,35</t>
  </si>
  <si>
    <t>Дуб винтаж белый </t>
  </si>
  <si>
    <t>LW 00 611-2_0,25*1400 дуб винтаж белый </t>
  </si>
  <si>
    <t>Ясень капучино атласный </t>
  </si>
  <si>
    <t>ZB 00 863-2_0,25*1400 ясень капучино софт</t>
  </si>
  <si>
    <t>Мускат структурный </t>
  </si>
  <si>
    <t>YG7026-62A мускат структурный*1400*0,3</t>
  </si>
  <si>
    <t>Дуб шале серый </t>
  </si>
  <si>
    <t>0303 дуб шале серый*1400*0,25</t>
  </si>
  <si>
    <t>Дуб шведский</t>
  </si>
  <si>
    <t>ТК-605 (К-605 выбеленный дуб*1400без полей*0,25</t>
  </si>
  <si>
    <t>Европласт (ДБСП)</t>
  </si>
  <si>
    <t>150;200</t>
  </si>
  <si>
    <t>Прованс салатовый патина</t>
  </si>
  <si>
    <t>П338007 патина бирюза*1400*0,28</t>
  </si>
  <si>
    <t>Альбера Эвкалипт</t>
  </si>
  <si>
    <t>ZB 00 506-2_0,25*1400 альберо эвкалипт</t>
  </si>
  <si>
    <t>Прованс голубой патина</t>
  </si>
  <si>
    <t>47545 патина голубая*1400*0,28</t>
  </si>
  <si>
    <t>Ясень графит атласный</t>
  </si>
  <si>
    <t>ZB 00 866-2_0,25*1400 ясень графит софт</t>
  </si>
  <si>
    <t>Дуб фактурный чернильный</t>
  </si>
  <si>
    <t>4017-80 дуб фактурный чернильный *1400*0,35</t>
  </si>
  <si>
    <t>Белый металлик Аляска</t>
  </si>
  <si>
    <t>101-6T DW белый глянец металик*1400*0,35</t>
  </si>
  <si>
    <t>Арья</t>
  </si>
  <si>
    <t>SE-002 (stone SE-002Арья*1400*0,3)</t>
  </si>
  <si>
    <t>Санса</t>
  </si>
  <si>
    <t>SE-001 (stone SE-001Санса*1400*0,3</t>
  </si>
  <si>
    <t>Муссон</t>
  </si>
  <si>
    <t>F4275006</t>
  </si>
  <si>
    <t>Орех Авиньон</t>
  </si>
  <si>
    <t>F4242801</t>
  </si>
  <si>
    <t>Дуб норвежский белый</t>
  </si>
  <si>
    <t>F4292031</t>
  </si>
  <si>
    <t>Ясень кремовый</t>
  </si>
  <si>
    <t>S40.40.03.0941</t>
  </si>
  <si>
    <t>Ясень серый</t>
  </si>
  <si>
    <t>S40.40.03.0942</t>
  </si>
  <si>
    <t>Аура перламутровая</t>
  </si>
  <si>
    <t>F4295300</t>
  </si>
  <si>
    <t>Аура графитовая</t>
  </si>
  <si>
    <t>F4295203</t>
  </si>
  <si>
    <t>Белая лилия</t>
  </si>
  <si>
    <t>Белый шагрень (0,3) YG1060 -05A, толщина ролика 0,3 мм, ширина ролика 1,4 м</t>
  </si>
  <si>
    <t>Макиато</t>
  </si>
  <si>
    <t>10ST, Латте софт 0,26*1400</t>
  </si>
  <si>
    <t>Артвинил</t>
  </si>
  <si>
    <t>Амарок</t>
  </si>
  <si>
    <t>AS 1847-SFT 0.25*1400 Амарок </t>
  </si>
  <si>
    <t>SЕ-026 Оленна</t>
  </si>
  <si>
    <t>Аркадия</t>
  </si>
  <si>
    <t>JS9329-156 Софт Арлекин 0,30мм,1400мм</t>
  </si>
  <si>
    <t>Евростиль</t>
  </si>
  <si>
    <t>Омбра</t>
  </si>
  <si>
    <t>Антрацит Р-860 софт однотонный</t>
  </si>
  <si>
    <t>Ирландский мятный</t>
  </si>
  <si>
    <t>Макарун Р-119 матовый однотонный</t>
  </si>
  <si>
    <t>Нотте Боско</t>
  </si>
  <si>
    <t>Шарли green</t>
  </si>
  <si>
    <t>Обсидиан</t>
  </si>
  <si>
    <t>Обсидиан Р-830UP матовый</t>
  </si>
  <si>
    <t>Дуб кремовый 0.4мм</t>
  </si>
  <si>
    <t>F429-2005</t>
  </si>
  <si>
    <t>Дуб светлый</t>
  </si>
  <si>
    <t>Акация светлая МСА0524757</t>
  </si>
  <si>
    <t>Креатив Декор (ВДМ)</t>
  </si>
  <si>
    <t>196 м.п</t>
  </si>
  <si>
    <t>Бриз</t>
  </si>
  <si>
    <t>Шарли Бриз</t>
  </si>
  <si>
    <t>Раф</t>
  </si>
  <si>
    <t>Шарли Мокко</t>
  </si>
  <si>
    <t>Керамика</t>
  </si>
  <si>
    <t>Шарли Керамика</t>
  </si>
  <si>
    <t>Шарли Светлый</t>
  </si>
  <si>
    <t>Софт графит 78992</t>
  </si>
  <si>
    <t>Ольха</t>
  </si>
  <si>
    <t>D253A57 3003 A07,-новый,D253A57-ER/0303-A07,-старый</t>
  </si>
  <si>
    <t>Klockner Pentaplast</t>
  </si>
  <si>
    <t>Пленка Черная Шагрень</t>
  </si>
  <si>
    <t>шир.1400 арт 9217</t>
  </si>
  <si>
    <t>250м.п</t>
  </si>
  <si>
    <t>Коричневый текстурный </t>
  </si>
  <si>
    <t>C8AHY208L/ AZT098 </t>
  </si>
  <si>
    <t>10000 п.м </t>
  </si>
  <si>
    <t>Графит нубук абсолют софт</t>
  </si>
  <si>
    <t>АS 1806-2 Графит нубук абсолют софт</t>
  </si>
  <si>
    <t>100-150</t>
  </si>
  <si>
    <t>Софт милк</t>
  </si>
  <si>
    <t>Софт милк 78993</t>
  </si>
  <si>
    <t>Белый глянец</t>
  </si>
  <si>
    <t>23-00069-0045-6-450</t>
  </si>
  <si>
    <t>№6</t>
  </si>
  <si>
    <t>№22</t>
  </si>
  <si>
    <t>№39</t>
  </si>
  <si>
    <t>№45</t>
  </si>
  <si>
    <t>№64</t>
  </si>
  <si>
    <t>№77</t>
  </si>
  <si>
    <t>№89</t>
  </si>
  <si>
    <t>№90</t>
  </si>
  <si>
    <t>№101</t>
  </si>
  <si>
    <t>№119</t>
  </si>
  <si>
    <t>№124</t>
  </si>
  <si>
    <t>№125</t>
  </si>
  <si>
    <t>№163</t>
  </si>
  <si>
    <t>№168</t>
  </si>
  <si>
    <t>№169</t>
  </si>
  <si>
    <t>№174</t>
  </si>
  <si>
    <t>№182</t>
  </si>
  <si>
    <t>№185</t>
  </si>
  <si>
    <t>№186</t>
  </si>
  <si>
    <t>№192</t>
  </si>
  <si>
    <t>№196</t>
  </si>
  <si>
    <t>№197</t>
  </si>
  <si>
    <t>№198</t>
  </si>
  <si>
    <t>№201</t>
  </si>
  <si>
    <t>№212</t>
  </si>
  <si>
    <t>№217</t>
  </si>
  <si>
    <t>№218</t>
  </si>
  <si>
    <t>№223</t>
  </si>
  <si>
    <t>№224</t>
  </si>
  <si>
    <t>№226</t>
  </si>
  <si>
    <t>№229</t>
  </si>
  <si>
    <t>№232</t>
  </si>
  <si>
    <t>№233</t>
  </si>
  <si>
    <t>№236</t>
  </si>
  <si>
    <t>№243</t>
  </si>
  <si>
    <t>№244</t>
  </si>
  <si>
    <t>№245</t>
  </si>
  <si>
    <t>№246</t>
  </si>
  <si>
    <t>№248</t>
  </si>
  <si>
    <t>№249</t>
  </si>
  <si>
    <t>№250</t>
  </si>
  <si>
    <t>№251</t>
  </si>
  <si>
    <t>№252</t>
  </si>
  <si>
    <t>№255</t>
  </si>
  <si>
    <t>№256</t>
  </si>
  <si>
    <t>№257</t>
  </si>
  <si>
    <t>№261</t>
  </si>
  <si>
    <t>№269</t>
  </si>
  <si>
    <t>№270</t>
  </si>
  <si>
    <t>№273</t>
  </si>
  <si>
    <t>№276</t>
  </si>
  <si>
    <t>№277</t>
  </si>
  <si>
    <t>№278</t>
  </si>
  <si>
    <t>№281</t>
  </si>
  <si>
    <t>№282</t>
  </si>
  <si>
    <t>№283</t>
  </si>
  <si>
    <t>№284</t>
  </si>
  <si>
    <t>№285</t>
  </si>
  <si>
    <t>№286</t>
  </si>
  <si>
    <t>№296</t>
  </si>
  <si>
    <t>№299</t>
  </si>
  <si>
    <t>№300</t>
  </si>
  <si>
    <t>№301</t>
  </si>
  <si>
    <t>№307</t>
  </si>
  <si>
    <t>№308</t>
  </si>
  <si>
    <t>№384</t>
  </si>
  <si>
    <t>№419</t>
  </si>
  <si>
    <t>№500</t>
  </si>
  <si>
    <t>№501</t>
  </si>
  <si>
    <t>№503</t>
  </si>
  <si>
    <t>№504</t>
  </si>
  <si>
    <t>№505</t>
  </si>
  <si>
    <t>№506</t>
  </si>
  <si>
    <t>№507</t>
  </si>
  <si>
    <t>№508</t>
  </si>
  <si>
    <t>№509</t>
  </si>
  <si>
    <t>№510</t>
  </si>
  <si>
    <t>№511</t>
  </si>
  <si>
    <t>№513</t>
  </si>
  <si>
    <t>№514</t>
  </si>
  <si>
    <t>№515</t>
  </si>
  <si>
    <t>№516</t>
  </si>
  <si>
    <t>№518</t>
  </si>
  <si>
    <t>№519</t>
  </si>
  <si>
    <t>№520</t>
  </si>
  <si>
    <t>№521</t>
  </si>
  <si>
    <t>№522</t>
  </si>
  <si>
    <t>№524</t>
  </si>
  <si>
    <t>№525</t>
  </si>
  <si>
    <t>№526</t>
  </si>
  <si>
    <t>№528</t>
  </si>
  <si>
    <t>№529</t>
  </si>
  <si>
    <t>№530</t>
  </si>
  <si>
    <t>№531</t>
  </si>
  <si>
    <t>№533</t>
  </si>
  <si>
    <t>№534</t>
  </si>
  <si>
    <t>№535</t>
  </si>
  <si>
    <t>№536</t>
  </si>
  <si>
    <t>№537</t>
  </si>
  <si>
    <t>№538</t>
  </si>
  <si>
    <t>№539</t>
  </si>
  <si>
    <t>№540</t>
  </si>
  <si>
    <t>№541</t>
  </si>
  <si>
    <t>№543</t>
  </si>
  <si>
    <t>№544</t>
  </si>
  <si>
    <t>№545</t>
  </si>
  <si>
    <t>№546</t>
  </si>
  <si>
    <t>№547</t>
  </si>
  <si>
    <t>№548</t>
  </si>
  <si>
    <t>№549</t>
  </si>
  <si>
    <t>№550</t>
  </si>
  <si>
    <t>№551</t>
  </si>
  <si>
    <t>№552</t>
  </si>
  <si>
    <t>№553</t>
  </si>
  <si>
    <t>№554</t>
  </si>
  <si>
    <t>№555</t>
  </si>
  <si>
    <t>№709</t>
  </si>
  <si>
    <t>№1342</t>
  </si>
  <si>
    <t>№1383</t>
  </si>
  <si>
    <t>№1415</t>
  </si>
  <si>
    <t>№1446</t>
  </si>
  <si>
    <t>№2111</t>
  </si>
  <si>
    <t>Факт.толщ.пленки,мм</t>
  </si>
  <si>
    <t>Глянец</t>
  </si>
  <si>
    <t>нет</t>
  </si>
  <si>
    <t>текстура</t>
  </si>
  <si>
    <t>№1400</t>
  </si>
  <si>
    <t>да</t>
  </si>
  <si>
    <t>№1401</t>
  </si>
  <si>
    <t>кофе</t>
  </si>
  <si>
    <t>Софт-тач</t>
  </si>
  <si>
    <t>№ALT27MUVAF</t>
  </si>
  <si>
    <t>ALT27MUVAF</t>
  </si>
  <si>
    <t>№ALT28MUVAF</t>
  </si>
  <si>
    <t>ALT28MUVAF</t>
  </si>
  <si>
    <t>Дельта E</t>
  </si>
  <si>
    <t>Номер ролика</t>
  </si>
  <si>
    <t>Дата проведения</t>
  </si>
  <si>
    <t>№1493</t>
  </si>
  <si>
    <t>№1515</t>
  </si>
  <si>
    <t xml:space="preserve"> - </t>
  </si>
  <si>
    <t>№558</t>
  </si>
  <si>
    <t>Орех кантри</t>
  </si>
  <si>
    <t>Орех кантри 558</t>
  </si>
  <si>
    <t>любое кол-во</t>
  </si>
  <si>
    <t>Пленка ПВХ арт.MCH78986 софт панакота</t>
  </si>
  <si>
    <t>Пленка ПВХ арт.СС1222 Фон гляссе</t>
  </si>
  <si>
    <t>вдм (креатив декор)производство - Китай, г.Шанхай, - Orchard</t>
  </si>
  <si>
    <t>Пленка ПВХ белая арт.240 13МП 0,30*1400 антискретч</t>
  </si>
  <si>
    <t>Россия, ОРТО (Трасса-М), г.Самара</t>
  </si>
  <si>
    <t>Пленка ПЭТ белая матовая 0,25*1400 антифингер БЕЗ ПРАЙМЕРА</t>
  </si>
  <si>
    <t>Пленка ПЭТбелая глянцевая 0,35*1250 БЕЗ ПРАЙМЕРА</t>
  </si>
  <si>
    <t>Jiangsu Waysher New Material Technology Co., Ltd. Китай</t>
  </si>
  <si>
    <t>Плёнка ПВХ арт.0018-S1P Белая Матовая 2,23$ м2</t>
  </si>
  <si>
    <t>ООО " МС-Комплект"</t>
  </si>
  <si>
    <t>Масло</t>
  </si>
  <si>
    <t>Кофе</t>
  </si>
  <si>
    <t>Твердость</t>
  </si>
  <si>
    <t>Нагрев</t>
  </si>
  <si>
    <t>Результат оценки воздействия жидкостей в баллах:</t>
  </si>
  <si>
    <t>Никаких видимых изменений на кромке или клеевом соединении;</t>
  </si>
  <si>
    <t>Незначительное изменение в окраске. Малозаметное стягивание пленки в обернутых пленках изделиях;</t>
  </si>
  <si>
    <t>Небольшой зазор на задней стороне панели или тенденция к формированию зазора в видимых точках в области кромки или угла;</t>
  </si>
  <si>
    <t>Большой зазор в видимых точках клеевого соединения. Полностью или частично отхождение кромки по линии кромок или в области угла. Значительные изгибы кромок и значительное изменение цвета. Частичное прилипание поверхности кромки к термальному элементу;</t>
  </si>
  <si>
    <t>Полностью или частично разрушенные клеевные соединения. Полностью или частично отошедшая кромка на протяжении 1/3 всей длины или более. Сильные изгибы кромок и необратимое изменение цвета.</t>
  </si>
  <si>
    <t>отсутствие видимых изменений;</t>
  </si>
  <si>
    <t>едва заметное изменение блеска и цвета;</t>
  </si>
  <si>
    <t>незначительное изменение блеска или цвета, при отсутствии изменения структуры испытываемого покрытия;</t>
  </si>
  <si>
    <t>четко различаемое изменение блеска или цвета; структура покрытия изменена незначительно;</t>
  </si>
  <si>
    <t>четко различаемые изменения блеска или цвета; структура испытываемого покрытия заметно изменена или разрушена.</t>
  </si>
  <si>
    <t>Ацетон</t>
  </si>
  <si>
    <t>2В</t>
  </si>
  <si>
    <t>3В</t>
  </si>
  <si>
    <t>№557</t>
  </si>
  <si>
    <t>Дикая мята</t>
  </si>
  <si>
    <t xml:space="preserve">плёнка ПВХ 9287-15 </t>
  </si>
  <si>
    <t>ООО "Евростиль"</t>
  </si>
  <si>
    <t>4В</t>
  </si>
  <si>
    <t>испытание проводилось в лаборатории Леруа</t>
  </si>
  <si>
    <t>№1507</t>
  </si>
  <si>
    <t>ALF Vinil 487-7 Стронг Фисташка</t>
  </si>
  <si>
    <t>ООО "АЛФ Маркет"</t>
  </si>
  <si>
    <t>№1509</t>
  </si>
  <si>
    <t>Пленка ПВХ Орех Кантри</t>
  </si>
  <si>
    <t>№1510</t>
  </si>
  <si>
    <t>Пленка ПВХ 9287-15</t>
  </si>
  <si>
    <t>ООО "МС-Комплект"</t>
  </si>
  <si>
    <t>Jinjoung JYA-90072C</t>
  </si>
  <si>
    <t>Jinjoung JYA-HF144M</t>
  </si>
  <si>
    <t>2H</t>
  </si>
  <si>
    <t>TEMAPOL</t>
  </si>
  <si>
    <t>2Н</t>
  </si>
  <si>
    <t>№1478</t>
  </si>
  <si>
    <t>№1508</t>
  </si>
  <si>
    <t>№1506</t>
  </si>
  <si>
    <t>№1502</t>
  </si>
  <si>
    <t>№1503</t>
  </si>
  <si>
    <t>JYS-HC631M (0,5Т)</t>
  </si>
  <si>
    <t xml:space="preserve">JYS-HC368M (0,9Т) </t>
  </si>
  <si>
    <t>НВ</t>
  </si>
  <si>
    <t>№1481</t>
  </si>
  <si>
    <t>№1482</t>
  </si>
  <si>
    <t>№1483</t>
  </si>
  <si>
    <t>Sagi green</t>
  </si>
  <si>
    <t>Matt line</t>
  </si>
  <si>
    <t xml:space="preserve">Результат оценки испытаний кромок на нагрев (в баллах): </t>
  </si>
  <si>
    <t>Пленка ПЭТ белая 0,25*1250 с ПРАЙМЕРОМ</t>
  </si>
  <si>
    <t>Foshan Wanni Film CO Ltd., Китай</t>
  </si>
  <si>
    <t>В</t>
  </si>
  <si>
    <t>визуально эдентичны</t>
  </si>
  <si>
    <t>Толщина</t>
  </si>
  <si>
    <t>№1518</t>
  </si>
  <si>
    <t xml:space="preserve">Пленка ПВХ Айвори 1400мм 0,35мм №1518 </t>
  </si>
  <si>
    <t>Стандарт</t>
  </si>
  <si>
    <t>0,36-0,42</t>
  </si>
  <si>
    <t>0,15-0,30</t>
  </si>
  <si>
    <t>№559</t>
  </si>
  <si>
    <t>0,59-0,70</t>
  </si>
  <si>
    <t>0,38-0,41</t>
  </si>
  <si>
    <t>3656,3657,3658</t>
  </si>
  <si>
    <t>0,4-0,41</t>
  </si>
  <si>
    <t>№556</t>
  </si>
  <si>
    <t>Лофт Базилик</t>
  </si>
  <si>
    <t>140 м2</t>
  </si>
  <si>
    <t>0,55-0,62</t>
  </si>
  <si>
    <t>0,78-0,94</t>
  </si>
  <si>
    <t>0,26-0,30</t>
  </si>
  <si>
    <t>0,3-0,51</t>
  </si>
  <si>
    <t>0,44-0,51</t>
  </si>
  <si>
    <t>0,26-0,38</t>
  </si>
  <si>
    <t>0,69-0,82</t>
  </si>
  <si>
    <t>0,79-0,88</t>
  </si>
  <si>
    <t>0,65-0,69</t>
  </si>
  <si>
    <t>0,45-0,47</t>
  </si>
  <si>
    <t>0,47-0,50</t>
  </si>
  <si>
    <t>0,45-0,48</t>
  </si>
  <si>
    <t>ALT27MUVAFR</t>
  </si>
  <si>
    <t>ALT28MUVAFR</t>
  </si>
  <si>
    <t>AL 28.02.2020</t>
  </si>
  <si>
    <t>ALT 28.02.2020</t>
  </si>
  <si>
    <t>ALT UV 28.02.2020</t>
  </si>
  <si>
    <t>ALT UVM 28.02.2020</t>
  </si>
  <si>
    <t>3H</t>
  </si>
  <si>
    <t>&gt;5H</t>
  </si>
  <si>
    <t>Краска C_101 28.02.2020 (грунт.мдф 19,мдф 19 белый, грунт пленка №237,Патинированный фасад(лак),Бумага №250)</t>
  </si>
  <si>
    <t>HB</t>
  </si>
  <si>
    <t>Краска C_701 28.02.2020 (грунт.мдф 19,мдф 19 белый, грунт пленка №237,Патинированный фасад(лак),Бумага №250)</t>
  </si>
  <si>
    <t>Краска C_803 28.02.2020 (грунт.мдф 19,мдф 19 белый, грунт пленка №237,Патинированный фасад(лак),Бумага №250)</t>
  </si>
  <si>
    <t>3B</t>
  </si>
  <si>
    <t>Пленка ПВХ 1350мм 0,35мм для плоскостного ламинирования 754Р-S88DT</t>
  </si>
  <si>
    <t>SEMI (Китай)</t>
  </si>
  <si>
    <t>0,49-0,60</t>
  </si>
  <si>
    <t>0,54-0,61</t>
  </si>
  <si>
    <t>0,52-0,64</t>
  </si>
  <si>
    <t>0,59-0,66</t>
  </si>
  <si>
    <t>0,19-0,22</t>
  </si>
  <si>
    <t>№237</t>
  </si>
  <si>
    <t>0,06-0,15</t>
  </si>
  <si>
    <t>0,38-0,46</t>
  </si>
  <si>
    <t>0,06-0,10</t>
  </si>
  <si>
    <t>0,39-0,44</t>
  </si>
  <si>
    <t>0,04-0,23</t>
  </si>
  <si>
    <t>0,16-0,24</t>
  </si>
  <si>
    <t>0,16-0,27</t>
  </si>
  <si>
    <t>0,26-0,35</t>
  </si>
  <si>
    <t>0,62-0,70</t>
  </si>
  <si>
    <t>0,24-0,36</t>
  </si>
  <si>
    <t>0,39-0,46</t>
  </si>
  <si>
    <t>0,41-0,45</t>
  </si>
  <si>
    <t>0,59-0,62</t>
  </si>
  <si>
    <t>0,11-0,14</t>
  </si>
  <si>
    <t>0,18-0,37</t>
  </si>
  <si>
    <t>заменен эталонный образец</t>
  </si>
  <si>
    <t>0,23-0,29</t>
  </si>
  <si>
    <t>Алмис (Китай)</t>
  </si>
  <si>
    <t>Пленка ПВХ 1420мм толщ. 0,27мм арт.СС1789 Форте Бергамо</t>
  </si>
  <si>
    <t>Пленка ПВХ 1420мм толщ. 0,35мм арт.МРТ 78513 Мэджик Тоффи</t>
  </si>
  <si>
    <t>Креатив Декор (Китай)</t>
  </si>
  <si>
    <t>0.254</t>
  </si>
  <si>
    <t>5В</t>
  </si>
  <si>
    <t>В/3В</t>
  </si>
  <si>
    <t>0,05-0,18</t>
  </si>
  <si>
    <t>0,11-0,22</t>
  </si>
  <si>
    <t>0,03-0,24</t>
  </si>
  <si>
    <t>0,08-0,14</t>
  </si>
  <si>
    <t>0,09-0,16</t>
  </si>
  <si>
    <t>0,09-0,23</t>
  </si>
  <si>
    <t>0,14-0,22</t>
  </si>
  <si>
    <t>Пленка РР TF 55 IE-CX-01 Вайт №1493</t>
  </si>
  <si>
    <t>ООО «ТБ«Стандарт» г.Пенза</t>
  </si>
  <si>
    <t>0,12-0,15</t>
  </si>
  <si>
    <t>0,43-0,64</t>
  </si>
  <si>
    <t>0,43-0,56</t>
  </si>
  <si>
    <t>0,25-0,38</t>
  </si>
  <si>
    <t>ALT39</t>
  </si>
  <si>
    <t>0,89-0,94</t>
  </si>
  <si>
    <t>1,06-1,14</t>
  </si>
  <si>
    <t>0,99-1,03</t>
  </si>
  <si>
    <t>0,84-0,89</t>
  </si>
  <si>
    <t>0,95-1,09</t>
  </si>
  <si>
    <t>1-1,04</t>
  </si>
  <si>
    <t>0,97-1,02</t>
  </si>
  <si>
    <t>1,01-1,05</t>
  </si>
  <si>
    <t>0,16-0,38</t>
  </si>
  <si>
    <t>0,04-0,14</t>
  </si>
  <si>
    <t>0,09-0,24</t>
  </si>
  <si>
    <t>№561</t>
  </si>
  <si>
    <t>№562</t>
  </si>
  <si>
    <t>№563</t>
  </si>
  <si>
    <t>0,44-0,48</t>
  </si>
  <si>
    <t>0,47-0,52</t>
  </si>
  <si>
    <t>0,24-0,55</t>
  </si>
  <si>
    <t>ООО «Креатив Декор» (Китай)</t>
  </si>
  <si>
    <t>№127</t>
  </si>
  <si>
    <t>№165</t>
  </si>
  <si>
    <t>№1527</t>
  </si>
  <si>
    <t>№1528</t>
  </si>
  <si>
    <t>№1529</t>
  </si>
  <si>
    <t>№1530</t>
  </si>
  <si>
    <t>ООО " ТД Бисмарк"</t>
  </si>
  <si>
    <t xml:space="preserve">Плёнка ПВХ Монте антик TNF159-1 </t>
  </si>
  <si>
    <t xml:space="preserve">Плёнка  ПВХ Санд тауп crm 1005-sd-l </t>
  </si>
  <si>
    <t>Плёнка ПВХ Орех лучистый европейский 6794</t>
  </si>
  <si>
    <t>№560</t>
  </si>
  <si>
    <t>0,31-0,36</t>
  </si>
  <si>
    <t>0,15-0,17</t>
  </si>
  <si>
    <t>0,17-0,22</t>
  </si>
  <si>
    <t>0,26-0,32</t>
  </si>
  <si>
    <t>0,18-0,20</t>
  </si>
  <si>
    <t>0,17-0,20</t>
  </si>
  <si>
    <t>0,14-0,18</t>
  </si>
  <si>
    <t>0,08-0,18</t>
  </si>
  <si>
    <t>0,23-0,25</t>
  </si>
  <si>
    <t>0,19-0,25</t>
  </si>
  <si>
    <t>0,38-0,44</t>
  </si>
  <si>
    <t>0,36-0,40</t>
  </si>
  <si>
    <t>0,39-0,43</t>
  </si>
  <si>
    <t>0,47-0,54</t>
  </si>
  <si>
    <t>0,46-0,60</t>
  </si>
  <si>
    <t>0,29-0,38</t>
  </si>
  <si>
    <t>0,41-0,47</t>
  </si>
  <si>
    <t>№565</t>
  </si>
  <si>
    <t>0,32-0,34</t>
  </si>
  <si>
    <t>0,69-0,86</t>
  </si>
  <si>
    <t>№566</t>
  </si>
  <si>
    <t>0,15-0,33</t>
  </si>
  <si>
    <t>0,55-0,69</t>
  </si>
  <si>
    <t>№564</t>
  </si>
  <si>
    <t>образец</t>
  </si>
  <si>
    <t>№1531</t>
  </si>
  <si>
    <t>0,08 - 0,2</t>
  </si>
  <si>
    <t>№SL49</t>
  </si>
  <si>
    <t>0,20-0,26</t>
  </si>
  <si>
    <t>ПЭТ №SL49 Мист</t>
  </si>
  <si>
    <t>ОО32</t>
  </si>
  <si>
    <t>ООО"Алмис" (Китай)</t>
  </si>
  <si>
    <t>Плёнка  Ecoren Reed Green  арт. 6129P.88</t>
  </si>
  <si>
    <t>ООО "Вега" Москва</t>
  </si>
  <si>
    <t>№1536</t>
  </si>
  <si>
    <t>№1537</t>
  </si>
  <si>
    <t>Пленка ПП белая шагрень, толщина  0,150мм ширина 1250мм, толщина 0,15мм</t>
  </si>
  <si>
    <t>Пленка ПЭТ белая матовая, толщина 0,160мм арт.TF56IE-CX-01 ширина 1250мм, толщина 0,16мм</t>
  </si>
  <si>
    <t>TOP FOIL Корея</t>
  </si>
  <si>
    <t>0,13-0,19</t>
  </si>
  <si>
    <t>0,21-0,25</t>
  </si>
  <si>
    <t>0,10-0,20</t>
  </si>
  <si>
    <t>0,17-0,19</t>
  </si>
  <si>
    <t>0,16-0,22</t>
  </si>
  <si>
    <t>0,13-0,22</t>
  </si>
  <si>
    <t>0,18-0,28</t>
  </si>
  <si>
    <t>0,15-0,20</t>
  </si>
  <si>
    <t>0,14-0,20</t>
  </si>
  <si>
    <t>0,12-0,18</t>
  </si>
  <si>
    <t>0,10-0,13</t>
  </si>
  <si>
    <t>0,11-0,16</t>
  </si>
  <si>
    <t>0,11-0,15</t>
  </si>
  <si>
    <t>0,10-0,18</t>
  </si>
  <si>
    <t>0,13-0,17</t>
  </si>
  <si>
    <t>0,10-0,16</t>
  </si>
  <si>
    <t>0,13-0,15</t>
  </si>
  <si>
    <t>0,10-0,15</t>
  </si>
  <si>
    <t>0,14-0,17</t>
  </si>
  <si>
    <t>0,19-0,24</t>
  </si>
  <si>
    <t>0,13-0,26</t>
  </si>
  <si>
    <t>0,21-0,29</t>
  </si>
  <si>
    <t>0,23-0,30</t>
  </si>
  <si>
    <t>0,24-0,29</t>
  </si>
  <si>
    <t>0,24-0,27</t>
  </si>
  <si>
    <t>0,21-0,26</t>
  </si>
  <si>
    <t>0,20-0,25</t>
  </si>
  <si>
    <t>0,22-0,27</t>
  </si>
  <si>
    <t>0,17-0,24</t>
  </si>
  <si>
    <t>0,13-0,20</t>
  </si>
  <si>
    <t>0,16-0,20</t>
  </si>
  <si>
    <t>0,11-0,17</t>
  </si>
  <si>
    <t>0,15-0,18</t>
  </si>
  <si>
    <t>0,18-0,24</t>
  </si>
  <si>
    <t>0,13-0,18</t>
  </si>
  <si>
    <t>0,15-0,24</t>
  </si>
  <si>
    <t>0,15-0,21</t>
  </si>
  <si>
    <t>0,15-0,25</t>
  </si>
  <si>
    <t>0,14-0,21</t>
  </si>
  <si>
    <t>0,70-0,82</t>
  </si>
  <si>
    <t>0,76-0,83</t>
  </si>
  <si>
    <t>0,73-0,77</t>
  </si>
  <si>
    <t>Пленка ПВХ Софт Гляссе арт.МСН78951</t>
  </si>
  <si>
    <t>ВДМ (Креатив декор) производство-Китай, г. Гуанчжоу</t>
  </si>
  <si>
    <t>под заказ необ.количество</t>
  </si>
  <si>
    <t>0,25-0,32</t>
  </si>
  <si>
    <t>0,57-0,63</t>
  </si>
  <si>
    <t>0,53-0,61</t>
  </si>
  <si>
    <t>0,57-0,66</t>
  </si>
  <si>
    <t>0,55-0,61</t>
  </si>
  <si>
    <t>0,53-0,58</t>
  </si>
  <si>
    <t>0,29-0,32</t>
  </si>
  <si>
    <t>Список пленок для подготовки классификатора пленок (Первая очередь)</t>
  </si>
  <si>
    <t>Список пленок для подготовки классификатора пленок (Вторая очередь)</t>
  </si>
  <si>
    <t>Н</t>
  </si>
  <si>
    <t>Рубелит</t>
  </si>
  <si>
    <t>Крокус кремовый</t>
  </si>
  <si>
    <t>Монте Антик</t>
  </si>
  <si>
    <t>F</t>
  </si>
  <si>
    <t>Плёнка ПВХ Монте антик TNF159-1 шир. 1400 мм</t>
  </si>
  <si>
    <t xml:space="preserve">ООО "МС Комплект" </t>
  </si>
  <si>
    <t>Лофт Дюна</t>
  </si>
  <si>
    <t>PW003-GZP</t>
  </si>
  <si>
    <t>0,87-0,91</t>
  </si>
  <si>
    <t>0,33-0,39</t>
  </si>
  <si>
    <t>0,38-0,42</t>
  </si>
  <si>
    <t>0,34-0,47</t>
  </si>
  <si>
    <t>0,35-0,45</t>
  </si>
  <si>
    <t>0,39-0,41</t>
  </si>
  <si>
    <t xml:space="preserve">Пленка ПВХ арт.СС1222 Фон гляссе 
Ширина - 1,4м. Толщина 0,35мм
</t>
  </si>
  <si>
    <t>2-3</t>
  </si>
  <si>
    <t>4-5</t>
  </si>
  <si>
    <t>№1521</t>
  </si>
  <si>
    <t xml:space="preserve">Плекна ПЭТ 1420ММ 0,3мм в защитной пленке 3,8$  ширина  1420 ширина 0,3 мм  </t>
  </si>
  <si>
    <t>TOP FOIL (Корея)</t>
  </si>
  <si>
    <t>заказ под клиента Ангстрем</t>
  </si>
  <si>
    <t>№1526</t>
  </si>
  <si>
    <t>Плёнка ПВХ Сосна белая 022 0,25мм*1400 мм цена от ролика 2,5$, в отрез 2,8$ +5%ЦБ</t>
  </si>
  <si>
    <t>Ширина - 1,25 м толщина 0,25 мм</t>
  </si>
  <si>
    <t>ООО « ТД Бисмарк»</t>
  </si>
  <si>
    <t>отказ от эксперимента</t>
  </si>
  <si>
    <t>№1532</t>
  </si>
  <si>
    <t>Плёнка ПВХ Океания P-818UP цена 370,48р, ширина 1400 мм толщина 0,27</t>
  </si>
  <si>
    <t>ООО "ДБСП"</t>
  </si>
  <si>
    <t>№1533</t>
  </si>
  <si>
    <t xml:space="preserve">Плёнка ПВХ Бетон Светлый СС8048 3,7$+2% по курсу ЦБ ширина 1400 толщина 0,3 мм </t>
  </si>
  <si>
    <t>ООО "ВДМ"</t>
  </si>
  <si>
    <t>№1534</t>
  </si>
  <si>
    <t>Плёнка ПВХ Бетон (0,3 ) HTК414-7А-151 ширина 1400 толщина 0,3 мм Китай</t>
  </si>
  <si>
    <t>№1535</t>
  </si>
  <si>
    <t xml:space="preserve">Плёнка ПВХ  Бетон Бромо, ширина 1400 толщина 0,3 мм Китай </t>
  </si>
  <si>
    <t>ООО "ТД Бисмарк"</t>
  </si>
  <si>
    <t>0,68-0,74 заменен эталон</t>
  </si>
  <si>
    <t>№SL52</t>
  </si>
  <si>
    <t>0,29-0,39</t>
  </si>
  <si>
    <t>0,25-0,28</t>
  </si>
  <si>
    <t>0,21-0,23</t>
  </si>
  <si>
    <t>0,15-0,16</t>
  </si>
  <si>
    <t>0,08-0,10</t>
  </si>
  <si>
    <t>0,62-0,69</t>
  </si>
  <si>
    <t>№SL45</t>
  </si>
  <si>
    <t>№SL45 Альпийский</t>
  </si>
  <si>
    <t>WSL-001M Альпийский  ширина 1250 мм, толщина 0,25 мм+защитная пленка</t>
  </si>
  <si>
    <t>№SL46</t>
  </si>
  <si>
    <t>№SL46 Фарфор</t>
  </si>
  <si>
    <t>0002 М Фарфор  ширина 1250 мм, толщина 0,25 мм+защитная пленка</t>
  </si>
  <si>
    <t>№SL47</t>
  </si>
  <si>
    <t>№SL47 Пепел</t>
  </si>
  <si>
    <t>0014 М Пепел ширина 1250 мм, толщина 0,25 мм+защитная пленка</t>
  </si>
  <si>
    <t>№SL48</t>
  </si>
  <si>
    <t>№SL48 Луна</t>
  </si>
  <si>
    <t>0023М Луна  ширина 1250 мм, толщина 0,25 мм+защитная пленка</t>
  </si>
  <si>
    <t>№SL49 Мист</t>
  </si>
  <si>
    <t>0032М Капучино ширина 1250 мм, толщина 0,25 мм+защитная пленка</t>
  </si>
  <si>
    <t>№SL50</t>
  </si>
  <si>
    <t>№SL50 Аквамарин</t>
  </si>
  <si>
    <t>0031М Аквамарин ширина 1250 мм, толщина 0,25 мм+защитная пленка</t>
  </si>
  <si>
    <t>№SL51</t>
  </si>
  <si>
    <t>№SL51 Эвкалипт</t>
  </si>
  <si>
    <t>WLS-002М Эвкалипт ширина 1250 мм, толщина 0,25 мм+защитная пленка</t>
  </si>
  <si>
    <t>№SL52 Асфальт</t>
  </si>
  <si>
    <t>0027М Асфальт ширина 1250 мм, толщина 0,25 мм+защитная пленка</t>
  </si>
  <si>
    <t>№567</t>
  </si>
  <si>
    <t>Зеленый тростниковый</t>
  </si>
  <si>
    <t>24SUM1219 , Плёнка  Ecoren Reed Green,  толщина 0,35 мм, ширина 1420 мм</t>
  </si>
  <si>
    <t>ООО "Вега"</t>
  </si>
  <si>
    <t>0,31-0,37</t>
  </si>
  <si>
    <t>4Н</t>
  </si>
  <si>
    <t xml:space="preserve">Орех лучистый </t>
  </si>
  <si>
    <t>Плёнка ПВХ Орех лучистый, ширина 1400 мм, толщина 0,30</t>
  </si>
  <si>
    <t>ООО"Креатив Декор"</t>
  </si>
  <si>
    <t>№1530 (пленка №564 по БЗ)</t>
  </si>
  <si>
    <t>0,43-0,46</t>
  </si>
  <si>
    <t>0,55-0,63</t>
  </si>
  <si>
    <t>0,53-0,57</t>
  </si>
  <si>
    <t>Факт.толщ.пленки,мм2</t>
  </si>
  <si>
    <t>__</t>
  </si>
  <si>
    <t>№1511                     (не вводили)</t>
  </si>
  <si>
    <t>№1512                     (не вводили)</t>
  </si>
  <si>
    <t>№1513                     (не вводили)</t>
  </si>
  <si>
    <t>№1514                     (не вводили)</t>
  </si>
  <si>
    <t>№1516                     (не вводили)</t>
  </si>
  <si>
    <t>№1517                     (не вводили)</t>
  </si>
  <si>
    <t>№1518                     (не вводили)</t>
  </si>
  <si>
    <t>№1519                     (не вводили)</t>
  </si>
  <si>
    <t>№1520                     (не вводили)</t>
  </si>
  <si>
    <t>№1522                     (не вводили)</t>
  </si>
  <si>
    <t>№1523                        (это 563)</t>
  </si>
  <si>
    <t>№1525                     (не вводили)</t>
  </si>
  <si>
    <t>№1527                     (не вводили)</t>
  </si>
  <si>
    <t>№1528                        (это 565)</t>
  </si>
  <si>
    <t>№1529                     (не вводили)</t>
  </si>
  <si>
    <t>№1533                        (это 569)</t>
  </si>
  <si>
    <t>№1534                     (не вводили)</t>
  </si>
  <si>
    <t>№569</t>
  </si>
  <si>
    <t>№568</t>
  </si>
  <si>
    <t>№1535                        (это 568)</t>
  </si>
  <si>
    <t xml:space="preserve">№1524                        (это 8 декоров ПЭТ SL45-SL52) </t>
  </si>
  <si>
    <t>Твердость ИКС</t>
  </si>
  <si>
    <t>Факт.толщ.пленки,мм ИКС</t>
  </si>
  <si>
    <t>Нагрев ИКС</t>
  </si>
  <si>
    <t>Кофе ИКС</t>
  </si>
  <si>
    <t>Масло ИКС</t>
  </si>
  <si>
    <t xml:space="preserve">Пленка ПЭТ серая матовая 0,25*1250 без праймера </t>
  </si>
  <si>
    <t>ИКС,%</t>
  </si>
  <si>
    <t>B</t>
  </si>
  <si>
    <t>0,27-0,36</t>
  </si>
  <si>
    <t>0,27-0,33</t>
  </si>
  <si>
    <t>Пленка ПВХ  Мэджик Баунти МРТ78535 ширина  1420 мм толщина 0,27 мм</t>
  </si>
  <si>
    <t>Пленка ПВХ  Мэджик Дюна МРТ78514 ширина  1420 мм толщина 0,27 мм</t>
  </si>
  <si>
    <t>Пленка ПВХ  Мэджик Тоффи МРТ78513 ширина  1420 мм толщина 0,27 мм</t>
  </si>
  <si>
    <t>№1531               (пленка №567 по БЗ)</t>
  </si>
  <si>
    <t>0,32-0,35</t>
  </si>
  <si>
    <t>0,30-0,33</t>
  </si>
  <si>
    <t>0,46-0,63</t>
  </si>
  <si>
    <t>0,48-0,53</t>
  </si>
  <si>
    <t>0,49-0,52</t>
  </si>
  <si>
    <t>0,46-0,50</t>
  </si>
  <si>
    <t>0,39-0,45</t>
  </si>
  <si>
    <t>0,19-0,26</t>
  </si>
  <si>
    <t>0,20-0,24</t>
  </si>
  <si>
    <t>0,18-0,23</t>
  </si>
  <si>
    <t>0,18-0,21</t>
  </si>
  <si>
    <t>0,22-0,26</t>
  </si>
  <si>
    <t>0,10-0,24</t>
  </si>
  <si>
    <t>0,20-0,22</t>
  </si>
  <si>
    <t>0,23-0,27</t>
  </si>
  <si>
    <t>0,15-0,22</t>
  </si>
  <si>
    <t>0,38-0,45</t>
  </si>
  <si>
    <t>Дуб Честерфилд</t>
  </si>
  <si>
    <t>Дюна</t>
  </si>
  <si>
    <t>Уровень качества</t>
  </si>
  <si>
    <t>0,17-0,29</t>
  </si>
  <si>
    <t>0,24-0,30</t>
  </si>
  <si>
    <t>0,29-0,33</t>
  </si>
  <si>
    <t>0,16-0,25</t>
  </si>
  <si>
    <t>0,25-0,36</t>
  </si>
  <si>
    <t>0,27-0,31</t>
  </si>
  <si>
    <t>0,34-0,38</t>
  </si>
  <si>
    <t>0,35-0,40</t>
  </si>
  <si>
    <t>0,42-0,46</t>
  </si>
  <si>
    <t>0,40-0,47</t>
  </si>
  <si>
    <t>0,34-0,41</t>
  </si>
  <si>
    <t>0,36-0,46</t>
  </si>
  <si>
    <t>0,23-0,32</t>
  </si>
  <si>
    <t>0,29-0,37</t>
  </si>
  <si>
    <t>0,25-0,29</t>
  </si>
  <si>
    <t>0,28-0,31</t>
  </si>
  <si>
    <t>0,31-0,38</t>
  </si>
  <si>
    <t>0,34-0,43</t>
  </si>
  <si>
    <t>0,31-0,34</t>
  </si>
  <si>
    <t>0,34-0,36</t>
  </si>
  <si>
    <t>0,26-0,34</t>
  </si>
  <si>
    <t>0,45-0,50</t>
  </si>
  <si>
    <t>0,37-0,42</t>
  </si>
  <si>
    <t>0,30-0,35</t>
  </si>
  <si>
    <t>0,33-0,40</t>
  </si>
  <si>
    <t>0,32-0,39</t>
  </si>
  <si>
    <t>0,80-0,90</t>
  </si>
  <si>
    <t>Тоффи</t>
  </si>
  <si>
    <t>Баунти</t>
  </si>
  <si>
    <t>Арктик матовый</t>
  </si>
  <si>
    <t>Бетон Оленна</t>
  </si>
  <si>
    <t>Ариетт</t>
  </si>
  <si>
    <t>№5211</t>
  </si>
  <si>
    <t>Пленка</t>
  </si>
  <si>
    <t>Каталог</t>
  </si>
  <si>
    <t>29_08_2025</t>
  </si>
  <si>
    <t>НЕТ</t>
  </si>
  <si>
    <t>НАЛИЧИЕ В ПРОГРАММЕ</t>
  </si>
  <si>
    <t>В ОСНОВНОЙ ПРОГРАММЕ? (ДА/НЕТ) СТОЛБЕЦ НЕ ЗАПОЛНЯТЬ</t>
  </si>
  <si>
    <t>0,11-0,23</t>
  </si>
  <si>
    <t>0,17-0,21</t>
  </si>
  <si>
    <t>0,64-0,70</t>
  </si>
  <si>
    <t>0,48-0,64</t>
  </si>
  <si>
    <t>0,68-0,70</t>
  </si>
  <si>
    <t>0,42-0,49</t>
  </si>
  <si>
    <t>0,58-0,69</t>
  </si>
  <si>
    <t>0,59-0,63</t>
  </si>
  <si>
    <t>0,46-0,51</t>
  </si>
  <si>
    <t>Браун Грей</t>
  </si>
  <si>
    <t>0,31-0,47</t>
  </si>
  <si>
    <t>0,71-0,85</t>
  </si>
  <si>
    <t>0,63-0,70</t>
  </si>
  <si>
    <t>0,54-0,56</t>
  </si>
  <si>
    <t>0,51-0,64</t>
  </si>
  <si>
    <t>0,37-0,40</t>
  </si>
  <si>
    <t>0,37-0,44</t>
  </si>
  <si>
    <t>№1542</t>
  </si>
  <si>
    <t>№1541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</si>
</sst>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9C57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9C57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2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9" fontId="1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6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9" fontId="12" fillId="11" borderId="0" xfId="2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/>
    </xf>
    <xf numFmtId="2" fontId="12" fillId="11" borderId="0" xfId="0" applyNumberFormat="1" applyFont="1" applyFill="1" applyAlignment="1">
      <alignment horizontal="center" vertical="center"/>
    </xf>
    <xf numFmtId="9" fontId="12" fillId="0" borderId="0" xfId="2" applyFont="1" applyAlignment="1">
      <alignment horizontal="center" vertical="center" wrapText="1"/>
    </xf>
    <xf numFmtId="2" fontId="12" fillId="0" borderId="0" xfId="0" applyNumberFormat="1" applyFont="1" applyFill="1" applyAlignment="1">
      <alignment horizontal="center" vertical="center" wrapText="1"/>
    </xf>
    <xf numFmtId="0" fontId="16" fillId="10" borderId="0" xfId="0" applyFont="1" applyFill="1" applyAlignment="1">
      <alignment horizontal="center" vertical="center" wrapText="1"/>
    </xf>
    <xf numFmtId="2" fontId="16" fillId="10" borderId="0" xfId="0" applyNumberFormat="1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9" fontId="12" fillId="10" borderId="0" xfId="2" applyFont="1" applyFill="1" applyAlignment="1">
      <alignment horizontal="center" vertical="center" wrapText="1"/>
    </xf>
    <xf numFmtId="2" fontId="12" fillId="10" borderId="0" xfId="0" applyNumberFormat="1" applyFont="1" applyFill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2" fillId="10" borderId="0" xfId="0" applyFont="1" applyFill="1" applyAlignment="1">
      <alignment horizontal="center" vertical="center"/>
    </xf>
    <xf numFmtId="2" fontId="12" fillId="1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 wrapText="1"/>
    </xf>
    <xf numFmtId="2" fontId="16" fillId="12" borderId="0" xfId="0" applyNumberFormat="1" applyFont="1" applyFill="1" applyAlignment="1">
      <alignment horizontal="center" vertical="center" wrapText="1"/>
    </xf>
    <xf numFmtId="2" fontId="12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9" fontId="12" fillId="10" borderId="0" xfId="2" applyNumberFormat="1" applyFont="1" applyFill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9" fontId="12" fillId="0" borderId="0" xfId="2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wrapText="1"/>
    </xf>
    <xf numFmtId="0" fontId="14" fillId="0" borderId="0" xfId="1" applyFont="1" applyFill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12" fillId="2" borderId="0" xfId="0" applyFont="1" applyFill="1" applyAlignment="1">
      <alignment horizontal="center" vertical="center" wrapText="1"/>
    </xf>
    <xf numFmtId="2" fontId="12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</cellXfs>
  <cellStyles count="3">
    <cellStyle name="Нейтральный" xfId="1" builtinId="28"/>
    <cellStyle name="Обычный" xfId="0" builtinId="0"/>
    <cellStyle name="Процентный" xfId="2" builtinId="5"/>
  </cellStyles>
  <dxfs count="78">
    <dxf>
      <alignment horizontal="center" vertical="center" textRotation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X198" totalsRowShown="0" headerRowDxfId="42" dataDxfId="41">
  <autoFilter ref="A1:X198" xr:uid="{00000000-0009-0000-0100-000001000000}">
    <filterColumn colId="15">
      <filters>
        <filter val="ДА"/>
      </filters>
    </filterColumn>
  </autoFilter>
  <sortState xmlns:xlrd2="http://schemas.microsoft.com/office/spreadsheetml/2017/richdata2" ref="A7:X198">
    <sortCondition ref="A1:A198"/>
  </sortState>
  <tableColumns count="24">
    <tableColumn id="1" xr3:uid="{00000000-0010-0000-0000-000001000000}" name="№ пленки" dataDxfId="40"/>
    <tableColumn id="2" xr3:uid="{00000000-0010-0000-0000-000002000000}" name="Наименование пленки" dataDxfId="39"/>
    <tableColumn id="3" xr3:uid="{00000000-0010-0000-0000-000003000000}" name="Артикул поставщика" dataDxfId="38"/>
    <tableColumn id="4" xr3:uid="{00000000-0010-0000-0000-000004000000}" name="Поставщик" dataDxfId="37"/>
    <tableColumn id="5" xr3:uid="{00000000-0010-0000-0000-000005000000}" name="Мин.партия" dataDxfId="36"/>
    <tableColumn id="6" xr3:uid="{00000000-0010-0000-0000-000006000000}" name="Толщина пленки, мм" dataDxfId="35"/>
    <tableColumn id="8" xr3:uid="{00000000-0010-0000-0000-000008000000}" name="Глянец" dataDxfId="34"/>
    <tableColumn id="9" xr3:uid="{00000000-0010-0000-0000-000009000000}" name="текстура" dataDxfId="33"/>
    <tableColumn id="10" xr3:uid="{00000000-0010-0000-0000-00000A000000}" name="Софт-тач" dataDxfId="32"/>
    <tableColumn id="18" xr3:uid="{00000000-0010-0000-0000-000012000000}" name="Твердость" dataDxfId="31"/>
    <tableColumn id="19" xr3:uid="{00000000-0010-0000-0000-000013000000}" name="Факт.толщ.пленки,мм2" dataDxfId="30"/>
    <tableColumn id="20" xr3:uid="{00000000-0010-0000-0000-000014000000}" name="Нагрев" dataDxfId="29"/>
    <tableColumn id="12" xr3:uid="{00000000-0010-0000-0000-00000C000000}" name="Кофе" dataDxfId="28"/>
    <tableColumn id="21" xr3:uid="{00000000-0010-0000-0000-000015000000}" name="Масло" dataDxfId="27"/>
    <tableColumn id="15" xr3:uid="{00000000-0010-0000-0000-00000F000000}" name="Ацетон" dataDxfId="26"/>
    <tableColumn id="16" xr3:uid="{00000000-0010-0000-0000-000010000000}" name="В ОСНОВНОЙ ПРОГРАММЕ? (ДА/НЕТ) СТОЛБЕЦ НЕ ЗАПОЛНЯТЬ" dataDxfId="25"/>
    <tableColumn id="7" xr3:uid="{00000000-0010-0000-0000-000007000000}" name="Твердость ИКС" dataDxfId="24"/>
    <tableColumn id="11" xr3:uid="{00000000-0010-0000-0000-00000B000000}" name="Факт.толщ.пленки,мм ИКС" dataDxfId="23"/>
    <tableColumn id="13" xr3:uid="{00000000-0010-0000-0000-00000D000000}" name="Нагрев ИКС" dataDxfId="22"/>
    <tableColumn id="14" xr3:uid="{00000000-0010-0000-0000-00000E000000}" name="Кофе ИКС" dataDxfId="21"/>
    <tableColumn id="17" xr3:uid="{00000000-0010-0000-0000-000011000000}" name="Масло ИКС" dataDxfId="20"/>
    <tableColumn id="22" xr3:uid="{00000000-0010-0000-0000-000016000000}" name="ИКС,%" dataDxfId="19"/>
    <tableColumn id="23" xr3:uid="{00000000-0010-0000-0000-000017000000}" name="Уровень качества" dataDxfId="18"/>
    <tableColumn id="24" xr3:uid="{00000000-0010-0000-0000-000018000000}" name="НАЛИЧИЕ В ПРОГРАММЕ" dataDxfId="17">
      <calculatedColumnFormula>IFERROR(VLOOKUP(Таблица1[[#This Row],[№ пленки]],Каталог[],2,0),0)</calculatedColumnFormula>
    </tableColumn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Каталог" displayName="Каталог" ref="A2:B93" totalsRowShown="0" headerRowDxfId="16" dataDxfId="15">
  <autoFilter ref="A2:B93" xr:uid="{00000000-0009-0000-0100-000003000000}"/>
  <tableColumns count="2">
    <tableColumn id="1" xr3:uid="{00000000-0010-0000-0100-000001000000}" name="Пленка" dataDxfId="14"/>
    <tableColumn id="2" xr3:uid="{00000000-0010-0000-0100-000002000000}" name="Каталог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Входной_контроль" displayName="Входной_контроль" ref="A1:E413" totalsRowShown="0" headerRowDxfId="6" dataDxfId="5">
  <autoFilter ref="A1:E413" xr:uid="{00000000-0009-0000-0100-000002000000}"/>
  <tableColumns count="5">
    <tableColumn id="1" xr3:uid="{00000000-0010-0000-0200-000001000000}" name="Наименование пленки" dataDxfId="4"/>
    <tableColumn id="4" xr3:uid="{00000000-0010-0000-0200-000004000000}" name="Номер ролика" dataDxfId="3"/>
    <tableColumn id="2" xr3:uid="{00000000-0010-0000-0200-000002000000}" name="Дата проведения" dataDxfId="2"/>
    <tableColumn id="5" xr3:uid="{00000000-0010-0000-0200-000005000000}" name="Толщина" dataDxfId="1"/>
    <tableColumn id="3" xr3:uid="{00000000-0010-0000-0200-000003000000}" name="Дельта 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X205"/>
  <sheetViews>
    <sheetView zoomScale="70" zoomScaleNormal="70" workbookViewId="0">
      <pane ySplit="1" topLeftCell="A2" activePane="bottomLeft" state="frozen"/>
      <selection pane="bottomLeft" activeCell="D9" sqref="D9"/>
    </sheetView>
  </sheetViews>
  <sheetFormatPr defaultRowHeight="15" customHeight="1" outlineLevelCol="1" x14ac:dyDescent="0.25"/>
  <cols>
    <col min="1" max="1" width="17.85546875" style="2" bestFit="1" customWidth="1"/>
    <col min="2" max="2" width="24.5703125" style="2" customWidth="1"/>
    <col min="3" max="3" width="72.140625" style="2" customWidth="1" outlineLevel="1"/>
    <col min="4" max="4" width="31.42578125" style="2" customWidth="1" outlineLevel="1"/>
    <col min="5" max="5" width="16" style="2" customWidth="1" outlineLevel="1"/>
    <col min="6" max="6" width="22.85546875" style="2" customWidth="1" outlineLevel="1"/>
    <col min="7" max="7" width="21.85546875" style="2" customWidth="1" outlineLevel="1"/>
    <col min="8" max="8" width="12.7109375" style="2" customWidth="1" outlineLevel="1"/>
    <col min="9" max="9" width="11.7109375" style="2" customWidth="1" outlineLevel="1"/>
    <col min="10" max="10" width="15.85546875" style="2" customWidth="1" outlineLevel="1"/>
    <col min="11" max="11" width="15.7109375" style="42" customWidth="1" outlineLevel="1"/>
    <col min="12" max="12" width="15.7109375" style="2" customWidth="1" outlineLevel="1"/>
    <col min="13" max="13" width="9.28515625" style="2" customWidth="1" outlineLevel="1"/>
    <col min="14" max="15" width="12.140625" customWidth="1" outlineLevel="1"/>
    <col min="16" max="16" width="18.28515625" customWidth="1" outlineLevel="1"/>
    <col min="17" max="17" width="11" customWidth="1"/>
    <col min="18" max="18" width="15.42578125" customWidth="1"/>
    <col min="19" max="19" width="12.5703125" customWidth="1"/>
    <col min="22" max="22" width="9.7109375" bestFit="1" customWidth="1"/>
    <col min="23" max="23" width="15.28515625" bestFit="1" customWidth="1"/>
  </cols>
  <sheetData>
    <row r="1" spans="1:24" s="3" customFormat="1" ht="131.25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416</v>
      </c>
      <c r="H1" s="39" t="s">
        <v>418</v>
      </c>
      <c r="I1" s="39" t="s">
        <v>423</v>
      </c>
      <c r="J1" s="39" t="s">
        <v>450</v>
      </c>
      <c r="K1" s="40" t="s">
        <v>791</v>
      </c>
      <c r="L1" s="39" t="s">
        <v>451</v>
      </c>
      <c r="M1" s="39" t="s">
        <v>449</v>
      </c>
      <c r="N1" s="39" t="s">
        <v>448</v>
      </c>
      <c r="O1" s="39" t="s">
        <v>463</v>
      </c>
      <c r="P1" s="39" t="s">
        <v>886</v>
      </c>
      <c r="Q1" s="39" t="s">
        <v>814</v>
      </c>
      <c r="R1" s="39" t="s">
        <v>815</v>
      </c>
      <c r="S1" s="39" t="s">
        <v>816</v>
      </c>
      <c r="T1" s="39" t="s">
        <v>817</v>
      </c>
      <c r="U1" s="39" t="s">
        <v>818</v>
      </c>
      <c r="V1" s="39" t="s">
        <v>820</v>
      </c>
      <c r="W1" s="44" t="s">
        <v>847</v>
      </c>
      <c r="X1" s="39" t="s">
        <v>885</v>
      </c>
    </row>
    <row r="2" spans="1:24" s="50" customFormat="1" ht="45" hidden="1" customHeight="1" x14ac:dyDescent="0.25">
      <c r="A2" s="19" t="s">
        <v>480</v>
      </c>
      <c r="B2" s="19"/>
      <c r="C2" s="19" t="s">
        <v>480</v>
      </c>
      <c r="D2" s="19"/>
      <c r="E2" s="19"/>
      <c r="F2" s="19">
        <v>0.48</v>
      </c>
      <c r="G2" s="19" t="s">
        <v>420</v>
      </c>
      <c r="H2" s="19" t="s">
        <v>417</v>
      </c>
      <c r="I2" s="19" t="s">
        <v>417</v>
      </c>
      <c r="J2" s="19" t="s">
        <v>465</v>
      </c>
      <c r="K2" s="26">
        <v>0.48</v>
      </c>
      <c r="L2" s="19"/>
      <c r="M2" s="19">
        <v>0</v>
      </c>
      <c r="N2" s="19">
        <v>5</v>
      </c>
      <c r="O2" s="19">
        <v>0</v>
      </c>
      <c r="P2" s="19" t="s">
        <v>884</v>
      </c>
      <c r="Q2" s="19"/>
      <c r="R2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" s="19">
        <f>Таблица1[[#This Row],[Нагрев]]</f>
        <v>0</v>
      </c>
      <c r="T2" s="19">
        <f>Таблица1[[#This Row],[Кофе]]</f>
        <v>0</v>
      </c>
      <c r="U2" s="19">
        <f>Таблица1[[#This Row],[Масло]]</f>
        <v>5</v>
      </c>
      <c r="V2" s="48"/>
      <c r="W2" s="49"/>
      <c r="X2" s="49">
        <f>IFERROR(VLOOKUP(Таблица1[[#This Row],[№ пленки]],Каталог[],2,0),0)</f>
        <v>0</v>
      </c>
    </row>
    <row r="3" spans="1:24" s="50" customFormat="1" ht="45" hidden="1" customHeight="1" x14ac:dyDescent="0.25">
      <c r="A3" s="19" t="s">
        <v>481</v>
      </c>
      <c r="B3" s="19"/>
      <c r="C3" s="19" t="s">
        <v>481</v>
      </c>
      <c r="D3" s="19"/>
      <c r="E3" s="19"/>
      <c r="F3" s="19">
        <v>0.5</v>
      </c>
      <c r="G3" s="19" t="s">
        <v>417</v>
      </c>
      <c r="H3" s="19" t="s">
        <v>417</v>
      </c>
      <c r="I3" s="19" t="s">
        <v>417</v>
      </c>
      <c r="J3" s="19" t="s">
        <v>482</v>
      </c>
      <c r="K3" s="26">
        <v>0.5</v>
      </c>
      <c r="L3" s="19"/>
      <c r="M3" s="19">
        <v>0</v>
      </c>
      <c r="N3" s="19">
        <v>5</v>
      </c>
      <c r="O3" s="19">
        <v>0</v>
      </c>
      <c r="P3" s="19" t="s">
        <v>884</v>
      </c>
      <c r="Q3" s="19"/>
      <c r="R3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" s="19">
        <f>Таблица1[[#This Row],[Нагрев]]</f>
        <v>0</v>
      </c>
      <c r="T3" s="19">
        <f>Таблица1[[#This Row],[Кофе]]</f>
        <v>0</v>
      </c>
      <c r="U3" s="19">
        <f>Таблица1[[#This Row],[Масло]]</f>
        <v>5</v>
      </c>
      <c r="V3" s="48"/>
      <c r="W3" s="49"/>
      <c r="X3" s="49">
        <f>IFERROR(VLOOKUP(Таблица1[[#This Row],[№ пленки]],Каталог[],2,0),0)</f>
        <v>0</v>
      </c>
    </row>
    <row r="4" spans="1:24" s="50" customFormat="1" ht="45" hidden="1" customHeight="1" x14ac:dyDescent="0.25">
      <c r="A4" s="38" t="s">
        <v>491</v>
      </c>
      <c r="B4" s="38"/>
      <c r="C4" s="38"/>
      <c r="D4" s="38"/>
      <c r="E4" s="38"/>
      <c r="F4" s="38"/>
      <c r="G4" s="38" t="s">
        <v>417</v>
      </c>
      <c r="H4" s="38" t="s">
        <v>417</v>
      </c>
      <c r="I4" s="38" t="s">
        <v>417</v>
      </c>
      <c r="J4" s="38" t="s">
        <v>464</v>
      </c>
      <c r="K4" s="41"/>
      <c r="L4" s="38"/>
      <c r="M4" s="38"/>
      <c r="N4" s="38"/>
      <c r="O4" s="38"/>
      <c r="P4" s="19" t="s">
        <v>884</v>
      </c>
      <c r="Q4" s="19"/>
      <c r="R4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" s="19">
        <f>Таблица1[[#This Row],[Нагрев]]</f>
        <v>0</v>
      </c>
      <c r="T4" s="19">
        <f>Таблица1[[#This Row],[Кофе]]</f>
        <v>0</v>
      </c>
      <c r="U4" s="19">
        <f>Таблица1[[#This Row],[Масло]]</f>
        <v>0</v>
      </c>
      <c r="V4" s="48"/>
      <c r="W4" s="49"/>
      <c r="X4" s="49">
        <f>IFERROR(VLOOKUP(Таблица1[[#This Row],[№ пленки]],Каталог[],2,0),0)</f>
        <v>0</v>
      </c>
    </row>
    <row r="5" spans="1:24" s="50" customFormat="1" ht="45" hidden="1" customHeight="1" x14ac:dyDescent="0.25">
      <c r="A5" s="38" t="s">
        <v>490</v>
      </c>
      <c r="B5" s="38"/>
      <c r="C5" s="38"/>
      <c r="D5" s="38"/>
      <c r="E5" s="38"/>
      <c r="F5" s="38"/>
      <c r="G5" s="38" t="s">
        <v>420</v>
      </c>
      <c r="H5" s="38" t="s">
        <v>417</v>
      </c>
      <c r="I5" s="38" t="s">
        <v>417</v>
      </c>
      <c r="J5" s="38" t="s">
        <v>464</v>
      </c>
      <c r="K5" s="41"/>
      <c r="L5" s="38"/>
      <c r="M5" s="38"/>
      <c r="N5" s="38"/>
      <c r="O5" s="38"/>
      <c r="P5" s="19" t="s">
        <v>884</v>
      </c>
      <c r="Q5" s="19"/>
      <c r="R5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" s="19">
        <f>Таблица1[[#This Row],[Нагрев]]</f>
        <v>0</v>
      </c>
      <c r="T5" s="19">
        <f>Таблица1[[#This Row],[Кофе]]</f>
        <v>0</v>
      </c>
      <c r="U5" s="19">
        <f>Таблица1[[#This Row],[Масло]]</f>
        <v>0</v>
      </c>
      <c r="V5" s="48"/>
      <c r="W5" s="49"/>
      <c r="X5" s="49">
        <f>IFERROR(VLOOKUP(Таблица1[[#This Row],[№ пленки]],Каталог[],2,0),0)</f>
        <v>0</v>
      </c>
    </row>
    <row r="6" spans="1:24" s="50" customFormat="1" ht="30" hidden="1" customHeight="1" x14ac:dyDescent="0.25">
      <c r="A6" s="38" t="s">
        <v>497</v>
      </c>
      <c r="B6" s="38"/>
      <c r="C6" s="38"/>
      <c r="D6" s="38"/>
      <c r="E6" s="38"/>
      <c r="F6" s="38"/>
      <c r="G6" s="38" t="s">
        <v>417</v>
      </c>
      <c r="H6" s="38" t="s">
        <v>417</v>
      </c>
      <c r="I6" s="38" t="s">
        <v>417</v>
      </c>
      <c r="J6" s="38"/>
      <c r="K6" s="41"/>
      <c r="L6" s="38"/>
      <c r="M6" s="38">
        <v>5</v>
      </c>
      <c r="N6" s="38">
        <v>5</v>
      </c>
      <c r="O6" s="38">
        <v>1</v>
      </c>
      <c r="P6" s="19" t="s">
        <v>884</v>
      </c>
      <c r="Q6" s="19"/>
      <c r="R6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" s="19">
        <f>Таблица1[[#This Row],[Нагрев]]</f>
        <v>0</v>
      </c>
      <c r="T6" s="19">
        <f>Таблица1[[#This Row],[Кофе]]</f>
        <v>5</v>
      </c>
      <c r="U6" s="19">
        <f>Таблица1[[#This Row],[Масло]]</f>
        <v>5</v>
      </c>
      <c r="V6" s="19"/>
      <c r="W6" s="49"/>
      <c r="X6" s="49">
        <f>IFERROR(VLOOKUP(Таблица1[[#This Row],[№ пленки]],Каталог[],2,0),0)</f>
        <v>0</v>
      </c>
    </row>
    <row r="7" spans="1:24" s="50" customFormat="1" ht="45" customHeight="1" x14ac:dyDescent="0.25">
      <c r="A7" s="19" t="s">
        <v>301</v>
      </c>
      <c r="B7" s="19" t="s">
        <v>27</v>
      </c>
      <c r="C7" s="19"/>
      <c r="D7" s="19" t="s">
        <v>28</v>
      </c>
      <c r="E7" s="19"/>
      <c r="F7" s="19">
        <v>0.4</v>
      </c>
      <c r="G7" s="19" t="s">
        <v>417</v>
      </c>
      <c r="H7" s="19" t="s">
        <v>420</v>
      </c>
      <c r="I7" s="19" t="s">
        <v>417</v>
      </c>
      <c r="J7" s="19" t="s">
        <v>464</v>
      </c>
      <c r="K7" s="26">
        <v>0.4</v>
      </c>
      <c r="L7" s="19"/>
      <c r="M7" s="19">
        <v>5</v>
      </c>
      <c r="N7" s="19">
        <v>5</v>
      </c>
      <c r="O7" s="19" t="s">
        <v>792</v>
      </c>
      <c r="P7" s="20" t="str">
        <f>IF(Таблица1[[#This Row],[НАЛИЧИЕ В ПРОГРАММЕ]]=1,"ДА","НЕТ")</f>
        <v>ДА</v>
      </c>
      <c r="Q7" s="19"/>
      <c r="R7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" s="19">
        <f>Таблица1[[#This Row],[Нагрев]]</f>
        <v>0</v>
      </c>
      <c r="T7" s="19">
        <f>Таблица1[[#This Row],[Кофе]]</f>
        <v>5</v>
      </c>
      <c r="U7" s="19">
        <f>Таблица1[[#This Row],[Масло]]</f>
        <v>5</v>
      </c>
      <c r="V7" s="48"/>
      <c r="W7" s="49"/>
      <c r="X7" s="49">
        <f>IFERROR(VLOOKUP(Таблица1[[#This Row],[№ пленки]],Каталог[],2,0),0)</f>
        <v>1</v>
      </c>
    </row>
    <row r="8" spans="1:24" s="50" customFormat="1" ht="45" customHeight="1" x14ac:dyDescent="0.25">
      <c r="A8" s="19" t="s">
        <v>302</v>
      </c>
      <c r="B8" s="19" t="s">
        <v>29</v>
      </c>
      <c r="C8" s="19" t="s">
        <v>30</v>
      </c>
      <c r="D8" s="19" t="s">
        <v>31</v>
      </c>
      <c r="E8" s="19"/>
      <c r="F8" s="19">
        <v>0.35</v>
      </c>
      <c r="G8" s="19" t="s">
        <v>417</v>
      </c>
      <c r="H8" s="19" t="s">
        <v>417</v>
      </c>
      <c r="I8" s="19" t="s">
        <v>417</v>
      </c>
      <c r="J8" s="19" t="s">
        <v>465</v>
      </c>
      <c r="K8" s="26">
        <v>0.35</v>
      </c>
      <c r="L8" s="19"/>
      <c r="M8" s="19">
        <v>5</v>
      </c>
      <c r="N8" s="19">
        <v>5</v>
      </c>
      <c r="O8" s="19" t="s">
        <v>792</v>
      </c>
      <c r="P8" s="20" t="str">
        <f>IF(Таблица1[[#This Row],[НАЛИЧИЕ В ПРОГРАММЕ]]=1,"ДА","НЕТ")</f>
        <v>ДА</v>
      </c>
      <c r="Q8" s="19"/>
      <c r="R8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" s="19">
        <f>Таблица1[[#This Row],[Нагрев]]</f>
        <v>0</v>
      </c>
      <c r="T8" s="19">
        <f>Таблица1[[#This Row],[Кофе]]</f>
        <v>5</v>
      </c>
      <c r="U8" s="19">
        <f>Таблица1[[#This Row],[Масло]]</f>
        <v>5</v>
      </c>
      <c r="V8" s="48"/>
      <c r="W8" s="49"/>
      <c r="X8" s="49">
        <f>IFERROR(VLOOKUP(Таблица1[[#This Row],[№ пленки]],Каталог[],2,0),0)</f>
        <v>1</v>
      </c>
    </row>
    <row r="9" spans="1:24" s="50" customFormat="1" ht="45" customHeight="1" x14ac:dyDescent="0.25">
      <c r="A9" s="19" t="s">
        <v>303</v>
      </c>
      <c r="B9" s="19" t="s">
        <v>32</v>
      </c>
      <c r="C9" s="19"/>
      <c r="D9" s="19" t="s">
        <v>16</v>
      </c>
      <c r="E9" s="19"/>
      <c r="F9" s="19">
        <v>0.4</v>
      </c>
      <c r="G9" s="19" t="s">
        <v>417</v>
      </c>
      <c r="H9" s="19" t="s">
        <v>420</v>
      </c>
      <c r="I9" s="19" t="s">
        <v>417</v>
      </c>
      <c r="J9" s="19" t="s">
        <v>501</v>
      </c>
      <c r="K9" s="26">
        <v>0.45</v>
      </c>
      <c r="L9" s="19"/>
      <c r="M9" s="19">
        <v>5</v>
      </c>
      <c r="N9" s="19">
        <v>5</v>
      </c>
      <c r="O9" s="19" t="s">
        <v>792</v>
      </c>
      <c r="P9" s="20" t="str">
        <f>IF(Таблица1[[#This Row],[НАЛИЧИЕ В ПРОГРАММЕ]]=1,"ДА","НЕТ")</f>
        <v>ДА</v>
      </c>
      <c r="Q9" s="19"/>
      <c r="R9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" s="19">
        <f>Таблица1[[#This Row],[Нагрев]]</f>
        <v>0</v>
      </c>
      <c r="T9" s="19">
        <f>Таблица1[[#This Row],[Кофе]]</f>
        <v>5</v>
      </c>
      <c r="U9" s="19">
        <f>Таблица1[[#This Row],[Масло]]</f>
        <v>5</v>
      </c>
      <c r="V9" s="48"/>
      <c r="W9" s="49"/>
      <c r="X9" s="49">
        <f>IFERROR(VLOOKUP(Таблица1[[#This Row],[№ пленки]],Каталог[],2,0),0)</f>
        <v>1</v>
      </c>
    </row>
    <row r="10" spans="1:24" s="50" customFormat="1" ht="45" customHeight="1" x14ac:dyDescent="0.25">
      <c r="A10" s="19" t="s">
        <v>304</v>
      </c>
      <c r="B10" s="19" t="s">
        <v>33</v>
      </c>
      <c r="C10" s="19"/>
      <c r="D10" s="19" t="s">
        <v>31</v>
      </c>
      <c r="E10" s="19"/>
      <c r="F10" s="19">
        <v>0.35</v>
      </c>
      <c r="G10" s="19" t="s">
        <v>417</v>
      </c>
      <c r="H10" s="19" t="s">
        <v>417</v>
      </c>
      <c r="I10" s="19" t="s">
        <v>417</v>
      </c>
      <c r="J10" s="19" t="s">
        <v>464</v>
      </c>
      <c r="K10" s="26">
        <v>0.35</v>
      </c>
      <c r="L10" s="19"/>
      <c r="M10" s="19">
        <v>5</v>
      </c>
      <c r="N10" s="19">
        <v>5</v>
      </c>
      <c r="O10" s="19" t="s">
        <v>792</v>
      </c>
      <c r="P10" s="20" t="str">
        <f>IF(Таблица1[[#This Row],[НАЛИЧИЕ В ПРОГРАММЕ]]=1,"ДА","НЕТ")</f>
        <v>ДА</v>
      </c>
      <c r="Q10" s="19"/>
      <c r="R10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" s="19">
        <f>Таблица1[[#This Row],[Нагрев]]</f>
        <v>0</v>
      </c>
      <c r="T10" s="19">
        <f>Таблица1[[#This Row],[Кофе]]</f>
        <v>5</v>
      </c>
      <c r="U10" s="19">
        <f>Таблица1[[#This Row],[Масло]]</f>
        <v>5</v>
      </c>
      <c r="V10" s="48"/>
      <c r="W10" s="49"/>
      <c r="X10" s="49">
        <f>IFERROR(VLOOKUP(Таблица1[[#This Row],[№ пленки]],Каталог[],2,0),0)</f>
        <v>1</v>
      </c>
    </row>
    <row r="11" spans="1:24" s="50" customFormat="1" ht="45" customHeight="1" x14ac:dyDescent="0.25">
      <c r="A11" s="19" t="s">
        <v>606</v>
      </c>
      <c r="B11" s="19" t="s">
        <v>34</v>
      </c>
      <c r="C11" s="19" t="s">
        <v>35</v>
      </c>
      <c r="D11" s="19" t="s">
        <v>168</v>
      </c>
      <c r="E11" s="19" t="s">
        <v>36</v>
      </c>
      <c r="F11" s="19">
        <v>0.35</v>
      </c>
      <c r="G11" s="19" t="s">
        <v>417</v>
      </c>
      <c r="H11" s="19" t="s">
        <v>420</v>
      </c>
      <c r="I11" s="19" t="s">
        <v>417</v>
      </c>
      <c r="J11" s="19" t="s">
        <v>464</v>
      </c>
      <c r="K11" s="26">
        <v>0.35</v>
      </c>
      <c r="L11" s="19"/>
      <c r="M11" s="19">
        <v>5</v>
      </c>
      <c r="N11" s="19">
        <v>5</v>
      </c>
      <c r="O11" s="19" t="s">
        <v>792</v>
      </c>
      <c r="P11" s="20" t="str">
        <f>IF(Таблица1[[#This Row],[НАЛИЧИЕ В ПРОГРАММЕ]]=1,"ДА","НЕТ")</f>
        <v>ДА</v>
      </c>
      <c r="Q11" s="19"/>
      <c r="R11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" s="19">
        <f>Таблица1[[#This Row],[Нагрев]]</f>
        <v>0</v>
      </c>
      <c r="T11" s="19">
        <f>Таблица1[[#This Row],[Кофе]]</f>
        <v>5</v>
      </c>
      <c r="U11" s="19">
        <f>Таблица1[[#This Row],[Масло]]</f>
        <v>5</v>
      </c>
      <c r="V11" s="48"/>
      <c r="W11" s="49"/>
      <c r="X11" s="49">
        <f>IFERROR(VLOOKUP(Таблица1[[#This Row],[№ пленки]],Каталог[],2,0),0)</f>
        <v>1</v>
      </c>
    </row>
    <row r="12" spans="1:24" s="50" customFormat="1" ht="30" hidden="1" customHeight="1" x14ac:dyDescent="0.25">
      <c r="A12" s="19" t="s">
        <v>410</v>
      </c>
      <c r="B12" s="19" t="s">
        <v>280</v>
      </c>
      <c r="C12" s="19" t="s">
        <v>281</v>
      </c>
      <c r="D12" s="19" t="s">
        <v>114</v>
      </c>
      <c r="E12" s="19" t="s">
        <v>282</v>
      </c>
      <c r="F12" s="19">
        <v>0.3</v>
      </c>
      <c r="G12" s="19"/>
      <c r="H12" s="19"/>
      <c r="I12" s="19"/>
      <c r="J12" s="19"/>
      <c r="K12" s="26"/>
      <c r="L12" s="19"/>
      <c r="M12" s="19"/>
      <c r="N12" s="19"/>
      <c r="O12" s="19"/>
      <c r="P12" s="19" t="s">
        <v>884</v>
      </c>
      <c r="Q12" s="19"/>
      <c r="R12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" s="19">
        <f>Таблица1[[#This Row],[Нагрев]]</f>
        <v>0</v>
      </c>
      <c r="T12" s="19">
        <f>Таблица1[[#This Row],[Кофе]]</f>
        <v>0</v>
      </c>
      <c r="U12" s="19">
        <f>Таблица1[[#This Row],[Масло]]</f>
        <v>0</v>
      </c>
      <c r="V12" s="19"/>
      <c r="W12" s="49"/>
      <c r="X12" s="49">
        <f>IFERROR(VLOOKUP(Таблица1[[#This Row],[№ пленки]],Каталог[],2,0),0)</f>
        <v>0</v>
      </c>
    </row>
    <row r="13" spans="1:24" s="50" customFormat="1" ht="30" hidden="1" customHeight="1" x14ac:dyDescent="0.25">
      <c r="A13" s="19" t="s">
        <v>411</v>
      </c>
      <c r="B13" s="19" t="s">
        <v>283</v>
      </c>
      <c r="C13" s="19" t="s">
        <v>284</v>
      </c>
      <c r="D13" s="19" t="s">
        <v>128</v>
      </c>
      <c r="E13" s="19" t="s">
        <v>285</v>
      </c>
      <c r="F13" s="19"/>
      <c r="G13" s="19"/>
      <c r="H13" s="19"/>
      <c r="I13" s="19"/>
      <c r="J13" s="19"/>
      <c r="K13" s="26"/>
      <c r="L13" s="19"/>
      <c r="M13" s="19"/>
      <c r="N13" s="19"/>
      <c r="O13" s="19"/>
      <c r="P13" s="19" t="s">
        <v>884</v>
      </c>
      <c r="Q13" s="19"/>
      <c r="R13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" s="19">
        <f>Таблица1[[#This Row],[Нагрев]]</f>
        <v>0</v>
      </c>
      <c r="T13" s="19">
        <f>Таблица1[[#This Row],[Кофе]]</f>
        <v>0</v>
      </c>
      <c r="U13" s="19">
        <f>Таблица1[[#This Row],[Масло]]</f>
        <v>0</v>
      </c>
      <c r="V13" s="19"/>
      <c r="W13" s="49"/>
      <c r="X13" s="49">
        <f>IFERROR(VLOOKUP(Таблица1[[#This Row],[№ пленки]],Каталог[],2,0),0)</f>
        <v>0</v>
      </c>
    </row>
    <row r="14" spans="1:24" s="50" customFormat="1" ht="30" hidden="1" customHeight="1" x14ac:dyDescent="0.25">
      <c r="A14" s="19" t="s">
        <v>419</v>
      </c>
      <c r="B14" s="19" t="s">
        <v>27</v>
      </c>
      <c r="C14" s="19"/>
      <c r="D14" s="19"/>
      <c r="E14" s="19"/>
      <c r="F14" s="19">
        <v>0.24</v>
      </c>
      <c r="G14" s="19" t="s">
        <v>417</v>
      </c>
      <c r="H14" s="19" t="s">
        <v>420</v>
      </c>
      <c r="I14" s="19" t="s">
        <v>417</v>
      </c>
      <c r="J14" s="19"/>
      <c r="K14" s="26">
        <v>0.24</v>
      </c>
      <c r="L14" s="19"/>
      <c r="M14" s="19"/>
      <c r="N14" s="19"/>
      <c r="O14" s="19"/>
      <c r="P14" s="19" t="s">
        <v>884</v>
      </c>
      <c r="Q14" s="19"/>
      <c r="R14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" s="19">
        <f>Таблица1[[#This Row],[Нагрев]]</f>
        <v>0</v>
      </c>
      <c r="T14" s="19">
        <f>Таблица1[[#This Row],[Кофе]]</f>
        <v>0</v>
      </c>
      <c r="U14" s="19">
        <f>Таблица1[[#This Row],[Масло]]</f>
        <v>0</v>
      </c>
      <c r="V14" s="19"/>
      <c r="W14" s="49"/>
      <c r="X14" s="49">
        <f>IFERROR(VLOOKUP(Таблица1[[#This Row],[№ пленки]],Каталог[],2,0),0)</f>
        <v>0</v>
      </c>
    </row>
    <row r="15" spans="1:24" s="50" customFormat="1" ht="30" hidden="1" customHeight="1" x14ac:dyDescent="0.25">
      <c r="A15" s="19" t="s">
        <v>421</v>
      </c>
      <c r="B15" s="19" t="s">
        <v>422</v>
      </c>
      <c r="C15" s="19"/>
      <c r="D15" s="19"/>
      <c r="E15" s="19"/>
      <c r="F15" s="19">
        <v>0.26</v>
      </c>
      <c r="G15" s="19" t="s">
        <v>417</v>
      </c>
      <c r="H15" s="19" t="s">
        <v>420</v>
      </c>
      <c r="I15" s="19" t="s">
        <v>417</v>
      </c>
      <c r="J15" s="19"/>
      <c r="K15" s="26">
        <v>0.26</v>
      </c>
      <c r="L15" s="19"/>
      <c r="M15" s="19"/>
      <c r="N15" s="19"/>
      <c r="O15" s="19"/>
      <c r="P15" s="19" t="s">
        <v>884</v>
      </c>
      <c r="Q15" s="19"/>
      <c r="R15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" s="19">
        <f>Таблица1[[#This Row],[Нагрев]]</f>
        <v>0</v>
      </c>
      <c r="T15" s="19">
        <f>Таблица1[[#This Row],[Кофе]]</f>
        <v>0</v>
      </c>
      <c r="U15" s="19">
        <f>Таблица1[[#This Row],[Масло]]</f>
        <v>0</v>
      </c>
      <c r="V15" s="19"/>
      <c r="W15" s="49"/>
      <c r="X15" s="49">
        <f>IFERROR(VLOOKUP(Таблица1[[#This Row],[№ пленки]],Каталог[],2,0),0)</f>
        <v>0</v>
      </c>
    </row>
    <row r="16" spans="1:24" s="50" customFormat="1" ht="30" hidden="1" customHeight="1" x14ac:dyDescent="0.25">
      <c r="A16" s="19" t="s">
        <v>412</v>
      </c>
      <c r="B16" s="19" t="s">
        <v>286</v>
      </c>
      <c r="C16" s="19" t="s">
        <v>287</v>
      </c>
      <c r="D16" s="19" t="s">
        <v>177</v>
      </c>
      <c r="E16" s="19" t="s">
        <v>288</v>
      </c>
      <c r="F16" s="19">
        <v>0.25</v>
      </c>
      <c r="G16" s="19" t="s">
        <v>417</v>
      </c>
      <c r="H16" s="19" t="s">
        <v>417</v>
      </c>
      <c r="I16" s="19" t="s">
        <v>420</v>
      </c>
      <c r="J16" s="19"/>
      <c r="K16" s="26">
        <v>0.26</v>
      </c>
      <c r="L16" s="19"/>
      <c r="M16" s="19"/>
      <c r="N16" s="19"/>
      <c r="O16" s="19"/>
      <c r="P16" s="19" t="s">
        <v>884</v>
      </c>
      <c r="Q16" s="19"/>
      <c r="R16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" s="19">
        <f>Таблица1[[#This Row],[Нагрев]]</f>
        <v>0</v>
      </c>
      <c r="T16" s="19">
        <f>Таблица1[[#This Row],[Кофе]]</f>
        <v>0</v>
      </c>
      <c r="U16" s="19">
        <f>Таблица1[[#This Row],[Масло]]</f>
        <v>0</v>
      </c>
      <c r="V16" s="19"/>
      <c r="W16" s="49"/>
      <c r="X16" s="49">
        <f>IFERROR(VLOOKUP(Таблица1[[#This Row],[№ пленки]],Каталог[],2,0),0)</f>
        <v>0</v>
      </c>
    </row>
    <row r="17" spans="1:24" s="50" customFormat="1" ht="30" hidden="1" customHeight="1" x14ac:dyDescent="0.25">
      <c r="A17" s="19" t="s">
        <v>413</v>
      </c>
      <c r="B17" s="19" t="s">
        <v>289</v>
      </c>
      <c r="C17" s="19" t="s">
        <v>290</v>
      </c>
      <c r="D17" s="19" t="s">
        <v>267</v>
      </c>
      <c r="E17" s="19" t="s">
        <v>268</v>
      </c>
      <c r="F17" s="19">
        <v>0.32</v>
      </c>
      <c r="G17" s="19"/>
      <c r="H17" s="19"/>
      <c r="I17" s="19"/>
      <c r="J17" s="19"/>
      <c r="K17" s="26"/>
      <c r="L17" s="19"/>
      <c r="M17" s="19"/>
      <c r="N17" s="19"/>
      <c r="O17" s="19"/>
      <c r="P17" s="19" t="s">
        <v>884</v>
      </c>
      <c r="Q17" s="19"/>
      <c r="R17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" s="19">
        <f>Таблица1[[#This Row],[Нагрев]]</f>
        <v>0</v>
      </c>
      <c r="T17" s="19">
        <f>Таблица1[[#This Row],[Кофе]]</f>
        <v>0</v>
      </c>
      <c r="U17" s="19">
        <f>Таблица1[[#This Row],[Масло]]</f>
        <v>0</v>
      </c>
      <c r="V17" s="19"/>
      <c r="W17" s="49"/>
      <c r="X17" s="49">
        <f>IFERROR(VLOOKUP(Таблица1[[#This Row],[№ пленки]],Каталог[],2,0),0)</f>
        <v>0</v>
      </c>
    </row>
    <row r="18" spans="1:24" s="50" customFormat="1" ht="30" hidden="1" customHeight="1" x14ac:dyDescent="0.25">
      <c r="A18" s="38" t="s">
        <v>485</v>
      </c>
      <c r="B18" s="38"/>
      <c r="C18" s="38"/>
      <c r="D18" s="38"/>
      <c r="E18" s="38"/>
      <c r="F18" s="38">
        <v>0.36</v>
      </c>
      <c r="G18" s="38" t="s">
        <v>417</v>
      </c>
      <c r="H18" s="38" t="s">
        <v>417</v>
      </c>
      <c r="I18" s="38" t="s">
        <v>417</v>
      </c>
      <c r="J18" s="38"/>
      <c r="K18" s="41">
        <v>0.36</v>
      </c>
      <c r="L18" s="38"/>
      <c r="M18" s="38">
        <v>5</v>
      </c>
      <c r="N18" s="38">
        <v>5</v>
      </c>
      <c r="O18" s="38">
        <v>1</v>
      </c>
      <c r="P18" s="19" t="s">
        <v>884</v>
      </c>
      <c r="Q18" s="19"/>
      <c r="R18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" s="19">
        <f>Таблица1[[#This Row],[Нагрев]]</f>
        <v>0</v>
      </c>
      <c r="T18" s="19">
        <f>Таблица1[[#This Row],[Кофе]]</f>
        <v>5</v>
      </c>
      <c r="U18" s="19">
        <f>Таблица1[[#This Row],[Масло]]</f>
        <v>5</v>
      </c>
      <c r="V18" s="19"/>
      <c r="W18" s="49"/>
      <c r="X18" s="49">
        <f>IFERROR(VLOOKUP(Таблица1[[#This Row],[№ пленки]],Каталог[],2,0),0)</f>
        <v>0</v>
      </c>
    </row>
    <row r="19" spans="1:24" s="50" customFormat="1" ht="30" hidden="1" customHeight="1" x14ac:dyDescent="0.25">
      <c r="A19" s="38" t="s">
        <v>493</v>
      </c>
      <c r="B19" s="38"/>
      <c r="C19" s="38"/>
      <c r="D19" s="38"/>
      <c r="E19" s="38"/>
      <c r="F19" s="38">
        <v>0.25</v>
      </c>
      <c r="G19" s="38" t="s">
        <v>417</v>
      </c>
      <c r="H19" s="38" t="s">
        <v>417</v>
      </c>
      <c r="I19" s="38" t="s">
        <v>417</v>
      </c>
      <c r="J19" s="38"/>
      <c r="K19" s="41">
        <v>0.25</v>
      </c>
      <c r="L19" s="38"/>
      <c r="M19" s="38">
        <v>5</v>
      </c>
      <c r="N19" s="38">
        <v>5</v>
      </c>
      <c r="O19" s="38">
        <v>1</v>
      </c>
      <c r="P19" s="19" t="s">
        <v>884</v>
      </c>
      <c r="Q19" s="19"/>
      <c r="R19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" s="19">
        <f>Таблица1[[#This Row],[Нагрев]]</f>
        <v>0</v>
      </c>
      <c r="T19" s="19">
        <f>Таблица1[[#This Row],[Кофе]]</f>
        <v>5</v>
      </c>
      <c r="U19" s="19">
        <f>Таблица1[[#This Row],[Масло]]</f>
        <v>5</v>
      </c>
      <c r="V19" s="19"/>
      <c r="W19" s="49"/>
      <c r="X19" s="49">
        <f>IFERROR(VLOOKUP(Таблица1[[#This Row],[№ пленки]],Каталог[],2,0),0)</f>
        <v>0</v>
      </c>
    </row>
    <row r="20" spans="1:24" s="50" customFormat="1" ht="30" hidden="1" customHeight="1" x14ac:dyDescent="0.25">
      <c r="A20" s="38" t="s">
        <v>494</v>
      </c>
      <c r="B20" s="38"/>
      <c r="C20" s="38"/>
      <c r="D20" s="38"/>
      <c r="E20" s="38"/>
      <c r="F20" s="38">
        <v>0.24</v>
      </c>
      <c r="G20" s="38" t="s">
        <v>417</v>
      </c>
      <c r="H20" s="38" t="s">
        <v>417</v>
      </c>
      <c r="I20" s="38" t="s">
        <v>417</v>
      </c>
      <c r="J20" s="38"/>
      <c r="K20" s="41">
        <v>0.24</v>
      </c>
      <c r="L20" s="38"/>
      <c r="M20" s="38">
        <v>5</v>
      </c>
      <c r="N20" s="38">
        <v>5</v>
      </c>
      <c r="O20" s="38">
        <v>1</v>
      </c>
      <c r="P20" s="19" t="s">
        <v>884</v>
      </c>
      <c r="Q20" s="19"/>
      <c r="R20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0" s="19">
        <f>Таблица1[[#This Row],[Нагрев]]</f>
        <v>0</v>
      </c>
      <c r="T20" s="19">
        <f>Таблица1[[#This Row],[Кофе]]</f>
        <v>5</v>
      </c>
      <c r="U20" s="19">
        <f>Таблица1[[#This Row],[Масло]]</f>
        <v>5</v>
      </c>
      <c r="V20" s="19"/>
      <c r="W20" s="49"/>
      <c r="X20" s="49">
        <f>IFERROR(VLOOKUP(Таблица1[[#This Row],[№ пленки]],Каталог[],2,0),0)</f>
        <v>0</v>
      </c>
    </row>
    <row r="21" spans="1:24" s="50" customFormat="1" ht="30" hidden="1" customHeight="1" x14ac:dyDescent="0.25">
      <c r="A21" s="38" t="s">
        <v>495</v>
      </c>
      <c r="B21" s="38"/>
      <c r="C21" s="38"/>
      <c r="D21" s="38"/>
      <c r="E21" s="38"/>
      <c r="F21" s="38"/>
      <c r="G21" s="38" t="s">
        <v>417</v>
      </c>
      <c r="H21" s="38" t="s">
        <v>417</v>
      </c>
      <c r="I21" s="38" t="s">
        <v>417</v>
      </c>
      <c r="J21" s="38"/>
      <c r="K21" s="41"/>
      <c r="L21" s="38"/>
      <c r="M21" s="38">
        <v>3</v>
      </c>
      <c r="N21" s="38">
        <v>4</v>
      </c>
      <c r="O21" s="38">
        <v>1</v>
      </c>
      <c r="P21" s="19" t="s">
        <v>884</v>
      </c>
      <c r="Q21" s="19"/>
      <c r="R21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1" s="19">
        <f>Таблица1[[#This Row],[Нагрев]]</f>
        <v>0</v>
      </c>
      <c r="T21" s="19">
        <f>Таблица1[[#This Row],[Кофе]]</f>
        <v>3</v>
      </c>
      <c r="U21" s="19">
        <f>Таблица1[[#This Row],[Масло]]</f>
        <v>4</v>
      </c>
      <c r="V21" s="19"/>
      <c r="W21" s="49"/>
      <c r="X21" s="49">
        <f>IFERROR(VLOOKUP(Таблица1[[#This Row],[№ пленки]],Каталог[],2,0),0)</f>
        <v>0</v>
      </c>
    </row>
    <row r="22" spans="1:24" s="50" customFormat="1" ht="30" hidden="1" customHeight="1" x14ac:dyDescent="0.25">
      <c r="A22" s="19" t="s">
        <v>431</v>
      </c>
      <c r="B22" s="19">
        <v>1493</v>
      </c>
      <c r="C22" s="19" t="s">
        <v>581</v>
      </c>
      <c r="D22" s="19" t="s">
        <v>582</v>
      </c>
      <c r="E22" s="19"/>
      <c r="F22" s="19">
        <v>0.13</v>
      </c>
      <c r="G22" s="19" t="s">
        <v>417</v>
      </c>
      <c r="H22" s="19" t="s">
        <v>417</v>
      </c>
      <c r="I22" s="19" t="s">
        <v>417</v>
      </c>
      <c r="J22" s="19"/>
      <c r="K22" s="26">
        <v>0.13</v>
      </c>
      <c r="L22" s="19">
        <v>5</v>
      </c>
      <c r="M22" s="19">
        <v>5</v>
      </c>
      <c r="N22" s="19">
        <v>5</v>
      </c>
      <c r="O22" s="19">
        <v>5</v>
      </c>
      <c r="P22" s="19" t="s">
        <v>884</v>
      </c>
      <c r="Q22" s="19"/>
      <c r="R22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2" s="19">
        <f>Таблица1[[#This Row],[Нагрев]]</f>
        <v>5</v>
      </c>
      <c r="T22" s="19">
        <f>Таблица1[[#This Row],[Кофе]]</f>
        <v>5</v>
      </c>
      <c r="U22" s="19">
        <f>Таблица1[[#This Row],[Масло]]</f>
        <v>5</v>
      </c>
      <c r="V22" s="19"/>
      <c r="W22" s="49"/>
      <c r="X22" s="49">
        <f>IFERROR(VLOOKUP(Таблица1[[#This Row],[№ пленки]],Каталог[],2,0),0)</f>
        <v>0</v>
      </c>
    </row>
    <row r="23" spans="1:24" s="50" customFormat="1" ht="30" hidden="1" customHeight="1" x14ac:dyDescent="0.25">
      <c r="A23" s="19" t="s">
        <v>431</v>
      </c>
      <c r="B23" s="19">
        <v>1493</v>
      </c>
      <c r="C23" s="19"/>
      <c r="D23" s="19"/>
      <c r="E23" s="19"/>
      <c r="F23" s="19"/>
      <c r="G23" s="19" t="s">
        <v>417</v>
      </c>
      <c r="H23" s="19" t="s">
        <v>417</v>
      </c>
      <c r="I23" s="19" t="s">
        <v>417</v>
      </c>
      <c r="J23" s="19"/>
      <c r="K23" s="26">
        <v>0.19</v>
      </c>
      <c r="L23" s="19">
        <v>5</v>
      </c>
      <c r="M23" s="19">
        <v>2</v>
      </c>
      <c r="N23" s="19" t="s">
        <v>417</v>
      </c>
      <c r="O23" s="19" t="s">
        <v>417</v>
      </c>
      <c r="P23" s="19" t="s">
        <v>884</v>
      </c>
      <c r="Q23" s="19"/>
      <c r="R23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3" s="19">
        <f>Таблица1[[#This Row],[Нагрев]]</f>
        <v>5</v>
      </c>
      <c r="T23" s="19">
        <f>Таблица1[[#This Row],[Кофе]]</f>
        <v>2</v>
      </c>
      <c r="U23" s="19" t="str">
        <f>Таблица1[[#This Row],[Масло]]</f>
        <v>нет</v>
      </c>
      <c r="V23" s="19"/>
      <c r="W23" s="49"/>
      <c r="X23" s="49">
        <f>IFERROR(VLOOKUP(Таблица1[[#This Row],[№ пленки]],Каталог[],2,0),0)</f>
        <v>0</v>
      </c>
    </row>
    <row r="24" spans="1:24" s="50" customFormat="1" ht="30" hidden="1" customHeight="1" x14ac:dyDescent="0.25">
      <c r="A24" s="38" t="s">
        <v>488</v>
      </c>
      <c r="B24" s="38"/>
      <c r="C24" s="38"/>
      <c r="D24" s="38"/>
      <c r="E24" s="38"/>
      <c r="F24" s="38">
        <v>0.4</v>
      </c>
      <c r="G24" s="38" t="s">
        <v>417</v>
      </c>
      <c r="H24" s="38" t="s">
        <v>417</v>
      </c>
      <c r="I24" s="38" t="s">
        <v>417</v>
      </c>
      <c r="J24" s="38"/>
      <c r="K24" s="41">
        <v>0.4</v>
      </c>
      <c r="L24" s="38"/>
      <c r="M24" s="38">
        <v>3</v>
      </c>
      <c r="N24" s="38">
        <v>5</v>
      </c>
      <c r="O24" s="38">
        <v>1</v>
      </c>
      <c r="P24" s="19" t="s">
        <v>884</v>
      </c>
      <c r="Q24" s="19"/>
      <c r="R24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4" s="19">
        <f>Таблица1[[#This Row],[Нагрев]]</f>
        <v>0</v>
      </c>
      <c r="T24" s="19">
        <f>Таблица1[[#This Row],[Кофе]]</f>
        <v>3</v>
      </c>
      <c r="U24" s="19">
        <f>Таблица1[[#This Row],[Масло]]</f>
        <v>5</v>
      </c>
      <c r="V24" s="19"/>
      <c r="W24" s="49"/>
      <c r="X24" s="49">
        <f>IFERROR(VLOOKUP(Таблица1[[#This Row],[№ пленки]],Каталог[],2,0),0)</f>
        <v>0</v>
      </c>
    </row>
    <row r="25" spans="1:24" s="50" customFormat="1" ht="30" hidden="1" customHeight="1" x14ac:dyDescent="0.25">
      <c r="A25" s="38" t="s">
        <v>489</v>
      </c>
      <c r="B25" s="38"/>
      <c r="C25" s="38"/>
      <c r="D25" s="38"/>
      <c r="E25" s="38"/>
      <c r="F25" s="38">
        <v>0.4</v>
      </c>
      <c r="G25" s="38" t="s">
        <v>417</v>
      </c>
      <c r="H25" s="38" t="s">
        <v>417</v>
      </c>
      <c r="I25" s="38" t="s">
        <v>417</v>
      </c>
      <c r="J25" s="38"/>
      <c r="K25" s="41">
        <v>0.4</v>
      </c>
      <c r="L25" s="38"/>
      <c r="M25" s="38">
        <v>3</v>
      </c>
      <c r="N25" s="38">
        <v>5</v>
      </c>
      <c r="O25" s="38">
        <v>1</v>
      </c>
      <c r="P25" s="19" t="s">
        <v>884</v>
      </c>
      <c r="Q25" s="19"/>
      <c r="R25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5" s="19">
        <f>Таблица1[[#This Row],[Нагрев]]</f>
        <v>0</v>
      </c>
      <c r="T25" s="19">
        <f>Таблица1[[#This Row],[Кофе]]</f>
        <v>3</v>
      </c>
      <c r="U25" s="19">
        <f>Таблица1[[#This Row],[Масло]]</f>
        <v>5</v>
      </c>
      <c r="V25" s="19"/>
      <c r="W25" s="49"/>
      <c r="X25" s="49">
        <f>IFERROR(VLOOKUP(Таблица1[[#This Row],[№ пленки]],Каталог[],2,0),0)</f>
        <v>0</v>
      </c>
    </row>
    <row r="26" spans="1:24" s="50" customFormat="1" ht="30" hidden="1" customHeight="1" x14ac:dyDescent="0.25">
      <c r="A26" s="38" t="s">
        <v>487</v>
      </c>
      <c r="B26" s="38"/>
      <c r="C26" s="38"/>
      <c r="D26" s="38"/>
      <c r="E26" s="38"/>
      <c r="F26" s="38">
        <v>0.26</v>
      </c>
      <c r="G26" s="38" t="s">
        <v>417</v>
      </c>
      <c r="H26" s="38" t="s">
        <v>417</v>
      </c>
      <c r="I26" s="38" t="s">
        <v>417</v>
      </c>
      <c r="J26" s="38"/>
      <c r="K26" s="41">
        <v>0.26</v>
      </c>
      <c r="L26" s="38"/>
      <c r="M26" s="38">
        <v>5</v>
      </c>
      <c r="N26" s="38">
        <v>5</v>
      </c>
      <c r="O26" s="38">
        <v>1</v>
      </c>
      <c r="P26" s="19" t="s">
        <v>884</v>
      </c>
      <c r="Q26" s="19"/>
      <c r="R26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6" s="19">
        <f>Таблица1[[#This Row],[Нагрев]]</f>
        <v>0</v>
      </c>
      <c r="T26" s="19">
        <f>Таблица1[[#This Row],[Кофе]]</f>
        <v>5</v>
      </c>
      <c r="U26" s="19">
        <f>Таблица1[[#This Row],[Масло]]</f>
        <v>5</v>
      </c>
      <c r="V26" s="19"/>
      <c r="W26" s="49"/>
      <c r="X26" s="49">
        <f>IFERROR(VLOOKUP(Таблица1[[#This Row],[№ пленки]],Каталог[],2,0),0)</f>
        <v>0</v>
      </c>
    </row>
    <row r="27" spans="1:24" s="50" customFormat="1" ht="30" hidden="1" customHeight="1" x14ac:dyDescent="0.25">
      <c r="A27" s="19" t="s">
        <v>472</v>
      </c>
      <c r="B27" s="19">
        <v>1507</v>
      </c>
      <c r="C27" s="19" t="s">
        <v>473</v>
      </c>
      <c r="D27" s="19" t="s">
        <v>474</v>
      </c>
      <c r="E27" s="19"/>
      <c r="F27" s="19">
        <v>0.25</v>
      </c>
      <c r="G27" s="19" t="s">
        <v>417</v>
      </c>
      <c r="H27" s="19" t="s">
        <v>417</v>
      </c>
      <c r="I27" s="19" t="s">
        <v>417</v>
      </c>
      <c r="J27" s="19"/>
      <c r="K27" s="26">
        <v>0.25</v>
      </c>
      <c r="L27" s="19">
        <v>5</v>
      </c>
      <c r="M27" s="19">
        <v>2</v>
      </c>
      <c r="N27" s="19">
        <v>5</v>
      </c>
      <c r="O27" s="19">
        <v>1</v>
      </c>
      <c r="P27" s="19" t="s">
        <v>884</v>
      </c>
      <c r="Q27" s="19"/>
      <c r="R27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7" s="19">
        <f>Таблица1[[#This Row],[Нагрев]]</f>
        <v>5</v>
      </c>
      <c r="T27" s="19">
        <f>Таблица1[[#This Row],[Кофе]]</f>
        <v>2</v>
      </c>
      <c r="U27" s="19">
        <f>Таблица1[[#This Row],[Масло]]</f>
        <v>5</v>
      </c>
      <c r="V27" s="19"/>
      <c r="W27" s="49"/>
      <c r="X27" s="49">
        <f>IFERROR(VLOOKUP(Таблица1[[#This Row],[№ пленки]],Каталог[],2,0),0)</f>
        <v>0</v>
      </c>
    </row>
    <row r="28" spans="1:24" s="50" customFormat="1" ht="30" hidden="1" customHeight="1" x14ac:dyDescent="0.25">
      <c r="A28" s="38" t="s">
        <v>486</v>
      </c>
      <c r="B28" s="38"/>
      <c r="C28" s="38"/>
      <c r="D28" s="38"/>
      <c r="E28" s="38"/>
      <c r="F28" s="38">
        <v>0.34</v>
      </c>
      <c r="G28" s="38" t="s">
        <v>417</v>
      </c>
      <c r="H28" s="38" t="s">
        <v>417</v>
      </c>
      <c r="I28" s="38" t="s">
        <v>417</v>
      </c>
      <c r="J28" s="38"/>
      <c r="K28" s="41">
        <v>0.34</v>
      </c>
      <c r="L28" s="38"/>
      <c r="M28" s="38">
        <v>3</v>
      </c>
      <c r="N28" s="38">
        <v>5</v>
      </c>
      <c r="O28" s="38">
        <v>1</v>
      </c>
      <c r="P28" s="19" t="s">
        <v>884</v>
      </c>
      <c r="Q28" s="19"/>
      <c r="R28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8" s="19">
        <f>Таблица1[[#This Row],[Нагрев]]</f>
        <v>0</v>
      </c>
      <c r="T28" s="19">
        <f>Таблица1[[#This Row],[Кофе]]</f>
        <v>3</v>
      </c>
      <c r="U28" s="19">
        <f>Таблица1[[#This Row],[Масло]]</f>
        <v>5</v>
      </c>
      <c r="V28" s="19"/>
      <c r="W28" s="49"/>
      <c r="X28" s="49">
        <f>IFERROR(VLOOKUP(Таблица1[[#This Row],[№ пленки]],Каталог[],2,0),0)</f>
        <v>0</v>
      </c>
    </row>
    <row r="29" spans="1:24" s="50" customFormat="1" ht="30" hidden="1" customHeight="1" x14ac:dyDescent="0.25">
      <c r="A29" s="19" t="s">
        <v>475</v>
      </c>
      <c r="B29" s="19">
        <v>1509</v>
      </c>
      <c r="C29" s="19" t="s">
        <v>478</v>
      </c>
      <c r="D29" s="19" t="s">
        <v>469</v>
      </c>
      <c r="E29" s="19"/>
      <c r="F29" s="19">
        <v>0.35</v>
      </c>
      <c r="G29" s="19" t="s">
        <v>417</v>
      </c>
      <c r="H29" s="19" t="s">
        <v>417</v>
      </c>
      <c r="I29" s="19" t="s">
        <v>420</v>
      </c>
      <c r="J29" s="19"/>
      <c r="K29" s="26">
        <v>0.35</v>
      </c>
      <c r="L29" s="19">
        <v>5</v>
      </c>
      <c r="M29" s="19">
        <v>2</v>
      </c>
      <c r="N29" s="19">
        <v>5</v>
      </c>
      <c r="O29" s="19">
        <v>1</v>
      </c>
      <c r="P29" s="19" t="s">
        <v>884</v>
      </c>
      <c r="Q29" s="19"/>
      <c r="R29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29" s="19">
        <f>Таблица1[[#This Row],[Нагрев]]</f>
        <v>5</v>
      </c>
      <c r="T29" s="19">
        <f>Таблица1[[#This Row],[Кофе]]</f>
        <v>2</v>
      </c>
      <c r="U29" s="19">
        <f>Таблица1[[#This Row],[Масло]]</f>
        <v>5</v>
      </c>
      <c r="V29" s="19"/>
      <c r="W29" s="49"/>
      <c r="X29" s="49">
        <f>IFERROR(VLOOKUP(Таблица1[[#This Row],[№ пленки]],Каталог[],2,0),0)</f>
        <v>0</v>
      </c>
    </row>
    <row r="30" spans="1:24" s="50" customFormat="1" ht="30" hidden="1" customHeight="1" x14ac:dyDescent="0.25">
      <c r="A30" s="19" t="s">
        <v>477</v>
      </c>
      <c r="B30" s="19">
        <v>1510</v>
      </c>
      <c r="C30" s="19" t="s">
        <v>476</v>
      </c>
      <c r="D30" s="19" t="s">
        <v>479</v>
      </c>
      <c r="E30" s="19"/>
      <c r="F30" s="19">
        <v>0.33</v>
      </c>
      <c r="G30" s="19" t="s">
        <v>417</v>
      </c>
      <c r="H30" s="19" t="s">
        <v>420</v>
      </c>
      <c r="I30" s="19" t="s">
        <v>417</v>
      </c>
      <c r="J30" s="19"/>
      <c r="K30" s="26">
        <v>0.33</v>
      </c>
      <c r="L30" s="19">
        <v>5</v>
      </c>
      <c r="M30" s="19">
        <v>5</v>
      </c>
      <c r="N30" s="19">
        <v>5</v>
      </c>
      <c r="O30" s="19">
        <v>1</v>
      </c>
      <c r="P30" s="19" t="s">
        <v>884</v>
      </c>
      <c r="Q30" s="19"/>
      <c r="R30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0" s="19">
        <f>Таблица1[[#This Row],[Нагрев]]</f>
        <v>5</v>
      </c>
      <c r="T30" s="19">
        <f>Таблица1[[#This Row],[Кофе]]</f>
        <v>5</v>
      </c>
      <c r="U30" s="19">
        <f>Таблица1[[#This Row],[Масло]]</f>
        <v>5</v>
      </c>
      <c r="V30" s="19"/>
      <c r="W30" s="49"/>
      <c r="X30" s="49">
        <f>IFERROR(VLOOKUP(Таблица1[[#This Row],[№ пленки]],Каталог[],2,0),0)</f>
        <v>0</v>
      </c>
    </row>
    <row r="31" spans="1:24" s="50" customFormat="1" ht="45" hidden="1" customHeight="1" x14ac:dyDescent="0.25">
      <c r="A31" s="19" t="s">
        <v>793</v>
      </c>
      <c r="B31" s="38">
        <v>1511</v>
      </c>
      <c r="C31" s="38" t="s">
        <v>441</v>
      </c>
      <c r="D31" s="19" t="s">
        <v>442</v>
      </c>
      <c r="E31" s="38"/>
      <c r="F31" s="38">
        <v>0.28000000000000003</v>
      </c>
      <c r="G31" s="38" t="s">
        <v>417</v>
      </c>
      <c r="H31" s="38" t="s">
        <v>417</v>
      </c>
      <c r="I31" s="38" t="s">
        <v>417</v>
      </c>
      <c r="J31" s="19" t="s">
        <v>464</v>
      </c>
      <c r="K31" s="41">
        <v>0.28000000000000003</v>
      </c>
      <c r="L31" s="19"/>
      <c r="M31" s="19">
        <v>3</v>
      </c>
      <c r="N31" s="19">
        <v>5</v>
      </c>
      <c r="O31" s="19">
        <v>1</v>
      </c>
      <c r="P31" s="19" t="s">
        <v>884</v>
      </c>
      <c r="Q31" s="19"/>
      <c r="R31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1" s="19">
        <f>Таблица1[[#This Row],[Нагрев]]</f>
        <v>0</v>
      </c>
      <c r="T31" s="19">
        <f>Таблица1[[#This Row],[Кофе]]</f>
        <v>3</v>
      </c>
      <c r="U31" s="19">
        <f>Таблица1[[#This Row],[Масло]]</f>
        <v>5</v>
      </c>
      <c r="V31" s="48"/>
      <c r="W31" s="49"/>
      <c r="X31" s="49">
        <f>IFERROR(VLOOKUP(Таблица1[[#This Row],[№ пленки]],Каталог[],2,0),0)</f>
        <v>0</v>
      </c>
    </row>
    <row r="32" spans="1:24" s="50" customFormat="1" ht="45" hidden="1" customHeight="1" x14ac:dyDescent="0.25">
      <c r="A32" s="19" t="s">
        <v>794</v>
      </c>
      <c r="B32" s="38">
        <v>1512</v>
      </c>
      <c r="C32" s="38" t="s">
        <v>443</v>
      </c>
      <c r="D32" s="19" t="s">
        <v>442</v>
      </c>
      <c r="E32" s="38"/>
      <c r="F32" s="38">
        <v>0.2</v>
      </c>
      <c r="G32" s="38" t="s">
        <v>417</v>
      </c>
      <c r="H32" s="38" t="s">
        <v>417</v>
      </c>
      <c r="I32" s="38" t="s">
        <v>417</v>
      </c>
      <c r="J32" s="19" t="s">
        <v>464</v>
      </c>
      <c r="K32" s="41">
        <v>0.2</v>
      </c>
      <c r="L32" s="19"/>
      <c r="M32" s="19">
        <v>5</v>
      </c>
      <c r="N32" s="19">
        <v>5</v>
      </c>
      <c r="O32" s="19">
        <v>5</v>
      </c>
      <c r="P32" s="19" t="s">
        <v>884</v>
      </c>
      <c r="Q32" s="19"/>
      <c r="R32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2" s="19">
        <f>Таблица1[[#This Row],[Нагрев]]</f>
        <v>0</v>
      </c>
      <c r="T32" s="19">
        <f>Таблица1[[#This Row],[Кофе]]</f>
        <v>5</v>
      </c>
      <c r="U32" s="19">
        <f>Таблица1[[#This Row],[Масло]]</f>
        <v>5</v>
      </c>
      <c r="V32" s="48"/>
      <c r="W32" s="49"/>
      <c r="X32" s="49">
        <f>IFERROR(VLOOKUP(Таблица1[[#This Row],[№ пленки]],Каталог[],2,0),0)</f>
        <v>0</v>
      </c>
    </row>
    <row r="33" spans="1:24" s="50" customFormat="1" ht="45" hidden="1" customHeight="1" x14ac:dyDescent="0.25">
      <c r="A33" s="19" t="s">
        <v>795</v>
      </c>
      <c r="B33" s="19">
        <v>1513</v>
      </c>
      <c r="C33" s="19" t="s">
        <v>438</v>
      </c>
      <c r="D33" s="19" t="s">
        <v>440</v>
      </c>
      <c r="E33" s="19"/>
      <c r="F33" s="19">
        <v>0.35</v>
      </c>
      <c r="G33" s="19" t="s">
        <v>417</v>
      </c>
      <c r="H33" s="19" t="s">
        <v>417</v>
      </c>
      <c r="I33" s="19" t="s">
        <v>417</v>
      </c>
      <c r="J33" s="19" t="s">
        <v>465</v>
      </c>
      <c r="K33" s="26">
        <v>0.35</v>
      </c>
      <c r="L33" s="19">
        <v>4</v>
      </c>
      <c r="M33" s="19">
        <v>4</v>
      </c>
      <c r="N33" s="19">
        <v>5</v>
      </c>
      <c r="O33" s="19">
        <v>1</v>
      </c>
      <c r="P33" s="19" t="s">
        <v>884</v>
      </c>
      <c r="Q33" s="19"/>
      <c r="R33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3" s="19">
        <f>Таблица1[[#This Row],[Нагрев]]</f>
        <v>4</v>
      </c>
      <c r="T33" s="19">
        <f>Таблица1[[#This Row],[Кофе]]</f>
        <v>4</v>
      </c>
      <c r="U33" s="19">
        <f>Таблица1[[#This Row],[Масло]]</f>
        <v>5</v>
      </c>
      <c r="V33" s="48"/>
      <c r="W33" s="49"/>
      <c r="X33" s="49">
        <f>IFERROR(VLOOKUP(Таблица1[[#This Row],[№ пленки]],Каталог[],2,0),0)</f>
        <v>0</v>
      </c>
    </row>
    <row r="34" spans="1:24" s="50" customFormat="1" ht="45" hidden="1" customHeight="1" x14ac:dyDescent="0.25">
      <c r="A34" s="19" t="s">
        <v>796</v>
      </c>
      <c r="B34" s="19">
        <v>1514</v>
      </c>
      <c r="C34" s="19" t="s">
        <v>439</v>
      </c>
      <c r="D34" s="19" t="s">
        <v>699</v>
      </c>
      <c r="E34" s="19"/>
      <c r="F34" s="19">
        <v>0.26</v>
      </c>
      <c r="G34" s="19" t="s">
        <v>417</v>
      </c>
      <c r="H34" s="19" t="s">
        <v>417</v>
      </c>
      <c r="I34" s="19" t="s">
        <v>417</v>
      </c>
      <c r="J34" s="19" t="s">
        <v>470</v>
      </c>
      <c r="K34" s="26">
        <v>0.26</v>
      </c>
      <c r="L34" s="19">
        <v>3</v>
      </c>
      <c r="M34" s="19">
        <v>5</v>
      </c>
      <c r="N34" s="19">
        <v>5</v>
      </c>
      <c r="O34" s="19">
        <v>1</v>
      </c>
      <c r="P34" s="19" t="s">
        <v>884</v>
      </c>
      <c r="Q34" s="19"/>
      <c r="R34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4" s="19">
        <f>Таблица1[[#This Row],[Нагрев]]</f>
        <v>3</v>
      </c>
      <c r="T34" s="19">
        <f>Таблица1[[#This Row],[Кофе]]</f>
        <v>5</v>
      </c>
      <c r="U34" s="19">
        <f>Таблица1[[#This Row],[Масло]]</f>
        <v>5</v>
      </c>
      <c r="V34" s="48"/>
      <c r="W34" s="49"/>
      <c r="X34" s="49">
        <f>IFERROR(VLOOKUP(Таблица1[[#This Row],[№ пленки]],Каталог[],2,0),0)</f>
        <v>0</v>
      </c>
    </row>
    <row r="35" spans="1:24" s="50" customFormat="1" ht="30" hidden="1" customHeight="1" x14ac:dyDescent="0.25">
      <c r="A35" s="19" t="s">
        <v>432</v>
      </c>
      <c r="B35" s="19">
        <v>1515</v>
      </c>
      <c r="C35" s="38" t="s">
        <v>446</v>
      </c>
      <c r="D35" s="38" t="s">
        <v>447</v>
      </c>
      <c r="E35" s="19"/>
      <c r="F35" s="19">
        <v>0.28999999999999998</v>
      </c>
      <c r="G35" s="19" t="s">
        <v>417</v>
      </c>
      <c r="H35" s="19" t="s">
        <v>417</v>
      </c>
      <c r="I35" s="19" t="s">
        <v>417</v>
      </c>
      <c r="J35" s="19"/>
      <c r="K35" s="26">
        <v>0.28999999999999998</v>
      </c>
      <c r="L35" s="19">
        <v>3</v>
      </c>
      <c r="M35" s="19">
        <v>5</v>
      </c>
      <c r="N35" s="19">
        <v>5</v>
      </c>
      <c r="O35" s="19">
        <v>1</v>
      </c>
      <c r="P35" s="19" t="s">
        <v>884</v>
      </c>
      <c r="Q35" s="19"/>
      <c r="R35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5" s="19">
        <f>Таблица1[[#This Row],[Нагрев]]</f>
        <v>3</v>
      </c>
      <c r="T35" s="19">
        <f>Таблица1[[#This Row],[Кофе]]</f>
        <v>5</v>
      </c>
      <c r="U35" s="19">
        <f>Таблица1[[#This Row],[Масло]]</f>
        <v>5</v>
      </c>
      <c r="V35" s="19"/>
      <c r="W35" s="49"/>
      <c r="X35" s="49">
        <f>IFERROR(VLOOKUP(Таблица1[[#This Row],[№ пленки]],Каталог[],2,0),0)</f>
        <v>0</v>
      </c>
    </row>
    <row r="36" spans="1:24" s="50" customFormat="1" ht="45" hidden="1" customHeight="1" x14ac:dyDescent="0.25">
      <c r="A36" s="19" t="s">
        <v>797</v>
      </c>
      <c r="B36" s="38">
        <v>1516</v>
      </c>
      <c r="C36" s="38" t="s">
        <v>444</v>
      </c>
      <c r="D36" s="19" t="s">
        <v>445</v>
      </c>
      <c r="E36" s="38"/>
      <c r="F36" s="38">
        <v>0.35</v>
      </c>
      <c r="G36" s="38" t="s">
        <v>420</v>
      </c>
      <c r="H36" s="38" t="s">
        <v>417</v>
      </c>
      <c r="I36" s="38" t="s">
        <v>417</v>
      </c>
      <c r="J36" s="19" t="s">
        <v>465</v>
      </c>
      <c r="K36" s="41">
        <v>0.34</v>
      </c>
      <c r="L36" s="19"/>
      <c r="M36" s="19">
        <v>5</v>
      </c>
      <c r="N36" s="19">
        <v>5</v>
      </c>
      <c r="O36" s="19">
        <v>5</v>
      </c>
      <c r="P36" s="19" t="s">
        <v>884</v>
      </c>
      <c r="Q36" s="19"/>
      <c r="R36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6" s="19">
        <f>Таблица1[[#This Row],[Нагрев]]</f>
        <v>0</v>
      </c>
      <c r="T36" s="19">
        <f>Таблица1[[#This Row],[Кофе]]</f>
        <v>5</v>
      </c>
      <c r="U36" s="19">
        <f>Таблица1[[#This Row],[Масло]]</f>
        <v>5</v>
      </c>
      <c r="V36" s="48"/>
      <c r="W36" s="49"/>
      <c r="X36" s="49">
        <f>IFERROR(VLOOKUP(Таблица1[[#This Row],[№ пленки]],Каталог[],2,0),0)</f>
        <v>0</v>
      </c>
    </row>
    <row r="37" spans="1:24" s="50" customFormat="1" ht="45" hidden="1" customHeight="1" x14ac:dyDescent="0.25">
      <c r="A37" s="19" t="s">
        <v>798</v>
      </c>
      <c r="B37" s="19">
        <v>1517</v>
      </c>
      <c r="C37" s="19" t="s">
        <v>499</v>
      </c>
      <c r="D37" s="19" t="s">
        <v>500</v>
      </c>
      <c r="E37" s="19"/>
      <c r="F37" s="19">
        <v>0.25</v>
      </c>
      <c r="G37" s="19" t="s">
        <v>417</v>
      </c>
      <c r="H37" s="19" t="s">
        <v>417</v>
      </c>
      <c r="I37" s="19" t="s">
        <v>417</v>
      </c>
      <c r="J37" s="19" t="s">
        <v>501</v>
      </c>
      <c r="K37" s="26">
        <v>0.22</v>
      </c>
      <c r="L37" s="19"/>
      <c r="M37" s="19">
        <v>5</v>
      </c>
      <c r="N37" s="19">
        <v>5</v>
      </c>
      <c r="O37" s="19">
        <v>5</v>
      </c>
      <c r="P37" s="19" t="s">
        <v>884</v>
      </c>
      <c r="Q37" s="19"/>
      <c r="R37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7" s="19">
        <f>Таблица1[[#This Row],[Нагрев]]</f>
        <v>0</v>
      </c>
      <c r="T37" s="19">
        <f>Таблица1[[#This Row],[Кофе]]</f>
        <v>5</v>
      </c>
      <c r="U37" s="19">
        <f>Таблица1[[#This Row],[Масло]]</f>
        <v>5</v>
      </c>
      <c r="V37" s="48"/>
      <c r="W37" s="49"/>
      <c r="X37" s="49">
        <f>IFERROR(VLOOKUP(Таблица1[[#This Row],[№ пленки]],Каталог[],2,0),0)</f>
        <v>0</v>
      </c>
    </row>
    <row r="38" spans="1:24" s="50" customFormat="1" ht="45" hidden="1" customHeight="1" x14ac:dyDescent="0.25">
      <c r="A38" s="19" t="s">
        <v>799</v>
      </c>
      <c r="B38" s="19">
        <v>1518</v>
      </c>
      <c r="C38" s="19" t="s">
        <v>505</v>
      </c>
      <c r="D38" s="38" t="s">
        <v>506</v>
      </c>
      <c r="E38" s="19"/>
      <c r="F38" s="19">
        <v>0.35</v>
      </c>
      <c r="G38" s="19" t="s">
        <v>417</v>
      </c>
      <c r="H38" s="19" t="s">
        <v>417</v>
      </c>
      <c r="I38" s="19" t="s">
        <v>417</v>
      </c>
      <c r="J38" s="19" t="s">
        <v>464</v>
      </c>
      <c r="K38" s="26">
        <v>0.34</v>
      </c>
      <c r="L38" s="51" t="s">
        <v>726</v>
      </c>
      <c r="M38" s="19">
        <v>5</v>
      </c>
      <c r="N38" s="19">
        <v>5</v>
      </c>
      <c r="O38" s="19">
        <v>1</v>
      </c>
      <c r="P38" s="19" t="s">
        <v>884</v>
      </c>
      <c r="Q38" s="19"/>
      <c r="R38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8" s="19" t="str">
        <f>Таблица1[[#This Row],[Нагрев]]</f>
        <v>2-3</v>
      </c>
      <c r="T38" s="19">
        <f>Таблица1[[#This Row],[Кофе]]</f>
        <v>5</v>
      </c>
      <c r="U38" s="19">
        <f>Таблица1[[#This Row],[Масло]]</f>
        <v>5</v>
      </c>
      <c r="V38" s="48"/>
      <c r="W38" s="49"/>
      <c r="X38" s="49">
        <f>IFERROR(VLOOKUP(Таблица1[[#This Row],[№ пленки]],Каталог[],2,0),0)</f>
        <v>0</v>
      </c>
    </row>
    <row r="39" spans="1:24" s="50" customFormat="1" ht="45" hidden="1" customHeight="1" x14ac:dyDescent="0.25">
      <c r="A39" s="19" t="s">
        <v>800</v>
      </c>
      <c r="B39" s="19">
        <v>1519</v>
      </c>
      <c r="C39" s="19" t="s">
        <v>542</v>
      </c>
      <c r="D39" s="19" t="s">
        <v>543</v>
      </c>
      <c r="E39" s="19"/>
      <c r="F39" s="19">
        <v>0.35</v>
      </c>
      <c r="G39" s="19" t="s">
        <v>417</v>
      </c>
      <c r="H39" s="19" t="s">
        <v>417</v>
      </c>
      <c r="I39" s="19" t="s">
        <v>417</v>
      </c>
      <c r="J39" s="19" t="s">
        <v>464</v>
      </c>
      <c r="K39" s="26">
        <v>0.33</v>
      </c>
      <c r="L39" s="19"/>
      <c r="M39" s="19">
        <v>5</v>
      </c>
      <c r="N39" s="19">
        <v>5</v>
      </c>
      <c r="O39" s="19">
        <v>1</v>
      </c>
      <c r="P39" s="19" t="s">
        <v>884</v>
      </c>
      <c r="Q39" s="19"/>
      <c r="R39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39" s="19">
        <f>Таблица1[[#This Row],[Нагрев]]</f>
        <v>0</v>
      </c>
      <c r="T39" s="19">
        <f>Таблица1[[#This Row],[Кофе]]</f>
        <v>5</v>
      </c>
      <c r="U39" s="19">
        <f>Таблица1[[#This Row],[Масло]]</f>
        <v>5</v>
      </c>
      <c r="V39" s="48"/>
      <c r="W39" s="49"/>
      <c r="X39" s="49">
        <f>IFERROR(VLOOKUP(Таблица1[[#This Row],[№ пленки]],Каталог[],2,0),0)</f>
        <v>0</v>
      </c>
    </row>
    <row r="40" spans="1:24" s="50" customFormat="1" ht="45" hidden="1" customHeight="1" x14ac:dyDescent="0.25">
      <c r="A40" s="19" t="s">
        <v>801</v>
      </c>
      <c r="B40" s="19">
        <v>1520</v>
      </c>
      <c r="C40" s="19" t="s">
        <v>542</v>
      </c>
      <c r="D40" s="19" t="s">
        <v>543</v>
      </c>
      <c r="E40" s="19"/>
      <c r="F40" s="19">
        <v>0.35</v>
      </c>
      <c r="G40" s="19" t="s">
        <v>417</v>
      </c>
      <c r="H40" s="19" t="s">
        <v>417</v>
      </c>
      <c r="I40" s="19" t="s">
        <v>417</v>
      </c>
      <c r="J40" s="19" t="s">
        <v>464</v>
      </c>
      <c r="K40" s="26">
        <v>0.35</v>
      </c>
      <c r="L40" s="51" t="s">
        <v>727</v>
      </c>
      <c r="M40" s="52">
        <v>3</v>
      </c>
      <c r="N40" s="19">
        <v>5</v>
      </c>
      <c r="O40" s="19">
        <v>1</v>
      </c>
      <c r="P40" s="19" t="s">
        <v>884</v>
      </c>
      <c r="Q40" s="19"/>
      <c r="R40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0" s="19" t="str">
        <f>Таблица1[[#This Row],[Нагрев]]</f>
        <v>4-5</v>
      </c>
      <c r="T40" s="19">
        <f>Таблица1[[#This Row],[Кофе]]</f>
        <v>3</v>
      </c>
      <c r="U40" s="19">
        <f>Таблица1[[#This Row],[Масло]]</f>
        <v>5</v>
      </c>
      <c r="V40" s="48"/>
      <c r="W40" s="49"/>
      <c r="X40" s="49">
        <f>IFERROR(VLOOKUP(Таблица1[[#This Row],[№ пленки]],Каталог[],2,0),0)</f>
        <v>0</v>
      </c>
    </row>
    <row r="41" spans="1:24" s="50" customFormat="1" ht="44.25" hidden="1" customHeight="1" x14ac:dyDescent="0.25">
      <c r="A41" s="19" t="s">
        <v>728</v>
      </c>
      <c r="B41" s="19">
        <v>1521</v>
      </c>
      <c r="C41" s="19" t="s">
        <v>729</v>
      </c>
      <c r="D41" s="38" t="s">
        <v>730</v>
      </c>
      <c r="E41" s="19" t="s">
        <v>731</v>
      </c>
      <c r="F41" s="19">
        <v>0.3</v>
      </c>
      <c r="G41" s="19"/>
      <c r="H41" s="19"/>
      <c r="I41" s="19"/>
      <c r="J41" s="19"/>
      <c r="K41" s="26"/>
      <c r="L41" s="51"/>
      <c r="M41" s="19"/>
      <c r="N41" s="19"/>
      <c r="O41" s="19"/>
      <c r="P41" s="19" t="s">
        <v>884</v>
      </c>
      <c r="Q41" s="19"/>
      <c r="R41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1" s="19">
        <f>Таблица1[[#This Row],[Нагрев]]</f>
        <v>0</v>
      </c>
      <c r="T41" s="19">
        <f>Таблица1[[#This Row],[Кофе]]</f>
        <v>0</v>
      </c>
      <c r="U41" s="19">
        <f>Таблица1[[#This Row],[Масло]]</f>
        <v>0</v>
      </c>
      <c r="V41" s="19"/>
      <c r="W41" s="49"/>
      <c r="X41" s="49">
        <f>IFERROR(VLOOKUP(Таблица1[[#This Row],[№ пленки]],Каталог[],2,0),0)</f>
        <v>0</v>
      </c>
    </row>
    <row r="42" spans="1:24" s="50" customFormat="1" ht="45" hidden="1" customHeight="1" x14ac:dyDescent="0.25">
      <c r="A42" s="19" t="s">
        <v>802</v>
      </c>
      <c r="B42" s="19">
        <v>1522</v>
      </c>
      <c r="C42" s="19" t="s">
        <v>568</v>
      </c>
      <c r="D42" s="32" t="s">
        <v>570</v>
      </c>
      <c r="E42" s="19"/>
      <c r="F42" s="19">
        <v>0.27</v>
      </c>
      <c r="G42" s="19" t="s">
        <v>417</v>
      </c>
      <c r="H42" s="19" t="s">
        <v>417</v>
      </c>
      <c r="I42" s="19" t="s">
        <v>417</v>
      </c>
      <c r="J42" s="19" t="s">
        <v>572</v>
      </c>
      <c r="K42" s="26" t="s">
        <v>571</v>
      </c>
      <c r="L42" s="19">
        <v>4</v>
      </c>
      <c r="M42" s="36">
        <v>2</v>
      </c>
      <c r="N42" s="19">
        <v>5</v>
      </c>
      <c r="O42" s="19">
        <v>1</v>
      </c>
      <c r="P42" s="19" t="s">
        <v>884</v>
      </c>
      <c r="Q42" s="19"/>
      <c r="R42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2" s="19">
        <f>Таблица1[[#This Row],[Нагрев]]</f>
        <v>4</v>
      </c>
      <c r="T42" s="19">
        <f>Таблица1[[#This Row],[Кофе]]</f>
        <v>2</v>
      </c>
      <c r="U42" s="19">
        <f>Таблица1[[#This Row],[Масло]]</f>
        <v>5</v>
      </c>
      <c r="V42" s="48"/>
      <c r="W42" s="49"/>
      <c r="X42" s="49">
        <f>IFERROR(VLOOKUP(Таблица1[[#This Row],[№ пленки]],Каталог[],2,0),0)</f>
        <v>0</v>
      </c>
    </row>
    <row r="43" spans="1:24" s="50" customFormat="1" ht="45" hidden="1" customHeight="1" x14ac:dyDescent="0.25">
      <c r="A43" s="19" t="s">
        <v>803</v>
      </c>
      <c r="B43" s="19">
        <v>1523</v>
      </c>
      <c r="C43" s="19" t="s">
        <v>569</v>
      </c>
      <c r="D43" s="32" t="s">
        <v>570</v>
      </c>
      <c r="E43" s="19"/>
      <c r="F43" s="19">
        <v>0.35</v>
      </c>
      <c r="G43" s="19" t="s">
        <v>417</v>
      </c>
      <c r="H43" s="19" t="s">
        <v>417</v>
      </c>
      <c r="I43" s="19" t="s">
        <v>417</v>
      </c>
      <c r="J43" s="19" t="s">
        <v>573</v>
      </c>
      <c r="K43" s="26">
        <v>0.34300000000000003</v>
      </c>
      <c r="L43" s="19">
        <v>4</v>
      </c>
      <c r="M43" s="19">
        <v>5</v>
      </c>
      <c r="N43" s="19">
        <v>5</v>
      </c>
      <c r="O43" s="19">
        <v>1</v>
      </c>
      <c r="P43" s="19" t="s">
        <v>884</v>
      </c>
      <c r="Q43" s="19"/>
      <c r="R43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3" s="19">
        <f>Таблица1[[#This Row],[Нагрев]]</f>
        <v>4</v>
      </c>
      <c r="T43" s="19">
        <f>Таблица1[[#This Row],[Кофе]]</f>
        <v>5</v>
      </c>
      <c r="U43" s="19">
        <f>Таблица1[[#This Row],[Масло]]</f>
        <v>5</v>
      </c>
      <c r="V43" s="48"/>
      <c r="W43" s="49"/>
      <c r="X43" s="49">
        <f>IFERROR(VLOOKUP(Таблица1[[#This Row],[№ пленки]],Каталог[],2,0),0)</f>
        <v>0</v>
      </c>
    </row>
    <row r="44" spans="1:24" s="50" customFormat="1" ht="54.75" hidden="1" customHeight="1" x14ac:dyDescent="0.25">
      <c r="A44" s="19" t="s">
        <v>813</v>
      </c>
      <c r="B44" s="19">
        <v>1524</v>
      </c>
      <c r="C44" s="53" t="s">
        <v>819</v>
      </c>
      <c r="D44" s="38" t="s">
        <v>567</v>
      </c>
      <c r="E44" s="19"/>
      <c r="F44" s="19">
        <v>0.25</v>
      </c>
      <c r="G44" s="19" t="s">
        <v>417</v>
      </c>
      <c r="H44" s="19" t="s">
        <v>417</v>
      </c>
      <c r="I44" s="19"/>
      <c r="J44" s="19" t="s">
        <v>464</v>
      </c>
      <c r="K44" s="26">
        <v>0.25800000000000001</v>
      </c>
      <c r="L44" s="19"/>
      <c r="M44" s="19">
        <v>5</v>
      </c>
      <c r="N44" s="19">
        <v>5</v>
      </c>
      <c r="O44" s="19">
        <v>5</v>
      </c>
      <c r="P44" s="19" t="s">
        <v>884</v>
      </c>
      <c r="Q44" s="19"/>
      <c r="R44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4" s="19">
        <f>Таблица1[[#This Row],[Нагрев]]</f>
        <v>0</v>
      </c>
      <c r="T44" s="19">
        <f>Таблица1[[#This Row],[Кофе]]</f>
        <v>5</v>
      </c>
      <c r="U44" s="19">
        <f>Таблица1[[#This Row],[Масло]]</f>
        <v>5</v>
      </c>
      <c r="V44" s="48"/>
      <c r="W44" s="49"/>
      <c r="X44" s="49">
        <f>IFERROR(VLOOKUP(Таблица1[[#This Row],[№ пленки]],Каталог[],2,0),0)</f>
        <v>0</v>
      </c>
    </row>
    <row r="45" spans="1:24" s="50" customFormat="1" ht="45" hidden="1" customHeight="1" x14ac:dyDescent="0.25">
      <c r="A45" s="19" t="s">
        <v>804</v>
      </c>
      <c r="B45" s="19">
        <v>1525</v>
      </c>
      <c r="C45" s="19" t="s">
        <v>725</v>
      </c>
      <c r="D45" s="19" t="s">
        <v>699</v>
      </c>
      <c r="E45" s="19"/>
      <c r="F45" s="19">
        <v>0.35</v>
      </c>
      <c r="G45" s="19" t="s">
        <v>417</v>
      </c>
      <c r="H45" s="19" t="s">
        <v>417</v>
      </c>
      <c r="I45" s="19" t="s">
        <v>417</v>
      </c>
      <c r="J45" s="19" t="s">
        <v>464</v>
      </c>
      <c r="K45" s="26">
        <v>0.34799999999999998</v>
      </c>
      <c r="L45" s="19">
        <v>5</v>
      </c>
      <c r="M45" s="19">
        <v>4</v>
      </c>
      <c r="N45" s="19">
        <v>5</v>
      </c>
      <c r="O45" s="19">
        <v>2</v>
      </c>
      <c r="P45" s="19" t="s">
        <v>884</v>
      </c>
      <c r="Q45" s="19"/>
      <c r="R45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5" s="19">
        <f>Таблица1[[#This Row],[Нагрев]]</f>
        <v>5</v>
      </c>
      <c r="T45" s="19">
        <f>Таблица1[[#This Row],[Кофе]]</f>
        <v>4</v>
      </c>
      <c r="U45" s="19">
        <f>Таблица1[[#This Row],[Масло]]</f>
        <v>5</v>
      </c>
      <c r="V45" s="48"/>
      <c r="W45" s="49"/>
      <c r="X45" s="49">
        <f>IFERROR(VLOOKUP(Таблица1[[#This Row],[№ пленки]],Каталог[],2,0),0)</f>
        <v>0</v>
      </c>
    </row>
    <row r="46" spans="1:24" s="50" customFormat="1" ht="44.25" hidden="1" customHeight="1" x14ac:dyDescent="0.25">
      <c r="A46" s="19" t="s">
        <v>732</v>
      </c>
      <c r="B46" s="19">
        <v>1526</v>
      </c>
      <c r="C46" s="19" t="s">
        <v>733</v>
      </c>
      <c r="D46" s="19" t="s">
        <v>735</v>
      </c>
      <c r="E46" s="19" t="s">
        <v>736</v>
      </c>
      <c r="F46" s="19">
        <v>0.25</v>
      </c>
      <c r="G46" s="19"/>
      <c r="H46" s="19"/>
      <c r="I46" s="19"/>
      <c r="J46" s="19"/>
      <c r="K46" s="26">
        <v>0.34799999999999998</v>
      </c>
      <c r="L46" s="19"/>
      <c r="M46" s="19"/>
      <c r="N46" s="19"/>
      <c r="O46" s="19"/>
      <c r="P46" s="19" t="s">
        <v>884</v>
      </c>
      <c r="Q46" s="19"/>
      <c r="R46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6" s="19">
        <f>Таблица1[[#This Row],[Нагрев]]</f>
        <v>0</v>
      </c>
      <c r="T46" s="19">
        <f>Таблица1[[#This Row],[Кофе]]</f>
        <v>0</v>
      </c>
      <c r="U46" s="19">
        <f>Таблица1[[#This Row],[Масло]]</f>
        <v>0</v>
      </c>
      <c r="V46" s="19"/>
      <c r="W46" s="49"/>
      <c r="X46" s="49">
        <f>IFERROR(VLOOKUP(Таблица1[[#This Row],[№ пленки]],Каталог[],2,0),0)</f>
        <v>0</v>
      </c>
    </row>
    <row r="47" spans="1:24" s="50" customFormat="1" ht="45" hidden="1" customHeight="1" x14ac:dyDescent="0.3">
      <c r="A47" s="19" t="s">
        <v>805</v>
      </c>
      <c r="B47" s="19" t="s">
        <v>608</v>
      </c>
      <c r="C47" s="54" t="s">
        <v>734</v>
      </c>
      <c r="D47" s="19" t="s">
        <v>479</v>
      </c>
      <c r="E47" s="19"/>
      <c r="F47" s="19">
        <v>0.3</v>
      </c>
      <c r="G47" s="19" t="s">
        <v>417</v>
      </c>
      <c r="H47" s="19" t="s">
        <v>417</v>
      </c>
      <c r="I47" s="19" t="s">
        <v>417</v>
      </c>
      <c r="J47" s="19" t="s">
        <v>501</v>
      </c>
      <c r="K47" s="26">
        <v>0.26</v>
      </c>
      <c r="L47" s="19">
        <v>2</v>
      </c>
      <c r="M47" s="19">
        <v>2</v>
      </c>
      <c r="N47" s="19">
        <v>4</v>
      </c>
      <c r="O47" s="19">
        <v>1</v>
      </c>
      <c r="P47" s="19" t="s">
        <v>884</v>
      </c>
      <c r="Q47" s="19"/>
      <c r="R47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7" s="19">
        <f>Таблица1[[#This Row],[Нагрев]]</f>
        <v>2</v>
      </c>
      <c r="T47" s="19">
        <f>Таблица1[[#This Row],[Кофе]]</f>
        <v>2</v>
      </c>
      <c r="U47" s="19">
        <f>Таблица1[[#This Row],[Масло]]</f>
        <v>4</v>
      </c>
      <c r="V47" s="48"/>
      <c r="W47" s="49"/>
      <c r="X47" s="49">
        <f>IFERROR(VLOOKUP(Таблица1[[#This Row],[№ пленки]],Каталог[],2,0),0)</f>
        <v>0</v>
      </c>
    </row>
    <row r="48" spans="1:24" s="50" customFormat="1" ht="45" hidden="1" customHeight="1" x14ac:dyDescent="0.25">
      <c r="A48" s="19" t="s">
        <v>806</v>
      </c>
      <c r="B48" s="19" t="s">
        <v>609</v>
      </c>
      <c r="C48" s="38" t="s">
        <v>613</v>
      </c>
      <c r="D48" s="19" t="s">
        <v>479</v>
      </c>
      <c r="E48" s="19"/>
      <c r="F48" s="19">
        <v>0.35</v>
      </c>
      <c r="G48" s="19" t="s">
        <v>417</v>
      </c>
      <c r="H48" s="19" t="s">
        <v>420</v>
      </c>
      <c r="I48" s="19" t="s">
        <v>417</v>
      </c>
      <c r="J48" s="19" t="s">
        <v>492</v>
      </c>
      <c r="K48" s="26">
        <v>0.35</v>
      </c>
      <c r="L48" s="19">
        <v>3</v>
      </c>
      <c r="M48" s="19">
        <v>4</v>
      </c>
      <c r="N48" s="19">
        <v>5</v>
      </c>
      <c r="O48" s="19">
        <v>2</v>
      </c>
      <c r="P48" s="19" t="s">
        <v>884</v>
      </c>
      <c r="Q48" s="19"/>
      <c r="R48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8" s="19">
        <f>Таблица1[[#This Row],[Нагрев]]</f>
        <v>3</v>
      </c>
      <c r="T48" s="19">
        <f>Таблица1[[#This Row],[Кофе]]</f>
        <v>4</v>
      </c>
      <c r="U48" s="19">
        <f>Таблица1[[#This Row],[Масло]]</f>
        <v>5</v>
      </c>
      <c r="V48" s="48"/>
      <c r="W48" s="49"/>
      <c r="X48" s="49">
        <f>IFERROR(VLOOKUP(Таблица1[[#This Row],[№ пленки]],Каталог[],2,0),0)</f>
        <v>0</v>
      </c>
    </row>
    <row r="49" spans="1:24" s="50" customFormat="1" ht="45" hidden="1" customHeight="1" x14ac:dyDescent="0.25">
      <c r="A49" s="19" t="s">
        <v>807</v>
      </c>
      <c r="B49" s="19" t="s">
        <v>610</v>
      </c>
      <c r="C49" s="38" t="s">
        <v>614</v>
      </c>
      <c r="D49" s="38" t="s">
        <v>612</v>
      </c>
      <c r="E49" s="19"/>
      <c r="F49" s="19">
        <v>0.35</v>
      </c>
      <c r="G49" s="19" t="s">
        <v>417</v>
      </c>
      <c r="H49" s="19" t="s">
        <v>417</v>
      </c>
      <c r="I49" s="19" t="s">
        <v>417</v>
      </c>
      <c r="J49" s="19" t="s">
        <v>501</v>
      </c>
      <c r="K49" s="26">
        <v>0.32</v>
      </c>
      <c r="L49" s="19">
        <v>4</v>
      </c>
      <c r="M49" s="19">
        <v>2</v>
      </c>
      <c r="N49" s="19">
        <v>5</v>
      </c>
      <c r="O49" s="19">
        <v>1</v>
      </c>
      <c r="P49" s="19" t="s">
        <v>884</v>
      </c>
      <c r="Q49" s="19"/>
      <c r="R49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49" s="19">
        <f>Таблица1[[#This Row],[Нагрев]]</f>
        <v>4</v>
      </c>
      <c r="T49" s="19">
        <f>Таблица1[[#This Row],[Кофе]]</f>
        <v>2</v>
      </c>
      <c r="U49" s="19">
        <f>Таблица1[[#This Row],[Масло]]</f>
        <v>5</v>
      </c>
      <c r="V49" s="48"/>
      <c r="W49" s="49"/>
      <c r="X49" s="49">
        <f>IFERROR(VLOOKUP(Таблица1[[#This Row],[№ пленки]],Каталог[],2,0),0)</f>
        <v>0</v>
      </c>
    </row>
    <row r="50" spans="1:24" s="50" customFormat="1" ht="60" hidden="1" customHeight="1" x14ac:dyDescent="0.25">
      <c r="A50" s="19" t="s">
        <v>787</v>
      </c>
      <c r="B50" s="19" t="s">
        <v>611</v>
      </c>
      <c r="C50" s="38" t="s">
        <v>615</v>
      </c>
      <c r="D50" s="36" t="s">
        <v>786</v>
      </c>
      <c r="E50" s="19"/>
      <c r="F50" s="19">
        <v>0.3</v>
      </c>
      <c r="G50" s="19" t="s">
        <v>417</v>
      </c>
      <c r="H50" s="19" t="s">
        <v>420</v>
      </c>
      <c r="I50" s="19" t="s">
        <v>417</v>
      </c>
      <c r="J50" s="19" t="s">
        <v>492</v>
      </c>
      <c r="K50" s="26">
        <v>0.27</v>
      </c>
      <c r="L50" s="19">
        <v>4</v>
      </c>
      <c r="M50" s="19">
        <v>4</v>
      </c>
      <c r="N50" s="19">
        <v>5</v>
      </c>
      <c r="O50" s="19">
        <v>1</v>
      </c>
      <c r="P50" s="19" t="s">
        <v>884</v>
      </c>
      <c r="Q50" s="19"/>
      <c r="R50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0" s="19">
        <f>Таблица1[[#This Row],[Нагрев]]</f>
        <v>4</v>
      </c>
      <c r="T50" s="19">
        <f>Таблица1[[#This Row],[Кофе]]</f>
        <v>4</v>
      </c>
      <c r="U50" s="19">
        <f>Таблица1[[#This Row],[Масло]]</f>
        <v>5</v>
      </c>
      <c r="V50" s="48"/>
      <c r="W50" s="49"/>
      <c r="X50" s="49">
        <f>IFERROR(VLOOKUP(Таблица1[[#This Row],[№ пленки]],Каталог[],2,0),0)</f>
        <v>0</v>
      </c>
    </row>
    <row r="51" spans="1:24" s="50" customFormat="1" ht="53.25" hidden="1" customHeight="1" x14ac:dyDescent="0.25">
      <c r="A51" s="19" t="s">
        <v>827</v>
      </c>
      <c r="B51" s="19" t="s">
        <v>642</v>
      </c>
      <c r="C51" s="19" t="s">
        <v>649</v>
      </c>
      <c r="D51" s="38" t="s">
        <v>650</v>
      </c>
      <c r="E51" s="19"/>
      <c r="F51" s="19">
        <v>0.35</v>
      </c>
      <c r="G51" s="19" t="s">
        <v>417</v>
      </c>
      <c r="H51" s="19" t="s">
        <v>417</v>
      </c>
      <c r="I51" s="19" t="s">
        <v>420</v>
      </c>
      <c r="J51" s="19" t="s">
        <v>464</v>
      </c>
      <c r="K51" s="26">
        <v>0.35</v>
      </c>
      <c r="L51" s="19">
        <v>3</v>
      </c>
      <c r="M51" s="19">
        <v>5</v>
      </c>
      <c r="N51" s="19">
        <v>5</v>
      </c>
      <c r="O51" s="19">
        <v>2</v>
      </c>
      <c r="P51" s="19" t="s">
        <v>884</v>
      </c>
      <c r="Q51" s="19"/>
      <c r="R51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1" s="19">
        <f>Таблица1[[#This Row],[Нагрев]]</f>
        <v>3</v>
      </c>
      <c r="T51" s="19">
        <f>Таблица1[[#This Row],[Кофе]]</f>
        <v>5</v>
      </c>
      <c r="U51" s="19">
        <f>Таблица1[[#This Row],[Масло]]</f>
        <v>5</v>
      </c>
      <c r="V51" s="48"/>
      <c r="W51" s="49"/>
      <c r="X51" s="49">
        <f>IFERROR(VLOOKUP(Таблица1[[#This Row],[№ пленки]],Каталог[],2,0),0)</f>
        <v>0</v>
      </c>
    </row>
    <row r="52" spans="1:24" s="50" customFormat="1" ht="39.75" hidden="1" customHeight="1" x14ac:dyDescent="0.25">
      <c r="A52" s="19" t="s">
        <v>737</v>
      </c>
      <c r="B52" s="19" t="s">
        <v>737</v>
      </c>
      <c r="C52" s="19" t="s">
        <v>738</v>
      </c>
      <c r="D52" s="19" t="s">
        <v>739</v>
      </c>
      <c r="E52" s="19"/>
      <c r="F52" s="19">
        <v>0.27</v>
      </c>
      <c r="G52" s="19"/>
      <c r="H52" s="19"/>
      <c r="I52" s="19"/>
      <c r="J52" s="19"/>
      <c r="K52" s="26">
        <v>0.27</v>
      </c>
      <c r="L52" s="19"/>
      <c r="M52" s="19">
        <v>2</v>
      </c>
      <c r="N52" s="19">
        <v>5</v>
      </c>
      <c r="O52" s="19">
        <v>1</v>
      </c>
      <c r="P52" s="19" t="s">
        <v>884</v>
      </c>
      <c r="Q52" s="19"/>
      <c r="R52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2" s="19">
        <f>Таблица1[[#This Row],[Нагрев]]</f>
        <v>0</v>
      </c>
      <c r="T52" s="19">
        <f>Таблица1[[#This Row],[Кофе]]</f>
        <v>2</v>
      </c>
      <c r="U52" s="19">
        <f>Таблица1[[#This Row],[Масло]]</f>
        <v>5</v>
      </c>
      <c r="V52" s="19"/>
      <c r="W52" s="49"/>
      <c r="X52" s="49">
        <f>IFERROR(VLOOKUP(Таблица1[[#This Row],[№ пленки]],Каталог[],2,0),0)</f>
        <v>0</v>
      </c>
    </row>
    <row r="53" spans="1:24" s="50" customFormat="1" ht="45" hidden="1" customHeight="1" x14ac:dyDescent="0.25">
      <c r="A53" s="19" t="s">
        <v>808</v>
      </c>
      <c r="B53" s="19" t="s">
        <v>740</v>
      </c>
      <c r="C53" s="19" t="s">
        <v>741</v>
      </c>
      <c r="D53" s="38" t="s">
        <v>742</v>
      </c>
      <c r="E53" s="19"/>
      <c r="F53" s="19">
        <v>0.3</v>
      </c>
      <c r="G53" s="19"/>
      <c r="H53" s="19"/>
      <c r="I53" s="19"/>
      <c r="J53" s="19" t="s">
        <v>538</v>
      </c>
      <c r="K53" s="26">
        <v>0.33</v>
      </c>
      <c r="L53" s="19">
        <v>4</v>
      </c>
      <c r="M53" s="19">
        <v>5</v>
      </c>
      <c r="N53" s="19">
        <v>5</v>
      </c>
      <c r="O53" s="19">
        <v>1</v>
      </c>
      <c r="P53" s="19" t="s">
        <v>884</v>
      </c>
      <c r="Q53" s="19"/>
      <c r="R53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3" s="19">
        <f>Таблица1[[#This Row],[Нагрев]]</f>
        <v>4</v>
      </c>
      <c r="T53" s="19">
        <f>Таблица1[[#This Row],[Кофе]]</f>
        <v>5</v>
      </c>
      <c r="U53" s="19">
        <f>Таблица1[[#This Row],[Масло]]</f>
        <v>5</v>
      </c>
      <c r="V53" s="48"/>
      <c r="W53" s="49"/>
      <c r="X53" s="49">
        <f>IFERROR(VLOOKUP(Таблица1[[#This Row],[№ пленки]],Каталог[],2,0),0)</f>
        <v>0</v>
      </c>
    </row>
    <row r="54" spans="1:24" s="50" customFormat="1" ht="45" hidden="1" customHeight="1" x14ac:dyDescent="0.25">
      <c r="A54" s="19" t="s">
        <v>809</v>
      </c>
      <c r="B54" s="19" t="s">
        <v>743</v>
      </c>
      <c r="C54" s="19" t="s">
        <v>744</v>
      </c>
      <c r="D54" s="38" t="s">
        <v>479</v>
      </c>
      <c r="E54" s="19"/>
      <c r="F54" s="19">
        <v>0.3</v>
      </c>
      <c r="G54" s="19"/>
      <c r="H54" s="19"/>
      <c r="I54" s="19"/>
      <c r="J54" s="19" t="s">
        <v>535</v>
      </c>
      <c r="K54" s="26">
        <v>0.28000000000000003</v>
      </c>
      <c r="L54" s="19">
        <v>4</v>
      </c>
      <c r="M54" s="19">
        <v>5</v>
      </c>
      <c r="N54" s="19">
        <v>5</v>
      </c>
      <c r="O54" s="19">
        <v>1</v>
      </c>
      <c r="P54" s="19" t="s">
        <v>884</v>
      </c>
      <c r="Q54" s="19"/>
      <c r="R54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4" s="19">
        <f>Таблица1[[#This Row],[Нагрев]]</f>
        <v>4</v>
      </c>
      <c r="T54" s="19">
        <f>Таблица1[[#This Row],[Кофе]]</f>
        <v>5</v>
      </c>
      <c r="U54" s="19">
        <f>Таблица1[[#This Row],[Масло]]</f>
        <v>5</v>
      </c>
      <c r="V54" s="48"/>
      <c r="W54" s="49"/>
      <c r="X54" s="49">
        <f>IFERROR(VLOOKUP(Таблица1[[#This Row],[№ пленки]],Каталог[],2,0),0)</f>
        <v>0</v>
      </c>
    </row>
    <row r="55" spans="1:24" s="50" customFormat="1" ht="45" hidden="1" customHeight="1" x14ac:dyDescent="0.25">
      <c r="A55" s="19" t="s">
        <v>812</v>
      </c>
      <c r="B55" s="19" t="s">
        <v>745</v>
      </c>
      <c r="C55" s="19" t="s">
        <v>746</v>
      </c>
      <c r="D55" s="19" t="s">
        <v>747</v>
      </c>
      <c r="E55" s="19"/>
      <c r="F55" s="19">
        <v>0.3</v>
      </c>
      <c r="G55" s="19"/>
      <c r="H55" s="19"/>
      <c r="I55" s="19"/>
      <c r="J55" s="19" t="s">
        <v>538</v>
      </c>
      <c r="K55" s="26">
        <v>0.3</v>
      </c>
      <c r="L55" s="19">
        <v>4</v>
      </c>
      <c r="M55" s="19">
        <v>5</v>
      </c>
      <c r="N55" s="19">
        <v>5</v>
      </c>
      <c r="O55" s="19">
        <v>1</v>
      </c>
      <c r="P55" s="19" t="s">
        <v>884</v>
      </c>
      <c r="Q55" s="19"/>
      <c r="R55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5" s="19">
        <f>Таблица1[[#This Row],[Нагрев]]</f>
        <v>4</v>
      </c>
      <c r="T55" s="19">
        <f>Таблица1[[#This Row],[Кофе]]</f>
        <v>5</v>
      </c>
      <c r="U55" s="19">
        <f>Таблица1[[#This Row],[Масло]]</f>
        <v>5</v>
      </c>
      <c r="V55" s="48"/>
      <c r="W55" s="49"/>
      <c r="X55" s="49">
        <f>IFERROR(VLOOKUP(Таблица1[[#This Row],[№ пленки]],Каталог[],2,0),0)</f>
        <v>0</v>
      </c>
    </row>
    <row r="56" spans="1:24" s="50" customFormat="1" ht="30" hidden="1" customHeight="1" x14ac:dyDescent="0.25">
      <c r="A56" s="19" t="s">
        <v>651</v>
      </c>
      <c r="B56" s="19" t="s">
        <v>651</v>
      </c>
      <c r="C56" s="55" t="s">
        <v>653</v>
      </c>
      <c r="D56" s="56" t="s">
        <v>655</v>
      </c>
      <c r="E56" s="19"/>
      <c r="F56" s="19">
        <v>0.15</v>
      </c>
      <c r="G56" s="19" t="s">
        <v>417</v>
      </c>
      <c r="H56" s="19" t="s">
        <v>417</v>
      </c>
      <c r="I56" s="19" t="s">
        <v>417</v>
      </c>
      <c r="J56" s="19"/>
      <c r="K56" s="26">
        <v>0.15</v>
      </c>
      <c r="L56" s="19">
        <v>4</v>
      </c>
      <c r="M56" s="19">
        <v>5</v>
      </c>
      <c r="N56" s="19">
        <v>5</v>
      </c>
      <c r="O56" s="19">
        <v>5</v>
      </c>
      <c r="P56" s="19" t="s">
        <v>884</v>
      </c>
      <c r="Q56" s="19"/>
      <c r="R56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6" s="19">
        <f>Таблица1[[#This Row],[Нагрев]]</f>
        <v>4</v>
      </c>
      <c r="T56" s="19">
        <f>Таблица1[[#This Row],[Кофе]]</f>
        <v>5</v>
      </c>
      <c r="U56" s="19">
        <f>Таблица1[[#This Row],[Масло]]</f>
        <v>5</v>
      </c>
      <c r="V56" s="19"/>
      <c r="W56" s="49"/>
      <c r="X56" s="49">
        <f>IFERROR(VLOOKUP(Таблица1[[#This Row],[№ пленки]],Каталог[],2,0),0)</f>
        <v>0</v>
      </c>
    </row>
    <row r="57" spans="1:24" s="50" customFormat="1" ht="30" hidden="1" customHeight="1" x14ac:dyDescent="0.25">
      <c r="A57" s="19" t="s">
        <v>652</v>
      </c>
      <c r="B57" s="19" t="s">
        <v>652</v>
      </c>
      <c r="C57" s="19" t="s">
        <v>654</v>
      </c>
      <c r="D57" s="56" t="s">
        <v>655</v>
      </c>
      <c r="E57" s="19"/>
      <c r="F57" s="19">
        <v>0.16</v>
      </c>
      <c r="G57" s="19" t="s">
        <v>417</v>
      </c>
      <c r="H57" s="19" t="s">
        <v>417</v>
      </c>
      <c r="I57" s="19" t="s">
        <v>417</v>
      </c>
      <c r="J57" s="19"/>
      <c r="K57" s="26">
        <v>0.16</v>
      </c>
      <c r="L57" s="19">
        <v>4</v>
      </c>
      <c r="M57" s="19">
        <v>5</v>
      </c>
      <c r="N57" s="19">
        <v>5</v>
      </c>
      <c r="O57" s="19">
        <v>5</v>
      </c>
      <c r="P57" s="19" t="s">
        <v>884</v>
      </c>
      <c r="Q57" s="19"/>
      <c r="R57" s="1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7" s="19">
        <f>Таблица1[[#This Row],[Нагрев]]</f>
        <v>4</v>
      </c>
      <c r="T57" s="19">
        <f>Таблица1[[#This Row],[Кофе]]</f>
        <v>5</v>
      </c>
      <c r="U57" s="19">
        <f>Таблица1[[#This Row],[Масло]]</f>
        <v>5</v>
      </c>
      <c r="V57" s="19"/>
      <c r="W57" s="49"/>
      <c r="X57" s="49">
        <f>IFERROR(VLOOKUP(Таблица1[[#This Row],[№ пленки]],Каталог[],2,0),0)</f>
        <v>0</v>
      </c>
    </row>
    <row r="58" spans="1:24" s="3" customFormat="1" ht="30" hidden="1" customHeight="1" x14ac:dyDescent="0.25">
      <c r="A58" s="19" t="s">
        <v>305</v>
      </c>
      <c r="B58" s="19" t="s">
        <v>37</v>
      </c>
      <c r="C58" s="19" t="s">
        <v>38</v>
      </c>
      <c r="D58" s="19" t="s">
        <v>22</v>
      </c>
      <c r="E58" s="19" t="s">
        <v>9</v>
      </c>
      <c r="F58" s="19">
        <v>0.35</v>
      </c>
      <c r="G58" s="19"/>
      <c r="H58" s="19"/>
      <c r="I58" s="19"/>
      <c r="J58" s="19"/>
      <c r="K58" s="26"/>
      <c r="L58" s="19"/>
      <c r="M58" s="19"/>
      <c r="N58" s="19"/>
      <c r="O58" s="19"/>
      <c r="P58" s="20" t="str">
        <f>IF(Таблица1[[#This Row],[НАЛИЧИЕ В ПРОГРАММЕ]]=1,"ДА","НЕТ")</f>
        <v>НЕТ</v>
      </c>
      <c r="Q58" s="20"/>
      <c r="R5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8" s="29">
        <f>Таблица1[[#This Row],[Нагрев]]</f>
        <v>0</v>
      </c>
      <c r="T58" s="29">
        <f>Таблица1[[#This Row],[Кофе]]</f>
        <v>0</v>
      </c>
      <c r="U58" s="29">
        <f>Таблица1[[#This Row],[Масло]]</f>
        <v>0</v>
      </c>
      <c r="V58" s="20"/>
      <c r="W58" s="1"/>
      <c r="X58" s="1">
        <f>IFERROR(VLOOKUP(Таблица1[[#This Row],[№ пленки]],Каталог[],2,0),0)</f>
        <v>0</v>
      </c>
    </row>
    <row r="59" spans="1:24" s="8" customFormat="1" ht="45" customHeight="1" x14ac:dyDescent="0.25">
      <c r="A59" s="64" t="s">
        <v>607</v>
      </c>
      <c r="B59" s="64" t="s">
        <v>39</v>
      </c>
      <c r="C59" s="64"/>
      <c r="D59" s="64" t="s">
        <v>16</v>
      </c>
      <c r="E59" s="64"/>
      <c r="F59" s="64">
        <v>0.35</v>
      </c>
      <c r="G59" s="64" t="s">
        <v>417</v>
      </c>
      <c r="H59" s="64" t="s">
        <v>420</v>
      </c>
      <c r="I59" s="64" t="s">
        <v>417</v>
      </c>
      <c r="J59" s="64" t="s">
        <v>492</v>
      </c>
      <c r="K59" s="65">
        <v>0.33</v>
      </c>
      <c r="L59" s="64">
        <v>4</v>
      </c>
      <c r="M59" s="64">
        <v>5</v>
      </c>
      <c r="N59" s="64">
        <v>5</v>
      </c>
      <c r="O59" s="64" t="s">
        <v>792</v>
      </c>
      <c r="P59" s="64" t="str">
        <f>IF(Таблица1[[#This Row],[НАЛИЧИЕ В ПРОГРАММЕ]]=1,"ДА","НЕТ")</f>
        <v>ДА</v>
      </c>
      <c r="Q59" s="64">
        <v>5</v>
      </c>
      <c r="R59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59" s="64">
        <f>Таблица1[[#This Row],[Нагрев]]</f>
        <v>4</v>
      </c>
      <c r="T59" s="64">
        <f>Таблица1[[#This Row],[Кофе]]</f>
        <v>5</v>
      </c>
      <c r="U59" s="64">
        <f>Таблица1[[#This Row],[Масло]]</f>
        <v>5</v>
      </c>
      <c r="V59" s="30" t="e">
        <f ca="1">SUM(Таблица1[[#This Row],[Твердость ИКС]:[Масло ИКС]])/25</f>
        <v>#NAME?</v>
      </c>
      <c r="W59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59" s="5">
        <f>IFERROR(VLOOKUP(Таблица1[[#This Row],[№ пленки]],Каталог[],2,0),0)</f>
        <v>1</v>
      </c>
    </row>
    <row r="60" spans="1:24" s="3" customFormat="1" ht="45" customHeight="1" x14ac:dyDescent="0.25">
      <c r="A60" s="19" t="s">
        <v>306</v>
      </c>
      <c r="B60" s="19" t="s">
        <v>40</v>
      </c>
      <c r="C60" s="19" t="s">
        <v>41</v>
      </c>
      <c r="D60" s="19" t="s">
        <v>8</v>
      </c>
      <c r="E60" s="19" t="s">
        <v>9</v>
      </c>
      <c r="F60" s="19">
        <v>0.3</v>
      </c>
      <c r="G60" s="19" t="s">
        <v>417</v>
      </c>
      <c r="H60" s="19" t="s">
        <v>417</v>
      </c>
      <c r="I60" s="19" t="s">
        <v>417</v>
      </c>
      <c r="J60" s="19" t="s">
        <v>464</v>
      </c>
      <c r="K60" s="26">
        <v>0.3</v>
      </c>
      <c r="L60" s="19"/>
      <c r="M60" s="19">
        <v>5</v>
      </c>
      <c r="N60" s="19">
        <v>5</v>
      </c>
      <c r="O60" s="19" t="s">
        <v>792</v>
      </c>
      <c r="P60" s="20" t="str">
        <f>IF(Таблица1[[#This Row],[НАЛИЧИЕ В ПРОГРАММЕ]]=1,"ДА","НЕТ")</f>
        <v>ДА</v>
      </c>
      <c r="Q60" s="20"/>
      <c r="R6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0" s="29">
        <f>Таблица1[[#This Row],[Нагрев]]</f>
        <v>0</v>
      </c>
      <c r="T60" s="29">
        <f>Таблица1[[#This Row],[Кофе]]</f>
        <v>5</v>
      </c>
      <c r="U60" s="29">
        <f>Таблица1[[#This Row],[Масло]]</f>
        <v>5</v>
      </c>
      <c r="V60" s="25"/>
      <c r="W60" s="1"/>
      <c r="X60" s="1">
        <f>IFERROR(VLOOKUP(Таблица1[[#This Row],[№ пленки]],Каталог[],2,0),0)</f>
        <v>1</v>
      </c>
    </row>
    <row r="61" spans="1:24" s="3" customFormat="1" ht="30" hidden="1" customHeight="1" x14ac:dyDescent="0.25">
      <c r="A61" s="19" t="s">
        <v>307</v>
      </c>
      <c r="B61" s="19" t="s">
        <v>42</v>
      </c>
      <c r="C61" s="19" t="s">
        <v>43</v>
      </c>
      <c r="D61" s="19" t="s">
        <v>22</v>
      </c>
      <c r="E61" s="19" t="s">
        <v>9</v>
      </c>
      <c r="F61" s="19">
        <v>0.35</v>
      </c>
      <c r="G61" s="19"/>
      <c r="H61" s="19"/>
      <c r="I61" s="19"/>
      <c r="J61" s="19"/>
      <c r="K61" s="26"/>
      <c r="L61" s="19"/>
      <c r="M61" s="19"/>
      <c r="N61" s="19"/>
      <c r="O61" s="19"/>
      <c r="P61" s="20" t="str">
        <f>IF(Таблица1[[#This Row],[НАЛИЧИЕ В ПРОГРАММЕ]]=1,"ДА","НЕТ")</f>
        <v>НЕТ</v>
      </c>
      <c r="Q61" s="20"/>
      <c r="R6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1" s="29">
        <f>Таблица1[[#This Row],[Нагрев]]</f>
        <v>0</v>
      </c>
      <c r="T61" s="29">
        <f>Таблица1[[#This Row],[Кофе]]</f>
        <v>0</v>
      </c>
      <c r="U61" s="29">
        <f>Таблица1[[#This Row],[Масло]]</f>
        <v>0</v>
      </c>
      <c r="V61" s="20"/>
      <c r="W61" s="1"/>
      <c r="X61" s="1">
        <f>IFERROR(VLOOKUP(Таблица1[[#This Row],[№ пленки]],Каталог[],2,0),0)</f>
        <v>0</v>
      </c>
    </row>
    <row r="62" spans="1:24" s="3" customFormat="1" ht="30" customHeight="1" x14ac:dyDescent="0.25">
      <c r="A62" s="19" t="s">
        <v>308</v>
      </c>
      <c r="B62" s="19" t="s">
        <v>44</v>
      </c>
      <c r="C62" s="19" t="s">
        <v>45</v>
      </c>
      <c r="D62" s="19" t="s">
        <v>46</v>
      </c>
      <c r="E62" s="19" t="s">
        <v>47</v>
      </c>
      <c r="F62" s="19">
        <v>0.5</v>
      </c>
      <c r="G62" s="19"/>
      <c r="H62" s="19"/>
      <c r="I62" s="19"/>
      <c r="J62" s="19"/>
      <c r="K62" s="26"/>
      <c r="L62" s="19"/>
      <c r="M62" s="19"/>
      <c r="N62" s="19"/>
      <c r="O62" s="19"/>
      <c r="P62" s="20" t="str">
        <f>IF(Таблица1[[#This Row],[НАЛИЧИЕ В ПРОГРАММЕ]]=1,"ДА","НЕТ")</f>
        <v>ДА</v>
      </c>
      <c r="Q62" s="20"/>
      <c r="R6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2" s="29">
        <f>Таблица1[[#This Row],[Нагрев]]</f>
        <v>0</v>
      </c>
      <c r="T62" s="29">
        <f>Таблица1[[#This Row],[Кофе]]</f>
        <v>0</v>
      </c>
      <c r="U62" s="29">
        <f>Таблица1[[#This Row],[Масло]]</f>
        <v>0</v>
      </c>
      <c r="V62" s="20"/>
      <c r="W62" s="1"/>
      <c r="X62" s="1">
        <f>IFERROR(VLOOKUP(Таблица1[[#This Row],[№ пленки]],Каталог[],2,0),0)</f>
        <v>1</v>
      </c>
    </row>
    <row r="63" spans="1:24" s="3" customFormat="1" ht="45" customHeight="1" x14ac:dyDescent="0.25">
      <c r="A63" s="19" t="s">
        <v>309</v>
      </c>
      <c r="B63" s="19" t="s">
        <v>48</v>
      </c>
      <c r="C63" s="19" t="s">
        <v>49</v>
      </c>
      <c r="D63" s="19" t="s">
        <v>46</v>
      </c>
      <c r="E63" s="19" t="s">
        <v>50</v>
      </c>
      <c r="F63" s="19">
        <v>0.5</v>
      </c>
      <c r="G63" s="19" t="s">
        <v>420</v>
      </c>
      <c r="H63" s="19" t="s">
        <v>417</v>
      </c>
      <c r="I63" s="19" t="s">
        <v>417</v>
      </c>
      <c r="J63" s="19" t="s">
        <v>464</v>
      </c>
      <c r="K63" s="26">
        <v>0.52</v>
      </c>
      <c r="L63" s="19"/>
      <c r="M63" s="19">
        <v>5</v>
      </c>
      <c r="N63" s="19">
        <v>5</v>
      </c>
      <c r="O63" s="19" t="s">
        <v>792</v>
      </c>
      <c r="P63" s="20" t="str">
        <f>IF(Таблица1[[#This Row],[НАЛИЧИЕ В ПРОГРАММЕ]]=1,"ДА","НЕТ")</f>
        <v>ДА</v>
      </c>
      <c r="Q63" s="20"/>
      <c r="R63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3" s="29">
        <f>Таблица1[[#This Row],[Нагрев]]</f>
        <v>0</v>
      </c>
      <c r="T63" s="29">
        <f>Таблица1[[#This Row],[Кофе]]</f>
        <v>5</v>
      </c>
      <c r="U63" s="29">
        <f>Таблица1[[#This Row],[Масло]]</f>
        <v>5</v>
      </c>
      <c r="V63" s="25"/>
      <c r="W63" s="1"/>
      <c r="X63" s="1">
        <f>IFERROR(VLOOKUP(Таблица1[[#This Row],[№ пленки]],Каталог[],2,0),0)</f>
        <v>1</v>
      </c>
    </row>
    <row r="64" spans="1:24" s="3" customFormat="1" ht="45" customHeight="1" x14ac:dyDescent="0.25">
      <c r="A64" s="19" t="s">
        <v>310</v>
      </c>
      <c r="B64" s="19" t="s">
        <v>51</v>
      </c>
      <c r="C64" s="19" t="s">
        <v>52</v>
      </c>
      <c r="D64" s="19" t="s">
        <v>46</v>
      </c>
      <c r="E64" s="19" t="s">
        <v>50</v>
      </c>
      <c r="F64" s="19">
        <v>0.55000000000000004</v>
      </c>
      <c r="G64" s="19" t="s">
        <v>420</v>
      </c>
      <c r="H64" s="19" t="s">
        <v>417</v>
      </c>
      <c r="I64" s="19" t="s">
        <v>417</v>
      </c>
      <c r="J64" s="19" t="s">
        <v>465</v>
      </c>
      <c r="K64" s="26">
        <v>0.53</v>
      </c>
      <c r="L64" s="19"/>
      <c r="M64" s="19">
        <v>5</v>
      </c>
      <c r="N64" s="19">
        <v>5</v>
      </c>
      <c r="O64" s="19" t="s">
        <v>792</v>
      </c>
      <c r="P64" s="20" t="str">
        <f>IF(Таблица1[[#This Row],[НАЛИЧИЕ В ПРОГРАММЕ]]=1,"ДА","НЕТ")</f>
        <v>ДА</v>
      </c>
      <c r="Q64" s="20"/>
      <c r="R6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4" s="29">
        <f>Таблица1[[#This Row],[Нагрев]]</f>
        <v>0</v>
      </c>
      <c r="T64" s="29">
        <f>Таблица1[[#This Row],[Кофе]]</f>
        <v>5</v>
      </c>
      <c r="U64" s="29">
        <f>Таблица1[[#This Row],[Масло]]</f>
        <v>5</v>
      </c>
      <c r="V64" s="25"/>
      <c r="W64" s="1"/>
      <c r="X64" s="1">
        <f>IFERROR(VLOOKUP(Таблица1[[#This Row],[№ пленки]],Каталог[],2,0),0)</f>
        <v>1</v>
      </c>
    </row>
    <row r="65" spans="1:24" s="3" customFormat="1" ht="30" hidden="1" customHeight="1" x14ac:dyDescent="0.25">
      <c r="A65" s="19" t="s">
        <v>311</v>
      </c>
      <c r="B65" s="19" t="s">
        <v>53</v>
      </c>
      <c r="C65" s="19" t="s">
        <v>54</v>
      </c>
      <c r="D65" s="19" t="s">
        <v>46</v>
      </c>
      <c r="E65" s="19" t="s">
        <v>47</v>
      </c>
      <c r="F65" s="19">
        <v>0.4</v>
      </c>
      <c r="G65" s="19"/>
      <c r="H65" s="19"/>
      <c r="I65" s="19"/>
      <c r="J65" s="19"/>
      <c r="K65" s="26"/>
      <c r="L65" s="19"/>
      <c r="M65" s="19"/>
      <c r="N65" s="19"/>
      <c r="O65" s="19"/>
      <c r="P65" s="20" t="str">
        <f>IF(Таблица1[[#This Row],[НАЛИЧИЕ В ПРОГРАММЕ]]=1,"ДА","НЕТ")</f>
        <v>НЕТ</v>
      </c>
      <c r="Q65" s="20"/>
      <c r="R6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5" s="29">
        <f>Таблица1[[#This Row],[Нагрев]]</f>
        <v>0</v>
      </c>
      <c r="T65" s="29">
        <f>Таблица1[[#This Row],[Кофе]]</f>
        <v>0</v>
      </c>
      <c r="U65" s="29">
        <f>Таблица1[[#This Row],[Масло]]</f>
        <v>0</v>
      </c>
      <c r="V65" s="20"/>
      <c r="W65" s="1"/>
      <c r="X65" s="1">
        <f>IFERROR(VLOOKUP(Таблица1[[#This Row],[№ пленки]],Каталог[],2,0),0)</f>
        <v>0</v>
      </c>
    </row>
    <row r="66" spans="1:24" s="3" customFormat="1" ht="45" customHeight="1" x14ac:dyDescent="0.25">
      <c r="A66" s="19" t="s">
        <v>312</v>
      </c>
      <c r="B66" s="19" t="s">
        <v>55</v>
      </c>
      <c r="C66" s="19" t="s">
        <v>56</v>
      </c>
      <c r="D66" s="19" t="s">
        <v>16</v>
      </c>
      <c r="E66" s="19" t="s">
        <v>57</v>
      </c>
      <c r="F66" s="19">
        <v>0.4</v>
      </c>
      <c r="G66" s="19" t="s">
        <v>417</v>
      </c>
      <c r="H66" s="19" t="s">
        <v>420</v>
      </c>
      <c r="I66" s="19" t="s">
        <v>417</v>
      </c>
      <c r="J66" s="19" t="s">
        <v>492</v>
      </c>
      <c r="K66" s="26">
        <v>0.46</v>
      </c>
      <c r="L66" s="19"/>
      <c r="M66" s="19">
        <v>5</v>
      </c>
      <c r="N66" s="19">
        <v>5</v>
      </c>
      <c r="O66" s="19" t="s">
        <v>792</v>
      </c>
      <c r="P66" s="20" t="str">
        <f>IF(Таблица1[[#This Row],[НАЛИЧИЕ В ПРОГРАММЕ]]=1,"ДА","НЕТ")</f>
        <v>ДА</v>
      </c>
      <c r="Q66" s="20"/>
      <c r="R6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6" s="29">
        <f>Таблица1[[#This Row],[Нагрев]]</f>
        <v>0</v>
      </c>
      <c r="T66" s="29">
        <f>Таблица1[[#This Row],[Кофе]]</f>
        <v>5</v>
      </c>
      <c r="U66" s="29">
        <f>Таблица1[[#This Row],[Масло]]</f>
        <v>5</v>
      </c>
      <c r="V66" s="25"/>
      <c r="W66" s="1"/>
      <c r="X66" s="1">
        <f>IFERROR(VLOOKUP(Таблица1[[#This Row],[№ пленки]],Каталог[],2,0),0)</f>
        <v>1</v>
      </c>
    </row>
    <row r="67" spans="1:24" s="3" customFormat="1" ht="45" customHeight="1" x14ac:dyDescent="0.25">
      <c r="A67" s="19" t="s">
        <v>313</v>
      </c>
      <c r="B67" s="19" t="s">
        <v>58</v>
      </c>
      <c r="C67" s="19" t="s">
        <v>59</v>
      </c>
      <c r="D67" s="19" t="s">
        <v>46</v>
      </c>
      <c r="E67" s="19" t="s">
        <v>50</v>
      </c>
      <c r="F67" s="19">
        <v>0.4</v>
      </c>
      <c r="G67" s="19" t="s">
        <v>417</v>
      </c>
      <c r="H67" s="19" t="s">
        <v>420</v>
      </c>
      <c r="I67" s="19" t="s">
        <v>417</v>
      </c>
      <c r="J67" s="19" t="s">
        <v>492</v>
      </c>
      <c r="K67" s="26">
        <v>0.45</v>
      </c>
      <c r="L67" s="19"/>
      <c r="M67" s="19">
        <v>5</v>
      </c>
      <c r="N67" s="19">
        <v>5</v>
      </c>
      <c r="O67" s="19" t="s">
        <v>792</v>
      </c>
      <c r="P67" s="20" t="str">
        <f>IF(Таблица1[[#This Row],[НАЛИЧИЕ В ПРОГРАММЕ]]=1,"ДА","НЕТ")</f>
        <v>ДА</v>
      </c>
      <c r="Q67" s="20"/>
      <c r="R6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7" s="29">
        <f>Таблица1[[#This Row],[Нагрев]]</f>
        <v>0</v>
      </c>
      <c r="T67" s="29">
        <f>Таблица1[[#This Row],[Кофе]]</f>
        <v>5</v>
      </c>
      <c r="U67" s="29">
        <f>Таблица1[[#This Row],[Масло]]</f>
        <v>5</v>
      </c>
      <c r="V67" s="25"/>
      <c r="W67" s="1"/>
      <c r="X67" s="1">
        <f>IFERROR(VLOOKUP(Таблица1[[#This Row],[№ пленки]],Каталог[],2,0),0)</f>
        <v>1</v>
      </c>
    </row>
    <row r="68" spans="1:24" s="3" customFormat="1" ht="45" customHeight="1" x14ac:dyDescent="0.25">
      <c r="A68" s="19" t="s">
        <v>314</v>
      </c>
      <c r="B68" s="19" t="s">
        <v>60</v>
      </c>
      <c r="C68" s="19" t="s">
        <v>61</v>
      </c>
      <c r="D68" s="19" t="s">
        <v>46</v>
      </c>
      <c r="E68" s="19" t="s">
        <v>50</v>
      </c>
      <c r="F68" s="19">
        <v>0.4</v>
      </c>
      <c r="G68" s="19" t="s">
        <v>417</v>
      </c>
      <c r="H68" s="19" t="s">
        <v>420</v>
      </c>
      <c r="I68" s="19" t="s">
        <v>417</v>
      </c>
      <c r="J68" s="19" t="s">
        <v>714</v>
      </c>
      <c r="K68" s="26">
        <v>0.44</v>
      </c>
      <c r="L68" s="19"/>
      <c r="M68" s="19">
        <v>5</v>
      </c>
      <c r="N68" s="19">
        <v>5</v>
      </c>
      <c r="O68" s="19" t="s">
        <v>792</v>
      </c>
      <c r="P68" s="20" t="str">
        <f>IF(Таблица1[[#This Row],[НАЛИЧИЕ В ПРОГРАММЕ]]=1,"ДА","НЕТ")</f>
        <v>ДА</v>
      </c>
      <c r="Q68" s="20"/>
      <c r="R6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8" s="29">
        <f>Таблица1[[#This Row],[Нагрев]]</f>
        <v>0</v>
      </c>
      <c r="T68" s="29">
        <f>Таблица1[[#This Row],[Кофе]]</f>
        <v>5</v>
      </c>
      <c r="U68" s="29">
        <f>Таблица1[[#This Row],[Масло]]</f>
        <v>5</v>
      </c>
      <c r="V68" s="25"/>
      <c r="W68" s="1"/>
      <c r="X68" s="1">
        <f>IFERROR(VLOOKUP(Таблица1[[#This Row],[№ пленки]],Каталог[],2,0),0)</f>
        <v>1</v>
      </c>
    </row>
    <row r="69" spans="1:24" s="3" customFormat="1" ht="45" customHeight="1" x14ac:dyDescent="0.25">
      <c r="A69" s="19" t="s">
        <v>315</v>
      </c>
      <c r="B69" s="19" t="s">
        <v>62</v>
      </c>
      <c r="C69" s="19" t="s">
        <v>63</v>
      </c>
      <c r="D69" s="19" t="s">
        <v>46</v>
      </c>
      <c r="E69" s="19" t="s">
        <v>50</v>
      </c>
      <c r="F69" s="19">
        <v>0.4</v>
      </c>
      <c r="G69" s="19" t="s">
        <v>417</v>
      </c>
      <c r="H69" s="19" t="s">
        <v>420</v>
      </c>
      <c r="I69" s="19" t="s">
        <v>417</v>
      </c>
      <c r="J69" s="19" t="s">
        <v>484</v>
      </c>
      <c r="K69" s="26">
        <v>0.47</v>
      </c>
      <c r="L69" s="19"/>
      <c r="M69" s="19">
        <v>5</v>
      </c>
      <c r="N69" s="19">
        <v>5</v>
      </c>
      <c r="O69" s="19" t="s">
        <v>792</v>
      </c>
      <c r="P69" s="20" t="str">
        <f>IF(Таблица1[[#This Row],[НАЛИЧИЕ В ПРОГРАММЕ]]=1,"ДА","НЕТ")</f>
        <v>ДА</v>
      </c>
      <c r="Q69" s="20"/>
      <c r="R6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69" s="29">
        <f>Таблица1[[#This Row],[Нагрев]]</f>
        <v>0</v>
      </c>
      <c r="T69" s="29">
        <f>Таблица1[[#This Row],[Кофе]]</f>
        <v>5</v>
      </c>
      <c r="U69" s="29">
        <f>Таблица1[[#This Row],[Масло]]</f>
        <v>5</v>
      </c>
      <c r="V69" s="25"/>
      <c r="W69" s="1"/>
      <c r="X69" s="1">
        <f>IFERROR(VLOOKUP(Таблица1[[#This Row],[№ пленки]],Каталог[],2,0),0)</f>
        <v>1</v>
      </c>
    </row>
    <row r="70" spans="1:24" s="3" customFormat="1" ht="45" customHeight="1" x14ac:dyDescent="0.25">
      <c r="A70" s="19" t="s">
        <v>316</v>
      </c>
      <c r="B70" s="19" t="s">
        <v>64</v>
      </c>
      <c r="C70" s="19" t="s">
        <v>65</v>
      </c>
      <c r="D70" s="19" t="s">
        <v>46</v>
      </c>
      <c r="E70" s="19" t="s">
        <v>50</v>
      </c>
      <c r="F70" s="19">
        <v>0.5</v>
      </c>
      <c r="G70" s="19" t="s">
        <v>420</v>
      </c>
      <c r="H70" s="19" t="s">
        <v>417</v>
      </c>
      <c r="I70" s="19" t="s">
        <v>417</v>
      </c>
      <c r="J70" s="19" t="s">
        <v>464</v>
      </c>
      <c r="K70" s="26">
        <v>0.53</v>
      </c>
      <c r="L70" s="19"/>
      <c r="M70" s="19">
        <v>5</v>
      </c>
      <c r="N70" s="19">
        <v>5</v>
      </c>
      <c r="O70" s="19" t="s">
        <v>792</v>
      </c>
      <c r="P70" s="20" t="str">
        <f>IF(Таблица1[[#This Row],[НАЛИЧИЕ В ПРОГРАММЕ]]=1,"ДА","НЕТ")</f>
        <v>ДА</v>
      </c>
      <c r="Q70" s="20"/>
      <c r="R7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0" s="29">
        <f>Таблица1[[#This Row],[Нагрев]]</f>
        <v>0</v>
      </c>
      <c r="T70" s="29">
        <f>Таблица1[[#This Row],[Кофе]]</f>
        <v>5</v>
      </c>
      <c r="U70" s="29">
        <f>Таблица1[[#This Row],[Масло]]</f>
        <v>5</v>
      </c>
      <c r="V70" s="25"/>
      <c r="W70" s="1"/>
      <c r="X70" s="1">
        <f>IFERROR(VLOOKUP(Таблица1[[#This Row],[№ пленки]],Каталог[],2,0),0)</f>
        <v>1</v>
      </c>
    </row>
    <row r="71" spans="1:24" s="3" customFormat="1" ht="45" customHeight="1" x14ac:dyDescent="0.25">
      <c r="A71" s="19" t="s">
        <v>414</v>
      </c>
      <c r="B71" s="19" t="s">
        <v>291</v>
      </c>
      <c r="C71" s="19" t="s">
        <v>292</v>
      </c>
      <c r="D71" s="19" t="s">
        <v>168</v>
      </c>
      <c r="E71" s="19" t="s">
        <v>36</v>
      </c>
      <c r="F71" s="19">
        <v>0.45</v>
      </c>
      <c r="G71" s="19" t="s">
        <v>420</v>
      </c>
      <c r="H71" s="19" t="s">
        <v>417</v>
      </c>
      <c r="I71" s="19" t="s">
        <v>417</v>
      </c>
      <c r="J71" s="19" t="s">
        <v>464</v>
      </c>
      <c r="K71" s="26">
        <v>0.44</v>
      </c>
      <c r="L71" s="19"/>
      <c r="M71" s="19">
        <v>5</v>
      </c>
      <c r="N71" s="19">
        <v>5</v>
      </c>
      <c r="O71" s="19" t="s">
        <v>792</v>
      </c>
      <c r="P71" s="20" t="str">
        <f>IF(Таблица1[[#This Row],[НАЛИЧИЕ В ПРОГРАММЕ]]=1,"ДА","НЕТ")</f>
        <v>ДА</v>
      </c>
      <c r="Q71" s="20"/>
      <c r="R7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1" s="29">
        <f>Таблица1[[#This Row],[Нагрев]]</f>
        <v>0</v>
      </c>
      <c r="T71" s="29">
        <f>Таблица1[[#This Row],[Кофе]]</f>
        <v>5</v>
      </c>
      <c r="U71" s="29">
        <f>Таблица1[[#This Row],[Масло]]</f>
        <v>5</v>
      </c>
      <c r="V71" s="25"/>
      <c r="W71" s="1"/>
      <c r="X71" s="1">
        <f>IFERROR(VLOOKUP(Таблица1[[#This Row],[№ пленки]],Каталог[],2,0),0)</f>
        <v>1</v>
      </c>
    </row>
    <row r="72" spans="1:24" s="3" customFormat="1" ht="45" customHeight="1" x14ac:dyDescent="0.25">
      <c r="A72" s="19" t="s">
        <v>317</v>
      </c>
      <c r="B72" s="19" t="s">
        <v>66</v>
      </c>
      <c r="C72" s="19" t="s">
        <v>67</v>
      </c>
      <c r="D72" s="19" t="s">
        <v>46</v>
      </c>
      <c r="E72" s="19" t="s">
        <v>50</v>
      </c>
      <c r="F72" s="19">
        <v>0.5</v>
      </c>
      <c r="G72" s="19" t="s">
        <v>420</v>
      </c>
      <c r="H72" s="19" t="s">
        <v>417</v>
      </c>
      <c r="I72" s="19" t="s">
        <v>417</v>
      </c>
      <c r="J72" s="19" t="s">
        <v>465</v>
      </c>
      <c r="K72" s="26">
        <v>0.49</v>
      </c>
      <c r="L72" s="19"/>
      <c r="M72" s="19">
        <v>5</v>
      </c>
      <c r="N72" s="19">
        <v>5</v>
      </c>
      <c r="O72" s="19" t="s">
        <v>792</v>
      </c>
      <c r="P72" s="20" t="str">
        <f>IF(Таблица1[[#This Row],[НАЛИЧИЕ В ПРОГРАММЕ]]=1,"ДА","НЕТ")</f>
        <v>ДА</v>
      </c>
      <c r="Q72" s="20"/>
      <c r="R7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2" s="29">
        <f>Таблица1[[#This Row],[Нагрев]]</f>
        <v>0</v>
      </c>
      <c r="T72" s="29">
        <f>Таблица1[[#This Row],[Кофе]]</f>
        <v>5</v>
      </c>
      <c r="U72" s="29">
        <f>Таблица1[[#This Row],[Масло]]</f>
        <v>5</v>
      </c>
      <c r="V72" s="25"/>
      <c r="W72" s="1"/>
      <c r="X72" s="1">
        <f>IFERROR(VLOOKUP(Таблица1[[#This Row],[№ пленки]],Каталог[],2,0),0)</f>
        <v>1</v>
      </c>
    </row>
    <row r="73" spans="1:24" s="3" customFormat="1" ht="45" customHeight="1" x14ac:dyDescent="0.25">
      <c r="A73" s="19" t="s">
        <v>318</v>
      </c>
      <c r="B73" s="19" t="s">
        <v>68</v>
      </c>
      <c r="C73" s="19" t="s">
        <v>69</v>
      </c>
      <c r="D73" s="19" t="s">
        <v>46</v>
      </c>
      <c r="E73" s="19" t="s">
        <v>47</v>
      </c>
      <c r="F73" s="19">
        <v>0.5</v>
      </c>
      <c r="G73" s="19" t="s">
        <v>420</v>
      </c>
      <c r="H73" s="19" t="s">
        <v>417</v>
      </c>
      <c r="I73" s="19" t="s">
        <v>417</v>
      </c>
      <c r="J73" s="19" t="s">
        <v>465</v>
      </c>
      <c r="K73" s="26">
        <v>0.5</v>
      </c>
      <c r="L73" s="19"/>
      <c r="M73" s="19">
        <v>5</v>
      </c>
      <c r="N73" s="19">
        <v>5</v>
      </c>
      <c r="O73" s="19" t="s">
        <v>792</v>
      </c>
      <c r="P73" s="20" t="str">
        <f>IF(Таблица1[[#This Row],[НАЛИЧИЕ В ПРОГРАММЕ]]=1,"ДА","НЕТ")</f>
        <v>ДА</v>
      </c>
      <c r="Q73" s="20"/>
      <c r="R73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3" s="29">
        <f>Таблица1[[#This Row],[Нагрев]]</f>
        <v>0</v>
      </c>
      <c r="T73" s="29">
        <f>Таблица1[[#This Row],[Кофе]]</f>
        <v>5</v>
      </c>
      <c r="U73" s="29">
        <f>Таблица1[[#This Row],[Масло]]</f>
        <v>5</v>
      </c>
      <c r="V73" s="25"/>
      <c r="W73" s="1"/>
      <c r="X73" s="1">
        <f>IFERROR(VLOOKUP(Таблица1[[#This Row],[№ пленки]],Каталог[],2,0),0)</f>
        <v>1</v>
      </c>
    </row>
    <row r="74" spans="1:24" s="3" customFormat="1" ht="45" customHeight="1" x14ac:dyDescent="0.25">
      <c r="A74" s="19" t="s">
        <v>319</v>
      </c>
      <c r="B74" s="19" t="s">
        <v>70</v>
      </c>
      <c r="C74" s="19" t="s">
        <v>71</v>
      </c>
      <c r="D74" s="19" t="s">
        <v>46</v>
      </c>
      <c r="E74" s="19" t="s">
        <v>50</v>
      </c>
      <c r="F74" s="19">
        <v>0.5</v>
      </c>
      <c r="G74" s="19" t="s">
        <v>420</v>
      </c>
      <c r="H74" s="19" t="s">
        <v>417</v>
      </c>
      <c r="I74" s="19" t="s">
        <v>417</v>
      </c>
      <c r="J74" s="19" t="s">
        <v>464</v>
      </c>
      <c r="K74" s="26">
        <v>0.52</v>
      </c>
      <c r="L74" s="19"/>
      <c r="M74" s="19">
        <v>5</v>
      </c>
      <c r="N74" s="19">
        <v>5</v>
      </c>
      <c r="O74" s="19" t="s">
        <v>792</v>
      </c>
      <c r="P74" s="20" t="str">
        <f>IF(Таблица1[[#This Row],[НАЛИЧИЕ В ПРОГРАММЕ]]=1,"ДА","НЕТ")</f>
        <v>ДА</v>
      </c>
      <c r="Q74" s="20"/>
      <c r="R7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4" s="29">
        <f>Таблица1[[#This Row],[Нагрев]]</f>
        <v>0</v>
      </c>
      <c r="T74" s="29">
        <f>Таблица1[[#This Row],[Кофе]]</f>
        <v>5</v>
      </c>
      <c r="U74" s="29">
        <f>Таблица1[[#This Row],[Масло]]</f>
        <v>5</v>
      </c>
      <c r="V74" s="25"/>
      <c r="W74" s="1"/>
      <c r="X74" s="1">
        <f>IFERROR(VLOOKUP(Таблица1[[#This Row],[№ пленки]],Каталог[],2,0),0)</f>
        <v>1</v>
      </c>
    </row>
    <row r="75" spans="1:24" s="3" customFormat="1" ht="45" customHeight="1" x14ac:dyDescent="0.25">
      <c r="A75" s="19" t="s">
        <v>294</v>
      </c>
      <c r="B75" s="19" t="s">
        <v>10</v>
      </c>
      <c r="C75" s="19"/>
      <c r="D75" s="19" t="s">
        <v>8</v>
      </c>
      <c r="E75" s="19"/>
      <c r="F75" s="19">
        <v>0.4</v>
      </c>
      <c r="G75" s="19" t="s">
        <v>417</v>
      </c>
      <c r="H75" s="19" t="s">
        <v>417</v>
      </c>
      <c r="I75" s="19" t="s">
        <v>417</v>
      </c>
      <c r="J75" s="19" t="s">
        <v>501</v>
      </c>
      <c r="K75" s="26">
        <v>0.41</v>
      </c>
      <c r="L75" s="19"/>
      <c r="M75" s="19">
        <v>2</v>
      </c>
      <c r="N75" s="19">
        <v>5</v>
      </c>
      <c r="O75" s="19" t="s">
        <v>792</v>
      </c>
      <c r="P75" s="20" t="str">
        <f>IF(Таблица1[[#This Row],[НАЛИЧИЕ В ПРОГРАММЕ]]=1,"ДА","НЕТ")</f>
        <v>ДА</v>
      </c>
      <c r="Q75" s="20"/>
      <c r="R7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5" s="29">
        <f>Таблица1[[#This Row],[Нагрев]]</f>
        <v>0</v>
      </c>
      <c r="T75" s="29">
        <f>Таблица1[[#This Row],[Кофе]]</f>
        <v>2</v>
      </c>
      <c r="U75" s="29">
        <f>Таблица1[[#This Row],[Масло]]</f>
        <v>5</v>
      </c>
      <c r="V75" s="25"/>
      <c r="W75" s="1"/>
      <c r="X75" s="1">
        <f>IFERROR(VLOOKUP(Таблица1[[#This Row],[№ пленки]],Каталог[],2,0),0)</f>
        <v>1</v>
      </c>
    </row>
    <row r="76" spans="1:24" s="3" customFormat="1" ht="30" hidden="1" customHeight="1" x14ac:dyDescent="0.25">
      <c r="A76" s="19" t="s">
        <v>320</v>
      </c>
      <c r="B76" s="19" t="s">
        <v>72</v>
      </c>
      <c r="C76" s="19" t="s">
        <v>73</v>
      </c>
      <c r="D76" s="19" t="s">
        <v>8</v>
      </c>
      <c r="E76" s="19" t="s">
        <v>9</v>
      </c>
      <c r="F76" s="19">
        <v>0.4</v>
      </c>
      <c r="G76" s="19"/>
      <c r="H76" s="19"/>
      <c r="I76" s="19"/>
      <c r="J76" s="19"/>
      <c r="K76" s="26"/>
      <c r="L76" s="19"/>
      <c r="M76" s="19"/>
      <c r="N76" s="19"/>
      <c r="O76" s="19"/>
      <c r="P76" s="20" t="str">
        <f>IF(Таблица1[[#This Row],[НАЛИЧИЕ В ПРОГРАММЕ]]=1,"ДА","НЕТ")</f>
        <v>НЕТ</v>
      </c>
      <c r="Q76" s="20"/>
      <c r="R7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6" s="29">
        <f>Таблица1[[#This Row],[Нагрев]]</f>
        <v>0</v>
      </c>
      <c r="T76" s="29">
        <f>Таблица1[[#This Row],[Кофе]]</f>
        <v>0</v>
      </c>
      <c r="U76" s="29">
        <f>Таблица1[[#This Row],[Масло]]</f>
        <v>0</v>
      </c>
      <c r="V76" s="20"/>
      <c r="W76" s="1"/>
      <c r="X76" s="1">
        <f>IFERROR(VLOOKUP(Таблица1[[#This Row],[№ пленки]],Каталог[],2,0),0)</f>
        <v>0</v>
      </c>
    </row>
    <row r="77" spans="1:24" s="3" customFormat="1" ht="45" customHeight="1" x14ac:dyDescent="0.25">
      <c r="A77" s="19" t="s">
        <v>321</v>
      </c>
      <c r="B77" s="19" t="s">
        <v>74</v>
      </c>
      <c r="C77" s="19" t="s">
        <v>75</v>
      </c>
      <c r="D77" s="19" t="s">
        <v>8</v>
      </c>
      <c r="E77" s="19" t="s">
        <v>76</v>
      </c>
      <c r="F77" s="19">
        <v>0.35</v>
      </c>
      <c r="G77" s="19" t="s">
        <v>417</v>
      </c>
      <c r="H77" s="19" t="s">
        <v>417</v>
      </c>
      <c r="I77" s="19" t="s">
        <v>417</v>
      </c>
      <c r="J77" s="19" t="s">
        <v>464</v>
      </c>
      <c r="K77" s="26">
        <v>0.36</v>
      </c>
      <c r="L77" s="19"/>
      <c r="M77" s="19">
        <v>5</v>
      </c>
      <c r="N77" s="19">
        <v>5</v>
      </c>
      <c r="O77" s="19" t="s">
        <v>792</v>
      </c>
      <c r="P77" s="20" t="str">
        <f>IF(Таблица1[[#This Row],[НАЛИЧИЕ В ПРОГРАММЕ]]=1,"ДА","НЕТ")</f>
        <v>ДА</v>
      </c>
      <c r="Q77" s="20"/>
      <c r="R7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7" s="29">
        <f>Таблица1[[#This Row],[Нагрев]]</f>
        <v>0</v>
      </c>
      <c r="T77" s="29">
        <f>Таблица1[[#This Row],[Кофе]]</f>
        <v>5</v>
      </c>
      <c r="U77" s="29">
        <f>Таблица1[[#This Row],[Масло]]</f>
        <v>5</v>
      </c>
      <c r="V77" s="25"/>
      <c r="W77" s="1"/>
      <c r="X77" s="1">
        <f>IFERROR(VLOOKUP(Таблица1[[#This Row],[№ пленки]],Каталог[],2,0),0)</f>
        <v>1</v>
      </c>
    </row>
    <row r="78" spans="1:24" s="3" customFormat="1" ht="30" hidden="1" customHeight="1" x14ac:dyDescent="0.25">
      <c r="A78" s="19" t="s">
        <v>322</v>
      </c>
      <c r="B78" s="19" t="s">
        <v>77</v>
      </c>
      <c r="C78" s="19" t="s">
        <v>78</v>
      </c>
      <c r="D78" s="19" t="s">
        <v>8</v>
      </c>
      <c r="E78" s="19" t="s">
        <v>9</v>
      </c>
      <c r="F78" s="19">
        <v>0.35</v>
      </c>
      <c r="G78" s="19"/>
      <c r="H78" s="19"/>
      <c r="I78" s="19"/>
      <c r="J78" s="19"/>
      <c r="K78" s="26"/>
      <c r="L78" s="19"/>
      <c r="M78" s="19"/>
      <c r="N78" s="19"/>
      <c r="O78" s="19"/>
      <c r="P78" s="20" t="str">
        <f>IF(Таблица1[[#This Row],[НАЛИЧИЕ В ПРОГРАММЕ]]=1,"ДА","НЕТ")</f>
        <v>НЕТ</v>
      </c>
      <c r="Q78" s="20"/>
      <c r="R7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8" s="29">
        <f>Таблица1[[#This Row],[Нагрев]]</f>
        <v>0</v>
      </c>
      <c r="T78" s="29">
        <f>Таблица1[[#This Row],[Кофе]]</f>
        <v>0</v>
      </c>
      <c r="U78" s="29">
        <f>Таблица1[[#This Row],[Масло]]</f>
        <v>0</v>
      </c>
      <c r="V78" s="20"/>
      <c r="W78" s="1"/>
      <c r="X78" s="1">
        <f>IFERROR(VLOOKUP(Таблица1[[#This Row],[№ пленки]],Каталог[],2,0),0)</f>
        <v>0</v>
      </c>
    </row>
    <row r="79" spans="1:24" s="3" customFormat="1" ht="45" customHeight="1" x14ac:dyDescent="0.25">
      <c r="A79" s="19" t="s">
        <v>323</v>
      </c>
      <c r="B79" s="19" t="s">
        <v>79</v>
      </c>
      <c r="C79" s="19"/>
      <c r="D79" s="19" t="s">
        <v>16</v>
      </c>
      <c r="E79" s="19"/>
      <c r="F79" s="19">
        <v>0.4</v>
      </c>
      <c r="G79" s="19" t="s">
        <v>417</v>
      </c>
      <c r="H79" s="19" t="s">
        <v>417</v>
      </c>
      <c r="I79" s="19" t="s">
        <v>417</v>
      </c>
      <c r="J79" s="19" t="s">
        <v>464</v>
      </c>
      <c r="K79" s="26">
        <v>0.41</v>
      </c>
      <c r="L79" s="19"/>
      <c r="M79" s="19">
        <v>5</v>
      </c>
      <c r="N79" s="19">
        <v>5</v>
      </c>
      <c r="O79" s="19" t="s">
        <v>792</v>
      </c>
      <c r="P79" s="20" t="str">
        <f>IF(Таблица1[[#This Row],[НАЛИЧИЕ В ПРОГРАММЕ]]=1,"ДА","НЕТ")</f>
        <v>ДА</v>
      </c>
      <c r="Q79" s="20"/>
      <c r="R7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79" s="29">
        <f>Таблица1[[#This Row],[Нагрев]]</f>
        <v>0</v>
      </c>
      <c r="T79" s="29">
        <f>Таблица1[[#This Row],[Кофе]]</f>
        <v>5</v>
      </c>
      <c r="U79" s="29">
        <f>Таблица1[[#This Row],[Масло]]</f>
        <v>5</v>
      </c>
      <c r="V79" s="25"/>
      <c r="W79" s="1"/>
      <c r="X79" s="1">
        <f>IFERROR(VLOOKUP(Таблица1[[#This Row],[№ пленки]],Каталог[],2,0),0)</f>
        <v>1</v>
      </c>
    </row>
    <row r="80" spans="1:24" s="3" customFormat="1" ht="45" customHeight="1" x14ac:dyDescent="0.25">
      <c r="A80" s="19" t="s">
        <v>324</v>
      </c>
      <c r="B80" s="19" t="s">
        <v>80</v>
      </c>
      <c r="C80" s="19" t="s">
        <v>81</v>
      </c>
      <c r="D80" s="19" t="s">
        <v>46</v>
      </c>
      <c r="E80" s="19" t="s">
        <v>50</v>
      </c>
      <c r="F80" s="19">
        <v>0.5</v>
      </c>
      <c r="G80" s="19" t="s">
        <v>420</v>
      </c>
      <c r="H80" s="19" t="s">
        <v>417</v>
      </c>
      <c r="I80" s="19" t="s">
        <v>417</v>
      </c>
      <c r="J80" s="19" t="s">
        <v>465</v>
      </c>
      <c r="K80" s="26">
        <v>0.51</v>
      </c>
      <c r="L80" s="19"/>
      <c r="M80" s="19">
        <v>5</v>
      </c>
      <c r="N80" s="19">
        <v>5</v>
      </c>
      <c r="O80" s="19" t="s">
        <v>792</v>
      </c>
      <c r="P80" s="20" t="str">
        <f>IF(Таблица1[[#This Row],[НАЛИЧИЕ В ПРОГРАММЕ]]=1,"ДА","НЕТ")</f>
        <v>ДА</v>
      </c>
      <c r="Q80" s="20"/>
      <c r="R8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0" s="29">
        <f>Таблица1[[#This Row],[Нагрев]]</f>
        <v>0</v>
      </c>
      <c r="T80" s="29">
        <f>Таблица1[[#This Row],[Кофе]]</f>
        <v>5</v>
      </c>
      <c r="U80" s="29">
        <f>Таблица1[[#This Row],[Масло]]</f>
        <v>5</v>
      </c>
      <c r="V80" s="25"/>
      <c r="W80" s="1"/>
      <c r="X80" s="1">
        <f>IFERROR(VLOOKUP(Таблица1[[#This Row],[№ пленки]],Каталог[],2,0),0)</f>
        <v>1</v>
      </c>
    </row>
    <row r="81" spans="1:24" s="3" customFormat="1" ht="45" customHeight="1" x14ac:dyDescent="0.25">
      <c r="A81" s="19" t="s">
        <v>325</v>
      </c>
      <c r="B81" s="19" t="s">
        <v>82</v>
      </c>
      <c r="C81" s="19" t="s">
        <v>83</v>
      </c>
      <c r="D81" s="19" t="s">
        <v>46</v>
      </c>
      <c r="E81" s="19" t="s">
        <v>50</v>
      </c>
      <c r="F81" s="19">
        <v>0.5</v>
      </c>
      <c r="G81" s="19" t="s">
        <v>420</v>
      </c>
      <c r="H81" s="19" t="s">
        <v>417</v>
      </c>
      <c r="I81" s="19" t="s">
        <v>417</v>
      </c>
      <c r="J81" s="19" t="s">
        <v>465</v>
      </c>
      <c r="K81" s="26">
        <v>0.5</v>
      </c>
      <c r="L81" s="19"/>
      <c r="M81" s="19">
        <v>5</v>
      </c>
      <c r="N81" s="19">
        <v>5</v>
      </c>
      <c r="O81" s="19" t="s">
        <v>792</v>
      </c>
      <c r="P81" s="20" t="str">
        <f>IF(Таблица1[[#This Row],[НАЛИЧИЕ В ПРОГРАММЕ]]=1,"ДА","НЕТ")</f>
        <v>ДА</v>
      </c>
      <c r="Q81" s="20"/>
      <c r="R8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1" s="29">
        <f>Таблица1[[#This Row],[Нагрев]]</f>
        <v>0</v>
      </c>
      <c r="T81" s="29">
        <f>Таблица1[[#This Row],[Кофе]]</f>
        <v>5</v>
      </c>
      <c r="U81" s="29">
        <f>Таблица1[[#This Row],[Масло]]</f>
        <v>5</v>
      </c>
      <c r="V81" s="25"/>
      <c r="W81" s="1"/>
      <c r="X81" s="1">
        <f>IFERROR(VLOOKUP(Таблица1[[#This Row],[№ пленки]],Каталог[],2,0),0)</f>
        <v>1</v>
      </c>
    </row>
    <row r="82" spans="1:24" s="50" customFormat="1" ht="45" customHeight="1" x14ac:dyDescent="0.25">
      <c r="A82" s="29" t="s">
        <v>326</v>
      </c>
      <c r="B82" s="29" t="s">
        <v>845</v>
      </c>
      <c r="C82" s="29" t="s">
        <v>84</v>
      </c>
      <c r="D82" s="29" t="s">
        <v>46</v>
      </c>
      <c r="E82" s="29" t="s">
        <v>50</v>
      </c>
      <c r="F82" s="29">
        <v>0.4</v>
      </c>
      <c r="G82" s="29" t="s">
        <v>417</v>
      </c>
      <c r="H82" s="29" t="s">
        <v>420</v>
      </c>
      <c r="I82" s="29" t="s">
        <v>417</v>
      </c>
      <c r="J82" s="29" t="s">
        <v>492</v>
      </c>
      <c r="K82" s="31">
        <v>0.43</v>
      </c>
      <c r="L82" s="29">
        <v>5</v>
      </c>
      <c r="M82" s="29">
        <v>5</v>
      </c>
      <c r="N82" s="29">
        <v>5</v>
      </c>
      <c r="O82" s="29" t="s">
        <v>792</v>
      </c>
      <c r="P82" s="20" t="str">
        <f>IF(Таблица1[[#This Row],[НАЛИЧИЕ В ПРОГРАММЕ]]=1,"ДА","НЕТ")</f>
        <v>ДА</v>
      </c>
      <c r="Q82" s="29">
        <v>5</v>
      </c>
      <c r="R82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2" s="29">
        <f>Таблица1[[#This Row],[Нагрев]]</f>
        <v>5</v>
      </c>
      <c r="T82" s="29">
        <f>Таблица1[[#This Row],[Кофе]]</f>
        <v>5</v>
      </c>
      <c r="U82" s="29">
        <f>Таблица1[[#This Row],[Масло]]</f>
        <v>5</v>
      </c>
      <c r="V82" s="30" t="e">
        <f ca="1">SUM(Таблица1[[#This Row],[Твердость ИКС]:[Масло ИКС]])/25</f>
        <v>#NAME?</v>
      </c>
      <c r="W82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82" s="1">
        <f>IFERROR(VLOOKUP(Таблица1[[#This Row],[№ пленки]],Каталог[],2,0),0)</f>
        <v>1</v>
      </c>
    </row>
    <row r="83" spans="1:24" s="3" customFormat="1" ht="45" customHeight="1" x14ac:dyDescent="0.25">
      <c r="A83" s="29" t="s">
        <v>549</v>
      </c>
      <c r="B83" s="29" t="s">
        <v>877</v>
      </c>
      <c r="C83" s="29" t="s">
        <v>85</v>
      </c>
      <c r="D83" s="29" t="s">
        <v>86</v>
      </c>
      <c r="E83" s="29" t="s">
        <v>87</v>
      </c>
      <c r="F83" s="29">
        <v>0.36</v>
      </c>
      <c r="G83" s="29" t="s">
        <v>417</v>
      </c>
      <c r="H83" s="29" t="s">
        <v>417</v>
      </c>
      <c r="I83" s="29" t="s">
        <v>417</v>
      </c>
      <c r="J83" s="29" t="s">
        <v>492</v>
      </c>
      <c r="K83" s="31">
        <v>0.36</v>
      </c>
      <c r="L83" s="29">
        <v>1</v>
      </c>
      <c r="M83" s="29">
        <v>5</v>
      </c>
      <c r="N83" s="29">
        <v>5</v>
      </c>
      <c r="O83" s="29">
        <v>1</v>
      </c>
      <c r="P83" s="20" t="str">
        <f>IF(Таблица1[[#This Row],[НАЛИЧИЕ В ПРОГРАММЕ]]=1,"ДА","НЕТ")</f>
        <v>ДА</v>
      </c>
      <c r="Q83" s="29">
        <v>5</v>
      </c>
      <c r="R83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3" s="29">
        <f>Таблица1[[#This Row],[Нагрев]]</f>
        <v>1</v>
      </c>
      <c r="T83" s="29">
        <f>Таблица1[[#This Row],[Кофе]]</f>
        <v>5</v>
      </c>
      <c r="U83" s="29">
        <f>Таблица1[[#This Row],[Масло]]</f>
        <v>5</v>
      </c>
      <c r="V83" s="30" t="e">
        <f ca="1">SUM(Таблица1[[#This Row],[Твердость ИКС]:[Масло ИКС]])/25</f>
        <v>#NAME?</v>
      </c>
      <c r="W83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83" s="1">
        <f>IFERROR(VLOOKUP(Таблица1[[#This Row],[№ пленки]],Каталог[],2,0),0)</f>
        <v>1</v>
      </c>
    </row>
    <row r="84" spans="1:24" s="3" customFormat="1" ht="30" hidden="1" customHeight="1" x14ac:dyDescent="0.25">
      <c r="A84" s="19" t="s">
        <v>327</v>
      </c>
      <c r="B84" s="19" t="s">
        <v>88</v>
      </c>
      <c r="C84" s="19" t="s">
        <v>89</v>
      </c>
      <c r="D84" s="19" t="s">
        <v>16</v>
      </c>
      <c r="E84" s="19" t="s">
        <v>9</v>
      </c>
      <c r="F84" s="19">
        <v>0.18</v>
      </c>
      <c r="G84" s="19"/>
      <c r="H84" s="19"/>
      <c r="I84" s="19"/>
      <c r="J84" s="19"/>
      <c r="K84" s="26"/>
      <c r="L84" s="19"/>
      <c r="M84" s="19"/>
      <c r="N84" s="19"/>
      <c r="O84" s="19"/>
      <c r="P84" s="20" t="str">
        <f>IF(Таблица1[[#This Row],[НАЛИЧИЕ В ПРОГРАММЕ]]=1,"ДА","НЕТ")</f>
        <v>НЕТ</v>
      </c>
      <c r="Q84" s="20"/>
      <c r="R8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4" s="29">
        <f>Таблица1[[#This Row],[Нагрев]]</f>
        <v>0</v>
      </c>
      <c r="T84" s="29">
        <f>Таблица1[[#This Row],[Кофе]]</f>
        <v>0</v>
      </c>
      <c r="U84" s="29">
        <f>Таблица1[[#This Row],[Масло]]</f>
        <v>0</v>
      </c>
      <c r="V84" s="20"/>
      <c r="W84" s="1"/>
      <c r="X84" s="1">
        <f>IFERROR(VLOOKUP(Таблица1[[#This Row],[№ пленки]],Каталог[],2,0),0)</f>
        <v>0</v>
      </c>
    </row>
    <row r="85" spans="1:24" s="3" customFormat="1" ht="30" hidden="1" customHeight="1" x14ac:dyDescent="0.25">
      <c r="A85" s="19" t="s">
        <v>328</v>
      </c>
      <c r="B85" s="19" t="s">
        <v>90</v>
      </c>
      <c r="C85" s="19" t="s">
        <v>91</v>
      </c>
      <c r="D85" s="19" t="s">
        <v>16</v>
      </c>
      <c r="E85" s="19" t="s">
        <v>9</v>
      </c>
      <c r="F85" s="19">
        <v>0.18</v>
      </c>
      <c r="G85" s="19"/>
      <c r="H85" s="19"/>
      <c r="I85" s="19"/>
      <c r="J85" s="19"/>
      <c r="K85" s="26"/>
      <c r="L85" s="19"/>
      <c r="M85" s="19"/>
      <c r="N85" s="19"/>
      <c r="O85" s="19"/>
      <c r="P85" s="20" t="str">
        <f>IF(Таблица1[[#This Row],[НАЛИЧИЕ В ПРОГРАММЕ]]=1,"ДА","НЕТ")</f>
        <v>НЕТ</v>
      </c>
      <c r="Q85" s="20"/>
      <c r="R8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5" s="29">
        <f>Таблица1[[#This Row],[Нагрев]]</f>
        <v>0</v>
      </c>
      <c r="T85" s="29">
        <f>Таблица1[[#This Row],[Кофе]]</f>
        <v>0</v>
      </c>
      <c r="U85" s="29">
        <f>Таблица1[[#This Row],[Масло]]</f>
        <v>0</v>
      </c>
      <c r="V85" s="20"/>
      <c r="W85" s="1"/>
      <c r="X85" s="1">
        <f>IFERROR(VLOOKUP(Таблица1[[#This Row],[№ пленки]],Каталог[],2,0),0)</f>
        <v>0</v>
      </c>
    </row>
    <row r="86" spans="1:24" s="3" customFormat="1" ht="30" hidden="1" customHeight="1" x14ac:dyDescent="0.25">
      <c r="A86" s="19" t="s">
        <v>329</v>
      </c>
      <c r="B86" s="19" t="s">
        <v>92</v>
      </c>
      <c r="C86" s="19" t="s">
        <v>93</v>
      </c>
      <c r="D86" s="19" t="s">
        <v>16</v>
      </c>
      <c r="E86" s="19" t="s">
        <v>9</v>
      </c>
      <c r="F86" s="19">
        <v>0.12</v>
      </c>
      <c r="G86" s="19"/>
      <c r="H86" s="19"/>
      <c r="I86" s="19"/>
      <c r="J86" s="19"/>
      <c r="K86" s="26"/>
      <c r="L86" s="19"/>
      <c r="M86" s="19"/>
      <c r="N86" s="19"/>
      <c r="O86" s="19"/>
      <c r="P86" s="20" t="str">
        <f>IF(Таблица1[[#This Row],[НАЛИЧИЕ В ПРОГРАММЕ]]=1,"ДА","НЕТ")</f>
        <v>НЕТ</v>
      </c>
      <c r="Q86" s="20"/>
      <c r="R8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6" s="29">
        <f>Таблица1[[#This Row],[Нагрев]]</f>
        <v>0</v>
      </c>
      <c r="T86" s="29">
        <f>Таблица1[[#This Row],[Кофе]]</f>
        <v>0</v>
      </c>
      <c r="U86" s="29">
        <f>Таблица1[[#This Row],[Масло]]</f>
        <v>0</v>
      </c>
      <c r="V86" s="20"/>
      <c r="W86" s="1"/>
      <c r="X86" s="1">
        <f>IFERROR(VLOOKUP(Таблица1[[#This Row],[№ пленки]],Каталог[],2,0),0)</f>
        <v>0</v>
      </c>
    </row>
    <row r="87" spans="1:24" s="3" customFormat="1" ht="30" hidden="1" customHeight="1" x14ac:dyDescent="0.25">
      <c r="A87" s="19" t="s">
        <v>330</v>
      </c>
      <c r="B87" s="19" t="s">
        <v>94</v>
      </c>
      <c r="C87" s="19" t="s">
        <v>95</v>
      </c>
      <c r="D87" s="19" t="s">
        <v>96</v>
      </c>
      <c r="E87" s="19" t="s">
        <v>97</v>
      </c>
      <c r="F87" s="19">
        <v>0.14499999999999999</v>
      </c>
      <c r="G87" s="19"/>
      <c r="H87" s="19"/>
      <c r="I87" s="19"/>
      <c r="J87" s="19"/>
      <c r="K87" s="26"/>
      <c r="L87" s="19"/>
      <c r="M87" s="19"/>
      <c r="N87" s="19"/>
      <c r="O87" s="19"/>
      <c r="P87" s="20" t="str">
        <f>IF(Таблица1[[#This Row],[НАЛИЧИЕ В ПРОГРАММЕ]]=1,"ДА","НЕТ")</f>
        <v>НЕТ</v>
      </c>
      <c r="Q87" s="20"/>
      <c r="R8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7" s="29">
        <f>Таблица1[[#This Row],[Нагрев]]</f>
        <v>0</v>
      </c>
      <c r="T87" s="29">
        <f>Таблица1[[#This Row],[Кофе]]</f>
        <v>0</v>
      </c>
      <c r="U87" s="29">
        <f>Таблица1[[#This Row],[Масло]]</f>
        <v>0</v>
      </c>
      <c r="V87" s="20"/>
      <c r="W87" s="1"/>
      <c r="X87" s="1">
        <f>IFERROR(VLOOKUP(Таблица1[[#This Row],[№ пленки]],Каталог[],2,0),0)</f>
        <v>0</v>
      </c>
    </row>
    <row r="88" spans="1:24" s="3" customFormat="1" ht="30" hidden="1" customHeight="1" x14ac:dyDescent="0.25">
      <c r="A88" s="19" t="s">
        <v>331</v>
      </c>
      <c r="B88" s="19" t="s">
        <v>98</v>
      </c>
      <c r="C88" s="19" t="s">
        <v>99</v>
      </c>
      <c r="D88" s="19" t="s">
        <v>100</v>
      </c>
      <c r="E88" s="19" t="s">
        <v>101</v>
      </c>
      <c r="F88" s="19">
        <v>0.18</v>
      </c>
      <c r="G88" s="19"/>
      <c r="H88" s="19"/>
      <c r="I88" s="19"/>
      <c r="J88" s="19"/>
      <c r="K88" s="26"/>
      <c r="L88" s="19"/>
      <c r="M88" s="19"/>
      <c r="N88" s="19"/>
      <c r="O88" s="19"/>
      <c r="P88" s="20" t="str">
        <f>IF(Таблица1[[#This Row],[НАЛИЧИЕ В ПРОГРАММЕ]]=1,"ДА","НЕТ")</f>
        <v>НЕТ</v>
      </c>
      <c r="Q88" s="20"/>
      <c r="R8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8" s="29">
        <f>Таблица1[[#This Row],[Нагрев]]</f>
        <v>0</v>
      </c>
      <c r="T88" s="29">
        <f>Таблица1[[#This Row],[Кофе]]</f>
        <v>0</v>
      </c>
      <c r="U88" s="29">
        <f>Таблица1[[#This Row],[Масло]]</f>
        <v>0</v>
      </c>
      <c r="V88" s="20"/>
      <c r="W88" s="1"/>
      <c r="X88" s="1">
        <f>IFERROR(VLOOKUP(Таблица1[[#This Row],[№ пленки]],Каталог[],2,0),0)</f>
        <v>0</v>
      </c>
    </row>
    <row r="89" spans="1:24" s="3" customFormat="1" ht="30" hidden="1" customHeight="1" x14ac:dyDescent="0.25">
      <c r="A89" s="19" t="s">
        <v>332</v>
      </c>
      <c r="B89" s="19" t="s">
        <v>102</v>
      </c>
      <c r="C89" s="19" t="s">
        <v>103</v>
      </c>
      <c r="D89" s="19" t="s">
        <v>104</v>
      </c>
      <c r="E89" s="19" t="s">
        <v>97</v>
      </c>
      <c r="F89" s="19">
        <v>0.18</v>
      </c>
      <c r="G89" s="19"/>
      <c r="H89" s="19"/>
      <c r="I89" s="19"/>
      <c r="J89" s="19"/>
      <c r="K89" s="26"/>
      <c r="L89" s="19"/>
      <c r="M89" s="19"/>
      <c r="N89" s="19"/>
      <c r="O89" s="19"/>
      <c r="P89" s="20" t="str">
        <f>IF(Таблица1[[#This Row],[НАЛИЧИЕ В ПРОГРАММЕ]]=1,"ДА","НЕТ")</f>
        <v>НЕТ</v>
      </c>
      <c r="Q89" s="20"/>
      <c r="R8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89" s="29">
        <f>Таблица1[[#This Row],[Нагрев]]</f>
        <v>0</v>
      </c>
      <c r="T89" s="29">
        <f>Таблица1[[#This Row],[Кофе]]</f>
        <v>0</v>
      </c>
      <c r="U89" s="29">
        <f>Таблица1[[#This Row],[Масло]]</f>
        <v>0</v>
      </c>
      <c r="V89" s="20"/>
      <c r="W89" s="1"/>
      <c r="X89" s="1">
        <f>IFERROR(VLOOKUP(Таблица1[[#This Row],[№ пленки]],Каталог[],2,0),0)</f>
        <v>0</v>
      </c>
    </row>
    <row r="90" spans="1:24" s="3" customFormat="1" ht="45" hidden="1" customHeight="1" x14ac:dyDescent="0.25">
      <c r="A90" s="19" t="s">
        <v>333</v>
      </c>
      <c r="B90" s="19" t="s">
        <v>105</v>
      </c>
      <c r="C90" s="19" t="s">
        <v>106</v>
      </c>
      <c r="D90" s="19" t="s">
        <v>107</v>
      </c>
      <c r="E90" s="19" t="s">
        <v>108</v>
      </c>
      <c r="F90" s="19">
        <v>0.15</v>
      </c>
      <c r="G90" s="19"/>
      <c r="H90" s="19"/>
      <c r="I90" s="19"/>
      <c r="J90" s="19" t="s">
        <v>492</v>
      </c>
      <c r="K90" s="26"/>
      <c r="L90" s="19"/>
      <c r="M90" s="19"/>
      <c r="N90" s="19"/>
      <c r="O90" s="19"/>
      <c r="P90" s="20" t="str">
        <f>IF(Таблица1[[#This Row],[НАЛИЧИЕ В ПРОГРАММЕ]]=1,"ДА","НЕТ")</f>
        <v>НЕТ</v>
      </c>
      <c r="Q90" s="20"/>
      <c r="R9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0" s="29">
        <f>Таблица1[[#This Row],[Нагрев]]</f>
        <v>0</v>
      </c>
      <c r="T90" s="29">
        <f>Таблица1[[#This Row],[Кофе]]</f>
        <v>0</v>
      </c>
      <c r="U90" s="29">
        <f>Таблица1[[#This Row],[Масло]]</f>
        <v>0</v>
      </c>
      <c r="V90" s="25"/>
      <c r="W90" s="1"/>
      <c r="X90" s="1">
        <f>IFERROR(VLOOKUP(Таблица1[[#This Row],[№ пленки]],Каталог[],2,0),0)</f>
        <v>0</v>
      </c>
    </row>
    <row r="91" spans="1:24" s="3" customFormat="1" ht="30" hidden="1" customHeight="1" x14ac:dyDescent="0.25">
      <c r="A91" s="19" t="s">
        <v>334</v>
      </c>
      <c r="B91" s="19" t="s">
        <v>109</v>
      </c>
      <c r="C91" s="19" t="s">
        <v>110</v>
      </c>
      <c r="D91" s="19" t="s">
        <v>104</v>
      </c>
      <c r="E91" s="19" t="s">
        <v>111</v>
      </c>
      <c r="F91" s="19">
        <v>0.15</v>
      </c>
      <c r="G91" s="19"/>
      <c r="H91" s="19"/>
      <c r="I91" s="19"/>
      <c r="J91" s="19"/>
      <c r="K91" s="26"/>
      <c r="L91" s="19"/>
      <c r="M91" s="19"/>
      <c r="N91" s="19"/>
      <c r="O91" s="19"/>
      <c r="P91" s="20" t="str">
        <f>IF(Таблица1[[#This Row],[НАЛИЧИЕ В ПРОГРАММЕ]]=1,"ДА","НЕТ")</f>
        <v>НЕТ</v>
      </c>
      <c r="Q91" s="20"/>
      <c r="R9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1" s="29">
        <f>Таблица1[[#This Row],[Нагрев]]</f>
        <v>0</v>
      </c>
      <c r="T91" s="29">
        <f>Таблица1[[#This Row],[Кофе]]</f>
        <v>0</v>
      </c>
      <c r="U91" s="29">
        <f>Таблица1[[#This Row],[Масло]]</f>
        <v>0</v>
      </c>
      <c r="V91" s="20"/>
      <c r="W91" s="1"/>
      <c r="X91" s="1">
        <f>IFERROR(VLOOKUP(Таблица1[[#This Row],[№ пленки]],Каталог[],2,0),0)</f>
        <v>0</v>
      </c>
    </row>
    <row r="92" spans="1:24" s="3" customFormat="1" ht="30" hidden="1" customHeight="1" x14ac:dyDescent="0.25">
      <c r="A92" s="19" t="s">
        <v>335</v>
      </c>
      <c r="B92" s="19" t="s">
        <v>112</v>
      </c>
      <c r="C92" s="19" t="s">
        <v>113</v>
      </c>
      <c r="D92" s="19" t="s">
        <v>114</v>
      </c>
      <c r="E92" s="19" t="s">
        <v>115</v>
      </c>
      <c r="F92" s="19">
        <v>0.16</v>
      </c>
      <c r="G92" s="19"/>
      <c r="H92" s="19"/>
      <c r="I92" s="19"/>
      <c r="J92" s="19"/>
      <c r="K92" s="26"/>
      <c r="L92" s="19"/>
      <c r="M92" s="19"/>
      <c r="N92" s="19"/>
      <c r="O92" s="19"/>
      <c r="P92" s="20" t="str">
        <f>IF(Таблица1[[#This Row],[НАЛИЧИЕ В ПРОГРАММЕ]]=1,"ДА","НЕТ")</f>
        <v>НЕТ</v>
      </c>
      <c r="Q92" s="20"/>
      <c r="R9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2" s="29">
        <f>Таблица1[[#This Row],[Нагрев]]</f>
        <v>0</v>
      </c>
      <c r="T92" s="29">
        <f>Таблица1[[#This Row],[Кофе]]</f>
        <v>0</v>
      </c>
      <c r="U92" s="29">
        <f>Таблица1[[#This Row],[Масло]]</f>
        <v>0</v>
      </c>
      <c r="V92" s="20"/>
      <c r="W92" s="1"/>
      <c r="X92" s="1">
        <f>IFERROR(VLOOKUP(Таблица1[[#This Row],[№ пленки]],Каталог[],2,0),0)</f>
        <v>0</v>
      </c>
    </row>
    <row r="93" spans="1:24" s="3" customFormat="1" ht="30" hidden="1" customHeight="1" x14ac:dyDescent="0.25">
      <c r="A93" s="19" t="s">
        <v>336</v>
      </c>
      <c r="B93" s="19" t="s">
        <v>116</v>
      </c>
      <c r="C93" s="19" t="s">
        <v>117</v>
      </c>
      <c r="D93" s="19" t="s">
        <v>104</v>
      </c>
      <c r="E93" s="19" t="s">
        <v>118</v>
      </c>
      <c r="F93" s="19">
        <v>0.12</v>
      </c>
      <c r="G93" s="19"/>
      <c r="H93" s="19"/>
      <c r="I93" s="19"/>
      <c r="J93" s="19"/>
      <c r="K93" s="26"/>
      <c r="L93" s="19"/>
      <c r="M93" s="19"/>
      <c r="N93" s="19"/>
      <c r="O93" s="19"/>
      <c r="P93" s="20" t="str">
        <f>IF(Таблица1[[#This Row],[НАЛИЧИЕ В ПРОГРАММЕ]]=1,"ДА","НЕТ")</f>
        <v>НЕТ</v>
      </c>
      <c r="Q93" s="20"/>
      <c r="R93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3" s="29">
        <f>Таблица1[[#This Row],[Нагрев]]</f>
        <v>0</v>
      </c>
      <c r="T93" s="29">
        <f>Таблица1[[#This Row],[Кофе]]</f>
        <v>0</v>
      </c>
      <c r="U93" s="29">
        <f>Таблица1[[#This Row],[Масло]]</f>
        <v>0</v>
      </c>
      <c r="V93" s="20"/>
      <c r="W93" s="1"/>
      <c r="X93" s="1">
        <f>IFERROR(VLOOKUP(Таблица1[[#This Row],[№ пленки]],Каталог[],2,0),0)</f>
        <v>0</v>
      </c>
    </row>
    <row r="94" spans="1:24" s="3" customFormat="1" ht="30" hidden="1" customHeight="1" x14ac:dyDescent="0.25">
      <c r="A94" s="19" t="s">
        <v>337</v>
      </c>
      <c r="B94" s="19" t="s">
        <v>119</v>
      </c>
      <c r="C94" s="19" t="s">
        <v>120</v>
      </c>
      <c r="D94" s="19" t="s">
        <v>104</v>
      </c>
      <c r="E94" s="19" t="s">
        <v>118</v>
      </c>
      <c r="F94" s="19">
        <v>0.12</v>
      </c>
      <c r="G94" s="19"/>
      <c r="H94" s="19"/>
      <c r="I94" s="19"/>
      <c r="J94" s="19"/>
      <c r="K94" s="26"/>
      <c r="L94" s="19"/>
      <c r="M94" s="19"/>
      <c r="N94" s="19"/>
      <c r="O94" s="19"/>
      <c r="P94" s="20" t="str">
        <f>IF(Таблица1[[#This Row],[НАЛИЧИЕ В ПРОГРАММЕ]]=1,"ДА","НЕТ")</f>
        <v>НЕТ</v>
      </c>
      <c r="Q94" s="20"/>
      <c r="R9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4" s="29">
        <f>Таблица1[[#This Row],[Нагрев]]</f>
        <v>0</v>
      </c>
      <c r="T94" s="29">
        <f>Таблица1[[#This Row],[Кофе]]</f>
        <v>0</v>
      </c>
      <c r="U94" s="29">
        <f>Таблица1[[#This Row],[Масло]]</f>
        <v>0</v>
      </c>
      <c r="V94" s="20"/>
      <c r="W94" s="1"/>
      <c r="X94" s="1">
        <f>IFERROR(VLOOKUP(Таблица1[[#This Row],[№ пленки]],Каталог[],2,0),0)</f>
        <v>0</v>
      </c>
    </row>
    <row r="95" spans="1:24" s="3" customFormat="1" ht="30" hidden="1" customHeight="1" x14ac:dyDescent="0.25">
      <c r="A95" s="19" t="s">
        <v>338</v>
      </c>
      <c r="B95" s="19" t="s">
        <v>121</v>
      </c>
      <c r="C95" s="19" t="s">
        <v>122</v>
      </c>
      <c r="D95" s="19" t="s">
        <v>104</v>
      </c>
      <c r="E95" s="19" t="s">
        <v>118</v>
      </c>
      <c r="F95" s="19">
        <v>0.12</v>
      </c>
      <c r="G95" s="19"/>
      <c r="H95" s="19"/>
      <c r="I95" s="19"/>
      <c r="J95" s="19"/>
      <c r="K95" s="26"/>
      <c r="L95" s="19"/>
      <c r="M95" s="19"/>
      <c r="N95" s="19"/>
      <c r="O95" s="19"/>
      <c r="P95" s="20" t="str">
        <f>IF(Таблица1[[#This Row],[НАЛИЧИЕ В ПРОГРАММЕ]]=1,"ДА","НЕТ")</f>
        <v>НЕТ</v>
      </c>
      <c r="Q95" s="20"/>
      <c r="R9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5" s="29">
        <f>Таблица1[[#This Row],[Нагрев]]</f>
        <v>0</v>
      </c>
      <c r="T95" s="29">
        <f>Таблица1[[#This Row],[Кофе]]</f>
        <v>0</v>
      </c>
      <c r="U95" s="29">
        <f>Таблица1[[#This Row],[Масло]]</f>
        <v>0</v>
      </c>
      <c r="V95" s="20"/>
      <c r="W95" s="1"/>
      <c r="X95" s="1">
        <f>IFERROR(VLOOKUP(Таблица1[[#This Row],[№ пленки]],Каталог[],2,0),0)</f>
        <v>0</v>
      </c>
    </row>
    <row r="96" spans="1:24" s="3" customFormat="1" ht="30" hidden="1" customHeight="1" x14ac:dyDescent="0.25">
      <c r="A96" s="19" t="s">
        <v>339</v>
      </c>
      <c r="B96" s="19" t="s">
        <v>123</v>
      </c>
      <c r="C96" s="19" t="s">
        <v>124</v>
      </c>
      <c r="D96" s="19" t="s">
        <v>125</v>
      </c>
      <c r="E96" s="19">
        <v>10000</v>
      </c>
      <c r="F96" s="19">
        <v>7.0000000000000007E-2</v>
      </c>
      <c r="G96" s="19"/>
      <c r="H96" s="19"/>
      <c r="I96" s="19"/>
      <c r="J96" s="19"/>
      <c r="K96" s="26"/>
      <c r="L96" s="19"/>
      <c r="M96" s="19"/>
      <c r="N96" s="19"/>
      <c r="O96" s="19"/>
      <c r="P96" s="20" t="str">
        <f>IF(Таблица1[[#This Row],[НАЛИЧИЕ В ПРОГРАММЕ]]=1,"ДА","НЕТ")</f>
        <v>НЕТ</v>
      </c>
      <c r="Q96" s="20"/>
      <c r="R9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6" s="29">
        <f>Таблица1[[#This Row],[Нагрев]]</f>
        <v>0</v>
      </c>
      <c r="T96" s="29">
        <f>Таблица1[[#This Row],[Кофе]]</f>
        <v>0</v>
      </c>
      <c r="U96" s="29">
        <f>Таблица1[[#This Row],[Масло]]</f>
        <v>0</v>
      </c>
      <c r="V96" s="20"/>
      <c r="W96" s="1"/>
      <c r="X96" s="1">
        <f>IFERROR(VLOOKUP(Таблица1[[#This Row],[№ пленки]],Каталог[],2,0),0)</f>
        <v>0</v>
      </c>
    </row>
    <row r="97" spans="1:24" s="3" customFormat="1" ht="30" hidden="1" customHeight="1" x14ac:dyDescent="0.25">
      <c r="A97" s="19" t="s">
        <v>340</v>
      </c>
      <c r="B97" s="19" t="s">
        <v>126</v>
      </c>
      <c r="C97" s="19" t="s">
        <v>127</v>
      </c>
      <c r="D97" s="19" t="s">
        <v>128</v>
      </c>
      <c r="E97" s="19" t="s">
        <v>129</v>
      </c>
      <c r="F97" s="19">
        <v>0.12</v>
      </c>
      <c r="G97" s="19"/>
      <c r="H97" s="19"/>
      <c r="I97" s="19"/>
      <c r="J97" s="19"/>
      <c r="K97" s="26"/>
      <c r="L97" s="19"/>
      <c r="M97" s="19"/>
      <c r="N97" s="19"/>
      <c r="O97" s="19"/>
      <c r="P97" s="20" t="str">
        <f>IF(Таблица1[[#This Row],[НАЛИЧИЕ В ПРОГРАММЕ]]=1,"ДА","НЕТ")</f>
        <v>НЕТ</v>
      </c>
      <c r="Q97" s="20"/>
      <c r="R9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7" s="29">
        <f>Таблица1[[#This Row],[Нагрев]]</f>
        <v>0</v>
      </c>
      <c r="T97" s="29">
        <f>Таблица1[[#This Row],[Кофе]]</f>
        <v>0</v>
      </c>
      <c r="U97" s="29">
        <f>Таблица1[[#This Row],[Масло]]</f>
        <v>0</v>
      </c>
      <c r="V97" s="20"/>
      <c r="W97" s="1"/>
      <c r="X97" s="1">
        <f>IFERROR(VLOOKUP(Таблица1[[#This Row],[№ пленки]],Каталог[],2,0),0)</f>
        <v>0</v>
      </c>
    </row>
    <row r="98" spans="1:24" s="3" customFormat="1" ht="30" hidden="1" customHeight="1" x14ac:dyDescent="0.25">
      <c r="A98" s="19" t="s">
        <v>341</v>
      </c>
      <c r="B98" s="19" t="s">
        <v>130</v>
      </c>
      <c r="C98" s="19" t="s">
        <v>131</v>
      </c>
      <c r="D98" s="19" t="s">
        <v>128</v>
      </c>
      <c r="E98" s="19" t="s">
        <v>129</v>
      </c>
      <c r="F98" s="19">
        <v>0.12</v>
      </c>
      <c r="G98" s="19"/>
      <c r="H98" s="19"/>
      <c r="I98" s="19"/>
      <c r="J98" s="19"/>
      <c r="K98" s="26"/>
      <c r="L98" s="19"/>
      <c r="M98" s="19"/>
      <c r="N98" s="19"/>
      <c r="O98" s="19"/>
      <c r="P98" s="20" t="str">
        <f>IF(Таблица1[[#This Row],[НАЛИЧИЕ В ПРОГРАММЕ]]=1,"ДА","НЕТ")</f>
        <v>НЕТ</v>
      </c>
      <c r="Q98" s="20"/>
      <c r="R9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8" s="29">
        <f>Таблица1[[#This Row],[Нагрев]]</f>
        <v>0</v>
      </c>
      <c r="T98" s="29">
        <f>Таблица1[[#This Row],[Кофе]]</f>
        <v>0</v>
      </c>
      <c r="U98" s="29">
        <f>Таблица1[[#This Row],[Масло]]</f>
        <v>0</v>
      </c>
      <c r="V98" s="20"/>
      <c r="W98" s="1"/>
      <c r="X98" s="1">
        <f>IFERROR(VLOOKUP(Таблица1[[#This Row],[№ пленки]],Каталог[],2,0),0)</f>
        <v>0</v>
      </c>
    </row>
    <row r="99" spans="1:24" s="3" customFormat="1" ht="30" hidden="1" customHeight="1" x14ac:dyDescent="0.25">
      <c r="A99" s="19" t="s">
        <v>342</v>
      </c>
      <c r="B99" s="19" t="s">
        <v>132</v>
      </c>
      <c r="C99" s="19" t="s">
        <v>133</v>
      </c>
      <c r="D99" s="19" t="s">
        <v>125</v>
      </c>
      <c r="E99" s="19">
        <v>10000</v>
      </c>
      <c r="F99" s="19">
        <v>0.09</v>
      </c>
      <c r="G99" s="19"/>
      <c r="H99" s="19"/>
      <c r="I99" s="19"/>
      <c r="J99" s="19"/>
      <c r="K99" s="26"/>
      <c r="L99" s="19"/>
      <c r="M99" s="19"/>
      <c r="N99" s="19"/>
      <c r="O99" s="19"/>
      <c r="P99" s="20" t="str">
        <f>IF(Таблица1[[#This Row],[НАЛИЧИЕ В ПРОГРАММЕ]]=1,"ДА","НЕТ")</f>
        <v>НЕТ</v>
      </c>
      <c r="Q99" s="20"/>
      <c r="R9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99" s="29">
        <f>Таблица1[[#This Row],[Нагрев]]</f>
        <v>0</v>
      </c>
      <c r="T99" s="29">
        <f>Таблица1[[#This Row],[Кофе]]</f>
        <v>0</v>
      </c>
      <c r="U99" s="29">
        <f>Таблица1[[#This Row],[Масло]]</f>
        <v>0</v>
      </c>
      <c r="V99" s="20"/>
      <c r="W99" s="1"/>
      <c r="X99" s="1">
        <f>IFERROR(VLOOKUP(Таблица1[[#This Row],[№ пленки]],Каталог[],2,0),0)</f>
        <v>0</v>
      </c>
    </row>
    <row r="100" spans="1:24" s="3" customFormat="1" ht="30" hidden="1" customHeight="1" x14ac:dyDescent="0.25">
      <c r="A100" s="19" t="s">
        <v>343</v>
      </c>
      <c r="B100" s="19" t="s">
        <v>134</v>
      </c>
      <c r="C100" s="19" t="s">
        <v>135</v>
      </c>
      <c r="D100" s="19" t="s">
        <v>22</v>
      </c>
      <c r="E100" s="19" t="s">
        <v>23</v>
      </c>
      <c r="F100" s="19">
        <v>0.35</v>
      </c>
      <c r="G100" s="19"/>
      <c r="H100" s="19"/>
      <c r="I100" s="19"/>
      <c r="J100" s="19"/>
      <c r="K100" s="26"/>
      <c r="L100" s="19"/>
      <c r="M100" s="19"/>
      <c r="N100" s="19"/>
      <c r="O100" s="19"/>
      <c r="P100" s="20" t="str">
        <f>IF(Таблица1[[#This Row],[НАЛИЧИЕ В ПРОГРАММЕ]]=1,"ДА","НЕТ")</f>
        <v>НЕТ</v>
      </c>
      <c r="Q100" s="20"/>
      <c r="R10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0" s="29">
        <f>Таблица1[[#This Row],[Нагрев]]</f>
        <v>0</v>
      </c>
      <c r="T100" s="29">
        <f>Таблица1[[#This Row],[Кофе]]</f>
        <v>0</v>
      </c>
      <c r="U100" s="29">
        <f>Таблица1[[#This Row],[Масло]]</f>
        <v>0</v>
      </c>
      <c r="V100" s="20"/>
      <c r="W100" s="1"/>
      <c r="X100" s="1">
        <f>IFERROR(VLOOKUP(Таблица1[[#This Row],[№ пленки]],Каталог[],2,0),0)</f>
        <v>0</v>
      </c>
    </row>
    <row r="101" spans="1:24" s="3" customFormat="1" ht="45" customHeight="1" x14ac:dyDescent="0.25">
      <c r="A101" s="19" t="s">
        <v>344</v>
      </c>
      <c r="B101" s="19" t="s">
        <v>136</v>
      </c>
      <c r="C101" s="19" t="s">
        <v>137</v>
      </c>
      <c r="D101" s="19" t="s">
        <v>22</v>
      </c>
      <c r="E101" s="19" t="s">
        <v>23</v>
      </c>
      <c r="F101" s="19">
        <v>0.35</v>
      </c>
      <c r="G101" s="19" t="s">
        <v>417</v>
      </c>
      <c r="H101" s="19" t="s">
        <v>417</v>
      </c>
      <c r="I101" s="19" t="s">
        <v>417</v>
      </c>
      <c r="J101" s="19" t="s">
        <v>464</v>
      </c>
      <c r="K101" s="26">
        <v>0.33</v>
      </c>
      <c r="L101" s="19"/>
      <c r="M101" s="19">
        <v>5</v>
      </c>
      <c r="N101" s="19">
        <v>5</v>
      </c>
      <c r="O101" s="19" t="s">
        <v>792</v>
      </c>
      <c r="P101" s="20" t="str">
        <f>IF(Таблица1[[#This Row],[НАЛИЧИЕ В ПРОГРАММЕ]]=1,"ДА","НЕТ")</f>
        <v>ДА</v>
      </c>
      <c r="Q101" s="20"/>
      <c r="R10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1" s="29">
        <f>Таблица1[[#This Row],[Нагрев]]</f>
        <v>0</v>
      </c>
      <c r="T101" s="29">
        <f>Таблица1[[#This Row],[Кофе]]</f>
        <v>5</v>
      </c>
      <c r="U101" s="29">
        <f>Таблица1[[#This Row],[Масло]]</f>
        <v>5</v>
      </c>
      <c r="V101" s="25"/>
      <c r="W101" s="1"/>
      <c r="X101" s="1">
        <f>IFERROR(VLOOKUP(Таблица1[[#This Row],[№ пленки]],Каталог[],2,0),0)</f>
        <v>1</v>
      </c>
    </row>
    <row r="102" spans="1:24" s="3" customFormat="1" ht="45" customHeight="1" x14ac:dyDescent="0.25">
      <c r="A102" s="19" t="s">
        <v>345</v>
      </c>
      <c r="B102" s="19" t="s">
        <v>138</v>
      </c>
      <c r="C102" s="19" t="s">
        <v>139</v>
      </c>
      <c r="D102" s="19" t="s">
        <v>22</v>
      </c>
      <c r="E102" s="19" t="s">
        <v>23</v>
      </c>
      <c r="F102" s="19">
        <v>0.35</v>
      </c>
      <c r="G102" s="19" t="s">
        <v>417</v>
      </c>
      <c r="H102" s="19" t="s">
        <v>417</v>
      </c>
      <c r="I102" s="19" t="s">
        <v>417</v>
      </c>
      <c r="J102" s="19" t="s">
        <v>465</v>
      </c>
      <c r="K102" s="26">
        <v>0.33</v>
      </c>
      <c r="L102" s="19"/>
      <c r="M102" s="19">
        <v>5</v>
      </c>
      <c r="N102" s="19">
        <v>5</v>
      </c>
      <c r="O102" s="19" t="s">
        <v>792</v>
      </c>
      <c r="P102" s="20" t="str">
        <f>IF(Таблица1[[#This Row],[НАЛИЧИЕ В ПРОГРАММЕ]]=1,"ДА","НЕТ")</f>
        <v>ДА</v>
      </c>
      <c r="Q102" s="20"/>
      <c r="R10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2" s="29">
        <f>Таблица1[[#This Row],[Нагрев]]</f>
        <v>0</v>
      </c>
      <c r="T102" s="29">
        <f>Таблица1[[#This Row],[Кофе]]</f>
        <v>5</v>
      </c>
      <c r="U102" s="29">
        <f>Таблица1[[#This Row],[Масло]]</f>
        <v>5</v>
      </c>
      <c r="V102" s="25"/>
      <c r="W102" s="1"/>
      <c r="X102" s="1">
        <f>IFERROR(VLOOKUP(Таблица1[[#This Row],[№ пленки]],Каталог[],2,0),0)</f>
        <v>1</v>
      </c>
    </row>
    <row r="103" spans="1:24" s="8" customFormat="1" ht="45" customHeight="1" x14ac:dyDescent="0.25">
      <c r="A103" s="64" t="s">
        <v>346</v>
      </c>
      <c r="B103" s="64" t="s">
        <v>140</v>
      </c>
      <c r="C103" s="64" t="s">
        <v>141</v>
      </c>
      <c r="D103" s="64" t="s">
        <v>46</v>
      </c>
      <c r="E103" s="64" t="s">
        <v>50</v>
      </c>
      <c r="F103" s="64">
        <v>0.42</v>
      </c>
      <c r="G103" s="64" t="s">
        <v>417</v>
      </c>
      <c r="H103" s="64" t="s">
        <v>420</v>
      </c>
      <c r="I103" s="64" t="s">
        <v>417</v>
      </c>
      <c r="J103" s="64" t="s">
        <v>492</v>
      </c>
      <c r="K103" s="65">
        <v>0.39</v>
      </c>
      <c r="L103" s="64">
        <v>4</v>
      </c>
      <c r="M103" s="64">
        <v>5</v>
      </c>
      <c r="N103" s="64">
        <v>5</v>
      </c>
      <c r="O103" s="64" t="s">
        <v>792</v>
      </c>
      <c r="P103" s="64" t="str">
        <f>IF(Таблица1[[#This Row],[НАЛИЧИЕ В ПРОГРАММЕ]]=1,"ДА","НЕТ")</f>
        <v>ДА</v>
      </c>
      <c r="Q103" s="64">
        <v>5</v>
      </c>
      <c r="R103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3" s="64">
        <f>Таблица1[[#This Row],[Нагрев]]</f>
        <v>4</v>
      </c>
      <c r="T103" s="64">
        <f>Таблица1[[#This Row],[Кофе]]</f>
        <v>5</v>
      </c>
      <c r="U103" s="64">
        <f>Таблица1[[#This Row],[Масло]]</f>
        <v>5</v>
      </c>
      <c r="V103" s="30" t="e">
        <f ca="1">SUM(Таблица1[[#This Row],[Твердость ИКС]:[Масло ИКС]])/25</f>
        <v>#NAME?</v>
      </c>
      <c r="W103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03" s="5">
        <f>IFERROR(VLOOKUP(Таблица1[[#This Row],[№ пленки]],Каталог[],2,0),0)</f>
        <v>1</v>
      </c>
    </row>
    <row r="104" spans="1:24" s="3" customFormat="1" ht="30" hidden="1" customHeight="1" x14ac:dyDescent="0.25">
      <c r="A104" s="19" t="s">
        <v>347</v>
      </c>
      <c r="B104" s="19" t="s">
        <v>142</v>
      </c>
      <c r="C104" s="19" t="s">
        <v>143</v>
      </c>
      <c r="D104" s="19" t="s">
        <v>22</v>
      </c>
      <c r="E104" s="19" t="s">
        <v>9</v>
      </c>
      <c r="F104" s="19">
        <v>0.35</v>
      </c>
      <c r="G104" s="19"/>
      <c r="H104" s="19"/>
      <c r="I104" s="19"/>
      <c r="J104" s="19"/>
      <c r="K104" s="26"/>
      <c r="L104" s="19"/>
      <c r="M104" s="19"/>
      <c r="N104" s="19"/>
      <c r="O104" s="19"/>
      <c r="P104" s="20" t="str">
        <f>IF(Таблица1[[#This Row],[НАЛИЧИЕ В ПРОГРАММЕ]]=1,"ДА","НЕТ")</f>
        <v>НЕТ</v>
      </c>
      <c r="Q104" s="20"/>
      <c r="R10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4" s="29">
        <f>Таблица1[[#This Row],[Нагрев]]</f>
        <v>0</v>
      </c>
      <c r="T104" s="29">
        <f>Таблица1[[#This Row],[Кофе]]</f>
        <v>0</v>
      </c>
      <c r="U104" s="29">
        <f>Таблица1[[#This Row],[Масло]]</f>
        <v>0</v>
      </c>
      <c r="V104" s="20"/>
      <c r="W104" s="1"/>
      <c r="X104" s="1">
        <f>IFERROR(VLOOKUP(Таблица1[[#This Row],[№ пленки]],Каталог[],2,0),0)</f>
        <v>0</v>
      </c>
    </row>
    <row r="105" spans="1:24" s="3" customFormat="1" ht="30" hidden="1" customHeight="1" x14ac:dyDescent="0.25">
      <c r="A105" s="19" t="s">
        <v>348</v>
      </c>
      <c r="B105" s="19" t="s">
        <v>144</v>
      </c>
      <c r="C105" s="19" t="s">
        <v>145</v>
      </c>
      <c r="D105" s="19" t="s">
        <v>22</v>
      </c>
      <c r="E105" s="19" t="s">
        <v>9</v>
      </c>
      <c r="F105" s="19">
        <v>0.35</v>
      </c>
      <c r="G105" s="19"/>
      <c r="H105" s="19"/>
      <c r="I105" s="19"/>
      <c r="J105" s="19"/>
      <c r="K105" s="26"/>
      <c r="L105" s="19"/>
      <c r="M105" s="19"/>
      <c r="N105" s="19"/>
      <c r="O105" s="19"/>
      <c r="P105" s="20" t="str">
        <f>IF(Таблица1[[#This Row],[НАЛИЧИЕ В ПРОГРАММЕ]]=1,"ДА","НЕТ")</f>
        <v>НЕТ</v>
      </c>
      <c r="Q105" s="20"/>
      <c r="R10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5" s="29">
        <f>Таблица1[[#This Row],[Нагрев]]</f>
        <v>0</v>
      </c>
      <c r="T105" s="29">
        <f>Таблица1[[#This Row],[Кофе]]</f>
        <v>0</v>
      </c>
      <c r="U105" s="29">
        <f>Таблица1[[#This Row],[Масло]]</f>
        <v>0</v>
      </c>
      <c r="V105" s="20"/>
      <c r="W105" s="1"/>
      <c r="X105" s="1">
        <f>IFERROR(VLOOKUP(Таблица1[[#This Row],[№ пленки]],Каталог[],2,0),0)</f>
        <v>0</v>
      </c>
    </row>
    <row r="106" spans="1:24" s="3" customFormat="1" ht="30" hidden="1" customHeight="1" x14ac:dyDescent="0.25">
      <c r="A106" s="19" t="s">
        <v>349</v>
      </c>
      <c r="B106" s="19" t="s">
        <v>146</v>
      </c>
      <c r="C106" s="19" t="s">
        <v>147</v>
      </c>
      <c r="D106" s="19" t="s">
        <v>8</v>
      </c>
      <c r="E106" s="19" t="s">
        <v>9</v>
      </c>
      <c r="F106" s="19">
        <v>0.48</v>
      </c>
      <c r="G106" s="19"/>
      <c r="H106" s="19"/>
      <c r="I106" s="19"/>
      <c r="J106" s="19"/>
      <c r="K106" s="26"/>
      <c r="L106" s="19"/>
      <c r="M106" s="19"/>
      <c r="N106" s="19"/>
      <c r="O106" s="19"/>
      <c r="P106" s="20" t="str">
        <f>IF(Таблица1[[#This Row],[НАЛИЧИЕ В ПРОГРАММЕ]]=1,"ДА","НЕТ")</f>
        <v>НЕТ</v>
      </c>
      <c r="Q106" s="20"/>
      <c r="R10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6" s="29">
        <f>Таблица1[[#This Row],[Нагрев]]</f>
        <v>0</v>
      </c>
      <c r="T106" s="29">
        <f>Таблица1[[#This Row],[Кофе]]</f>
        <v>0</v>
      </c>
      <c r="U106" s="29">
        <f>Таблица1[[#This Row],[Масло]]</f>
        <v>0</v>
      </c>
      <c r="V106" s="20"/>
      <c r="W106" s="1"/>
      <c r="X106" s="1">
        <f>IFERROR(VLOOKUP(Таблица1[[#This Row],[№ пленки]],Каталог[],2,0),0)</f>
        <v>0</v>
      </c>
    </row>
    <row r="107" spans="1:24" s="3" customFormat="1" ht="45" customHeight="1" x14ac:dyDescent="0.25">
      <c r="A107" s="19" t="s">
        <v>350</v>
      </c>
      <c r="B107" s="19" t="s">
        <v>148</v>
      </c>
      <c r="C107" s="19" t="s">
        <v>149</v>
      </c>
      <c r="D107" s="19" t="s">
        <v>8</v>
      </c>
      <c r="E107" s="19" t="s">
        <v>9</v>
      </c>
      <c r="F107" s="19">
        <v>0.45</v>
      </c>
      <c r="G107" s="19" t="s">
        <v>417</v>
      </c>
      <c r="H107" s="19" t="s">
        <v>420</v>
      </c>
      <c r="I107" s="19" t="s">
        <v>417</v>
      </c>
      <c r="J107" s="19" t="s">
        <v>714</v>
      </c>
      <c r="K107" s="26">
        <v>0.45</v>
      </c>
      <c r="L107" s="19"/>
      <c r="M107" s="19">
        <v>5</v>
      </c>
      <c r="N107" s="19">
        <v>5</v>
      </c>
      <c r="O107" s="19" t="s">
        <v>792</v>
      </c>
      <c r="P107" s="20" t="str">
        <f>IF(Таблица1[[#This Row],[НАЛИЧИЕ В ПРОГРАММЕ]]=1,"ДА","НЕТ")</f>
        <v>ДА</v>
      </c>
      <c r="Q107" s="20"/>
      <c r="R10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7" s="29">
        <f>Таблица1[[#This Row],[Нагрев]]</f>
        <v>0</v>
      </c>
      <c r="T107" s="29">
        <f>Таблица1[[#This Row],[Кофе]]</f>
        <v>5</v>
      </c>
      <c r="U107" s="29">
        <f>Таблица1[[#This Row],[Масло]]</f>
        <v>5</v>
      </c>
      <c r="V107" s="25"/>
      <c r="W107" s="1"/>
      <c r="X107" s="1">
        <f>IFERROR(VLOOKUP(Таблица1[[#This Row],[№ пленки]],Каталог[],2,0),0)</f>
        <v>1</v>
      </c>
    </row>
    <row r="108" spans="1:24" s="3" customFormat="1" ht="30" hidden="1" customHeight="1" x14ac:dyDescent="0.25">
      <c r="A108" s="19" t="s">
        <v>351</v>
      </c>
      <c r="B108" s="19" t="s">
        <v>150</v>
      </c>
      <c r="C108" s="19" t="s">
        <v>151</v>
      </c>
      <c r="D108" s="19" t="s">
        <v>8</v>
      </c>
      <c r="E108" s="19" t="s">
        <v>9</v>
      </c>
      <c r="F108" s="19">
        <v>0.48</v>
      </c>
      <c r="G108" s="19"/>
      <c r="H108" s="19"/>
      <c r="I108" s="19"/>
      <c r="J108" s="19"/>
      <c r="K108" s="26"/>
      <c r="L108" s="19"/>
      <c r="M108" s="19"/>
      <c r="N108" s="19"/>
      <c r="O108" s="19"/>
      <c r="P108" s="20" t="str">
        <f>IF(Таблица1[[#This Row],[НАЛИЧИЕ В ПРОГРАММЕ]]=1,"ДА","НЕТ")</f>
        <v>НЕТ</v>
      </c>
      <c r="Q108" s="20"/>
      <c r="R10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8" s="29">
        <f>Таблица1[[#This Row],[Нагрев]]</f>
        <v>0</v>
      </c>
      <c r="T108" s="29">
        <f>Таблица1[[#This Row],[Кофе]]</f>
        <v>0</v>
      </c>
      <c r="U108" s="29">
        <f>Таблица1[[#This Row],[Масло]]</f>
        <v>0</v>
      </c>
      <c r="V108" s="20"/>
      <c r="W108" s="1"/>
      <c r="X108" s="1">
        <f>IFERROR(VLOOKUP(Таблица1[[#This Row],[№ пленки]],Каталог[],2,0),0)</f>
        <v>0</v>
      </c>
    </row>
    <row r="109" spans="1:24" s="3" customFormat="1" ht="30" hidden="1" customHeight="1" x14ac:dyDescent="0.25">
      <c r="A109" s="19" t="s">
        <v>352</v>
      </c>
      <c r="B109" s="19" t="s">
        <v>152</v>
      </c>
      <c r="C109" s="19" t="s">
        <v>153</v>
      </c>
      <c r="D109" s="19" t="s">
        <v>8</v>
      </c>
      <c r="E109" s="19" t="s">
        <v>154</v>
      </c>
      <c r="F109" s="19">
        <v>0.4</v>
      </c>
      <c r="G109" s="19"/>
      <c r="H109" s="19"/>
      <c r="I109" s="19"/>
      <c r="J109" s="19"/>
      <c r="K109" s="26"/>
      <c r="L109" s="19"/>
      <c r="M109" s="19"/>
      <c r="N109" s="19"/>
      <c r="O109" s="19"/>
      <c r="P109" s="20" t="str">
        <f>IF(Таблица1[[#This Row],[НАЛИЧИЕ В ПРОГРАММЕ]]=1,"ДА","НЕТ")</f>
        <v>НЕТ</v>
      </c>
      <c r="Q109" s="20"/>
      <c r="R10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09" s="29">
        <f>Таблица1[[#This Row],[Нагрев]]</f>
        <v>0</v>
      </c>
      <c r="T109" s="29">
        <f>Таблица1[[#This Row],[Кофе]]</f>
        <v>0</v>
      </c>
      <c r="U109" s="29">
        <f>Таблица1[[#This Row],[Масло]]</f>
        <v>0</v>
      </c>
      <c r="V109" s="20"/>
      <c r="W109" s="1"/>
      <c r="X109" s="1">
        <f>IFERROR(VLOOKUP(Таблица1[[#This Row],[№ пленки]],Каталог[],2,0),0)</f>
        <v>0</v>
      </c>
    </row>
    <row r="110" spans="1:24" s="3" customFormat="1" ht="30" hidden="1" customHeight="1" x14ac:dyDescent="0.25">
      <c r="A110" s="19" t="s">
        <v>353</v>
      </c>
      <c r="B110" s="19" t="s">
        <v>155</v>
      </c>
      <c r="C110" s="19" t="s">
        <v>156</v>
      </c>
      <c r="D110" s="19" t="s">
        <v>107</v>
      </c>
      <c r="E110" s="19" t="s">
        <v>108</v>
      </c>
      <c r="F110" s="19">
        <v>0.09</v>
      </c>
      <c r="G110" s="19"/>
      <c r="H110" s="19"/>
      <c r="I110" s="19"/>
      <c r="J110" s="19"/>
      <c r="K110" s="26"/>
      <c r="L110" s="19"/>
      <c r="M110" s="19"/>
      <c r="N110" s="19"/>
      <c r="O110" s="19"/>
      <c r="P110" s="20" t="str">
        <f>IF(Таблица1[[#This Row],[НАЛИЧИЕ В ПРОГРАММЕ]]=1,"ДА","НЕТ")</f>
        <v>НЕТ</v>
      </c>
      <c r="Q110" s="20"/>
      <c r="R11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0" s="29">
        <f>Таблица1[[#This Row],[Нагрев]]</f>
        <v>0</v>
      </c>
      <c r="T110" s="29">
        <f>Таблица1[[#This Row],[Кофе]]</f>
        <v>0</v>
      </c>
      <c r="U110" s="29">
        <f>Таблица1[[#This Row],[Масло]]</f>
        <v>0</v>
      </c>
      <c r="V110" s="20"/>
      <c r="W110" s="1"/>
      <c r="X110" s="1">
        <f>IFERROR(VLOOKUP(Таблица1[[#This Row],[№ пленки]],Каталог[],2,0),0)</f>
        <v>0</v>
      </c>
    </row>
    <row r="111" spans="1:24" s="46" customFormat="1" ht="45" customHeight="1" x14ac:dyDescent="0.25">
      <c r="A111" s="29" t="s">
        <v>354</v>
      </c>
      <c r="B111" s="29" t="s">
        <v>157</v>
      </c>
      <c r="C111" s="29" t="s">
        <v>158</v>
      </c>
      <c r="D111" s="29" t="s">
        <v>86</v>
      </c>
      <c r="E111" s="29" t="s">
        <v>87</v>
      </c>
      <c r="F111" s="29">
        <v>0.3</v>
      </c>
      <c r="G111" s="29" t="s">
        <v>417</v>
      </c>
      <c r="H111" s="29" t="s">
        <v>417</v>
      </c>
      <c r="I111" s="29" t="s">
        <v>417</v>
      </c>
      <c r="J111" s="29" t="s">
        <v>464</v>
      </c>
      <c r="K111" s="31">
        <v>0.37</v>
      </c>
      <c r="L111" s="29">
        <v>2</v>
      </c>
      <c r="M111" s="29">
        <v>5</v>
      </c>
      <c r="N111" s="29">
        <v>5</v>
      </c>
      <c r="O111" s="29" t="s">
        <v>792</v>
      </c>
      <c r="P111" s="20" t="str">
        <f>IF(Таблица1[[#This Row],[НАЛИЧИЕ В ПРОГРАММЕ]]=1,"ДА","НЕТ")</f>
        <v>ДА</v>
      </c>
      <c r="Q111" s="29">
        <v>4</v>
      </c>
      <c r="R111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1" s="29">
        <f>Таблица1[[#This Row],[Нагрев]]</f>
        <v>2</v>
      </c>
      <c r="T111" s="29">
        <f>Таблица1[[#This Row],[Кофе]]</f>
        <v>5</v>
      </c>
      <c r="U111" s="29">
        <f>Таблица1[[#This Row],[Масло]]</f>
        <v>5</v>
      </c>
      <c r="V111" s="30" t="e">
        <f ca="1">SUM(Таблица1[[#This Row],[Твердость ИКС]:[Масло ИКС]])/25</f>
        <v>#NAME?</v>
      </c>
      <c r="W111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11" s="1">
        <f>IFERROR(VLOOKUP(Таблица1[[#This Row],[№ пленки]],Каталог[],2,0),0)</f>
        <v>1</v>
      </c>
    </row>
    <row r="112" spans="1:24" s="3" customFormat="1" ht="30" hidden="1" customHeight="1" x14ac:dyDescent="0.25">
      <c r="A112" s="19" t="s">
        <v>355</v>
      </c>
      <c r="B112" s="19" t="s">
        <v>159</v>
      </c>
      <c r="C112" s="19" t="s">
        <v>160</v>
      </c>
      <c r="D112" s="19" t="s">
        <v>161</v>
      </c>
      <c r="E112" s="19" t="s">
        <v>162</v>
      </c>
      <c r="F112" s="19">
        <v>0.35</v>
      </c>
      <c r="G112" s="19" t="s">
        <v>417</v>
      </c>
      <c r="H112" s="19" t="s">
        <v>417</v>
      </c>
      <c r="I112" s="19" t="s">
        <v>417</v>
      </c>
      <c r="J112" s="19"/>
      <c r="K112" s="26">
        <v>0.35</v>
      </c>
      <c r="L112" s="19">
        <v>2</v>
      </c>
      <c r="M112" s="19">
        <v>5</v>
      </c>
      <c r="N112" s="19">
        <v>5</v>
      </c>
      <c r="O112" s="19">
        <v>5</v>
      </c>
      <c r="P112" s="20" t="str">
        <f>IF(Таблица1[[#This Row],[НАЛИЧИЕ В ПРОГРАММЕ]]=1,"ДА","НЕТ")</f>
        <v>НЕТ</v>
      </c>
      <c r="Q112" s="20"/>
      <c r="R11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2" s="29">
        <f>Таблица1[[#This Row],[Нагрев]]</f>
        <v>2</v>
      </c>
      <c r="T112" s="29">
        <f>Таблица1[[#This Row],[Кофе]]</f>
        <v>5</v>
      </c>
      <c r="U112" s="29">
        <f>Таблица1[[#This Row],[Масло]]</f>
        <v>5</v>
      </c>
      <c r="V112" s="20"/>
      <c r="W112" s="1"/>
      <c r="X112" s="1">
        <f>IFERROR(VLOOKUP(Таблица1[[#This Row],[№ пленки]],Каталог[],2,0),0)</f>
        <v>0</v>
      </c>
    </row>
    <row r="113" spans="1:24" s="3" customFormat="1" ht="45" customHeight="1" x14ac:dyDescent="0.25">
      <c r="A113" s="19" t="s">
        <v>356</v>
      </c>
      <c r="B113" s="19" t="s">
        <v>163</v>
      </c>
      <c r="C113" s="19"/>
      <c r="D113" s="19" t="s">
        <v>31</v>
      </c>
      <c r="E113" s="19"/>
      <c r="F113" s="19">
        <v>0.4</v>
      </c>
      <c r="G113" s="19" t="s">
        <v>420</v>
      </c>
      <c r="H113" s="19" t="s">
        <v>417</v>
      </c>
      <c r="I113" s="19" t="s">
        <v>417</v>
      </c>
      <c r="J113" s="19" t="s">
        <v>465</v>
      </c>
      <c r="K113" s="26">
        <v>0.4</v>
      </c>
      <c r="L113" s="19"/>
      <c r="M113" s="19">
        <v>5</v>
      </c>
      <c r="N113" s="19">
        <v>5</v>
      </c>
      <c r="O113" s="19" t="s">
        <v>792</v>
      </c>
      <c r="P113" s="20" t="str">
        <f>IF(Таблица1[[#This Row],[НАЛИЧИЕ В ПРОГРАММЕ]]=1,"ДА","НЕТ")</f>
        <v>ДА</v>
      </c>
      <c r="Q113" s="20"/>
      <c r="R113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3" s="29">
        <f>Таблица1[[#This Row],[Нагрев]]</f>
        <v>0</v>
      </c>
      <c r="T113" s="29">
        <f>Таблица1[[#This Row],[Кофе]]</f>
        <v>5</v>
      </c>
      <c r="U113" s="29">
        <f>Таблица1[[#This Row],[Масло]]</f>
        <v>5</v>
      </c>
      <c r="V113" s="25"/>
      <c r="W113" s="1"/>
      <c r="X113" s="1">
        <f>IFERROR(VLOOKUP(Таблица1[[#This Row],[№ пленки]],Каталог[],2,0),0)</f>
        <v>1</v>
      </c>
    </row>
    <row r="114" spans="1:24" s="3" customFormat="1" ht="45" customHeight="1" x14ac:dyDescent="0.25">
      <c r="A114" s="19" t="s">
        <v>357</v>
      </c>
      <c r="B114" s="19" t="s">
        <v>164</v>
      </c>
      <c r="C114" s="19" t="s">
        <v>165</v>
      </c>
      <c r="D114" s="19" t="s">
        <v>31</v>
      </c>
      <c r="E114" s="19"/>
      <c r="F114" s="19">
        <v>0.4</v>
      </c>
      <c r="G114" s="19" t="s">
        <v>420</v>
      </c>
      <c r="H114" s="19" t="s">
        <v>417</v>
      </c>
      <c r="I114" s="19" t="s">
        <v>417</v>
      </c>
      <c r="J114" s="19" t="s">
        <v>465</v>
      </c>
      <c r="K114" s="26">
        <v>0.4</v>
      </c>
      <c r="L114" s="19"/>
      <c r="M114" s="19">
        <v>5</v>
      </c>
      <c r="N114" s="19">
        <v>5</v>
      </c>
      <c r="O114" s="19" t="s">
        <v>792</v>
      </c>
      <c r="P114" s="20" t="str">
        <f>IF(Таблица1[[#This Row],[НАЛИЧИЕ В ПРОГРАММЕ]]=1,"ДА","НЕТ")</f>
        <v>ДА</v>
      </c>
      <c r="Q114" s="20"/>
      <c r="R11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4" s="29">
        <f>Таблица1[[#This Row],[Нагрев]]</f>
        <v>0</v>
      </c>
      <c r="T114" s="29">
        <f>Таблица1[[#This Row],[Кофе]]</f>
        <v>5</v>
      </c>
      <c r="U114" s="29">
        <f>Таблица1[[#This Row],[Масло]]</f>
        <v>5</v>
      </c>
      <c r="V114" s="25"/>
      <c r="W114" s="1"/>
      <c r="X114" s="1">
        <f>IFERROR(VLOOKUP(Таблица1[[#This Row],[№ пленки]],Каталог[],2,0),0)</f>
        <v>1</v>
      </c>
    </row>
    <row r="115" spans="1:24" s="3" customFormat="1" ht="45" customHeight="1" x14ac:dyDescent="0.25">
      <c r="A115" s="19" t="s">
        <v>358</v>
      </c>
      <c r="B115" s="19" t="s">
        <v>166</v>
      </c>
      <c r="C115" s="19" t="s">
        <v>167</v>
      </c>
      <c r="D115" s="19" t="s">
        <v>168</v>
      </c>
      <c r="E115" s="19" t="s">
        <v>169</v>
      </c>
      <c r="F115" s="19">
        <v>0.5</v>
      </c>
      <c r="G115" s="19" t="s">
        <v>420</v>
      </c>
      <c r="H115" s="19" t="s">
        <v>417</v>
      </c>
      <c r="I115" s="19" t="s">
        <v>417</v>
      </c>
      <c r="J115" s="19" t="s">
        <v>464</v>
      </c>
      <c r="K115" s="26">
        <v>0.5</v>
      </c>
      <c r="L115" s="19"/>
      <c r="M115" s="19">
        <v>5</v>
      </c>
      <c r="N115" s="19">
        <v>5</v>
      </c>
      <c r="O115" s="19" t="s">
        <v>792</v>
      </c>
      <c r="P115" s="20" t="str">
        <f>IF(Таблица1[[#This Row],[НАЛИЧИЕ В ПРОГРАММЕ]]=1,"ДА","НЕТ")</f>
        <v>ДА</v>
      </c>
      <c r="Q115" s="20"/>
      <c r="R11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5" s="29">
        <f>Таблица1[[#This Row],[Нагрев]]</f>
        <v>0</v>
      </c>
      <c r="T115" s="29">
        <f>Таблица1[[#This Row],[Кофе]]</f>
        <v>5</v>
      </c>
      <c r="U115" s="29">
        <f>Таблица1[[#This Row],[Масло]]</f>
        <v>5</v>
      </c>
      <c r="V115" s="25"/>
      <c r="W115" s="1"/>
      <c r="X115" s="1">
        <f>IFERROR(VLOOKUP(Таблица1[[#This Row],[№ пленки]],Каталог[],2,0),0)</f>
        <v>1</v>
      </c>
    </row>
    <row r="116" spans="1:24" s="3" customFormat="1" ht="30" hidden="1" customHeight="1" x14ac:dyDescent="0.25">
      <c r="A116" s="19" t="s">
        <v>295</v>
      </c>
      <c r="B116" s="19" t="s">
        <v>11</v>
      </c>
      <c r="C116" s="19" t="s">
        <v>12</v>
      </c>
      <c r="D116" s="19" t="s">
        <v>8</v>
      </c>
      <c r="E116" s="19" t="s">
        <v>13</v>
      </c>
      <c r="F116" s="19">
        <v>0.35</v>
      </c>
      <c r="G116" s="19"/>
      <c r="H116" s="19"/>
      <c r="I116" s="19"/>
      <c r="J116" s="19"/>
      <c r="K116" s="26"/>
      <c r="L116" s="19"/>
      <c r="M116" s="19"/>
      <c r="N116" s="19"/>
      <c r="O116" s="19"/>
      <c r="P116" s="20" t="str">
        <f>IF(Таблица1[[#This Row],[НАЛИЧИЕ В ПРОГРАММЕ]]=1,"ДА","НЕТ")</f>
        <v>НЕТ</v>
      </c>
      <c r="Q116" s="20"/>
      <c r="R11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6" s="29">
        <f>Таблица1[[#This Row],[Нагрев]]</f>
        <v>0</v>
      </c>
      <c r="T116" s="29">
        <f>Таблица1[[#This Row],[Кофе]]</f>
        <v>0</v>
      </c>
      <c r="U116" s="29">
        <f>Таблица1[[#This Row],[Масло]]</f>
        <v>0</v>
      </c>
      <c r="V116" s="20"/>
      <c r="W116" s="1"/>
      <c r="X116" s="1">
        <f>IFERROR(VLOOKUP(Таблица1[[#This Row],[№ пленки]],Каталог[],2,0),0)</f>
        <v>0</v>
      </c>
    </row>
    <row r="117" spans="1:24" s="3" customFormat="1" ht="45" customHeight="1" x14ac:dyDescent="0.25">
      <c r="A117" s="19" t="s">
        <v>359</v>
      </c>
      <c r="B117" s="19" t="s">
        <v>170</v>
      </c>
      <c r="C117" s="19" t="s">
        <v>171</v>
      </c>
      <c r="D117" s="19" t="s">
        <v>46</v>
      </c>
      <c r="E117" s="19" t="s">
        <v>50</v>
      </c>
      <c r="F117" s="19">
        <v>0.5</v>
      </c>
      <c r="G117" s="19" t="s">
        <v>420</v>
      </c>
      <c r="H117" s="19" t="s">
        <v>417</v>
      </c>
      <c r="I117" s="19" t="s">
        <v>417</v>
      </c>
      <c r="J117" s="19" t="s">
        <v>465</v>
      </c>
      <c r="K117" s="26">
        <v>0.53</v>
      </c>
      <c r="L117" s="19"/>
      <c r="M117" s="19">
        <v>5</v>
      </c>
      <c r="N117" s="19">
        <v>5</v>
      </c>
      <c r="O117" s="19" t="s">
        <v>792</v>
      </c>
      <c r="P117" s="20" t="str">
        <f>IF(Таблица1[[#This Row],[НАЛИЧИЕ В ПРОГРАММЕ]]=1,"ДА","НЕТ")</f>
        <v>ДА</v>
      </c>
      <c r="Q117" s="20"/>
      <c r="R11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7" s="29">
        <f>Таблица1[[#This Row],[Нагрев]]</f>
        <v>0</v>
      </c>
      <c r="T117" s="29">
        <f>Таблица1[[#This Row],[Кофе]]</f>
        <v>5</v>
      </c>
      <c r="U117" s="29">
        <f>Таблица1[[#This Row],[Масло]]</f>
        <v>5</v>
      </c>
      <c r="V117" s="25"/>
      <c r="W117" s="1"/>
      <c r="X117" s="1">
        <f>IFERROR(VLOOKUP(Таблица1[[#This Row],[№ пленки]],Каталог[],2,0),0)</f>
        <v>1</v>
      </c>
    </row>
    <row r="118" spans="1:24" s="8" customFormat="1" ht="45" customHeight="1" x14ac:dyDescent="0.25">
      <c r="A118" s="64" t="s">
        <v>296</v>
      </c>
      <c r="B118" s="64" t="s">
        <v>14</v>
      </c>
      <c r="C118" s="64" t="s">
        <v>15</v>
      </c>
      <c r="D118" s="64" t="s">
        <v>16</v>
      </c>
      <c r="E118" s="64" t="s">
        <v>17</v>
      </c>
      <c r="F118" s="64">
        <v>0.4</v>
      </c>
      <c r="G118" s="64" t="s">
        <v>417</v>
      </c>
      <c r="H118" s="64" t="s">
        <v>420</v>
      </c>
      <c r="I118" s="64" t="s">
        <v>417</v>
      </c>
      <c r="J118" s="64" t="s">
        <v>501</v>
      </c>
      <c r="K118" s="65">
        <v>0.4</v>
      </c>
      <c r="L118" s="64">
        <v>3</v>
      </c>
      <c r="M118" s="64">
        <v>5</v>
      </c>
      <c r="N118" s="64">
        <v>5</v>
      </c>
      <c r="O118" s="64">
        <v>1</v>
      </c>
      <c r="P118" s="64" t="str">
        <f>IF(Таблица1[[#This Row],[НАЛИЧИЕ В ПРОГРАММЕ]]=1,"ДА","НЕТ")</f>
        <v>ДА</v>
      </c>
      <c r="Q118" s="64">
        <v>5</v>
      </c>
      <c r="R118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8" s="64">
        <f>Таблица1[[#This Row],[Нагрев]]</f>
        <v>3</v>
      </c>
      <c r="T118" s="64">
        <f>Таблица1[[#This Row],[Кофе]]</f>
        <v>5</v>
      </c>
      <c r="U118" s="64">
        <f>Таблица1[[#This Row],[Масло]]</f>
        <v>5</v>
      </c>
      <c r="V118" s="30" t="e">
        <f ca="1">SUM(Таблица1[[#This Row],[Твердость ИКС]:[Масло ИКС]])/25</f>
        <v>#NAME?</v>
      </c>
      <c r="W118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18" s="5">
        <f>IFERROR(VLOOKUP(Таблица1[[#This Row],[№ пленки]],Каталог[],2,0),0)</f>
        <v>1</v>
      </c>
    </row>
    <row r="119" spans="1:24" s="3" customFormat="1" ht="45" customHeight="1" x14ac:dyDescent="0.25">
      <c r="A119" s="19" t="s">
        <v>360</v>
      </c>
      <c r="B119" s="19" t="s">
        <v>172</v>
      </c>
      <c r="C119" s="19" t="s">
        <v>173</v>
      </c>
      <c r="D119" s="19" t="s">
        <v>114</v>
      </c>
      <c r="E119" s="19" t="s">
        <v>174</v>
      </c>
      <c r="F119" s="19">
        <v>0.36</v>
      </c>
      <c r="G119" s="19" t="s">
        <v>420</v>
      </c>
      <c r="H119" s="19" t="s">
        <v>417</v>
      </c>
      <c r="I119" s="19" t="s">
        <v>417</v>
      </c>
      <c r="J119" s="19" t="s">
        <v>464</v>
      </c>
      <c r="K119" s="26">
        <v>0.36</v>
      </c>
      <c r="L119" s="19"/>
      <c r="M119" s="19">
        <v>5</v>
      </c>
      <c r="N119" s="19">
        <v>5</v>
      </c>
      <c r="O119" s="19">
        <v>1</v>
      </c>
      <c r="P119" s="20" t="str">
        <f>IF(Таблица1[[#This Row],[НАЛИЧИЕ В ПРОГРАММЕ]]=1,"ДА","НЕТ")</f>
        <v>ДА</v>
      </c>
      <c r="Q119" s="20"/>
      <c r="R11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19" s="29">
        <f>Таблица1[[#This Row],[Нагрев]]</f>
        <v>0</v>
      </c>
      <c r="T119" s="29">
        <f>Таблица1[[#This Row],[Кофе]]</f>
        <v>5</v>
      </c>
      <c r="U119" s="29">
        <f>Таблица1[[#This Row],[Масло]]</f>
        <v>5</v>
      </c>
      <c r="V119" s="25"/>
      <c r="W119" s="1"/>
      <c r="X119" s="1">
        <f>IFERROR(VLOOKUP(Таблица1[[#This Row],[№ пленки]],Каталог[],2,0),0)</f>
        <v>1</v>
      </c>
    </row>
    <row r="120" spans="1:24" s="46" customFormat="1" ht="45" customHeight="1" x14ac:dyDescent="0.25">
      <c r="A120" s="29" t="s">
        <v>361</v>
      </c>
      <c r="B120" s="29" t="s">
        <v>175</v>
      </c>
      <c r="C120" s="29" t="s">
        <v>176</v>
      </c>
      <c r="D120" s="29" t="s">
        <v>177</v>
      </c>
      <c r="E120" s="29" t="s">
        <v>178</v>
      </c>
      <c r="F120" s="29">
        <v>0.25</v>
      </c>
      <c r="G120" s="29" t="s">
        <v>417</v>
      </c>
      <c r="H120" s="29" t="s">
        <v>417</v>
      </c>
      <c r="I120" s="29" t="s">
        <v>417</v>
      </c>
      <c r="J120" s="29" t="s">
        <v>464</v>
      </c>
      <c r="K120" s="31">
        <v>0.25</v>
      </c>
      <c r="L120" s="29">
        <v>4</v>
      </c>
      <c r="M120" s="29">
        <v>2</v>
      </c>
      <c r="N120" s="29">
        <v>3</v>
      </c>
      <c r="O120" s="29">
        <v>1</v>
      </c>
      <c r="P120" s="20" t="str">
        <f>IF(Таблица1[[#This Row],[НАЛИЧИЕ В ПРОГРАММЕ]]=1,"ДА","НЕТ")</f>
        <v>ДА</v>
      </c>
      <c r="Q120" s="29">
        <v>4</v>
      </c>
      <c r="R120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0" s="29">
        <f>Таблица1[[#This Row],[Нагрев]]</f>
        <v>4</v>
      </c>
      <c r="T120" s="29">
        <f>Таблица1[[#This Row],[Кофе]]</f>
        <v>2</v>
      </c>
      <c r="U120" s="29">
        <f>Таблица1[[#This Row],[Масло]]</f>
        <v>3</v>
      </c>
      <c r="V120" s="30" t="e">
        <f ca="1">SUM(Таблица1[[#This Row],[Твердость ИКС]:[Масло ИКС]])/25</f>
        <v>#NAME?</v>
      </c>
      <c r="W120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20" s="1">
        <f>IFERROR(VLOOKUP(Таблица1[[#This Row],[№ пленки]],Каталог[],2,0),0)</f>
        <v>1</v>
      </c>
    </row>
    <row r="121" spans="1:24" s="3" customFormat="1" ht="45" customHeight="1" x14ac:dyDescent="0.25">
      <c r="A121" s="27" t="s">
        <v>362</v>
      </c>
      <c r="B121" s="27" t="s">
        <v>179</v>
      </c>
      <c r="C121" s="27" t="s">
        <v>180</v>
      </c>
      <c r="D121" s="27" t="s">
        <v>181</v>
      </c>
      <c r="E121" s="27" t="s">
        <v>182</v>
      </c>
      <c r="F121" s="27">
        <v>0.25</v>
      </c>
      <c r="G121" s="27" t="s">
        <v>417</v>
      </c>
      <c r="H121" s="27" t="s">
        <v>417</v>
      </c>
      <c r="I121" s="27" t="s">
        <v>420</v>
      </c>
      <c r="J121" s="27" t="s">
        <v>501</v>
      </c>
      <c r="K121" s="28">
        <v>0.25</v>
      </c>
      <c r="L121" s="27">
        <v>4</v>
      </c>
      <c r="M121" s="27">
        <v>2</v>
      </c>
      <c r="N121" s="27">
        <v>5</v>
      </c>
      <c r="O121" s="27">
        <v>1</v>
      </c>
      <c r="P121" s="20" t="str">
        <f>IF(Таблица1[[#This Row],[НАЛИЧИЕ В ПРОГРАММЕ]]=1,"ДА","НЕТ")</f>
        <v>ДА</v>
      </c>
      <c r="Q121" s="29">
        <v>5</v>
      </c>
      <c r="R12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1" s="29">
        <f>Таблица1[[#This Row],[Нагрев]]</f>
        <v>4</v>
      </c>
      <c r="T121" s="29">
        <f>Таблица1[[#This Row],[Кофе]]</f>
        <v>2</v>
      </c>
      <c r="U121" s="29">
        <f>Таблица1[[#This Row],[Масло]]</f>
        <v>5</v>
      </c>
      <c r="V121" s="30" t="e">
        <f ca="1">SUM(Таблица1[[#This Row],[Твердость ИКС]:[Масло ИКС]])/25</f>
        <v>#NAME?</v>
      </c>
      <c r="W121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21" s="1">
        <f>IFERROR(VLOOKUP(Таблица1[[#This Row],[№ пленки]],Каталог[],2,0),0)</f>
        <v>1</v>
      </c>
    </row>
    <row r="122" spans="1:24" s="3" customFormat="1" ht="45" customHeight="1" x14ac:dyDescent="0.25">
      <c r="A122" s="29" t="s">
        <v>363</v>
      </c>
      <c r="B122" s="29" t="s">
        <v>183</v>
      </c>
      <c r="C122" s="29" t="s">
        <v>184</v>
      </c>
      <c r="D122" s="29" t="s">
        <v>177</v>
      </c>
      <c r="E122" s="29" t="s">
        <v>178</v>
      </c>
      <c r="F122" s="29">
        <v>0.25</v>
      </c>
      <c r="G122" s="29"/>
      <c r="H122" s="29"/>
      <c r="I122" s="29"/>
      <c r="J122" s="29" t="s">
        <v>464</v>
      </c>
      <c r="K122" s="31">
        <v>0.25</v>
      </c>
      <c r="L122" s="29">
        <v>4</v>
      </c>
      <c r="M122" s="29">
        <v>2</v>
      </c>
      <c r="N122" s="29">
        <v>5</v>
      </c>
      <c r="O122" s="29">
        <v>1</v>
      </c>
      <c r="P122" s="20" t="str">
        <f>IF(Таблица1[[#This Row],[НАЛИЧИЕ В ПРОГРАММЕ]]=1,"ДА","НЕТ")</f>
        <v>ДА</v>
      </c>
      <c r="Q122" s="29">
        <v>4</v>
      </c>
      <c r="R122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2" s="29">
        <f>Таблица1[[#This Row],[Нагрев]]</f>
        <v>4</v>
      </c>
      <c r="T122" s="29">
        <f>Таблица1[[#This Row],[Кофе]]</f>
        <v>2</v>
      </c>
      <c r="U122" s="29">
        <f>Таблица1[[#This Row],[Масло]]</f>
        <v>5</v>
      </c>
      <c r="V122" s="30" t="e">
        <f ca="1">SUM(Таблица1[[#This Row],[Твердость ИКС]:[Масло ИКС]])/25</f>
        <v>#NAME?</v>
      </c>
      <c r="W122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22" s="1">
        <f>IFERROR(VLOOKUP(Таблица1[[#This Row],[№ пленки]],Каталог[],2,0),0)</f>
        <v>1</v>
      </c>
    </row>
    <row r="123" spans="1:24" s="46" customFormat="1" ht="45" customHeight="1" x14ac:dyDescent="0.25">
      <c r="A123" s="29" t="s">
        <v>364</v>
      </c>
      <c r="B123" s="29" t="s">
        <v>185</v>
      </c>
      <c r="C123" s="29" t="s">
        <v>186</v>
      </c>
      <c r="D123" s="29" t="s">
        <v>181</v>
      </c>
      <c r="E123" s="29" t="s">
        <v>182</v>
      </c>
      <c r="F123" s="29">
        <v>0.35</v>
      </c>
      <c r="G123" s="29" t="s">
        <v>417</v>
      </c>
      <c r="H123" s="29" t="s">
        <v>417</v>
      </c>
      <c r="I123" s="29" t="s">
        <v>420</v>
      </c>
      <c r="J123" s="29" t="s">
        <v>464</v>
      </c>
      <c r="K123" s="31">
        <v>0.35</v>
      </c>
      <c r="L123" s="29">
        <v>3</v>
      </c>
      <c r="M123" s="29">
        <v>3</v>
      </c>
      <c r="N123" s="29">
        <v>5</v>
      </c>
      <c r="O123" s="29">
        <v>2</v>
      </c>
      <c r="P123" s="20" t="str">
        <f>IF(Таблица1[[#This Row],[НАЛИЧИЕ В ПРОГРАММЕ]]=1,"ДА","НЕТ")</f>
        <v>ДА</v>
      </c>
      <c r="Q123" s="29">
        <v>4</v>
      </c>
      <c r="R123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3" s="29">
        <f>Таблица1[[#This Row],[Нагрев]]</f>
        <v>3</v>
      </c>
      <c r="T123" s="29">
        <f>Таблица1[[#This Row],[Кофе]]</f>
        <v>3</v>
      </c>
      <c r="U123" s="29">
        <f>Таблица1[[#This Row],[Масло]]</f>
        <v>5</v>
      </c>
      <c r="V123" s="43" t="e">
        <f ca="1">SUM(Таблица1[[#This Row],[Твердость ИКС]:[Масло ИКС]])/25</f>
        <v>#NAME?</v>
      </c>
      <c r="W123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23" s="1">
        <f>IFERROR(VLOOKUP(Таблица1[[#This Row],[№ пленки]],Каталог[],2,0),0)</f>
        <v>1</v>
      </c>
    </row>
    <row r="124" spans="1:24" s="3" customFormat="1" ht="45" hidden="1" customHeight="1" x14ac:dyDescent="0.25">
      <c r="A124" s="19" t="s">
        <v>365</v>
      </c>
      <c r="B124" s="19" t="s">
        <v>187</v>
      </c>
      <c r="C124" s="19" t="s">
        <v>188</v>
      </c>
      <c r="D124" s="19" t="s">
        <v>177</v>
      </c>
      <c r="E124" s="19" t="s">
        <v>174</v>
      </c>
      <c r="F124" s="19">
        <v>0.3</v>
      </c>
      <c r="G124" s="19"/>
      <c r="H124" s="19"/>
      <c r="I124" s="19"/>
      <c r="J124" s="19" t="s">
        <v>464</v>
      </c>
      <c r="K124" s="26">
        <v>0.31</v>
      </c>
      <c r="L124" s="19"/>
      <c r="M124" s="19">
        <v>5</v>
      </c>
      <c r="N124" s="19">
        <v>5</v>
      </c>
      <c r="O124" s="19">
        <v>1</v>
      </c>
      <c r="P124" s="20" t="str">
        <f>IF(Таблица1[[#This Row],[НАЛИЧИЕ В ПРОГРАММЕ]]=1,"ДА","НЕТ")</f>
        <v>НЕТ</v>
      </c>
      <c r="Q124" s="20"/>
      <c r="R12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4" s="29">
        <f>Таблица1[[#This Row],[Нагрев]]</f>
        <v>0</v>
      </c>
      <c r="T124" s="29">
        <f>Таблица1[[#This Row],[Кофе]]</f>
        <v>5</v>
      </c>
      <c r="U124" s="29">
        <f>Таблица1[[#This Row],[Масло]]</f>
        <v>5</v>
      </c>
      <c r="V124" s="25"/>
      <c r="W124" s="1"/>
      <c r="X124" s="1">
        <f>IFERROR(VLOOKUP(Таблица1[[#This Row],[№ пленки]],Каталог[],2,0),0)</f>
        <v>0</v>
      </c>
    </row>
    <row r="125" spans="1:24" s="46" customFormat="1" ht="45" customHeight="1" x14ac:dyDescent="0.25">
      <c r="A125" s="29" t="s">
        <v>366</v>
      </c>
      <c r="B125" s="29" t="s">
        <v>189</v>
      </c>
      <c r="C125" s="29" t="s">
        <v>190</v>
      </c>
      <c r="D125" s="29" t="s">
        <v>177</v>
      </c>
      <c r="E125" s="29" t="s">
        <v>174</v>
      </c>
      <c r="F125" s="29">
        <v>0.3</v>
      </c>
      <c r="G125" s="29"/>
      <c r="H125" s="29"/>
      <c r="I125" s="29"/>
      <c r="J125" s="29" t="s">
        <v>464</v>
      </c>
      <c r="K125" s="31">
        <v>0.3</v>
      </c>
      <c r="L125" s="29">
        <v>5</v>
      </c>
      <c r="M125" s="29">
        <v>2</v>
      </c>
      <c r="N125" s="29">
        <v>5</v>
      </c>
      <c r="O125" s="29">
        <v>2</v>
      </c>
      <c r="P125" s="20" t="str">
        <f>IF(Таблица1[[#This Row],[НАЛИЧИЕ В ПРОГРАММЕ]]=1,"ДА","НЕТ")</f>
        <v>ДА</v>
      </c>
      <c r="Q125" s="29">
        <v>4</v>
      </c>
      <c r="R125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5" s="29">
        <f>Таблица1[[#This Row],[Нагрев]]</f>
        <v>5</v>
      </c>
      <c r="T125" s="29">
        <f>Таблица1[[#This Row],[Кофе]]</f>
        <v>2</v>
      </c>
      <c r="U125" s="29">
        <f>Таблица1[[#This Row],[Масло]]</f>
        <v>5</v>
      </c>
      <c r="V125" s="30" t="e">
        <f ca="1">SUM(Таблица1[[#This Row],[Твердость ИКС]:[Масло ИКС]])/25</f>
        <v>#NAME?</v>
      </c>
      <c r="W125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25" s="1">
        <f>IFERROR(VLOOKUP(Таблица1[[#This Row],[№ пленки]],Каталог[],2,0),0)</f>
        <v>1</v>
      </c>
    </row>
    <row r="126" spans="1:24" s="3" customFormat="1" ht="45" hidden="1" customHeight="1" x14ac:dyDescent="0.25">
      <c r="A126" s="19" t="s">
        <v>367</v>
      </c>
      <c r="B126" s="19" t="s">
        <v>191</v>
      </c>
      <c r="C126" s="19" t="s">
        <v>192</v>
      </c>
      <c r="D126" s="19" t="s">
        <v>177</v>
      </c>
      <c r="E126" s="19" t="s">
        <v>174</v>
      </c>
      <c r="F126" s="19">
        <v>0.3</v>
      </c>
      <c r="G126" s="19"/>
      <c r="H126" s="19"/>
      <c r="I126" s="19"/>
      <c r="J126" s="19" t="s">
        <v>464</v>
      </c>
      <c r="K126" s="26">
        <v>0.3</v>
      </c>
      <c r="L126" s="19"/>
      <c r="M126" s="19"/>
      <c r="N126" s="19"/>
      <c r="O126" s="19"/>
      <c r="P126" s="20" t="str">
        <f>IF(Таблица1[[#This Row],[НАЛИЧИЕ В ПРОГРАММЕ]]=1,"ДА","НЕТ")</f>
        <v>НЕТ</v>
      </c>
      <c r="Q126" s="20"/>
      <c r="R12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6" s="29">
        <f>Таблица1[[#This Row],[Нагрев]]</f>
        <v>0</v>
      </c>
      <c r="T126" s="29">
        <f>Таблица1[[#This Row],[Кофе]]</f>
        <v>0</v>
      </c>
      <c r="U126" s="29">
        <f>Таблица1[[#This Row],[Масло]]</f>
        <v>0</v>
      </c>
      <c r="V126" s="25"/>
      <c r="W126" s="1"/>
      <c r="X126" s="1">
        <f>IFERROR(VLOOKUP(Таблица1[[#This Row],[№ пленки]],Каталог[],2,0),0)</f>
        <v>0</v>
      </c>
    </row>
    <row r="127" spans="1:24" s="3" customFormat="1" ht="45" customHeight="1" x14ac:dyDescent="0.25">
      <c r="A127" s="29" t="s">
        <v>368</v>
      </c>
      <c r="B127" s="29" t="s">
        <v>193</v>
      </c>
      <c r="C127" s="29" t="s">
        <v>194</v>
      </c>
      <c r="D127" s="29" t="s">
        <v>177</v>
      </c>
      <c r="E127" s="29" t="s">
        <v>174</v>
      </c>
      <c r="F127" s="29">
        <v>0.3</v>
      </c>
      <c r="G127" s="29" t="s">
        <v>417</v>
      </c>
      <c r="H127" s="29" t="s">
        <v>417</v>
      </c>
      <c r="I127" s="29" t="s">
        <v>420</v>
      </c>
      <c r="J127" s="29" t="s">
        <v>501</v>
      </c>
      <c r="K127" s="31">
        <v>0.3</v>
      </c>
      <c r="L127" s="29">
        <v>4</v>
      </c>
      <c r="M127" s="29">
        <v>2</v>
      </c>
      <c r="N127" s="29">
        <v>4</v>
      </c>
      <c r="O127" s="29">
        <v>2</v>
      </c>
      <c r="P127" s="20" t="str">
        <f>IF(Таблица1[[#This Row],[НАЛИЧИЕ В ПРОГРАММЕ]]=1,"ДА","НЕТ")</f>
        <v>ДА</v>
      </c>
      <c r="Q127" s="29">
        <v>5</v>
      </c>
      <c r="R12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7" s="29">
        <f>Таблица1[[#This Row],[Нагрев]]</f>
        <v>4</v>
      </c>
      <c r="T127" s="29">
        <f>Таблица1[[#This Row],[Кофе]]</f>
        <v>2</v>
      </c>
      <c r="U127" s="29">
        <f>Таблица1[[#This Row],[Масло]]</f>
        <v>4</v>
      </c>
      <c r="V127" s="30" t="e">
        <f ca="1">SUM(Таблица1[[#This Row],[Твердость ИКС]:[Масло ИКС]])/25</f>
        <v>#NAME?</v>
      </c>
      <c r="W127" s="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27" s="1">
        <f>IFERROR(VLOOKUP(Таблица1[[#This Row],[№ пленки]],Каталог[],2,0),0)</f>
        <v>1</v>
      </c>
    </row>
    <row r="128" spans="1:24" s="3" customFormat="1" ht="45" customHeight="1" x14ac:dyDescent="0.25">
      <c r="A128" s="19" t="s">
        <v>369</v>
      </c>
      <c r="B128" s="19" t="s">
        <v>195</v>
      </c>
      <c r="C128" s="19" t="s">
        <v>196</v>
      </c>
      <c r="D128" s="19" t="s">
        <v>177</v>
      </c>
      <c r="E128" s="19" t="s">
        <v>174</v>
      </c>
      <c r="F128" s="19">
        <v>0.3</v>
      </c>
      <c r="G128" s="19" t="s">
        <v>417</v>
      </c>
      <c r="H128" s="19" t="s">
        <v>417</v>
      </c>
      <c r="I128" s="19" t="s">
        <v>420</v>
      </c>
      <c r="J128" s="19" t="s">
        <v>501</v>
      </c>
      <c r="K128" s="26">
        <v>0.31</v>
      </c>
      <c r="L128" s="19"/>
      <c r="M128" s="19">
        <v>2</v>
      </c>
      <c r="N128" s="19">
        <v>5</v>
      </c>
      <c r="O128" s="19">
        <v>1</v>
      </c>
      <c r="P128" s="20" t="str">
        <f>IF(Таблица1[[#This Row],[НАЛИЧИЕ В ПРОГРАММЕ]]=1,"ДА","НЕТ")</f>
        <v>ДА</v>
      </c>
      <c r="Q128" s="20"/>
      <c r="R12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8" s="29">
        <f>Таблица1[[#This Row],[Нагрев]]</f>
        <v>0</v>
      </c>
      <c r="T128" s="29">
        <f>Таблица1[[#This Row],[Кофе]]</f>
        <v>2</v>
      </c>
      <c r="U128" s="29">
        <f>Таблица1[[#This Row],[Масло]]</f>
        <v>5</v>
      </c>
      <c r="V128" s="25"/>
      <c r="W128" s="1"/>
      <c r="X128" s="1">
        <f>IFERROR(VLOOKUP(Таблица1[[#This Row],[№ пленки]],Каталог[],2,0),0)</f>
        <v>1</v>
      </c>
    </row>
    <row r="129" spans="1:24" s="3" customFormat="1" ht="45" customHeight="1" x14ac:dyDescent="0.25">
      <c r="A129" s="19" t="s">
        <v>370</v>
      </c>
      <c r="B129" s="19" t="s">
        <v>197</v>
      </c>
      <c r="C129" s="19" t="s">
        <v>198</v>
      </c>
      <c r="D129" s="19" t="s">
        <v>199</v>
      </c>
      <c r="E129" s="19">
        <v>100</v>
      </c>
      <c r="F129" s="19">
        <v>0.3</v>
      </c>
      <c r="G129" s="19" t="s">
        <v>417</v>
      </c>
      <c r="H129" s="19" t="s">
        <v>420</v>
      </c>
      <c r="I129" s="19" t="s">
        <v>417</v>
      </c>
      <c r="J129" s="19" t="s">
        <v>501</v>
      </c>
      <c r="K129" s="26">
        <v>0.3</v>
      </c>
      <c r="L129" s="19"/>
      <c r="M129" s="19">
        <v>5</v>
      </c>
      <c r="N129" s="19">
        <v>5</v>
      </c>
      <c r="O129" s="19">
        <v>1</v>
      </c>
      <c r="P129" s="20" t="str">
        <f>IF(Таблица1[[#This Row],[НАЛИЧИЕ В ПРОГРАММЕ]]=1,"ДА","НЕТ")</f>
        <v>ДА</v>
      </c>
      <c r="Q129" s="20"/>
      <c r="R12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29" s="29">
        <f>Таблица1[[#This Row],[Нагрев]]</f>
        <v>0</v>
      </c>
      <c r="T129" s="29">
        <f>Таблица1[[#This Row],[Кофе]]</f>
        <v>5</v>
      </c>
      <c r="U129" s="29">
        <f>Таблица1[[#This Row],[Масло]]</f>
        <v>5</v>
      </c>
      <c r="V129" s="25"/>
      <c r="W129" s="1"/>
      <c r="X129" s="1">
        <f>IFERROR(VLOOKUP(Таблица1[[#This Row],[№ пленки]],Каталог[],2,0),0)</f>
        <v>1</v>
      </c>
    </row>
    <row r="130" spans="1:24" s="46" customFormat="1" ht="45" customHeight="1" x14ac:dyDescent="0.25">
      <c r="A130" s="29" t="s">
        <v>371</v>
      </c>
      <c r="B130" s="29" t="s">
        <v>200</v>
      </c>
      <c r="C130" s="29" t="s">
        <v>201</v>
      </c>
      <c r="D130" s="29" t="s">
        <v>114</v>
      </c>
      <c r="E130" s="29">
        <v>160</v>
      </c>
      <c r="F130" s="29">
        <v>0.35</v>
      </c>
      <c r="G130" s="29" t="s">
        <v>417</v>
      </c>
      <c r="H130" s="29" t="s">
        <v>420</v>
      </c>
      <c r="I130" s="29" t="s">
        <v>417</v>
      </c>
      <c r="J130" s="29" t="s">
        <v>492</v>
      </c>
      <c r="K130" s="31">
        <v>0.35</v>
      </c>
      <c r="L130" s="29">
        <v>4</v>
      </c>
      <c r="M130" s="29">
        <v>5</v>
      </c>
      <c r="N130" s="29">
        <v>5</v>
      </c>
      <c r="O130" s="29">
        <v>2</v>
      </c>
      <c r="P130" s="20" t="str">
        <f>IF(Таблица1[[#This Row],[НАЛИЧИЕ В ПРОГРАММЕ]]=1,"ДА","НЕТ")</f>
        <v>ДА</v>
      </c>
      <c r="Q130" s="29">
        <v>5</v>
      </c>
      <c r="R130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0" s="29">
        <f>Таблица1[[#This Row],[Нагрев]]</f>
        <v>4</v>
      </c>
      <c r="T130" s="29">
        <f>Таблица1[[#This Row],[Кофе]]</f>
        <v>5</v>
      </c>
      <c r="U130" s="29">
        <f>Таблица1[[#This Row],[Масло]]</f>
        <v>5</v>
      </c>
      <c r="V130" s="30" t="e">
        <f ca="1">SUM(Таблица1[[#This Row],[Твердость ИКС]:[Масло ИКС]])/25</f>
        <v>#NAME?</v>
      </c>
      <c r="W130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30" s="1">
        <f>IFERROR(VLOOKUP(Таблица1[[#This Row],[№ пленки]],Каталог[],2,0),0)</f>
        <v>1</v>
      </c>
    </row>
    <row r="131" spans="1:24" s="3" customFormat="1" ht="45" customHeight="1" x14ac:dyDescent="0.25">
      <c r="A131" s="29" t="s">
        <v>372</v>
      </c>
      <c r="B131" s="29" t="s">
        <v>202</v>
      </c>
      <c r="C131" s="29" t="s">
        <v>203</v>
      </c>
      <c r="D131" s="29" t="s">
        <v>177</v>
      </c>
      <c r="E131" s="29" t="s">
        <v>178</v>
      </c>
      <c r="F131" s="29">
        <v>0.25</v>
      </c>
      <c r="G131" s="29" t="s">
        <v>417</v>
      </c>
      <c r="H131" s="29" t="s">
        <v>420</v>
      </c>
      <c r="I131" s="29" t="s">
        <v>417</v>
      </c>
      <c r="J131" s="29" t="s">
        <v>714</v>
      </c>
      <c r="K131" s="31">
        <v>0.26</v>
      </c>
      <c r="L131" s="29">
        <v>3</v>
      </c>
      <c r="M131" s="29">
        <v>5</v>
      </c>
      <c r="N131" s="29">
        <v>5</v>
      </c>
      <c r="O131" s="29">
        <v>4</v>
      </c>
      <c r="P131" s="20" t="str">
        <f>IF(Таблица1[[#This Row],[НАЛИЧИЕ В ПРОГРАММЕ]]=1,"ДА","НЕТ")</f>
        <v>ДА</v>
      </c>
      <c r="Q131" s="29">
        <v>5</v>
      </c>
      <c r="R131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1" s="29">
        <f>Таблица1[[#This Row],[Нагрев]]</f>
        <v>3</v>
      </c>
      <c r="T131" s="29">
        <f>Таблица1[[#This Row],[Кофе]]</f>
        <v>5</v>
      </c>
      <c r="U131" s="29">
        <f>Таблица1[[#This Row],[Масло]]</f>
        <v>5</v>
      </c>
      <c r="V131" s="30" t="e">
        <f ca="1">SUM(Таблица1[[#This Row],[Твердость ИКС]:[Масло ИКС]])/25</f>
        <v>#NAME?</v>
      </c>
      <c r="W131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31" s="1">
        <f>IFERROR(VLOOKUP(Таблица1[[#This Row],[№ пленки]],Каталог[],2,0),0)</f>
        <v>1</v>
      </c>
    </row>
    <row r="132" spans="1:24" s="3" customFormat="1" ht="45" customHeight="1" x14ac:dyDescent="0.25">
      <c r="A132" s="29" t="s">
        <v>373</v>
      </c>
      <c r="B132" s="29" t="s">
        <v>204</v>
      </c>
      <c r="C132" s="29" t="s">
        <v>205</v>
      </c>
      <c r="D132" s="29" t="s">
        <v>177</v>
      </c>
      <c r="E132" s="29" t="s">
        <v>178</v>
      </c>
      <c r="F132" s="29">
        <v>0.25</v>
      </c>
      <c r="G132" s="29" t="s">
        <v>417</v>
      </c>
      <c r="H132" s="29" t="s">
        <v>420</v>
      </c>
      <c r="I132" s="29" t="s">
        <v>417</v>
      </c>
      <c r="J132" s="29" t="s">
        <v>492</v>
      </c>
      <c r="K132" s="31">
        <v>0.28000000000000003</v>
      </c>
      <c r="L132" s="29">
        <v>2</v>
      </c>
      <c r="M132" s="29">
        <v>2</v>
      </c>
      <c r="N132" s="29">
        <v>5</v>
      </c>
      <c r="O132" s="29">
        <v>1</v>
      </c>
      <c r="P132" s="20" t="str">
        <f>IF(Таблица1[[#This Row],[НАЛИЧИЕ В ПРОГРАММЕ]]=1,"ДА","НЕТ")</f>
        <v>ДА</v>
      </c>
      <c r="Q132" s="29">
        <v>5</v>
      </c>
      <c r="R13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2" s="29">
        <f>Таблица1[[#This Row],[Нагрев]]</f>
        <v>2</v>
      </c>
      <c r="T132" s="29">
        <f>Таблица1[[#This Row],[Кофе]]</f>
        <v>2</v>
      </c>
      <c r="U132" s="29">
        <f>Таблица1[[#This Row],[Масло]]</f>
        <v>5</v>
      </c>
      <c r="V132" s="30" t="e">
        <f ca="1">SUM(Таблица1[[#This Row],[Твердость ИКС]:[Масло ИКС]])/25</f>
        <v>#NAME?</v>
      </c>
      <c r="W132" s="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32" s="1">
        <f>IFERROR(VLOOKUP(Таблица1[[#This Row],[№ пленки]],Каталог[],2,0),0)</f>
        <v>1</v>
      </c>
    </row>
    <row r="133" spans="1:24" s="3" customFormat="1" ht="45" customHeight="1" x14ac:dyDescent="0.25">
      <c r="A133" s="29" t="s">
        <v>374</v>
      </c>
      <c r="B133" s="29" t="s">
        <v>206</v>
      </c>
      <c r="C133" s="29" t="s">
        <v>207</v>
      </c>
      <c r="D133" s="29" t="s">
        <v>199</v>
      </c>
      <c r="E133" s="29">
        <v>100</v>
      </c>
      <c r="F133" s="29">
        <v>0.3</v>
      </c>
      <c r="G133" s="29" t="s">
        <v>417</v>
      </c>
      <c r="H133" s="29" t="s">
        <v>420</v>
      </c>
      <c r="I133" s="29" t="s">
        <v>417</v>
      </c>
      <c r="J133" s="29" t="s">
        <v>501</v>
      </c>
      <c r="K133" s="31">
        <v>0.35</v>
      </c>
      <c r="L133" s="29">
        <v>5</v>
      </c>
      <c r="M133" s="29">
        <v>5</v>
      </c>
      <c r="N133" s="29">
        <v>5</v>
      </c>
      <c r="O133" s="29" t="s">
        <v>792</v>
      </c>
      <c r="P133" s="20" t="str">
        <f>IF(Таблица1[[#This Row],[НАЛИЧИЕ В ПРОГРАММЕ]]=1,"ДА","НЕТ")</f>
        <v>ДА</v>
      </c>
      <c r="Q133" s="29">
        <v>5</v>
      </c>
      <c r="R133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3" s="29">
        <f>Таблица1[[#This Row],[Нагрев]]</f>
        <v>5</v>
      </c>
      <c r="T133" s="29">
        <f>Таблица1[[#This Row],[Кофе]]</f>
        <v>5</v>
      </c>
      <c r="U133" s="29">
        <f>Таблица1[[#This Row],[Масло]]</f>
        <v>5</v>
      </c>
      <c r="V133" s="30" t="e">
        <f ca="1">SUM(Таблица1[[#This Row],[Твердость ИКС]:[Масло ИКС]])/25</f>
        <v>#NAME?</v>
      </c>
      <c r="W133" s="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33" s="1">
        <f>IFERROR(VLOOKUP(Таблица1[[#This Row],[№ пленки]],Каталог[],2,0),0)</f>
        <v>1</v>
      </c>
    </row>
    <row r="134" spans="1:24" s="3" customFormat="1" ht="45" customHeight="1" x14ac:dyDescent="0.25">
      <c r="A134" s="19" t="s">
        <v>375</v>
      </c>
      <c r="B134" s="19" t="s">
        <v>208</v>
      </c>
      <c r="C134" s="19" t="s">
        <v>209</v>
      </c>
      <c r="D134" s="19" t="s">
        <v>114</v>
      </c>
      <c r="E134" s="19">
        <v>250</v>
      </c>
      <c r="F134" s="19">
        <v>0.25</v>
      </c>
      <c r="G134" s="19" t="s">
        <v>417</v>
      </c>
      <c r="H134" s="19" t="s">
        <v>420</v>
      </c>
      <c r="I134" s="19" t="s">
        <v>417</v>
      </c>
      <c r="J134" s="19" t="s">
        <v>710</v>
      </c>
      <c r="K134" s="26">
        <v>0.23</v>
      </c>
      <c r="L134" s="19"/>
      <c r="M134" s="19">
        <v>5</v>
      </c>
      <c r="N134" s="19">
        <v>5</v>
      </c>
      <c r="O134" s="19">
        <v>1</v>
      </c>
      <c r="P134" s="20" t="str">
        <f>IF(Таблица1[[#This Row],[НАЛИЧИЕ В ПРОГРАММЕ]]=1,"ДА","НЕТ")</f>
        <v>ДА</v>
      </c>
      <c r="Q134" s="20"/>
      <c r="R13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4" s="29">
        <f>Таблица1[[#This Row],[Нагрев]]</f>
        <v>0</v>
      </c>
      <c r="T134" s="29">
        <f>Таблица1[[#This Row],[Кофе]]</f>
        <v>5</v>
      </c>
      <c r="U134" s="29">
        <f>Таблица1[[#This Row],[Масло]]</f>
        <v>5</v>
      </c>
      <c r="V134" s="25"/>
      <c r="W134" s="1"/>
      <c r="X134" s="1">
        <f>IFERROR(VLOOKUP(Таблица1[[#This Row],[№ пленки]],Каталог[],2,0),0)</f>
        <v>1</v>
      </c>
    </row>
    <row r="135" spans="1:24" s="3" customFormat="1" ht="45" hidden="1" customHeight="1" x14ac:dyDescent="0.25">
      <c r="A135" s="19" t="s">
        <v>376</v>
      </c>
      <c r="B135" s="19" t="s">
        <v>210</v>
      </c>
      <c r="C135" s="19" t="s">
        <v>211</v>
      </c>
      <c r="D135" s="19" t="s">
        <v>212</v>
      </c>
      <c r="E135" s="19" t="s">
        <v>213</v>
      </c>
      <c r="F135" s="19">
        <v>0.25</v>
      </c>
      <c r="G135" s="19" t="s">
        <v>417</v>
      </c>
      <c r="H135" s="19" t="s">
        <v>420</v>
      </c>
      <c r="I135" s="19" t="s">
        <v>417</v>
      </c>
      <c r="J135" s="19" t="s">
        <v>492</v>
      </c>
      <c r="K135" s="26">
        <v>0.23</v>
      </c>
      <c r="L135" s="19"/>
      <c r="M135" s="19"/>
      <c r="N135" s="19"/>
      <c r="O135" s="19"/>
      <c r="P135" s="20" t="str">
        <f>IF(Таблица1[[#This Row],[НАЛИЧИЕ В ПРОГРАММЕ]]=1,"ДА","НЕТ")</f>
        <v>НЕТ</v>
      </c>
      <c r="Q135" s="20"/>
      <c r="R13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5" s="29">
        <f>Таблица1[[#This Row],[Нагрев]]</f>
        <v>0</v>
      </c>
      <c r="T135" s="29">
        <f>Таблица1[[#This Row],[Кофе]]</f>
        <v>0</v>
      </c>
      <c r="U135" s="29">
        <f>Таблица1[[#This Row],[Масло]]</f>
        <v>0</v>
      </c>
      <c r="V135" s="25"/>
      <c r="W135" s="1"/>
      <c r="X135" s="1">
        <f>IFERROR(VLOOKUP(Таблица1[[#This Row],[№ пленки]],Каталог[],2,0),0)</f>
        <v>0</v>
      </c>
    </row>
    <row r="136" spans="1:24" s="3" customFormat="1" ht="45" customHeight="1" x14ac:dyDescent="0.25">
      <c r="A136" s="19" t="s">
        <v>377</v>
      </c>
      <c r="B136" s="19" t="s">
        <v>214</v>
      </c>
      <c r="C136" s="19" t="s">
        <v>215</v>
      </c>
      <c r="D136" s="19" t="s">
        <v>114</v>
      </c>
      <c r="E136" s="19">
        <v>160</v>
      </c>
      <c r="F136" s="19">
        <v>0.25</v>
      </c>
      <c r="G136" s="19" t="s">
        <v>417</v>
      </c>
      <c r="H136" s="19" t="s">
        <v>420</v>
      </c>
      <c r="I136" s="19" t="s">
        <v>417</v>
      </c>
      <c r="J136" s="19" t="s">
        <v>492</v>
      </c>
      <c r="K136" s="26">
        <v>0.25</v>
      </c>
      <c r="L136" s="19"/>
      <c r="M136" s="19">
        <v>5</v>
      </c>
      <c r="N136" s="19">
        <v>5</v>
      </c>
      <c r="O136" s="19">
        <v>1</v>
      </c>
      <c r="P136" s="20" t="str">
        <f>IF(Таблица1[[#This Row],[НАЛИЧИЕ В ПРОГРАММЕ]]=1,"ДА","НЕТ")</f>
        <v>ДА</v>
      </c>
      <c r="Q136" s="20"/>
      <c r="R13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6" s="29">
        <f>Таблица1[[#This Row],[Нагрев]]</f>
        <v>0</v>
      </c>
      <c r="T136" s="29">
        <f>Таблица1[[#This Row],[Кофе]]</f>
        <v>5</v>
      </c>
      <c r="U136" s="29">
        <f>Таблица1[[#This Row],[Масло]]</f>
        <v>5</v>
      </c>
      <c r="V136" s="25"/>
      <c r="W136" s="1"/>
      <c r="X136" s="1">
        <f>IFERROR(VLOOKUP(Таблица1[[#This Row],[№ пленки]],Каталог[],2,0),0)</f>
        <v>1</v>
      </c>
    </row>
    <row r="137" spans="1:24" s="3" customFormat="1" ht="45" hidden="1" customHeight="1" x14ac:dyDescent="0.25">
      <c r="A137" s="19" t="s">
        <v>378</v>
      </c>
      <c r="B137" s="19" t="s">
        <v>216</v>
      </c>
      <c r="C137" s="19" t="s">
        <v>217</v>
      </c>
      <c r="D137" s="19" t="s">
        <v>177</v>
      </c>
      <c r="E137" s="19" t="s">
        <v>178</v>
      </c>
      <c r="F137" s="19">
        <v>0.25</v>
      </c>
      <c r="G137" s="19" t="s">
        <v>417</v>
      </c>
      <c r="H137" s="19" t="s">
        <v>420</v>
      </c>
      <c r="I137" s="19" t="s">
        <v>417</v>
      </c>
      <c r="J137" s="19" t="s">
        <v>464</v>
      </c>
      <c r="K137" s="26">
        <v>0.25</v>
      </c>
      <c r="L137" s="19"/>
      <c r="M137" s="19">
        <v>5</v>
      </c>
      <c r="N137" s="19">
        <v>5</v>
      </c>
      <c r="O137" s="19">
        <v>1</v>
      </c>
      <c r="P137" s="20" t="str">
        <f>IF(Таблица1[[#This Row],[НАЛИЧИЕ В ПРОГРАММЕ]]=1,"ДА","НЕТ")</f>
        <v>НЕТ</v>
      </c>
      <c r="Q137" s="20"/>
      <c r="R13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7" s="29">
        <f>Таблица1[[#This Row],[Нагрев]]</f>
        <v>0</v>
      </c>
      <c r="T137" s="29">
        <f>Таблица1[[#This Row],[Кофе]]</f>
        <v>5</v>
      </c>
      <c r="U137" s="29">
        <f>Таблица1[[#This Row],[Масло]]</f>
        <v>5</v>
      </c>
      <c r="V137" s="25"/>
      <c r="W137" s="1"/>
      <c r="X137" s="1">
        <f>IFERROR(VLOOKUP(Таблица1[[#This Row],[№ пленки]],Каталог[],2,0),0)</f>
        <v>0</v>
      </c>
    </row>
    <row r="138" spans="1:24" s="3" customFormat="1" ht="45" customHeight="1" x14ac:dyDescent="0.25">
      <c r="A138" s="19" t="s">
        <v>379</v>
      </c>
      <c r="B138" s="19" t="s">
        <v>218</v>
      </c>
      <c r="C138" s="19" t="s">
        <v>219</v>
      </c>
      <c r="D138" s="19" t="s">
        <v>114</v>
      </c>
      <c r="E138" s="19">
        <v>160</v>
      </c>
      <c r="F138" s="19">
        <v>0.28000000000000003</v>
      </c>
      <c r="G138" s="19"/>
      <c r="H138" s="19"/>
      <c r="I138" s="19"/>
      <c r="J138" s="19" t="s">
        <v>465</v>
      </c>
      <c r="K138" s="26">
        <v>0.28999999999999998</v>
      </c>
      <c r="L138" s="19"/>
      <c r="M138" s="19">
        <v>5</v>
      </c>
      <c r="N138" s="19">
        <v>5</v>
      </c>
      <c r="O138" s="19">
        <v>2</v>
      </c>
      <c r="P138" s="20" t="str">
        <f>IF(Таблица1[[#This Row],[НАЛИЧИЕ В ПРОГРАММЕ]]=1,"ДА","НЕТ")</f>
        <v>ДА</v>
      </c>
      <c r="Q138" s="20"/>
      <c r="R13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8" s="29">
        <f>Таблица1[[#This Row],[Нагрев]]</f>
        <v>0</v>
      </c>
      <c r="T138" s="29">
        <f>Таблица1[[#This Row],[Кофе]]</f>
        <v>5</v>
      </c>
      <c r="U138" s="29">
        <f>Таблица1[[#This Row],[Масло]]</f>
        <v>5</v>
      </c>
      <c r="V138" s="25"/>
      <c r="W138" s="1"/>
      <c r="X138" s="1">
        <f>IFERROR(VLOOKUP(Таблица1[[#This Row],[№ пленки]],Каталог[],2,0),0)</f>
        <v>1</v>
      </c>
    </row>
    <row r="139" spans="1:24" s="3" customFormat="1" ht="45" customHeight="1" x14ac:dyDescent="0.25">
      <c r="A139" s="19" t="s">
        <v>380</v>
      </c>
      <c r="B139" s="19" t="s">
        <v>220</v>
      </c>
      <c r="C139" s="19" t="s">
        <v>221</v>
      </c>
      <c r="D139" s="19" t="s">
        <v>177</v>
      </c>
      <c r="E139" s="19" t="s">
        <v>178</v>
      </c>
      <c r="F139" s="19">
        <v>0.25</v>
      </c>
      <c r="G139" s="19"/>
      <c r="H139" s="19"/>
      <c r="I139" s="19"/>
      <c r="J139" s="19" t="s">
        <v>492</v>
      </c>
      <c r="K139" s="26"/>
      <c r="L139" s="19"/>
      <c r="M139" s="19">
        <v>2</v>
      </c>
      <c r="N139" s="19">
        <v>5</v>
      </c>
      <c r="O139" s="19">
        <v>1</v>
      </c>
      <c r="P139" s="20" t="str">
        <f>IF(Таблица1[[#This Row],[НАЛИЧИЕ В ПРОГРАММЕ]]=1,"ДА","НЕТ")</f>
        <v>ДА</v>
      </c>
      <c r="Q139" s="20"/>
      <c r="R13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39" s="29">
        <f>Таблица1[[#This Row],[Нагрев]]</f>
        <v>0</v>
      </c>
      <c r="T139" s="29">
        <f>Таблица1[[#This Row],[Кофе]]</f>
        <v>2</v>
      </c>
      <c r="U139" s="29">
        <f>Таблица1[[#This Row],[Масло]]</f>
        <v>5</v>
      </c>
      <c r="V139" s="25"/>
      <c r="W139" s="1"/>
      <c r="X139" s="1">
        <f>IFERROR(VLOOKUP(Таблица1[[#This Row],[№ пленки]],Каталог[],2,0),0)</f>
        <v>1</v>
      </c>
    </row>
    <row r="140" spans="1:24" s="3" customFormat="1" ht="45" customHeight="1" x14ac:dyDescent="0.25">
      <c r="A140" s="19" t="s">
        <v>381</v>
      </c>
      <c r="B140" s="19" t="s">
        <v>222</v>
      </c>
      <c r="C140" s="19" t="s">
        <v>223</v>
      </c>
      <c r="D140" s="19" t="s">
        <v>114</v>
      </c>
      <c r="E140" s="19">
        <v>160</v>
      </c>
      <c r="F140" s="19">
        <v>0.35</v>
      </c>
      <c r="G140" s="19" t="s">
        <v>417</v>
      </c>
      <c r="H140" s="19" t="s">
        <v>420</v>
      </c>
      <c r="I140" s="19" t="s">
        <v>417</v>
      </c>
      <c r="J140" s="19" t="s">
        <v>464</v>
      </c>
      <c r="K140" s="26">
        <v>0.35</v>
      </c>
      <c r="L140" s="19"/>
      <c r="M140" s="19">
        <v>5</v>
      </c>
      <c r="N140" s="19">
        <v>5</v>
      </c>
      <c r="O140" s="19">
        <v>1</v>
      </c>
      <c r="P140" s="20" t="str">
        <f>IF(Таблица1[[#This Row],[НАЛИЧИЕ В ПРОГРАММЕ]]=1,"ДА","НЕТ")</f>
        <v>ДА</v>
      </c>
      <c r="Q140" s="20"/>
      <c r="R14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0" s="29">
        <f>Таблица1[[#This Row],[Нагрев]]</f>
        <v>0</v>
      </c>
      <c r="T140" s="29">
        <f>Таблица1[[#This Row],[Кофе]]</f>
        <v>5</v>
      </c>
      <c r="U140" s="29">
        <f>Таблица1[[#This Row],[Масло]]</f>
        <v>5</v>
      </c>
      <c r="V140" s="25"/>
      <c r="W140" s="1"/>
      <c r="X140" s="1">
        <f>IFERROR(VLOOKUP(Таблица1[[#This Row],[№ пленки]],Каталог[],2,0),0)</f>
        <v>1</v>
      </c>
    </row>
    <row r="141" spans="1:24" s="46" customFormat="1" ht="45" customHeight="1" x14ac:dyDescent="0.25">
      <c r="A141" s="29" t="s">
        <v>382</v>
      </c>
      <c r="B141" s="29" t="s">
        <v>224</v>
      </c>
      <c r="C141" s="29" t="s">
        <v>225</v>
      </c>
      <c r="D141" s="29" t="s">
        <v>114</v>
      </c>
      <c r="E141" s="29">
        <v>100</v>
      </c>
      <c r="F141" s="29">
        <v>0.4</v>
      </c>
      <c r="G141" s="29" t="s">
        <v>420</v>
      </c>
      <c r="H141" s="29" t="s">
        <v>417</v>
      </c>
      <c r="I141" s="29" t="s">
        <v>417</v>
      </c>
      <c r="J141" s="29" t="s">
        <v>464</v>
      </c>
      <c r="K141" s="31">
        <v>0.35</v>
      </c>
      <c r="L141" s="29">
        <v>3</v>
      </c>
      <c r="M141" s="29">
        <v>5</v>
      </c>
      <c r="N141" s="29">
        <v>5</v>
      </c>
      <c r="O141" s="29" t="s">
        <v>792</v>
      </c>
      <c r="P141" s="20" t="str">
        <f>IF(Таблица1[[#This Row],[НАЛИЧИЕ В ПРОГРАММЕ]]=1,"ДА","НЕТ")</f>
        <v>ДА</v>
      </c>
      <c r="Q141" s="29">
        <v>4</v>
      </c>
      <c r="R141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1" s="29">
        <f>Таблица1[[#This Row],[Нагрев]]</f>
        <v>3</v>
      </c>
      <c r="T141" s="29">
        <f>Таблица1[[#This Row],[Кофе]]</f>
        <v>5</v>
      </c>
      <c r="U141" s="29">
        <f>Таблица1[[#This Row],[Масло]]</f>
        <v>5</v>
      </c>
      <c r="V141" s="30" t="e">
        <f ca="1">SUM(Таблица1[[#This Row],[Твердость ИКС]:[Масло ИКС]])/25</f>
        <v>#NAME?</v>
      </c>
      <c r="W141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41" s="1">
        <f>IFERROR(VLOOKUP(Таблица1[[#This Row],[№ пленки]],Каталог[],2,0),0)</f>
        <v>1</v>
      </c>
    </row>
    <row r="142" spans="1:24" s="46" customFormat="1" ht="45" customHeight="1" x14ac:dyDescent="0.25">
      <c r="A142" s="29" t="s">
        <v>383</v>
      </c>
      <c r="B142" s="29" t="s">
        <v>226</v>
      </c>
      <c r="C142" s="29" t="s">
        <v>227</v>
      </c>
      <c r="D142" s="29" t="s">
        <v>177</v>
      </c>
      <c r="E142" s="29" t="s">
        <v>174</v>
      </c>
      <c r="F142" s="29">
        <v>0.34499999999999997</v>
      </c>
      <c r="G142" s="29" t="s">
        <v>417</v>
      </c>
      <c r="H142" s="29" t="s">
        <v>420</v>
      </c>
      <c r="I142" s="29" t="s">
        <v>417</v>
      </c>
      <c r="J142" s="29" t="s">
        <v>714</v>
      </c>
      <c r="K142" s="31">
        <v>0.35</v>
      </c>
      <c r="L142" s="29">
        <v>3</v>
      </c>
      <c r="M142" s="29">
        <v>5</v>
      </c>
      <c r="N142" s="29">
        <v>5</v>
      </c>
      <c r="O142" s="29">
        <v>1</v>
      </c>
      <c r="P142" s="20" t="str">
        <f>IF(Таблица1[[#This Row],[НАЛИЧИЕ В ПРОГРАММЕ]]=1,"ДА","НЕТ")</f>
        <v>ДА</v>
      </c>
      <c r="Q142" s="29">
        <v>5</v>
      </c>
      <c r="R142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2" s="29">
        <f>Таблица1[[#This Row],[Нагрев]]</f>
        <v>3</v>
      </c>
      <c r="T142" s="29">
        <f>Таблица1[[#This Row],[Кофе]]</f>
        <v>5</v>
      </c>
      <c r="U142" s="29">
        <f>Таблица1[[#This Row],[Масло]]</f>
        <v>5</v>
      </c>
      <c r="V142" s="30" t="e">
        <f ca="1">SUM(Таблица1[[#This Row],[Твердость ИКС]:[Масло ИКС]])/25</f>
        <v>#NAME?</v>
      </c>
      <c r="W142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42" s="1">
        <f>IFERROR(VLOOKUP(Таблица1[[#This Row],[№ пленки]],Каталог[],2,0),0)</f>
        <v>1</v>
      </c>
    </row>
    <row r="143" spans="1:24" s="3" customFormat="1" ht="30" hidden="1" customHeight="1" x14ac:dyDescent="0.25">
      <c r="A143" s="19" t="s">
        <v>384</v>
      </c>
      <c r="B143" s="19" t="s">
        <v>228</v>
      </c>
      <c r="C143" s="19" t="s">
        <v>229</v>
      </c>
      <c r="D143" s="32" t="s">
        <v>177</v>
      </c>
      <c r="E143" s="19" t="s">
        <v>174</v>
      </c>
      <c r="F143" s="19">
        <v>0.39300000000000002</v>
      </c>
      <c r="G143" s="19" t="s">
        <v>417</v>
      </c>
      <c r="H143" s="19" t="s">
        <v>420</v>
      </c>
      <c r="I143" s="19"/>
      <c r="J143" s="19"/>
      <c r="K143" s="26">
        <v>0.39</v>
      </c>
      <c r="L143" s="19"/>
      <c r="M143" s="19"/>
      <c r="N143" s="19"/>
      <c r="O143" s="19"/>
      <c r="P143" s="20" t="str">
        <f>IF(Таблица1[[#This Row],[НАЛИЧИЕ В ПРОГРАММЕ]]=1,"ДА","НЕТ")</f>
        <v>НЕТ</v>
      </c>
      <c r="Q143" s="20"/>
      <c r="R143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3" s="29">
        <f>Таблица1[[#This Row],[Нагрев]]</f>
        <v>0</v>
      </c>
      <c r="T143" s="29">
        <f>Таблица1[[#This Row],[Кофе]]</f>
        <v>0</v>
      </c>
      <c r="U143" s="29">
        <f>Таблица1[[#This Row],[Масло]]</f>
        <v>0</v>
      </c>
      <c r="V143" s="20"/>
      <c r="W143" s="1"/>
      <c r="X143" s="1">
        <f>IFERROR(VLOOKUP(Таблица1[[#This Row],[№ пленки]],Каталог[],2,0),0)</f>
        <v>0</v>
      </c>
    </row>
    <row r="144" spans="1:24" s="3" customFormat="1" ht="30" hidden="1" customHeight="1" x14ac:dyDescent="0.25">
      <c r="A144" s="19" t="s">
        <v>385</v>
      </c>
      <c r="B144" s="19" t="s">
        <v>230</v>
      </c>
      <c r="C144" s="19" t="s">
        <v>231</v>
      </c>
      <c r="D144" s="32" t="s">
        <v>8</v>
      </c>
      <c r="E144" s="19" t="s">
        <v>9</v>
      </c>
      <c r="F144" s="19">
        <v>0.35</v>
      </c>
      <c r="G144" s="19" t="s">
        <v>417</v>
      </c>
      <c r="H144" s="19" t="s">
        <v>417</v>
      </c>
      <c r="I144" s="19" t="s">
        <v>420</v>
      </c>
      <c r="J144" s="19"/>
      <c r="K144" s="26">
        <v>0.35</v>
      </c>
      <c r="L144" s="19"/>
      <c r="M144" s="19"/>
      <c r="N144" s="19"/>
      <c r="O144" s="19"/>
      <c r="P144" s="20" t="str">
        <f>IF(Таблица1[[#This Row],[НАЛИЧИЕ В ПРОГРАММЕ]]=1,"ДА","НЕТ")</f>
        <v>НЕТ</v>
      </c>
      <c r="Q144" s="20"/>
      <c r="R14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4" s="29">
        <f>Таблица1[[#This Row],[Нагрев]]</f>
        <v>0</v>
      </c>
      <c r="T144" s="29">
        <f>Таблица1[[#This Row],[Кофе]]</f>
        <v>0</v>
      </c>
      <c r="U144" s="29">
        <f>Таблица1[[#This Row],[Масло]]</f>
        <v>0</v>
      </c>
      <c r="V144" s="20"/>
      <c r="W144" s="1"/>
      <c r="X144" s="1">
        <f>IFERROR(VLOOKUP(Таблица1[[#This Row],[№ пленки]],Каталог[],2,0),0)</f>
        <v>0</v>
      </c>
    </row>
    <row r="145" spans="1:24" s="3" customFormat="1" ht="30" hidden="1" customHeight="1" x14ac:dyDescent="0.25">
      <c r="A145" s="19" t="s">
        <v>386</v>
      </c>
      <c r="B145" s="19" t="s">
        <v>232</v>
      </c>
      <c r="C145" s="19" t="s">
        <v>233</v>
      </c>
      <c r="D145" s="19" t="s">
        <v>8</v>
      </c>
      <c r="E145" s="19" t="s">
        <v>9</v>
      </c>
      <c r="F145" s="19">
        <v>0.39900000000000002</v>
      </c>
      <c r="G145" s="19" t="s">
        <v>417</v>
      </c>
      <c r="H145" s="19" t="s">
        <v>420</v>
      </c>
      <c r="I145" s="19" t="s">
        <v>417</v>
      </c>
      <c r="J145" s="19"/>
      <c r="K145" s="26">
        <v>0.39900000000000002</v>
      </c>
      <c r="L145" s="19"/>
      <c r="M145" s="19"/>
      <c r="N145" s="19"/>
      <c r="O145" s="19"/>
      <c r="P145" s="20" t="str">
        <f>IF(Таблица1[[#This Row],[НАЛИЧИЕ В ПРОГРАММЕ]]=1,"ДА","НЕТ")</f>
        <v>НЕТ</v>
      </c>
      <c r="Q145" s="20"/>
      <c r="R14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5" s="29">
        <f>Таблица1[[#This Row],[Нагрев]]</f>
        <v>0</v>
      </c>
      <c r="T145" s="29">
        <f>Таблица1[[#This Row],[Кофе]]</f>
        <v>0</v>
      </c>
      <c r="U145" s="29">
        <f>Таблица1[[#This Row],[Масло]]</f>
        <v>0</v>
      </c>
      <c r="V145" s="20"/>
      <c r="W145" s="1"/>
      <c r="X145" s="1">
        <f>IFERROR(VLOOKUP(Таблица1[[#This Row],[№ пленки]],Каталог[],2,0),0)</f>
        <v>0</v>
      </c>
    </row>
    <row r="146" spans="1:24" s="3" customFormat="1" ht="30" hidden="1" customHeight="1" x14ac:dyDescent="0.25">
      <c r="A146" s="19" t="s">
        <v>387</v>
      </c>
      <c r="B146" s="19" t="s">
        <v>234</v>
      </c>
      <c r="C146" s="19" t="s">
        <v>235</v>
      </c>
      <c r="D146" s="19" t="s">
        <v>8</v>
      </c>
      <c r="E146" s="19" t="s">
        <v>9</v>
      </c>
      <c r="F146" s="19">
        <v>0.41099999999999998</v>
      </c>
      <c r="G146" s="19" t="s">
        <v>417</v>
      </c>
      <c r="H146" s="19" t="s">
        <v>420</v>
      </c>
      <c r="I146" s="19" t="s">
        <v>417</v>
      </c>
      <c r="J146" s="19"/>
      <c r="K146" s="26">
        <v>0.41</v>
      </c>
      <c r="L146" s="19"/>
      <c r="M146" s="19"/>
      <c r="N146" s="19"/>
      <c r="O146" s="19"/>
      <c r="P146" s="20" t="str">
        <f>IF(Таблица1[[#This Row],[НАЛИЧИЕ В ПРОГРАММЕ]]=1,"ДА","НЕТ")</f>
        <v>НЕТ</v>
      </c>
      <c r="Q146" s="20"/>
      <c r="R14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6" s="29">
        <f>Таблица1[[#This Row],[Нагрев]]</f>
        <v>0</v>
      </c>
      <c r="T146" s="29">
        <f>Таблица1[[#This Row],[Кофе]]</f>
        <v>0</v>
      </c>
      <c r="U146" s="29">
        <f>Таблица1[[#This Row],[Масло]]</f>
        <v>0</v>
      </c>
      <c r="V146" s="20"/>
      <c r="W146" s="1"/>
      <c r="X146" s="1">
        <f>IFERROR(VLOOKUP(Таблица1[[#This Row],[№ пленки]],Каталог[],2,0),0)</f>
        <v>0</v>
      </c>
    </row>
    <row r="147" spans="1:24" s="3" customFormat="1" ht="30" hidden="1" customHeight="1" x14ac:dyDescent="0.25">
      <c r="A147" s="19" t="s">
        <v>388</v>
      </c>
      <c r="B147" s="19" t="s">
        <v>236</v>
      </c>
      <c r="C147" s="19" t="s">
        <v>237</v>
      </c>
      <c r="D147" s="19" t="s">
        <v>22</v>
      </c>
      <c r="E147" s="19" t="s">
        <v>9</v>
      </c>
      <c r="F147" s="19">
        <v>0.37</v>
      </c>
      <c r="G147" s="19" t="s">
        <v>417</v>
      </c>
      <c r="H147" s="19" t="s">
        <v>420</v>
      </c>
      <c r="I147" s="19" t="s">
        <v>417</v>
      </c>
      <c r="J147" s="19"/>
      <c r="K147" s="26">
        <v>0.37</v>
      </c>
      <c r="L147" s="19"/>
      <c r="M147" s="19"/>
      <c r="N147" s="19"/>
      <c r="O147" s="19"/>
      <c r="P147" s="20" t="str">
        <f>IF(Таблица1[[#This Row],[НАЛИЧИЕ В ПРОГРАММЕ]]=1,"ДА","НЕТ")</f>
        <v>НЕТ</v>
      </c>
      <c r="Q147" s="20"/>
      <c r="R14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7" s="29">
        <f>Таблица1[[#This Row],[Нагрев]]</f>
        <v>0</v>
      </c>
      <c r="T147" s="29">
        <f>Таблица1[[#This Row],[Кофе]]</f>
        <v>0</v>
      </c>
      <c r="U147" s="29">
        <f>Таблица1[[#This Row],[Масло]]</f>
        <v>0</v>
      </c>
      <c r="V147" s="20"/>
      <c r="W147" s="1"/>
      <c r="X147" s="1">
        <f>IFERROR(VLOOKUP(Таблица1[[#This Row],[№ пленки]],Каталог[],2,0),0)</f>
        <v>0</v>
      </c>
    </row>
    <row r="148" spans="1:24" s="3" customFormat="1" ht="30" hidden="1" customHeight="1" x14ac:dyDescent="0.25">
      <c r="A148" s="19" t="s">
        <v>389</v>
      </c>
      <c r="B148" s="19" t="s">
        <v>238</v>
      </c>
      <c r="C148" s="19" t="s">
        <v>239</v>
      </c>
      <c r="D148" s="19" t="s">
        <v>22</v>
      </c>
      <c r="E148" s="19" t="s">
        <v>9</v>
      </c>
      <c r="F148" s="19">
        <v>0.32600000000000001</v>
      </c>
      <c r="G148" s="19" t="s">
        <v>417</v>
      </c>
      <c r="H148" s="19" t="s">
        <v>420</v>
      </c>
      <c r="I148" s="19" t="s">
        <v>417</v>
      </c>
      <c r="J148" s="19"/>
      <c r="K148" s="26">
        <v>0.33</v>
      </c>
      <c r="L148" s="19"/>
      <c r="M148" s="19"/>
      <c r="N148" s="19"/>
      <c r="O148" s="19"/>
      <c r="P148" s="20" t="str">
        <f>IF(Таблица1[[#This Row],[НАЛИЧИЕ В ПРОГРАММЕ]]=1,"ДА","НЕТ")</f>
        <v>НЕТ</v>
      </c>
      <c r="Q148" s="20"/>
      <c r="R14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8" s="29">
        <f>Таблица1[[#This Row],[Нагрев]]</f>
        <v>0</v>
      </c>
      <c r="T148" s="29">
        <f>Таблица1[[#This Row],[Кофе]]</f>
        <v>0</v>
      </c>
      <c r="U148" s="29">
        <f>Таблица1[[#This Row],[Масло]]</f>
        <v>0</v>
      </c>
      <c r="V148" s="20"/>
      <c r="W148" s="1"/>
      <c r="X148" s="1">
        <f>IFERROR(VLOOKUP(Таблица1[[#This Row],[№ пленки]],Каталог[],2,0),0)</f>
        <v>0</v>
      </c>
    </row>
    <row r="149" spans="1:24" s="3" customFormat="1" ht="30" hidden="1" customHeight="1" x14ac:dyDescent="0.25">
      <c r="A149" s="19" t="s">
        <v>390</v>
      </c>
      <c r="B149" s="19" t="s">
        <v>240</v>
      </c>
      <c r="C149" s="19" t="s">
        <v>241</v>
      </c>
      <c r="D149" s="19" t="s">
        <v>8</v>
      </c>
      <c r="E149" s="19" t="s">
        <v>9</v>
      </c>
      <c r="F149" s="19">
        <v>0.39800000000000002</v>
      </c>
      <c r="G149" s="19" t="s">
        <v>417</v>
      </c>
      <c r="H149" s="19" t="s">
        <v>420</v>
      </c>
      <c r="I149" s="19" t="s">
        <v>417</v>
      </c>
      <c r="J149" s="19"/>
      <c r="K149" s="26">
        <v>0.4</v>
      </c>
      <c r="L149" s="19"/>
      <c r="M149" s="19"/>
      <c r="N149" s="19"/>
      <c r="O149" s="19"/>
      <c r="P149" s="20" t="str">
        <f>IF(Таблица1[[#This Row],[НАЛИЧИЕ В ПРОГРАММЕ]]=1,"ДА","НЕТ")</f>
        <v>НЕТ</v>
      </c>
      <c r="Q149" s="20"/>
      <c r="R14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49" s="29">
        <f>Таблица1[[#This Row],[Нагрев]]</f>
        <v>0</v>
      </c>
      <c r="T149" s="29">
        <f>Таблица1[[#This Row],[Кофе]]</f>
        <v>0</v>
      </c>
      <c r="U149" s="29">
        <f>Таблица1[[#This Row],[Масло]]</f>
        <v>0</v>
      </c>
      <c r="V149" s="20"/>
      <c r="W149" s="1"/>
      <c r="X149" s="1">
        <f>IFERROR(VLOOKUP(Таблица1[[#This Row],[№ пленки]],Каталог[],2,0),0)</f>
        <v>0</v>
      </c>
    </row>
    <row r="150" spans="1:24" s="3" customFormat="1" ht="45" customHeight="1" x14ac:dyDescent="0.25">
      <c r="A150" s="19" t="s">
        <v>391</v>
      </c>
      <c r="B150" s="19" t="s">
        <v>242</v>
      </c>
      <c r="C150" s="19" t="s">
        <v>243</v>
      </c>
      <c r="D150" s="19" t="s">
        <v>8</v>
      </c>
      <c r="E150" s="19" t="s">
        <v>9</v>
      </c>
      <c r="F150" s="19">
        <v>0.39700000000000002</v>
      </c>
      <c r="G150" s="19" t="s">
        <v>417</v>
      </c>
      <c r="H150" s="19" t="s">
        <v>420</v>
      </c>
      <c r="I150" s="19" t="s">
        <v>417</v>
      </c>
      <c r="J150" s="19" t="s">
        <v>464</v>
      </c>
      <c r="K150" s="26">
        <v>0.41</v>
      </c>
      <c r="L150" s="19"/>
      <c r="M150" s="19">
        <v>5</v>
      </c>
      <c r="N150" s="19">
        <v>5</v>
      </c>
      <c r="O150" s="19" t="s">
        <v>792</v>
      </c>
      <c r="P150" s="20" t="str">
        <f>IF(Таблица1[[#This Row],[НАЛИЧИЕ В ПРОГРАММЕ]]=1,"ДА","НЕТ")</f>
        <v>ДА</v>
      </c>
      <c r="Q150" s="20"/>
      <c r="R15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0" s="29">
        <f>Таблица1[[#This Row],[Нагрев]]</f>
        <v>0</v>
      </c>
      <c r="T150" s="29">
        <f>Таблица1[[#This Row],[Кофе]]</f>
        <v>5</v>
      </c>
      <c r="U150" s="29">
        <f>Таблица1[[#This Row],[Масло]]</f>
        <v>5</v>
      </c>
      <c r="V150" s="25"/>
      <c r="W150" s="1"/>
      <c r="X150" s="1">
        <f>IFERROR(VLOOKUP(Таблица1[[#This Row],[№ пленки]],Каталог[],2,0),0)</f>
        <v>1</v>
      </c>
    </row>
    <row r="151" spans="1:24" s="3" customFormat="1" ht="45" customHeight="1" x14ac:dyDescent="0.25">
      <c r="A151" s="19" t="s">
        <v>392</v>
      </c>
      <c r="B151" s="19" t="s">
        <v>244</v>
      </c>
      <c r="C151" s="19" t="s">
        <v>245</v>
      </c>
      <c r="D151" s="19" t="s">
        <v>199</v>
      </c>
      <c r="E151" s="19">
        <v>100</v>
      </c>
      <c r="F151" s="19">
        <v>0.3</v>
      </c>
      <c r="G151" s="19" t="s">
        <v>417</v>
      </c>
      <c r="H151" s="19" t="s">
        <v>420</v>
      </c>
      <c r="I151" s="19" t="s">
        <v>417</v>
      </c>
      <c r="J151" s="19" t="s">
        <v>492</v>
      </c>
      <c r="K151" s="26">
        <v>0.33300000000000002</v>
      </c>
      <c r="L151" s="19"/>
      <c r="M151" s="19">
        <v>5</v>
      </c>
      <c r="N151" s="19">
        <v>5</v>
      </c>
      <c r="O151" s="19">
        <v>1</v>
      </c>
      <c r="P151" s="20" t="str">
        <f>IF(Таблица1[[#This Row],[НАЛИЧИЕ В ПРОГРАММЕ]]=1,"ДА","НЕТ")</f>
        <v>ДА</v>
      </c>
      <c r="Q151" s="20"/>
      <c r="R15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1" s="29">
        <f>Таблица1[[#This Row],[Нагрев]]</f>
        <v>0</v>
      </c>
      <c r="T151" s="29">
        <f>Таблица1[[#This Row],[Кофе]]</f>
        <v>5</v>
      </c>
      <c r="U151" s="29">
        <f>Таблица1[[#This Row],[Масло]]</f>
        <v>5</v>
      </c>
      <c r="V151" s="25"/>
      <c r="W151" s="1"/>
      <c r="X151" s="1">
        <f>IFERROR(VLOOKUP(Таблица1[[#This Row],[№ пленки]],Каталог[],2,0),0)</f>
        <v>1</v>
      </c>
    </row>
    <row r="152" spans="1:24" s="3" customFormat="1" ht="45" customHeight="1" x14ac:dyDescent="0.25">
      <c r="A152" s="19" t="s">
        <v>393</v>
      </c>
      <c r="B152" s="19" t="s">
        <v>246</v>
      </c>
      <c r="C152" s="19" t="s">
        <v>247</v>
      </c>
      <c r="D152" s="19" t="s">
        <v>248</v>
      </c>
      <c r="E152" s="19">
        <v>100</v>
      </c>
      <c r="F152" s="19">
        <v>0.26</v>
      </c>
      <c r="G152" s="19" t="s">
        <v>417</v>
      </c>
      <c r="H152" s="19" t="s">
        <v>417</v>
      </c>
      <c r="I152" s="19" t="s">
        <v>420</v>
      </c>
      <c r="J152" s="19" t="s">
        <v>492</v>
      </c>
      <c r="K152" s="26">
        <v>0.26700000000000002</v>
      </c>
      <c r="L152" s="19"/>
      <c r="M152" s="19">
        <v>2</v>
      </c>
      <c r="N152" s="19">
        <v>5</v>
      </c>
      <c r="O152" s="19">
        <v>2</v>
      </c>
      <c r="P152" s="20" t="str">
        <f>IF(Таблица1[[#This Row],[НАЛИЧИЕ В ПРОГРАММЕ]]=1,"ДА","НЕТ")</f>
        <v>ДА</v>
      </c>
      <c r="Q152" s="20"/>
      <c r="R15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2" s="29">
        <f>Таблица1[[#This Row],[Нагрев]]</f>
        <v>0</v>
      </c>
      <c r="T152" s="29">
        <f>Таблица1[[#This Row],[Кофе]]</f>
        <v>2</v>
      </c>
      <c r="U152" s="29">
        <f>Таблица1[[#This Row],[Масло]]</f>
        <v>5</v>
      </c>
      <c r="V152" s="25"/>
      <c r="W152" s="1"/>
      <c r="X152" s="1">
        <f>IFERROR(VLOOKUP(Таблица1[[#This Row],[№ пленки]],Каталог[],2,0),0)</f>
        <v>1</v>
      </c>
    </row>
    <row r="153" spans="1:24" s="46" customFormat="1" ht="45" customHeight="1" x14ac:dyDescent="0.25">
      <c r="A153" s="29" t="s">
        <v>394</v>
      </c>
      <c r="B153" s="29" t="s">
        <v>249</v>
      </c>
      <c r="C153" s="29" t="s">
        <v>250</v>
      </c>
      <c r="D153" s="29" t="s">
        <v>177</v>
      </c>
      <c r="E153" s="29" t="s">
        <v>174</v>
      </c>
      <c r="F153" s="29">
        <v>0.25</v>
      </c>
      <c r="G153" s="29" t="s">
        <v>417</v>
      </c>
      <c r="H153" s="29" t="s">
        <v>417</v>
      </c>
      <c r="I153" s="29" t="s">
        <v>420</v>
      </c>
      <c r="J153" s="29" t="s">
        <v>492</v>
      </c>
      <c r="K153" s="31">
        <v>0.25</v>
      </c>
      <c r="L153" s="29">
        <v>4</v>
      </c>
      <c r="M153" s="29">
        <v>5</v>
      </c>
      <c r="N153" s="29">
        <v>5</v>
      </c>
      <c r="O153" s="29">
        <v>1</v>
      </c>
      <c r="P153" s="20" t="str">
        <f>IF(Таблица1[[#This Row],[НАЛИЧИЕ В ПРОГРАММЕ]]=1,"ДА","НЕТ")</f>
        <v>ДА</v>
      </c>
      <c r="Q153" s="29">
        <v>5</v>
      </c>
      <c r="R153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3" s="29">
        <f>Таблица1[[#This Row],[Нагрев]]</f>
        <v>4</v>
      </c>
      <c r="T153" s="29">
        <f>Таблица1[[#This Row],[Кофе]]</f>
        <v>5</v>
      </c>
      <c r="U153" s="29">
        <f>Таблица1[[#This Row],[Масло]]</f>
        <v>5</v>
      </c>
      <c r="V153" s="30" t="e">
        <f ca="1">SUM(Таблица1[[#This Row],[Твердость ИКС]:[Масло ИКС]])/25</f>
        <v>#NAME?</v>
      </c>
      <c r="W153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53" s="1">
        <f>IFERROR(VLOOKUP(Таблица1[[#This Row],[№ пленки]],Каталог[],2,0),0)</f>
        <v>1</v>
      </c>
    </row>
    <row r="154" spans="1:24" s="3" customFormat="1" ht="45" customHeight="1" x14ac:dyDescent="0.25">
      <c r="A154" s="29" t="s">
        <v>395</v>
      </c>
      <c r="B154" s="29" t="s">
        <v>878</v>
      </c>
      <c r="C154" s="29" t="s">
        <v>251</v>
      </c>
      <c r="D154" s="29" t="s">
        <v>177</v>
      </c>
      <c r="E154" s="29" t="s">
        <v>174</v>
      </c>
      <c r="F154" s="29">
        <v>0.3</v>
      </c>
      <c r="G154" s="29" t="s">
        <v>417</v>
      </c>
      <c r="H154" s="29" t="s">
        <v>420</v>
      </c>
      <c r="I154" s="29" t="s">
        <v>417</v>
      </c>
      <c r="J154" s="29" t="s">
        <v>710</v>
      </c>
      <c r="K154" s="31">
        <v>0.313</v>
      </c>
      <c r="L154" s="29">
        <v>5</v>
      </c>
      <c r="M154" s="29">
        <v>5</v>
      </c>
      <c r="N154" s="29">
        <v>5</v>
      </c>
      <c r="O154" s="29">
        <v>1</v>
      </c>
      <c r="P154" s="20" t="str">
        <f>IF(Таблица1[[#This Row],[НАЛИЧИЕ В ПРОГРАММЕ]]=1,"ДА","НЕТ")</f>
        <v>ДА</v>
      </c>
      <c r="Q154" s="29">
        <v>5</v>
      </c>
      <c r="R154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4" s="29">
        <f>Таблица1[[#This Row],[Нагрев]]</f>
        <v>5</v>
      </c>
      <c r="T154" s="29">
        <f>Таблица1[[#This Row],[Кофе]]</f>
        <v>5</v>
      </c>
      <c r="U154" s="29">
        <f>Таблица1[[#This Row],[Масло]]</f>
        <v>5</v>
      </c>
      <c r="V154" s="30" t="e">
        <f ca="1">SUM(Таблица1[[#This Row],[Твердость ИКС]:[Масло ИКС]])/25</f>
        <v>#NAME?</v>
      </c>
      <c r="W154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54" s="1">
        <f>IFERROR(VLOOKUP(Таблица1[[#This Row],[№ пленки]],Каталог[],2,0),0)</f>
        <v>1</v>
      </c>
    </row>
    <row r="155" spans="1:24" s="3" customFormat="1" ht="45" customHeight="1" x14ac:dyDescent="0.25">
      <c r="A155" s="29" t="s">
        <v>396</v>
      </c>
      <c r="B155" s="29" t="s">
        <v>252</v>
      </c>
      <c r="C155" s="29" t="s">
        <v>253</v>
      </c>
      <c r="D155" s="29" t="s">
        <v>254</v>
      </c>
      <c r="E155" s="29">
        <v>160</v>
      </c>
      <c r="F155" s="29">
        <v>0.35</v>
      </c>
      <c r="G155" s="29" t="s">
        <v>417</v>
      </c>
      <c r="H155" s="29" t="s">
        <v>417</v>
      </c>
      <c r="I155" s="29" t="s">
        <v>420</v>
      </c>
      <c r="J155" s="29" t="s">
        <v>464</v>
      </c>
      <c r="K155" s="31">
        <v>0.35</v>
      </c>
      <c r="L155" s="29">
        <v>4</v>
      </c>
      <c r="M155" s="29">
        <v>3</v>
      </c>
      <c r="N155" s="29">
        <v>4</v>
      </c>
      <c r="O155" s="29">
        <v>1</v>
      </c>
      <c r="P155" s="20" t="str">
        <f>IF(Таблица1[[#This Row],[НАЛИЧИЕ В ПРОГРАММЕ]]=1,"ДА","НЕТ")</f>
        <v>ДА</v>
      </c>
      <c r="Q155" s="29">
        <v>4</v>
      </c>
      <c r="R155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5" s="29">
        <f>Таблица1[[#This Row],[Нагрев]]</f>
        <v>4</v>
      </c>
      <c r="T155" s="29">
        <f>Таблица1[[#This Row],[Кофе]]</f>
        <v>3</v>
      </c>
      <c r="U155" s="29">
        <f>Таблица1[[#This Row],[Масло]]</f>
        <v>4</v>
      </c>
      <c r="V155" s="30" t="e">
        <f ca="1">SUM(Таблица1[[#This Row],[Твердость ИКС]:[Масло ИКС]])/25</f>
        <v>#NAME?</v>
      </c>
      <c r="W155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55" s="1">
        <f>IFERROR(VLOOKUP(Таблица1[[#This Row],[№ пленки]],Каталог[],2,0),0)</f>
        <v>1</v>
      </c>
    </row>
    <row r="156" spans="1:24" s="3" customFormat="1" ht="45" customHeight="1" x14ac:dyDescent="0.25">
      <c r="A156" s="19" t="s">
        <v>397</v>
      </c>
      <c r="B156" s="19" t="s">
        <v>255</v>
      </c>
      <c r="C156" s="19" t="s">
        <v>256</v>
      </c>
      <c r="D156" s="19" t="s">
        <v>212</v>
      </c>
      <c r="E156" s="19" t="s">
        <v>213</v>
      </c>
      <c r="F156" s="19">
        <v>0.27</v>
      </c>
      <c r="G156" s="19"/>
      <c r="H156" s="19"/>
      <c r="I156" s="19"/>
      <c r="J156" s="19" t="s">
        <v>464</v>
      </c>
      <c r="K156" s="26">
        <v>0.26</v>
      </c>
      <c r="L156" s="19"/>
      <c r="M156" s="19">
        <v>2</v>
      </c>
      <c r="N156" s="19">
        <v>5</v>
      </c>
      <c r="O156" s="19">
        <v>1</v>
      </c>
      <c r="P156" s="20" t="str">
        <f>IF(Таблица1[[#This Row],[НАЛИЧИЕ В ПРОГРАММЕ]]=1,"ДА","НЕТ")</f>
        <v>ДА</v>
      </c>
      <c r="Q156" s="20"/>
      <c r="R15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6" s="29">
        <f>Таблица1[[#This Row],[Нагрев]]</f>
        <v>0</v>
      </c>
      <c r="T156" s="29">
        <f>Таблица1[[#This Row],[Кофе]]</f>
        <v>2</v>
      </c>
      <c r="U156" s="29">
        <f>Таблица1[[#This Row],[Масло]]</f>
        <v>5</v>
      </c>
      <c r="V156" s="25"/>
      <c r="W156" s="1"/>
      <c r="X156" s="1">
        <f>IFERROR(VLOOKUP(Таблица1[[#This Row],[№ пленки]],Каталог[],2,0),0)</f>
        <v>1</v>
      </c>
    </row>
    <row r="157" spans="1:24" s="3" customFormat="1" ht="45" hidden="1" customHeight="1" x14ac:dyDescent="0.25">
      <c r="A157" s="19" t="s">
        <v>398</v>
      </c>
      <c r="B157" s="19" t="s">
        <v>257</v>
      </c>
      <c r="C157" s="19" t="s">
        <v>258</v>
      </c>
      <c r="D157" s="19" t="s">
        <v>212</v>
      </c>
      <c r="E157" s="19" t="s">
        <v>213</v>
      </c>
      <c r="F157" s="19">
        <v>0.25</v>
      </c>
      <c r="G157" s="19" t="s">
        <v>417</v>
      </c>
      <c r="H157" s="19" t="s">
        <v>417</v>
      </c>
      <c r="I157" s="19" t="s">
        <v>417</v>
      </c>
      <c r="J157" s="19" t="s">
        <v>714</v>
      </c>
      <c r="K157" s="26">
        <v>0.25</v>
      </c>
      <c r="L157" s="19"/>
      <c r="M157" s="19">
        <v>5</v>
      </c>
      <c r="N157" s="19">
        <v>5</v>
      </c>
      <c r="O157" s="19">
        <v>1</v>
      </c>
      <c r="P157" s="20" t="str">
        <f>IF(Таблица1[[#This Row],[НАЛИЧИЕ В ПРОГРАММЕ]]=1,"ДА","НЕТ")</f>
        <v>НЕТ</v>
      </c>
      <c r="Q157" s="20"/>
      <c r="R15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7" s="29">
        <f>Таблица1[[#This Row],[Нагрев]]</f>
        <v>0</v>
      </c>
      <c r="T157" s="29">
        <f>Таблица1[[#This Row],[Кофе]]</f>
        <v>5</v>
      </c>
      <c r="U157" s="29">
        <f>Таблица1[[#This Row],[Масло]]</f>
        <v>5</v>
      </c>
      <c r="V157" s="25"/>
      <c r="W157" s="1"/>
      <c r="X157" s="1">
        <f>IFERROR(VLOOKUP(Таблица1[[#This Row],[№ пленки]],Каталог[],2,0),0)</f>
        <v>0</v>
      </c>
    </row>
    <row r="158" spans="1:24" s="8" customFormat="1" ht="45" customHeight="1" x14ac:dyDescent="0.25">
      <c r="A158" s="64" t="s">
        <v>399</v>
      </c>
      <c r="B158" s="64" t="s">
        <v>259</v>
      </c>
      <c r="C158" s="64" t="s">
        <v>260</v>
      </c>
      <c r="D158" s="64" t="s">
        <v>199</v>
      </c>
      <c r="E158" s="64">
        <v>100</v>
      </c>
      <c r="F158" s="64">
        <v>0.3</v>
      </c>
      <c r="G158" s="64" t="s">
        <v>417</v>
      </c>
      <c r="H158" s="64" t="s">
        <v>417</v>
      </c>
      <c r="I158" s="64" t="s">
        <v>417</v>
      </c>
      <c r="J158" s="64" t="s">
        <v>538</v>
      </c>
      <c r="K158" s="65">
        <v>0.28999999999999998</v>
      </c>
      <c r="L158" s="64">
        <v>4</v>
      </c>
      <c r="M158" s="64">
        <v>2</v>
      </c>
      <c r="N158" s="64">
        <v>5</v>
      </c>
      <c r="O158" s="64">
        <v>1</v>
      </c>
      <c r="P158" s="64" t="str">
        <f>IF(Таблица1[[#This Row],[НАЛИЧИЕ В ПРОГРАММЕ]]=1,"ДА","НЕТ")</f>
        <v>ДА</v>
      </c>
      <c r="Q158" s="64">
        <v>5</v>
      </c>
      <c r="R158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8" s="64">
        <f>Таблица1[[#This Row],[Нагрев]]</f>
        <v>4</v>
      </c>
      <c r="T158" s="64">
        <f>Таблица1[[#This Row],[Кофе]]</f>
        <v>2</v>
      </c>
      <c r="U158" s="64">
        <f>Таблица1[[#This Row],[Масло]]</f>
        <v>5</v>
      </c>
      <c r="V158" s="30" t="e">
        <f ca="1">SUM(Таблица1[[#This Row],[Твердость ИКС]:[Масло ИКС]])/25</f>
        <v>#NAME?</v>
      </c>
      <c r="W158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58" s="5">
        <f>IFERROR(VLOOKUP(Таблица1[[#This Row],[№ пленки]],Каталог[],2,0),0)</f>
        <v>1</v>
      </c>
    </row>
    <row r="159" spans="1:24" s="3" customFormat="1" ht="45" customHeight="1" x14ac:dyDescent="0.25">
      <c r="A159" s="19" t="s">
        <v>400</v>
      </c>
      <c r="B159" s="19" t="s">
        <v>261</v>
      </c>
      <c r="C159" s="19" t="s">
        <v>262</v>
      </c>
      <c r="D159" s="19" t="s">
        <v>212</v>
      </c>
      <c r="E159" s="19" t="s">
        <v>213</v>
      </c>
      <c r="F159" s="19">
        <v>0.27</v>
      </c>
      <c r="G159" s="19" t="s">
        <v>417</v>
      </c>
      <c r="H159" s="19" t="s">
        <v>417</v>
      </c>
      <c r="I159" s="19" t="s">
        <v>417</v>
      </c>
      <c r="J159" s="19" t="s">
        <v>501</v>
      </c>
      <c r="K159" s="26">
        <v>0.27</v>
      </c>
      <c r="L159" s="19"/>
      <c r="M159" s="19">
        <v>2</v>
      </c>
      <c r="N159" s="19">
        <v>5</v>
      </c>
      <c r="O159" s="19">
        <v>1</v>
      </c>
      <c r="P159" s="20" t="str">
        <f>IF(Таблица1[[#This Row],[НАЛИЧИЕ В ПРОГРАММЕ]]=1,"ДА","НЕТ")</f>
        <v>ДА</v>
      </c>
      <c r="Q159" s="20"/>
      <c r="R15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59" s="29">
        <f>Таблица1[[#This Row],[Нагрев]]</f>
        <v>0</v>
      </c>
      <c r="T159" s="29">
        <f>Таблица1[[#This Row],[Кофе]]</f>
        <v>2</v>
      </c>
      <c r="U159" s="29">
        <f>Таблица1[[#This Row],[Масло]]</f>
        <v>5</v>
      </c>
      <c r="V159" s="25"/>
      <c r="W159" s="1"/>
      <c r="X159" s="1">
        <f>IFERROR(VLOOKUP(Таблица1[[#This Row],[№ пленки]],Каталог[],2,0),0)</f>
        <v>1</v>
      </c>
    </row>
    <row r="160" spans="1:24" s="3" customFormat="1" ht="45" hidden="1" customHeight="1" x14ac:dyDescent="0.25">
      <c r="A160" s="19" t="s">
        <v>401</v>
      </c>
      <c r="B160" s="19" t="s">
        <v>263</v>
      </c>
      <c r="C160" s="19" t="s">
        <v>264</v>
      </c>
      <c r="D160" s="19" t="s">
        <v>8</v>
      </c>
      <c r="E160" s="19" t="s">
        <v>9</v>
      </c>
      <c r="F160" s="19">
        <v>0.4</v>
      </c>
      <c r="G160" s="19" t="s">
        <v>417</v>
      </c>
      <c r="H160" s="19" t="s">
        <v>420</v>
      </c>
      <c r="I160" s="19" t="s">
        <v>417</v>
      </c>
      <c r="J160" s="19" t="s">
        <v>492</v>
      </c>
      <c r="K160" s="26">
        <v>0.37</v>
      </c>
      <c r="L160" s="19"/>
      <c r="M160" s="19">
        <v>5</v>
      </c>
      <c r="N160" s="19">
        <v>5</v>
      </c>
      <c r="O160" s="19">
        <v>3</v>
      </c>
      <c r="P160" s="20" t="str">
        <f>IF(Таблица1[[#This Row],[НАЛИЧИЕ В ПРОГРАММЕ]]=1,"ДА","НЕТ")</f>
        <v>НЕТ</v>
      </c>
      <c r="Q160" s="20"/>
      <c r="R16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0" s="29">
        <f>Таблица1[[#This Row],[Нагрев]]</f>
        <v>0</v>
      </c>
      <c r="T160" s="29">
        <f>Таблица1[[#This Row],[Кофе]]</f>
        <v>5</v>
      </c>
      <c r="U160" s="29">
        <f>Таблица1[[#This Row],[Масло]]</f>
        <v>5</v>
      </c>
      <c r="V160" s="25"/>
      <c r="W160" s="1"/>
      <c r="X160" s="1">
        <f>IFERROR(VLOOKUP(Таблица1[[#This Row],[№ пленки]],Каталог[],2,0),0)</f>
        <v>0</v>
      </c>
    </row>
    <row r="161" spans="1:24" s="3" customFormat="1" ht="45" customHeight="1" x14ac:dyDescent="0.25">
      <c r="A161" s="29" t="s">
        <v>402</v>
      </c>
      <c r="B161" s="29" t="s">
        <v>265</v>
      </c>
      <c r="C161" s="29" t="s">
        <v>266</v>
      </c>
      <c r="D161" s="29" t="s">
        <v>267</v>
      </c>
      <c r="E161" s="29" t="s">
        <v>268</v>
      </c>
      <c r="F161" s="29">
        <v>0.35</v>
      </c>
      <c r="G161" s="29" t="s">
        <v>417</v>
      </c>
      <c r="H161" s="29" t="s">
        <v>420</v>
      </c>
      <c r="I161" s="29" t="s">
        <v>417</v>
      </c>
      <c r="J161" s="29" t="s">
        <v>501</v>
      </c>
      <c r="K161" s="31">
        <v>0.38</v>
      </c>
      <c r="L161" s="29">
        <v>2</v>
      </c>
      <c r="M161" s="29">
        <v>5</v>
      </c>
      <c r="N161" s="29">
        <v>5</v>
      </c>
      <c r="O161" s="29">
        <v>1</v>
      </c>
      <c r="P161" s="20" t="str">
        <f>IF(Таблица1[[#This Row],[НАЛИЧИЕ В ПРОГРАММЕ]]=1,"ДА","НЕТ")</f>
        <v>ДА</v>
      </c>
      <c r="Q161" s="29">
        <v>5</v>
      </c>
      <c r="R161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1" s="29">
        <f>Таблица1[[#This Row],[Нагрев]]</f>
        <v>2</v>
      </c>
      <c r="T161" s="29">
        <f>Таблица1[[#This Row],[Кофе]]</f>
        <v>5</v>
      </c>
      <c r="U161" s="29">
        <f>Таблица1[[#This Row],[Масло]]</f>
        <v>5</v>
      </c>
      <c r="V161" s="30" t="e">
        <f ca="1">SUM(Таблица1[[#This Row],[Твердость ИКС]:[Масло ИКС]])/25</f>
        <v>#NAME?</v>
      </c>
      <c r="W161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1" s="1">
        <f>IFERROR(VLOOKUP(Таблица1[[#This Row],[№ пленки]],Каталог[],2,0),0)</f>
        <v>1</v>
      </c>
    </row>
    <row r="162" spans="1:24" s="3" customFormat="1" ht="45" customHeight="1" x14ac:dyDescent="0.25">
      <c r="A162" s="29" t="s">
        <v>403</v>
      </c>
      <c r="B162" s="29" t="s">
        <v>269</v>
      </c>
      <c r="C162" s="29" t="s">
        <v>270</v>
      </c>
      <c r="D162" s="29" t="s">
        <v>199</v>
      </c>
      <c r="E162" s="29">
        <v>100</v>
      </c>
      <c r="F162" s="29">
        <v>0.28000000000000003</v>
      </c>
      <c r="G162" s="29" t="s">
        <v>417</v>
      </c>
      <c r="H162" s="29" t="s">
        <v>417</v>
      </c>
      <c r="I162" s="29" t="s">
        <v>417</v>
      </c>
      <c r="J162" s="29" t="s">
        <v>714</v>
      </c>
      <c r="K162" s="31">
        <v>0.28000000000000003</v>
      </c>
      <c r="L162" s="29">
        <v>4</v>
      </c>
      <c r="M162" s="29">
        <v>2</v>
      </c>
      <c r="N162" s="29">
        <v>5</v>
      </c>
      <c r="O162" s="29">
        <v>1</v>
      </c>
      <c r="P162" s="20" t="str">
        <f>IF(Таблица1[[#This Row],[НАЛИЧИЕ В ПРОГРАММЕ]]=1,"ДА","НЕТ")</f>
        <v>ДА</v>
      </c>
      <c r="Q162" s="29">
        <v>5</v>
      </c>
      <c r="R162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2" s="29">
        <f>Таблица1[[#This Row],[Нагрев]]</f>
        <v>4</v>
      </c>
      <c r="T162" s="29">
        <f>Таблица1[[#This Row],[Кофе]]</f>
        <v>2</v>
      </c>
      <c r="U162" s="29">
        <f>Таблица1[[#This Row],[Масло]]</f>
        <v>5</v>
      </c>
      <c r="V162" s="30" t="e">
        <f ca="1">SUM(Таблица1[[#This Row],[Твердость ИКС]:[Масло ИКС]])/25</f>
        <v>#NAME?</v>
      </c>
      <c r="W162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2" s="1">
        <f>IFERROR(VLOOKUP(Таблица1[[#This Row],[№ пленки]],Каталог[],2,0),0)</f>
        <v>1</v>
      </c>
    </row>
    <row r="163" spans="1:24" s="3" customFormat="1" ht="45" customHeight="1" x14ac:dyDescent="0.25">
      <c r="A163" s="29" t="s">
        <v>404</v>
      </c>
      <c r="B163" s="29" t="s">
        <v>271</v>
      </c>
      <c r="C163" s="29" t="s">
        <v>272</v>
      </c>
      <c r="D163" s="29" t="s">
        <v>199</v>
      </c>
      <c r="E163" s="29">
        <v>100</v>
      </c>
      <c r="F163" s="29">
        <v>0.3</v>
      </c>
      <c r="G163" s="29" t="s">
        <v>417</v>
      </c>
      <c r="H163" s="29" t="s">
        <v>417</v>
      </c>
      <c r="I163" s="29" t="s">
        <v>417</v>
      </c>
      <c r="J163" s="29" t="s">
        <v>492</v>
      </c>
      <c r="K163" s="31">
        <v>0.3</v>
      </c>
      <c r="L163" s="29">
        <v>4</v>
      </c>
      <c r="M163" s="29">
        <v>2</v>
      </c>
      <c r="N163" s="29">
        <v>5</v>
      </c>
      <c r="O163" s="29">
        <v>1</v>
      </c>
      <c r="P163" s="20" t="str">
        <f>IF(Таблица1[[#This Row],[НАЛИЧИЕ В ПРОГРАММЕ]]=1,"ДА","НЕТ")</f>
        <v>ДА</v>
      </c>
      <c r="Q163" s="29">
        <v>5</v>
      </c>
      <c r="R163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3" s="29">
        <f>Таблица1[[#This Row],[Нагрев]]</f>
        <v>4</v>
      </c>
      <c r="T163" s="29">
        <f>Таблица1[[#This Row],[Кофе]]</f>
        <v>2</v>
      </c>
      <c r="U163" s="29">
        <f>Таблица1[[#This Row],[Масло]]</f>
        <v>5</v>
      </c>
      <c r="V163" s="30" t="e">
        <f ca="1">SUM(Таблица1[[#This Row],[Твердость ИКС]:[Масло ИКС]])/25</f>
        <v>#NAME?</v>
      </c>
      <c r="W163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3" s="1">
        <f>IFERROR(VLOOKUP(Таблица1[[#This Row],[№ пленки]],Каталог[],2,0),0)</f>
        <v>1</v>
      </c>
    </row>
    <row r="164" spans="1:24" s="46" customFormat="1" ht="45" customHeight="1" x14ac:dyDescent="0.25">
      <c r="A164" s="29" t="s">
        <v>405</v>
      </c>
      <c r="B164" s="29" t="s">
        <v>273</v>
      </c>
      <c r="C164" s="29" t="s">
        <v>274</v>
      </c>
      <c r="D164" s="29" t="s">
        <v>199</v>
      </c>
      <c r="E164" s="29">
        <v>100</v>
      </c>
      <c r="F164" s="29">
        <v>0.3</v>
      </c>
      <c r="G164" s="29" t="s">
        <v>417</v>
      </c>
      <c r="H164" s="29" t="s">
        <v>417</v>
      </c>
      <c r="I164" s="29" t="s">
        <v>417</v>
      </c>
      <c r="J164" s="29" t="s">
        <v>501</v>
      </c>
      <c r="K164" s="31">
        <v>0.28000000000000003</v>
      </c>
      <c r="L164" s="29">
        <v>1</v>
      </c>
      <c r="M164" s="29">
        <v>2</v>
      </c>
      <c r="N164" s="29">
        <v>5</v>
      </c>
      <c r="O164" s="29">
        <v>1</v>
      </c>
      <c r="P164" s="20" t="str">
        <f>IF(Таблица1[[#This Row],[НАЛИЧИЕ В ПРОГРАММЕ]]=1,"ДА","НЕТ")</f>
        <v>ДА</v>
      </c>
      <c r="Q164" s="29">
        <v>5</v>
      </c>
      <c r="R164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4" s="29">
        <f>Таблица1[[#This Row],[Нагрев]]</f>
        <v>1</v>
      </c>
      <c r="T164" s="29">
        <f>Таблица1[[#This Row],[Кофе]]</f>
        <v>2</v>
      </c>
      <c r="U164" s="29">
        <f>Таблица1[[#This Row],[Масло]]</f>
        <v>5</v>
      </c>
      <c r="V164" s="30" t="e">
        <f ca="1">SUM(Таблица1[[#This Row],[Твердость ИКС]:[Масло ИКС]])/25</f>
        <v>#NAME?</v>
      </c>
      <c r="W164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4" s="1">
        <f>IFERROR(VLOOKUP(Таблица1[[#This Row],[№ пленки]],Каталог[],2,0),0)</f>
        <v>1</v>
      </c>
    </row>
    <row r="165" spans="1:24" s="3" customFormat="1" ht="45" customHeight="1" x14ac:dyDescent="0.25">
      <c r="A165" s="29" t="s">
        <v>406</v>
      </c>
      <c r="B165" s="29" t="s">
        <v>879</v>
      </c>
      <c r="C165" s="29" t="s">
        <v>275</v>
      </c>
      <c r="D165" s="29" t="s">
        <v>199</v>
      </c>
      <c r="E165" s="29">
        <v>100</v>
      </c>
      <c r="F165" s="29">
        <v>0.3</v>
      </c>
      <c r="G165" s="29" t="s">
        <v>417</v>
      </c>
      <c r="H165" s="29" t="s">
        <v>417</v>
      </c>
      <c r="I165" s="29" t="s">
        <v>417</v>
      </c>
      <c r="J165" s="29" t="s">
        <v>492</v>
      </c>
      <c r="K165" s="31">
        <v>0.26</v>
      </c>
      <c r="L165" s="29">
        <v>4</v>
      </c>
      <c r="M165" s="29">
        <v>2</v>
      </c>
      <c r="N165" s="29">
        <v>5</v>
      </c>
      <c r="O165" s="29">
        <v>4</v>
      </c>
      <c r="P165" s="20" t="str">
        <f>IF(Таблица1[[#This Row],[НАЛИЧИЕ В ПРОГРАММЕ]]=1,"ДА","НЕТ")</f>
        <v>ДА</v>
      </c>
      <c r="Q165" s="29">
        <v>5</v>
      </c>
      <c r="R165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5" s="29">
        <f>Таблица1[[#This Row],[Нагрев]]</f>
        <v>4</v>
      </c>
      <c r="T165" s="29">
        <f>Таблица1[[#This Row],[Кофе]]</f>
        <v>2</v>
      </c>
      <c r="U165" s="29">
        <f>Таблица1[[#This Row],[Масло]]</f>
        <v>5</v>
      </c>
      <c r="V165" s="30" t="e">
        <f ca="1">SUM(Таблица1[[#This Row],[Твердость ИКС]:[Масло ИКС]])/25</f>
        <v>#NAME?</v>
      </c>
      <c r="W165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5" s="1">
        <f>IFERROR(VLOOKUP(Таблица1[[#This Row],[№ пленки]],Каталог[],2,0),0)</f>
        <v>1</v>
      </c>
    </row>
    <row r="166" spans="1:24" s="8" customFormat="1" ht="45" customHeight="1" x14ac:dyDescent="0.25">
      <c r="A166" s="64" t="s">
        <v>407</v>
      </c>
      <c r="B166" s="64" t="s">
        <v>896</v>
      </c>
      <c r="C166" s="64" t="s">
        <v>276</v>
      </c>
      <c r="D166" s="64" t="s">
        <v>267</v>
      </c>
      <c r="E166" s="64" t="s">
        <v>268</v>
      </c>
      <c r="F166" s="64">
        <v>0.35</v>
      </c>
      <c r="G166" s="64" t="s">
        <v>417</v>
      </c>
      <c r="H166" s="64" t="s">
        <v>417</v>
      </c>
      <c r="I166" s="64" t="s">
        <v>417</v>
      </c>
      <c r="J166" s="64" t="s">
        <v>464</v>
      </c>
      <c r="K166" s="65">
        <v>0.35</v>
      </c>
      <c r="L166" s="64">
        <v>4</v>
      </c>
      <c r="M166" s="64">
        <v>5</v>
      </c>
      <c r="N166" s="64">
        <v>5</v>
      </c>
      <c r="O166" s="64">
        <v>3</v>
      </c>
      <c r="P166" s="64" t="str">
        <f>IF(Таблица1[[#This Row],[НАЛИЧИЕ В ПРОГРАММЕ]]=1,"ДА","НЕТ")</f>
        <v>ДА</v>
      </c>
      <c r="Q166" s="64">
        <v>4</v>
      </c>
      <c r="R166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6" s="64">
        <f>Таблица1[[#This Row],[Нагрев]]</f>
        <v>4</v>
      </c>
      <c r="T166" s="64">
        <f>Таблица1[[#This Row],[Кофе]]</f>
        <v>5</v>
      </c>
      <c r="U166" s="64">
        <f>Таблица1[[#This Row],[Масло]]</f>
        <v>5</v>
      </c>
      <c r="V166" s="30" t="e">
        <f ca="1">SUM(Таблица1[[#This Row],[Твердость ИКС]:[Масло ИКС]])/25</f>
        <v>#NAME?</v>
      </c>
      <c r="W166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6" s="5">
        <f>IFERROR(VLOOKUP(Таблица1[[#This Row],[№ пленки]],Каталог[],2,0),0)</f>
        <v>1</v>
      </c>
    </row>
    <row r="167" spans="1:24" s="8" customFormat="1" ht="45" customHeight="1" x14ac:dyDescent="0.25">
      <c r="A167" s="64" t="s">
        <v>408</v>
      </c>
      <c r="B167" s="64" t="s">
        <v>711</v>
      </c>
      <c r="C167" s="64"/>
      <c r="D167" s="64"/>
      <c r="E167" s="64"/>
      <c r="F167" s="64">
        <v>0.27</v>
      </c>
      <c r="G167" s="64" t="s">
        <v>417</v>
      </c>
      <c r="H167" s="64" t="s">
        <v>417</v>
      </c>
      <c r="I167" s="64" t="s">
        <v>417</v>
      </c>
      <c r="J167" s="64" t="s">
        <v>714</v>
      </c>
      <c r="K167" s="65">
        <f>IFERROR(VLOOKUP(Таблица1[[#This Row],[№ пленки]],Входной_контроль[],4,0),"")</f>
        <v>0.26800000000000002</v>
      </c>
      <c r="L167" s="64">
        <v>2</v>
      </c>
      <c r="M167" s="64">
        <v>2</v>
      </c>
      <c r="N167" s="64">
        <v>5</v>
      </c>
      <c r="O167" s="64">
        <v>1</v>
      </c>
      <c r="P167" s="64" t="str">
        <f>IF(Таблица1[[#This Row],[НАЛИЧИЕ В ПРОГРАММЕ]]=1,"ДА","НЕТ")</f>
        <v>ДА</v>
      </c>
      <c r="Q167" s="64">
        <v>5</v>
      </c>
      <c r="R167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7" s="64">
        <f>Таблица1[[#This Row],[Нагрев]]</f>
        <v>2</v>
      </c>
      <c r="T167" s="64">
        <f>Таблица1[[#This Row],[Кофе]]</f>
        <v>2</v>
      </c>
      <c r="U167" s="64">
        <f>Таблица1[[#This Row],[Масло]]</f>
        <v>5</v>
      </c>
      <c r="V167" s="30" t="e">
        <f ca="1">SUM(Таблица1[[#This Row],[Твердость ИКС]:[Масло ИКС]])/25</f>
        <v>#NAME?</v>
      </c>
      <c r="W167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7" s="5">
        <f>IFERROR(VLOOKUP(Таблица1[[#This Row],[№ пленки]],Каталог[],2,0),0)</f>
        <v>1</v>
      </c>
    </row>
    <row r="168" spans="1:24" s="3" customFormat="1" ht="45" customHeight="1" x14ac:dyDescent="0.25">
      <c r="A168" s="19" t="s">
        <v>514</v>
      </c>
      <c r="B168" s="19" t="s">
        <v>515</v>
      </c>
      <c r="C168" s="19" t="s">
        <v>515</v>
      </c>
      <c r="D168" s="19" t="s">
        <v>199</v>
      </c>
      <c r="E168" s="32" t="s">
        <v>516</v>
      </c>
      <c r="F168" s="19">
        <v>0.33</v>
      </c>
      <c r="G168" s="19" t="s">
        <v>417</v>
      </c>
      <c r="H168" s="19" t="s">
        <v>420</v>
      </c>
      <c r="I168" s="19" t="s">
        <v>417</v>
      </c>
      <c r="J168" s="19" t="s">
        <v>538</v>
      </c>
      <c r="K168" s="26">
        <v>0.36</v>
      </c>
      <c r="L168" s="19"/>
      <c r="M168" s="19">
        <v>5</v>
      </c>
      <c r="N168" s="19">
        <v>5</v>
      </c>
      <c r="O168" s="19">
        <v>1</v>
      </c>
      <c r="P168" s="20" t="str">
        <f>IF(Таблица1[[#This Row],[НАЛИЧИЕ В ПРОГРАММЕ]]=1,"ДА","НЕТ")</f>
        <v>ДА</v>
      </c>
      <c r="Q168" s="20"/>
      <c r="R16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8" s="29">
        <f>Таблица1[[#This Row],[Нагрев]]</f>
        <v>0</v>
      </c>
      <c r="T168" s="29">
        <f>Таблица1[[#This Row],[Кофе]]</f>
        <v>5</v>
      </c>
      <c r="U168" s="29">
        <f>Таблица1[[#This Row],[Масло]]</f>
        <v>5</v>
      </c>
      <c r="V168" s="25"/>
      <c r="W168" s="1"/>
      <c r="X168" s="1">
        <f>IFERROR(VLOOKUP(Таблица1[[#This Row],[№ пленки]],Каталог[],2,0),0)</f>
        <v>1</v>
      </c>
    </row>
    <row r="169" spans="1:24" s="3" customFormat="1" ht="45" customHeight="1" x14ac:dyDescent="0.25">
      <c r="A169" s="29" t="s">
        <v>466</v>
      </c>
      <c r="B169" s="29" t="s">
        <v>467</v>
      </c>
      <c r="C169" s="29" t="s">
        <v>468</v>
      </c>
      <c r="D169" s="29" t="s">
        <v>469</v>
      </c>
      <c r="E169" s="29"/>
      <c r="F169" s="29">
        <v>0.33</v>
      </c>
      <c r="G169" s="29" t="s">
        <v>417</v>
      </c>
      <c r="H169" s="29" t="s">
        <v>417</v>
      </c>
      <c r="I169" s="29" t="s">
        <v>420</v>
      </c>
      <c r="J169" s="29" t="s">
        <v>464</v>
      </c>
      <c r="K169" s="31">
        <v>0.33</v>
      </c>
      <c r="L169" s="29">
        <v>2</v>
      </c>
      <c r="M169" s="29">
        <v>2</v>
      </c>
      <c r="N169" s="29">
        <v>3</v>
      </c>
      <c r="O169" s="29">
        <v>2</v>
      </c>
      <c r="P169" s="20" t="str">
        <f>IF(Таблица1[[#This Row],[НАЛИЧИЕ В ПРОГРАММЕ]]=1,"ДА","НЕТ")</f>
        <v>ДА</v>
      </c>
      <c r="Q169" s="29">
        <v>4</v>
      </c>
      <c r="R169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69" s="29">
        <f>Таблица1[[#This Row],[Нагрев]]</f>
        <v>2</v>
      </c>
      <c r="T169" s="29">
        <f>Таблица1[[#This Row],[Кофе]]</f>
        <v>2</v>
      </c>
      <c r="U169" s="29">
        <f>Таблица1[[#This Row],[Масло]]</f>
        <v>3</v>
      </c>
      <c r="V169" s="30" t="e">
        <f ca="1">SUM(Таблица1[[#This Row],[Твердость ИКС]:[Масло ИКС]])/25</f>
        <v>#NAME?</v>
      </c>
      <c r="W169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69" s="1">
        <f>IFERROR(VLOOKUP(Таблица1[[#This Row],[№ пленки]],Каталог[],2,0),0)</f>
        <v>1</v>
      </c>
    </row>
    <row r="170" spans="1:24" s="3" customFormat="1" ht="45" customHeight="1" x14ac:dyDescent="0.25">
      <c r="A170" s="29" t="s">
        <v>434</v>
      </c>
      <c r="B170" s="29" t="s">
        <v>436</v>
      </c>
      <c r="C170" s="29" t="s">
        <v>435</v>
      </c>
      <c r="D170" s="33" t="s">
        <v>199</v>
      </c>
      <c r="E170" s="29" t="s">
        <v>437</v>
      </c>
      <c r="F170" s="34">
        <v>0.34</v>
      </c>
      <c r="G170" s="29" t="s">
        <v>417</v>
      </c>
      <c r="H170" s="29" t="s">
        <v>420</v>
      </c>
      <c r="I170" s="29" t="s">
        <v>417</v>
      </c>
      <c r="J170" s="29" t="s">
        <v>492</v>
      </c>
      <c r="K170" s="35">
        <v>0.31</v>
      </c>
      <c r="L170" s="29">
        <v>5</v>
      </c>
      <c r="M170" s="29">
        <v>5</v>
      </c>
      <c r="N170" s="29">
        <v>5</v>
      </c>
      <c r="O170" s="29">
        <v>1</v>
      </c>
      <c r="P170" s="20" t="str">
        <f>IF(Таблица1[[#This Row],[НАЛИЧИЕ В ПРОГРАММЕ]]=1,"ДА","НЕТ")</f>
        <v>ДА</v>
      </c>
      <c r="Q170" s="29">
        <v>5</v>
      </c>
      <c r="R170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0" s="29">
        <f>Таблица1[[#This Row],[Нагрев]]</f>
        <v>5</v>
      </c>
      <c r="T170" s="29">
        <f>Таблица1[[#This Row],[Кофе]]</f>
        <v>5</v>
      </c>
      <c r="U170" s="29">
        <f>Таблица1[[#This Row],[Масло]]</f>
        <v>5</v>
      </c>
      <c r="V170" s="30" t="e">
        <f ca="1">SUM(Таблица1[[#This Row],[Твердость ИКС]:[Масло ИКС]])/25</f>
        <v>#NAME?</v>
      </c>
      <c r="W170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0" s="1">
        <f>IFERROR(VLOOKUP(Таблица1[[#This Row],[№ пленки]],Каталог[],2,0),0)</f>
        <v>1</v>
      </c>
    </row>
    <row r="171" spans="1:24" s="3" customFormat="1" ht="45" customHeight="1" x14ac:dyDescent="0.25">
      <c r="A171" s="29" t="s">
        <v>509</v>
      </c>
      <c r="B171" s="29" t="s">
        <v>72</v>
      </c>
      <c r="C171" s="29"/>
      <c r="D171" s="33"/>
      <c r="E171" s="29"/>
      <c r="F171" s="29">
        <v>0.3</v>
      </c>
      <c r="G171" s="29" t="s">
        <v>417</v>
      </c>
      <c r="H171" s="29" t="s">
        <v>417</v>
      </c>
      <c r="I171" s="29" t="s">
        <v>417</v>
      </c>
      <c r="J171" s="29" t="s">
        <v>464</v>
      </c>
      <c r="K171" s="31">
        <v>0.28000000000000003</v>
      </c>
      <c r="L171" s="29">
        <v>2</v>
      </c>
      <c r="M171" s="29">
        <v>5</v>
      </c>
      <c r="N171" s="29">
        <v>5</v>
      </c>
      <c r="O171" s="29">
        <v>1</v>
      </c>
      <c r="P171" s="20" t="str">
        <f>IF(Таблица1[[#This Row],[НАЛИЧИЕ В ПРОГРАММЕ]]=1,"ДА","НЕТ")</f>
        <v>ДА</v>
      </c>
      <c r="Q171" s="29">
        <v>4</v>
      </c>
      <c r="R171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1" s="29">
        <f>Таблица1[[#This Row],[Нагрев]]</f>
        <v>2</v>
      </c>
      <c r="T171" s="29">
        <f>Таблица1[[#This Row],[Кофе]]</f>
        <v>5</v>
      </c>
      <c r="U171" s="29">
        <f>Таблица1[[#This Row],[Масло]]</f>
        <v>5</v>
      </c>
      <c r="V171" s="30" t="e">
        <f ca="1">SUM(Таблица1[[#This Row],[Твердость ИКС]:[Масло ИКС]])/25</f>
        <v>#NAME?</v>
      </c>
      <c r="W171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1" s="1">
        <f>IFERROR(VLOOKUP(Таблица1[[#This Row],[№ пленки]],Каталог[],2,0),0)</f>
        <v>1</v>
      </c>
    </row>
    <row r="172" spans="1:24" s="3" customFormat="1" ht="45" customHeight="1" x14ac:dyDescent="0.25">
      <c r="A172" s="29" t="s">
        <v>616</v>
      </c>
      <c r="B172" s="29" t="s">
        <v>712</v>
      </c>
      <c r="C172" s="29" t="s">
        <v>698</v>
      </c>
      <c r="D172" s="29" t="s">
        <v>699</v>
      </c>
      <c r="E172" s="29" t="s">
        <v>700</v>
      </c>
      <c r="F172" s="29">
        <v>0.35</v>
      </c>
      <c r="G172" s="29" t="s">
        <v>417</v>
      </c>
      <c r="H172" s="29" t="s">
        <v>417</v>
      </c>
      <c r="I172" s="29" t="s">
        <v>417</v>
      </c>
      <c r="J172" s="29" t="s">
        <v>464</v>
      </c>
      <c r="K172" s="31">
        <v>0.34</v>
      </c>
      <c r="L172" s="29">
        <v>5</v>
      </c>
      <c r="M172" s="29">
        <v>5</v>
      </c>
      <c r="N172" s="29">
        <v>5</v>
      </c>
      <c r="O172" s="29">
        <v>1</v>
      </c>
      <c r="P172" s="20" t="str">
        <f>IF(Таблица1[[#This Row],[НАЛИЧИЕ В ПРОГРАММЕ]]=1,"ДА","НЕТ")</f>
        <v>ДА</v>
      </c>
      <c r="Q172" s="29">
        <v>4</v>
      </c>
      <c r="R172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2" s="29">
        <f>Таблица1[[#This Row],[Нагрев]]</f>
        <v>5</v>
      </c>
      <c r="T172" s="29">
        <f>Таблица1[[#This Row],[Кофе]]</f>
        <v>5</v>
      </c>
      <c r="U172" s="29">
        <f>Таблица1[[#This Row],[Масло]]</f>
        <v>5</v>
      </c>
      <c r="V172" s="30" t="e">
        <f ca="1">SUM(Таблица1[[#This Row],[Твердость ИКС]:[Масло ИКС]])/25</f>
        <v>#NAME?</v>
      </c>
      <c r="W172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2" s="1">
        <f>IFERROR(VLOOKUP(Таблица1[[#This Row],[№ пленки]],Каталог[],2,0),0)</f>
        <v>1</v>
      </c>
    </row>
    <row r="173" spans="1:24" s="3" customFormat="1" ht="45" customHeight="1" x14ac:dyDescent="0.25">
      <c r="A173" s="29" t="s">
        <v>599</v>
      </c>
      <c r="B173" s="29" t="s">
        <v>876</v>
      </c>
      <c r="C173" s="29" t="s">
        <v>824</v>
      </c>
      <c r="D173" s="47" t="s">
        <v>605</v>
      </c>
      <c r="E173" s="29"/>
      <c r="F173" s="29">
        <v>0.27</v>
      </c>
      <c r="G173" s="29" t="s">
        <v>417</v>
      </c>
      <c r="H173" s="29" t="s">
        <v>417</v>
      </c>
      <c r="I173" s="29" t="s">
        <v>417</v>
      </c>
      <c r="J173" s="29" t="s">
        <v>464</v>
      </c>
      <c r="K173" s="31">
        <v>0.34</v>
      </c>
      <c r="L173" s="29">
        <v>5</v>
      </c>
      <c r="M173" s="29">
        <v>3</v>
      </c>
      <c r="N173" s="29">
        <v>5</v>
      </c>
      <c r="O173" s="29">
        <v>1</v>
      </c>
      <c r="P173" s="20" t="str">
        <f>IF(Таблица1[[#This Row],[НАЛИЧИЕ В ПРОГРАММЕ]]=1,"ДА","НЕТ")</f>
        <v>ДА</v>
      </c>
      <c r="Q173" s="29">
        <v>4</v>
      </c>
      <c r="R173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3" s="29">
        <f>Таблица1[[#This Row],[Нагрев]]</f>
        <v>5</v>
      </c>
      <c r="T173" s="29">
        <f>Таблица1[[#This Row],[Кофе]]</f>
        <v>3</v>
      </c>
      <c r="U173" s="29">
        <f>Таблица1[[#This Row],[Масло]]</f>
        <v>5</v>
      </c>
      <c r="V173" s="30" t="e">
        <f ca="1">SUM(Таблица1[[#This Row],[Твердость ИКС]:[Масло ИКС]])/25</f>
        <v>#NAME?</v>
      </c>
      <c r="W173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3" s="1">
        <f>IFERROR(VLOOKUP(Таблица1[[#This Row],[№ пленки]],Каталог[],2,0),0)</f>
        <v>1</v>
      </c>
    </row>
    <row r="174" spans="1:24" s="46" customFormat="1" ht="45" customHeight="1" x14ac:dyDescent="0.25">
      <c r="A174" s="29" t="s">
        <v>600</v>
      </c>
      <c r="B174" s="29" t="s">
        <v>846</v>
      </c>
      <c r="C174" s="29" t="s">
        <v>825</v>
      </c>
      <c r="D174" s="47" t="s">
        <v>605</v>
      </c>
      <c r="E174" s="29"/>
      <c r="F174" s="29">
        <v>0.27</v>
      </c>
      <c r="G174" s="29" t="s">
        <v>417</v>
      </c>
      <c r="H174" s="29" t="s">
        <v>417</v>
      </c>
      <c r="I174" s="29" t="s">
        <v>417</v>
      </c>
      <c r="J174" s="29" t="s">
        <v>464</v>
      </c>
      <c r="K174" s="31">
        <v>0.34</v>
      </c>
      <c r="L174" s="29">
        <v>4</v>
      </c>
      <c r="M174" s="29">
        <v>5</v>
      </c>
      <c r="N174" s="29">
        <v>5</v>
      </c>
      <c r="O174" s="29">
        <v>1</v>
      </c>
      <c r="P174" s="20" t="str">
        <f>IF(Таблица1[[#This Row],[НАЛИЧИЕ В ПРОГРАММЕ]]=1,"ДА","НЕТ")</f>
        <v>ДА</v>
      </c>
      <c r="Q174" s="29">
        <v>4</v>
      </c>
      <c r="R174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4" s="29">
        <f>Таблица1[[#This Row],[Нагрев]]</f>
        <v>4</v>
      </c>
      <c r="T174" s="29">
        <f>Таблица1[[#This Row],[Кофе]]</f>
        <v>5</v>
      </c>
      <c r="U174" s="29">
        <f>Таблица1[[#This Row],[Масло]]</f>
        <v>5</v>
      </c>
      <c r="V174" s="30" t="e">
        <f ca="1">SUM(Таблица1[[#This Row],[Твердость ИКС]:[Масло ИКС]])/25</f>
        <v>#NAME?</v>
      </c>
      <c r="W174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4" s="1">
        <f>IFERROR(VLOOKUP(Таблица1[[#This Row],[№ пленки]],Каталог[],2,0),0)</f>
        <v>1</v>
      </c>
    </row>
    <row r="175" spans="1:24" s="3" customFormat="1" ht="45" customHeight="1" x14ac:dyDescent="0.25">
      <c r="A175" s="29" t="s">
        <v>601</v>
      </c>
      <c r="B175" s="29" t="s">
        <v>875</v>
      </c>
      <c r="C175" s="29" t="s">
        <v>826</v>
      </c>
      <c r="D175" s="47" t="s">
        <v>605</v>
      </c>
      <c r="E175" s="29"/>
      <c r="F175" s="29">
        <v>0.35</v>
      </c>
      <c r="G175" s="29" t="s">
        <v>417</v>
      </c>
      <c r="H175" s="29" t="s">
        <v>417</v>
      </c>
      <c r="I175" s="29" t="s">
        <v>417</v>
      </c>
      <c r="J175" s="29" t="s">
        <v>492</v>
      </c>
      <c r="K175" s="31">
        <v>0.34</v>
      </c>
      <c r="L175" s="29">
        <v>5</v>
      </c>
      <c r="M175" s="29">
        <v>5</v>
      </c>
      <c r="N175" s="29">
        <v>5</v>
      </c>
      <c r="O175" s="29">
        <v>1</v>
      </c>
      <c r="P175" s="20" t="str">
        <f>IF(Таблица1[[#This Row],[НАЛИЧИЕ В ПРОГРАММЕ]]=1,"ДА","НЕТ")</f>
        <v>ДА</v>
      </c>
      <c r="Q175" s="29">
        <v>5</v>
      </c>
      <c r="R175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5" s="29">
        <f>Таблица1[[#This Row],[Нагрев]]</f>
        <v>5</v>
      </c>
      <c r="T175" s="29">
        <f>Таблица1[[#This Row],[Кофе]]</f>
        <v>5</v>
      </c>
      <c r="U175" s="29">
        <f>Таблица1[[#This Row],[Масло]]</f>
        <v>5</v>
      </c>
      <c r="V175" s="30" t="e">
        <f ca="1">SUM(Таблица1[[#This Row],[Твердость ИКС]:[Масло ИКС]])/25</f>
        <v>#NAME?</v>
      </c>
      <c r="W175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5" s="1">
        <f>IFERROR(VLOOKUP(Таблица1[[#This Row],[№ пленки]],Каталог[],2,0),0)</f>
        <v>1</v>
      </c>
    </row>
    <row r="176" spans="1:24" s="50" customFormat="1" ht="45" customHeight="1" x14ac:dyDescent="0.25">
      <c r="A176" s="29" t="s">
        <v>640</v>
      </c>
      <c r="B176" s="29" t="s">
        <v>784</v>
      </c>
      <c r="C176" s="29" t="s">
        <v>785</v>
      </c>
      <c r="D176" s="47" t="s">
        <v>786</v>
      </c>
      <c r="E176" s="29"/>
      <c r="F176" s="29">
        <v>0.3</v>
      </c>
      <c r="G176" s="29" t="s">
        <v>417</v>
      </c>
      <c r="H176" s="29" t="s">
        <v>420</v>
      </c>
      <c r="I176" s="29" t="s">
        <v>417</v>
      </c>
      <c r="J176" s="29" t="s">
        <v>783</v>
      </c>
      <c r="K176" s="31">
        <v>0.27</v>
      </c>
      <c r="L176" s="29">
        <v>4</v>
      </c>
      <c r="M176" s="29">
        <v>5</v>
      </c>
      <c r="N176" s="29">
        <v>5</v>
      </c>
      <c r="O176" s="29">
        <v>1</v>
      </c>
      <c r="P176" s="20" t="str">
        <f>IF(Таблица1[[#This Row],[НАЛИЧИЕ В ПРОГРАММЕ]]=1,"ДА","НЕТ")</f>
        <v>ДА</v>
      </c>
      <c r="Q176" s="29">
        <v>5</v>
      </c>
      <c r="R176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6" s="29">
        <f>Таблица1[[#This Row],[Нагрев]]</f>
        <v>4</v>
      </c>
      <c r="T176" s="29">
        <f>Таблица1[[#This Row],[Кофе]]</f>
        <v>5</v>
      </c>
      <c r="U176" s="29">
        <f>Таблица1[[#This Row],[Масло]]</f>
        <v>5</v>
      </c>
      <c r="V176" s="30" t="e">
        <f ca="1">SUM(Таблица1[[#This Row],[Твердость ИКС]:[Масло ИКС]])/25</f>
        <v>#NAME?</v>
      </c>
      <c r="W176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6" s="1">
        <f>IFERROR(VLOOKUP(Таблица1[[#This Row],[№ пленки]],Каталог[],2,0),0)</f>
        <v>1</v>
      </c>
    </row>
    <row r="177" spans="1:24" s="3" customFormat="1" ht="45" customHeight="1" x14ac:dyDescent="0.25">
      <c r="A177" s="29" t="s">
        <v>634</v>
      </c>
      <c r="B177" s="29" t="s">
        <v>713</v>
      </c>
      <c r="C177" s="29" t="s">
        <v>715</v>
      </c>
      <c r="D177" s="29" t="s">
        <v>716</v>
      </c>
      <c r="E177" s="29"/>
      <c r="F177" s="29">
        <v>0.35</v>
      </c>
      <c r="G177" s="29" t="s">
        <v>417</v>
      </c>
      <c r="H177" s="29" t="s">
        <v>417</v>
      </c>
      <c r="I177" s="29" t="s">
        <v>417</v>
      </c>
      <c r="J177" s="29" t="s">
        <v>492</v>
      </c>
      <c r="K177" s="31">
        <v>0.34</v>
      </c>
      <c r="L177" s="29">
        <v>3</v>
      </c>
      <c r="M177" s="29">
        <v>5</v>
      </c>
      <c r="N177" s="29">
        <v>5</v>
      </c>
      <c r="O177" s="29">
        <v>1</v>
      </c>
      <c r="P177" s="20" t="str">
        <f>IF(Таблица1[[#This Row],[НАЛИЧИЕ В ПРОГРАММЕ]]=1,"ДА","НЕТ")</f>
        <v>ДА</v>
      </c>
      <c r="Q177" s="29">
        <v>5</v>
      </c>
      <c r="R177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7" s="29">
        <f>Таблица1[[#This Row],[Нагрев]]</f>
        <v>3</v>
      </c>
      <c r="T177" s="29">
        <f>Таблица1[[#This Row],[Кофе]]</f>
        <v>5</v>
      </c>
      <c r="U177" s="29">
        <f>Таблица1[[#This Row],[Масло]]</f>
        <v>5</v>
      </c>
      <c r="V177" s="30" t="e">
        <f ca="1">SUM(Таблица1[[#This Row],[Твердость ИКС]:[Масло ИКС]])/25</f>
        <v>#NAME?</v>
      </c>
      <c r="W177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77" s="1">
        <f>IFERROR(VLOOKUP(Таблица1[[#This Row],[№ пленки]],Каталог[],2,0),0)</f>
        <v>1</v>
      </c>
    </row>
    <row r="178" spans="1:24" s="3" customFormat="1" ht="45" customHeight="1" x14ac:dyDescent="0.25">
      <c r="A178" s="19" t="s">
        <v>637</v>
      </c>
      <c r="B178" s="19" t="s">
        <v>717</v>
      </c>
      <c r="C178" s="19" t="s">
        <v>718</v>
      </c>
      <c r="D178" s="19" t="s">
        <v>479</v>
      </c>
      <c r="E178" s="19"/>
      <c r="F178" s="19">
        <v>0.3</v>
      </c>
      <c r="G178" s="19" t="s">
        <v>417</v>
      </c>
      <c r="H178" s="19" t="s">
        <v>420</v>
      </c>
      <c r="I178" s="19" t="s">
        <v>417</v>
      </c>
      <c r="J178" s="19" t="s">
        <v>714</v>
      </c>
      <c r="K178" s="26">
        <v>0.33</v>
      </c>
      <c r="L178" s="19"/>
      <c r="M178" s="19">
        <v>5</v>
      </c>
      <c r="N178" s="19">
        <v>5</v>
      </c>
      <c r="O178" s="19">
        <v>1</v>
      </c>
      <c r="P178" s="20" t="str">
        <f>IF(Таблица1[[#This Row],[НАЛИЧИЕ В ПРОГРАММЕ]]=1,"ДА","НЕТ")</f>
        <v>ДА</v>
      </c>
      <c r="Q178" s="20"/>
      <c r="R17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8" s="29">
        <f>Таблица1[[#This Row],[Нагрев]]</f>
        <v>0</v>
      </c>
      <c r="T178" s="29">
        <f>Таблица1[[#This Row],[Кофе]]</f>
        <v>5</v>
      </c>
      <c r="U178" s="29">
        <f>Таблица1[[#This Row],[Масло]]</f>
        <v>5</v>
      </c>
      <c r="V178" s="25"/>
      <c r="W178" s="1"/>
      <c r="X178" s="1">
        <f>IFERROR(VLOOKUP(Таблица1[[#This Row],[№ пленки]],Каталог[],2,0),0)</f>
        <v>1</v>
      </c>
    </row>
    <row r="179" spans="1:24" s="3" customFormat="1" ht="30" hidden="1" customHeight="1" x14ac:dyDescent="0.25">
      <c r="A179" s="19" t="s">
        <v>293</v>
      </c>
      <c r="B179" s="19" t="s">
        <v>6</v>
      </c>
      <c r="C179" s="19" t="s">
        <v>7</v>
      </c>
      <c r="D179" s="19" t="s">
        <v>8</v>
      </c>
      <c r="E179" s="19" t="s">
        <v>9</v>
      </c>
      <c r="F179" s="19">
        <v>0.4</v>
      </c>
      <c r="G179" s="19"/>
      <c r="H179" s="19"/>
      <c r="I179" s="19"/>
      <c r="J179" s="19"/>
      <c r="K179" s="26"/>
      <c r="L179" s="19"/>
      <c r="M179" s="19"/>
      <c r="N179" s="19"/>
      <c r="O179" s="19"/>
      <c r="P179" s="20" t="str">
        <f>IF(Таблица1[[#This Row],[НАЛИЧИЕ В ПРОГРАММЕ]]=1,"ДА","НЕТ")</f>
        <v>НЕТ</v>
      </c>
      <c r="Q179" s="20"/>
      <c r="R17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79" s="29">
        <f>Таблица1[[#This Row],[Нагрев]]</f>
        <v>0</v>
      </c>
      <c r="T179" s="29">
        <f>Таблица1[[#This Row],[Кофе]]</f>
        <v>0</v>
      </c>
      <c r="U179" s="29">
        <f>Таблица1[[#This Row],[Масло]]</f>
        <v>0</v>
      </c>
      <c r="V179" s="20"/>
      <c r="W179" s="1"/>
      <c r="X179" s="1">
        <f>IFERROR(VLOOKUP(Таблица1[[#This Row],[№ пленки]],Каталог[],2,0),0)</f>
        <v>0</v>
      </c>
    </row>
    <row r="180" spans="1:24" s="3" customFormat="1" ht="45" customHeight="1" x14ac:dyDescent="0.25">
      <c r="A180" s="29" t="s">
        <v>778</v>
      </c>
      <c r="B180" s="29" t="s">
        <v>779</v>
      </c>
      <c r="C180" s="29" t="s">
        <v>780</v>
      </c>
      <c r="D180" s="29" t="s">
        <v>781</v>
      </c>
      <c r="E180" s="29"/>
      <c r="F180" s="29">
        <v>0.35</v>
      </c>
      <c r="G180" s="29" t="s">
        <v>417</v>
      </c>
      <c r="H180" s="29" t="s">
        <v>417</v>
      </c>
      <c r="I180" s="29" t="s">
        <v>417</v>
      </c>
      <c r="J180" s="29" t="s">
        <v>821</v>
      </c>
      <c r="K180" s="31">
        <v>0.35</v>
      </c>
      <c r="L180" s="29">
        <v>3</v>
      </c>
      <c r="M180" s="29">
        <v>5</v>
      </c>
      <c r="N180" s="29">
        <v>5</v>
      </c>
      <c r="O180" s="29">
        <v>2</v>
      </c>
      <c r="P180" s="20" t="str">
        <f>IF(Таблица1[[#This Row],[НАЛИЧИЕ В ПРОГРАММЕ]]=1,"ДА","НЕТ")</f>
        <v>ДА</v>
      </c>
      <c r="Q180" s="29">
        <v>5</v>
      </c>
      <c r="R180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0" s="29">
        <f>Таблица1[[#This Row],[Нагрев]]</f>
        <v>3</v>
      </c>
      <c r="T180" s="29">
        <f>Таблица1[[#This Row],[Кофе]]</f>
        <v>5</v>
      </c>
      <c r="U180" s="29">
        <f>Таблица1[[#This Row],[Масло]]</f>
        <v>5</v>
      </c>
      <c r="V180" s="30" t="e">
        <f ca="1">SUM(Таблица1[[#This Row],[Твердость ИКС]:[Масло ИКС]])/25</f>
        <v>#NAME?</v>
      </c>
      <c r="W180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80" s="1">
        <f>IFERROR(VLOOKUP(Таблица1[[#This Row],[№ пленки]],Каталог[],2,0),0)</f>
        <v>1</v>
      </c>
    </row>
    <row r="181" spans="1:24" s="3" customFormat="1" ht="45" customHeight="1" x14ac:dyDescent="0.25">
      <c r="A181" s="29" t="s">
        <v>811</v>
      </c>
      <c r="B181" s="29"/>
      <c r="C181" s="29" t="s">
        <v>746</v>
      </c>
      <c r="D181" s="29" t="s">
        <v>747</v>
      </c>
      <c r="E181" s="29"/>
      <c r="F181" s="29">
        <v>0.3</v>
      </c>
      <c r="G181" s="29"/>
      <c r="H181" s="29"/>
      <c r="I181" s="29"/>
      <c r="J181" s="29" t="s">
        <v>538</v>
      </c>
      <c r="K181" s="31">
        <v>0.3</v>
      </c>
      <c r="L181" s="29">
        <v>4</v>
      </c>
      <c r="M181" s="29">
        <v>5</v>
      </c>
      <c r="N181" s="29">
        <v>5</v>
      </c>
      <c r="O181" s="29">
        <v>1</v>
      </c>
      <c r="P181" s="20" t="str">
        <f>IF(Таблица1[[#This Row],[НАЛИЧИЕ В ПРОГРАММЕ]]=1,"ДА","НЕТ")</f>
        <v>ДА</v>
      </c>
      <c r="Q181" s="29">
        <v>5</v>
      </c>
      <c r="R181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1" s="29">
        <f>Таблица1[[#This Row],[Нагрев]]</f>
        <v>4</v>
      </c>
      <c r="T181" s="29">
        <f>Таблица1[[#This Row],[Кофе]]</f>
        <v>5</v>
      </c>
      <c r="U181" s="29">
        <f>Таблица1[[#This Row],[Масло]]</f>
        <v>5</v>
      </c>
      <c r="V181" s="30" t="e">
        <f ca="1">SUM(Таблица1[[#This Row],[Твердость ИКС]:[Масло ИКС]])/25</f>
        <v>#NAME?</v>
      </c>
      <c r="W181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81" s="1">
        <f>IFERROR(VLOOKUP(Таблица1[[#This Row],[№ пленки]],Каталог[],2,0),0)</f>
        <v>1</v>
      </c>
    </row>
    <row r="182" spans="1:24" s="3" customFormat="1" ht="45" customHeight="1" x14ac:dyDescent="0.25">
      <c r="A182" s="29" t="s">
        <v>810</v>
      </c>
      <c r="B182" s="29"/>
      <c r="C182" s="29" t="s">
        <v>741</v>
      </c>
      <c r="D182" s="34" t="s">
        <v>742</v>
      </c>
      <c r="E182" s="29"/>
      <c r="F182" s="29">
        <v>0.3</v>
      </c>
      <c r="G182" s="29"/>
      <c r="H182" s="29"/>
      <c r="I182" s="29"/>
      <c r="J182" s="29" t="s">
        <v>538</v>
      </c>
      <c r="K182" s="31">
        <v>0.33</v>
      </c>
      <c r="L182" s="29">
        <v>4</v>
      </c>
      <c r="M182" s="29">
        <v>5</v>
      </c>
      <c r="N182" s="29">
        <v>5</v>
      </c>
      <c r="O182" s="29">
        <v>1</v>
      </c>
      <c r="P182" s="20" t="str">
        <f>IF(Таблица1[[#This Row],[НАЛИЧИЕ В ПРОГРАММЕ]]=1,"ДА","НЕТ")</f>
        <v>ДА</v>
      </c>
      <c r="Q182" s="29">
        <v>5</v>
      </c>
      <c r="R182" s="29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2" s="29">
        <f>Таблица1[[#This Row],[Нагрев]]</f>
        <v>4</v>
      </c>
      <c r="T182" s="29">
        <f>Таблица1[[#This Row],[Кофе]]</f>
        <v>5</v>
      </c>
      <c r="U182" s="29">
        <f>Таблица1[[#This Row],[Масло]]</f>
        <v>5</v>
      </c>
      <c r="V182" s="30" t="e">
        <f ca="1">SUM(Таблица1[[#This Row],[Твердость ИКС]:[Масло ИКС]])/25</f>
        <v>#NAME?</v>
      </c>
      <c r="W182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82" s="1">
        <f>IFERROR(VLOOKUP(Таблица1[[#This Row],[№ пленки]],Каталог[],2,0),0)</f>
        <v>1</v>
      </c>
    </row>
    <row r="183" spans="1:24" s="8" customFormat="1" ht="45" customHeight="1" x14ac:dyDescent="0.25">
      <c r="A183" s="64" t="s">
        <v>297</v>
      </c>
      <c r="B183" s="64" t="s">
        <v>18</v>
      </c>
      <c r="C183" s="64" t="s">
        <v>19</v>
      </c>
      <c r="D183" s="64" t="s">
        <v>16</v>
      </c>
      <c r="E183" s="64" t="s">
        <v>17</v>
      </c>
      <c r="F183" s="64">
        <v>0.4</v>
      </c>
      <c r="G183" s="64" t="s">
        <v>417</v>
      </c>
      <c r="H183" s="64" t="s">
        <v>417</v>
      </c>
      <c r="I183" s="64" t="s">
        <v>417</v>
      </c>
      <c r="J183" s="64" t="s">
        <v>541</v>
      </c>
      <c r="K183" s="65">
        <v>0.38</v>
      </c>
      <c r="L183" s="64">
        <v>3</v>
      </c>
      <c r="M183" s="64">
        <v>2</v>
      </c>
      <c r="N183" s="64">
        <v>5</v>
      </c>
      <c r="O183" s="64" t="s">
        <v>792</v>
      </c>
      <c r="P183" s="64" t="str">
        <f>IF(Таблица1[[#This Row],[НАЛИЧИЕ В ПРОГРАММЕ]]=1,"ДА","НЕТ")</f>
        <v>ДА</v>
      </c>
      <c r="Q183" s="64">
        <v>3</v>
      </c>
      <c r="R183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3" s="64">
        <f>Таблица1[[#This Row],[Нагрев]]</f>
        <v>3</v>
      </c>
      <c r="T183" s="64">
        <f>Таблица1[[#This Row],[Кофе]]</f>
        <v>2</v>
      </c>
      <c r="U183" s="64">
        <f>Таблица1[[#This Row],[Масло]]</f>
        <v>5</v>
      </c>
      <c r="V183" s="30" t="e">
        <f ca="1">SUM(Таблица1[[#This Row],[Твердость ИКС]:[Масло ИКС]])/25</f>
        <v>#NAME?</v>
      </c>
      <c r="W183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83" s="5">
        <f>IFERROR(VLOOKUP(Таблица1[[#This Row],[№ пленки]],Каталог[],2,0),0)</f>
        <v>1</v>
      </c>
    </row>
    <row r="184" spans="1:24" s="3" customFormat="1" ht="45" customHeight="1" x14ac:dyDescent="0.25">
      <c r="A184" s="19" t="s">
        <v>409</v>
      </c>
      <c r="B184" s="19" t="s">
        <v>277</v>
      </c>
      <c r="C184" s="19" t="s">
        <v>278</v>
      </c>
      <c r="D184" s="19" t="s">
        <v>279</v>
      </c>
      <c r="E184" s="19"/>
      <c r="F184" s="19">
        <v>0.25</v>
      </c>
      <c r="G184" s="19"/>
      <c r="H184" s="19"/>
      <c r="I184" s="19"/>
      <c r="J184" s="19" t="s">
        <v>464</v>
      </c>
      <c r="K184" s="26">
        <v>0.26</v>
      </c>
      <c r="L184" s="19"/>
      <c r="M184" s="19">
        <v>5</v>
      </c>
      <c r="N184" s="19">
        <v>5</v>
      </c>
      <c r="O184" s="19">
        <v>1</v>
      </c>
      <c r="P184" s="20" t="str">
        <f>IF(Таблица1[[#This Row],[НАЛИЧИЕ В ПРОГРАММЕ]]=1,"ДА","НЕТ")</f>
        <v>ДА</v>
      </c>
      <c r="Q184" s="20"/>
      <c r="R18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4" s="29">
        <f>Таблица1[[#This Row],[Нагрев]]</f>
        <v>0</v>
      </c>
      <c r="T184" s="29">
        <f>Таблица1[[#This Row],[Кофе]]</f>
        <v>5</v>
      </c>
      <c r="U184" s="29">
        <f>Таблица1[[#This Row],[Масло]]</f>
        <v>5</v>
      </c>
      <c r="V184" s="25"/>
      <c r="W184" s="1"/>
      <c r="X184" s="1">
        <f>IFERROR(VLOOKUP(Таблица1[[#This Row],[№ пленки]],Каталог[],2,0),0)</f>
        <v>1</v>
      </c>
    </row>
    <row r="185" spans="1:24" ht="15" hidden="1" customHeight="1" x14ac:dyDescent="0.25">
      <c r="A185" s="19" t="s">
        <v>299</v>
      </c>
      <c r="B185" s="19" t="s">
        <v>24</v>
      </c>
      <c r="C185" s="19"/>
      <c r="D185" s="19" t="s">
        <v>16</v>
      </c>
      <c r="E185" s="19"/>
      <c r="F185" s="19">
        <v>0.35</v>
      </c>
      <c r="G185" s="19"/>
      <c r="H185" s="19"/>
      <c r="I185" s="19"/>
      <c r="J185" s="19"/>
      <c r="K185" s="26"/>
      <c r="L185" s="19"/>
      <c r="M185" s="19"/>
      <c r="N185" s="19"/>
      <c r="O185" s="19"/>
      <c r="P185" s="20" t="str">
        <f>IF(Таблица1[[#This Row],[НАЛИЧИЕ В ПРОГРАММЕ]]=1,"ДА","НЕТ")</f>
        <v>НЕТ</v>
      </c>
      <c r="Q185" s="20"/>
      <c r="R18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5" s="29">
        <f>Таблица1[[#This Row],[Нагрев]]</f>
        <v>0</v>
      </c>
      <c r="T185" s="29">
        <f>Таблица1[[#This Row],[Кофе]]</f>
        <v>0</v>
      </c>
      <c r="U185" s="29">
        <f>Таблица1[[#This Row],[Масло]]</f>
        <v>0</v>
      </c>
      <c r="V185" s="20"/>
      <c r="W185" s="1"/>
      <c r="X185" s="1">
        <f>IFERROR(VLOOKUP(Таблица1[[#This Row],[№ пленки]],Каталог[],2,0),0)</f>
        <v>0</v>
      </c>
    </row>
    <row r="186" spans="1:24" ht="45" customHeight="1" x14ac:dyDescent="0.25">
      <c r="A186" s="19" t="s">
        <v>298</v>
      </c>
      <c r="B186" s="19" t="s">
        <v>20</v>
      </c>
      <c r="C186" s="19" t="s">
        <v>21</v>
      </c>
      <c r="D186" s="19" t="s">
        <v>22</v>
      </c>
      <c r="E186" s="19" t="s">
        <v>23</v>
      </c>
      <c r="F186" s="19">
        <v>0.5</v>
      </c>
      <c r="G186" s="19" t="s">
        <v>420</v>
      </c>
      <c r="H186" s="19" t="s">
        <v>417</v>
      </c>
      <c r="I186" s="19" t="s">
        <v>417</v>
      </c>
      <c r="J186" s="19" t="s">
        <v>465</v>
      </c>
      <c r="K186" s="26">
        <v>0.5</v>
      </c>
      <c r="L186" s="19"/>
      <c r="M186" s="19">
        <v>5</v>
      </c>
      <c r="N186" s="19">
        <v>5</v>
      </c>
      <c r="O186" s="19" t="s">
        <v>792</v>
      </c>
      <c r="P186" s="20" t="str">
        <f>IF(Таблица1[[#This Row],[НАЛИЧИЕ В ПРОГРАММЕ]]=1,"ДА","НЕТ")</f>
        <v>ДА</v>
      </c>
      <c r="Q186" s="20"/>
      <c r="R18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6" s="29">
        <f>Таблица1[[#This Row],[Нагрев]]</f>
        <v>0</v>
      </c>
      <c r="T186" s="29">
        <f>Таблица1[[#This Row],[Кофе]]</f>
        <v>5</v>
      </c>
      <c r="U186" s="29">
        <f>Таблица1[[#This Row],[Масло]]</f>
        <v>5</v>
      </c>
      <c r="V186" s="25"/>
      <c r="W186" s="1"/>
      <c r="X186" s="1">
        <f>IFERROR(VLOOKUP(Таблица1[[#This Row],[№ пленки]],Каталог[],2,0),0)</f>
        <v>1</v>
      </c>
    </row>
    <row r="187" spans="1:24" ht="45" hidden="1" customHeight="1" x14ac:dyDescent="0.25">
      <c r="A187" s="19" t="s">
        <v>644</v>
      </c>
      <c r="B187" s="19" t="s">
        <v>646</v>
      </c>
      <c r="C187" s="37" t="s">
        <v>647</v>
      </c>
      <c r="D187" s="19" t="s">
        <v>648</v>
      </c>
      <c r="E187" s="19">
        <v>300</v>
      </c>
      <c r="F187" s="19">
        <v>0.25</v>
      </c>
      <c r="G187" s="19" t="s">
        <v>417</v>
      </c>
      <c r="H187" s="19" t="s">
        <v>417</v>
      </c>
      <c r="I187" s="19" t="s">
        <v>417</v>
      </c>
      <c r="J187" s="19" t="s">
        <v>464</v>
      </c>
      <c r="K187" s="26">
        <v>0.25</v>
      </c>
      <c r="L187" s="19"/>
      <c r="M187" s="19">
        <v>5</v>
      </c>
      <c r="N187" s="19">
        <v>5</v>
      </c>
      <c r="O187" s="19">
        <v>5</v>
      </c>
      <c r="P187" s="20" t="str">
        <f>IF(Таблица1[[#This Row],[НАЛИЧИЕ В ПРОГРАММЕ]]=1,"ДА","НЕТ")</f>
        <v>НЕТ</v>
      </c>
      <c r="Q187" s="20"/>
      <c r="R18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7" s="29">
        <f>Таблица1[[#This Row],[Нагрев]]</f>
        <v>0</v>
      </c>
      <c r="T187" s="29">
        <f>Таблица1[[#This Row],[Кофе]]</f>
        <v>5</v>
      </c>
      <c r="U187" s="29">
        <f>Таблица1[[#This Row],[Масло]]</f>
        <v>5</v>
      </c>
      <c r="V187" s="25"/>
      <c r="W187" s="1"/>
      <c r="X187" s="1">
        <f>IFERROR(VLOOKUP(Таблица1[[#This Row],[№ пленки]],Каталог[],2,0),0)</f>
        <v>0</v>
      </c>
    </row>
    <row r="188" spans="1:24" ht="52.5" hidden="1" customHeight="1" x14ac:dyDescent="0.25">
      <c r="A188" s="38" t="s">
        <v>496</v>
      </c>
      <c r="B188" s="38"/>
      <c r="C188" s="38"/>
      <c r="D188" s="38"/>
      <c r="E188" s="38"/>
      <c r="F188" s="38"/>
      <c r="G188" s="38" t="s">
        <v>417</v>
      </c>
      <c r="H188" s="38" t="s">
        <v>417</v>
      </c>
      <c r="I188" s="38" t="s">
        <v>417</v>
      </c>
      <c r="J188" s="38"/>
      <c r="K188" s="41"/>
      <c r="L188" s="38"/>
      <c r="M188" s="38">
        <v>5</v>
      </c>
      <c r="N188" s="38">
        <v>5</v>
      </c>
      <c r="O188" s="38">
        <v>1</v>
      </c>
      <c r="P188" s="20" t="str">
        <f>IF(Таблица1[[#This Row],[НАЛИЧИЕ В ПРОГРАММЕ]]=1,"ДА","НЕТ")</f>
        <v>НЕТ</v>
      </c>
      <c r="Q188" s="20"/>
      <c r="R188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8" s="29">
        <f>Таблица1[[#This Row],[Нагрев]]</f>
        <v>0</v>
      </c>
      <c r="T188" s="29">
        <f>Таблица1[[#This Row],[Кофе]]</f>
        <v>5</v>
      </c>
      <c r="U188" s="29">
        <f>Таблица1[[#This Row],[Масло]]</f>
        <v>5</v>
      </c>
      <c r="V188" s="20"/>
      <c r="W188" s="1"/>
      <c r="X188" s="1">
        <f>IFERROR(VLOOKUP(Таблица1[[#This Row],[№ пленки]],Каталог[],2,0),0)</f>
        <v>0</v>
      </c>
    </row>
    <row r="189" spans="1:24" ht="45" hidden="1" customHeight="1" x14ac:dyDescent="0.25">
      <c r="A189" s="23" t="s">
        <v>483</v>
      </c>
      <c r="B189" s="23"/>
      <c r="C189" s="23" t="s">
        <v>483</v>
      </c>
      <c r="D189" s="23"/>
      <c r="E189" s="23"/>
      <c r="F189" s="23">
        <v>0.7</v>
      </c>
      <c r="G189" s="23"/>
      <c r="H189" s="23" t="s">
        <v>417</v>
      </c>
      <c r="I189" s="23" t="s">
        <v>417</v>
      </c>
      <c r="J189" s="23" t="s">
        <v>484</v>
      </c>
      <c r="K189" s="24">
        <v>0.7</v>
      </c>
      <c r="L189" s="23"/>
      <c r="M189" s="23">
        <v>0</v>
      </c>
      <c r="N189" s="23">
        <v>5</v>
      </c>
      <c r="O189" s="23">
        <v>0</v>
      </c>
      <c r="P189" s="20" t="s">
        <v>884</v>
      </c>
      <c r="Q189" s="21"/>
      <c r="R189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89" s="29">
        <f>Таблица1[[#This Row],[Нагрев]]</f>
        <v>0</v>
      </c>
      <c r="T189" s="29">
        <f>Таблица1[[#This Row],[Кофе]]</f>
        <v>0</v>
      </c>
      <c r="U189" s="29">
        <f>Таблица1[[#This Row],[Масло]]</f>
        <v>5</v>
      </c>
      <c r="V189" s="22"/>
      <c r="W189" s="1"/>
      <c r="X189" s="1">
        <f>IFERROR(VLOOKUP(Таблица1[[#This Row],[№ пленки]],Каталог[],2,0),0)</f>
        <v>0</v>
      </c>
    </row>
    <row r="190" spans="1:24" ht="45" hidden="1" customHeight="1" x14ac:dyDescent="0.25">
      <c r="A190" s="19" t="s">
        <v>756</v>
      </c>
      <c r="B190" s="19" t="s">
        <v>757</v>
      </c>
      <c r="C190" s="19" t="s">
        <v>758</v>
      </c>
      <c r="D190" s="19" t="s">
        <v>648</v>
      </c>
      <c r="E190" s="19"/>
      <c r="F190" s="19">
        <v>0.25</v>
      </c>
      <c r="G190" s="19" t="s">
        <v>417</v>
      </c>
      <c r="H190" s="19" t="s">
        <v>417</v>
      </c>
      <c r="I190" s="19" t="s">
        <v>417</v>
      </c>
      <c r="J190" s="19" t="s">
        <v>465</v>
      </c>
      <c r="K190" s="26">
        <v>0.25</v>
      </c>
      <c r="L190" s="19"/>
      <c r="M190" s="19">
        <v>5</v>
      </c>
      <c r="N190" s="19">
        <v>5</v>
      </c>
      <c r="O190" s="19">
        <v>5</v>
      </c>
      <c r="P190" s="20" t="str">
        <f>IF(Таблица1[[#This Row],[НАЛИЧИЕ В ПРОГРАММЕ]]=1,"ДА","НЕТ")</f>
        <v>НЕТ</v>
      </c>
      <c r="Q190" s="20"/>
      <c r="R190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0" s="29">
        <f>Таблица1[[#This Row],[Нагрев]]</f>
        <v>0</v>
      </c>
      <c r="T190" s="29">
        <f>Таблица1[[#This Row],[Кофе]]</f>
        <v>5</v>
      </c>
      <c r="U190" s="29">
        <f>Таблица1[[#This Row],[Масло]]</f>
        <v>5</v>
      </c>
      <c r="V190" s="25"/>
      <c r="W190" s="1"/>
      <c r="X190" s="1">
        <f>IFERROR(VLOOKUP(Таблица1[[#This Row],[№ пленки]],Каталог[],2,0),0)</f>
        <v>0</v>
      </c>
    </row>
    <row r="191" spans="1:24" ht="45" hidden="1" customHeight="1" x14ac:dyDescent="0.25">
      <c r="A191" s="19" t="s">
        <v>759</v>
      </c>
      <c r="B191" s="19" t="s">
        <v>760</v>
      </c>
      <c r="C191" s="19" t="s">
        <v>761</v>
      </c>
      <c r="D191" s="19" t="s">
        <v>648</v>
      </c>
      <c r="E191" s="19"/>
      <c r="F191" s="19">
        <v>0.25</v>
      </c>
      <c r="G191" s="19" t="s">
        <v>417</v>
      </c>
      <c r="H191" s="19" t="s">
        <v>417</v>
      </c>
      <c r="I191" s="19" t="s">
        <v>417</v>
      </c>
      <c r="J191" s="19" t="s">
        <v>465</v>
      </c>
      <c r="K191" s="26">
        <v>0.26</v>
      </c>
      <c r="L191" s="19"/>
      <c r="M191" s="19">
        <v>5</v>
      </c>
      <c r="N191" s="19">
        <v>5</v>
      </c>
      <c r="O191" s="19">
        <v>5</v>
      </c>
      <c r="P191" s="20" t="str">
        <f>IF(Таблица1[[#This Row],[НАЛИЧИЕ В ПРОГРАММЕ]]=1,"ДА","НЕТ")</f>
        <v>НЕТ</v>
      </c>
      <c r="Q191" s="20"/>
      <c r="R191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1" s="29">
        <f>Таблица1[[#This Row],[Нагрев]]</f>
        <v>0</v>
      </c>
      <c r="T191" s="29">
        <f>Таблица1[[#This Row],[Кофе]]</f>
        <v>5</v>
      </c>
      <c r="U191" s="29">
        <f>Таблица1[[#This Row],[Масло]]</f>
        <v>5</v>
      </c>
      <c r="V191" s="25"/>
      <c r="W191" s="1"/>
      <c r="X191" s="1">
        <f>IFERROR(VLOOKUP(Таблица1[[#This Row],[№ пленки]],Каталог[],2,0),0)</f>
        <v>0</v>
      </c>
    </row>
    <row r="192" spans="1:24" ht="45" hidden="1" customHeight="1" x14ac:dyDescent="0.25">
      <c r="A192" s="19" t="s">
        <v>762</v>
      </c>
      <c r="B192" s="19" t="s">
        <v>763</v>
      </c>
      <c r="C192" s="19" t="s">
        <v>764</v>
      </c>
      <c r="D192" s="19" t="s">
        <v>648</v>
      </c>
      <c r="E192" s="19"/>
      <c r="F192" s="19">
        <v>0.25</v>
      </c>
      <c r="G192" s="19" t="s">
        <v>417</v>
      </c>
      <c r="H192" s="19" t="s">
        <v>417</v>
      </c>
      <c r="I192" s="19" t="s">
        <v>417</v>
      </c>
      <c r="J192" s="19" t="s">
        <v>465</v>
      </c>
      <c r="K192" s="26">
        <v>0.26</v>
      </c>
      <c r="L192" s="19"/>
      <c r="M192" s="19">
        <v>5</v>
      </c>
      <c r="N192" s="19">
        <v>5</v>
      </c>
      <c r="O192" s="19">
        <v>5</v>
      </c>
      <c r="P192" s="20" t="str">
        <f>IF(Таблица1[[#This Row],[НАЛИЧИЕ В ПРОГРАММЕ]]=1,"ДА","НЕТ")</f>
        <v>НЕТ</v>
      </c>
      <c r="Q192" s="20"/>
      <c r="R192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2" s="29">
        <f>Таблица1[[#This Row],[Нагрев]]</f>
        <v>0</v>
      </c>
      <c r="T192" s="29">
        <f>Таблица1[[#This Row],[Кофе]]</f>
        <v>5</v>
      </c>
      <c r="U192" s="29">
        <f>Таблица1[[#This Row],[Масло]]</f>
        <v>5</v>
      </c>
      <c r="V192" s="25"/>
      <c r="W192" s="1"/>
      <c r="X192" s="1">
        <f>IFERROR(VLOOKUP(Таблица1[[#This Row],[№ пленки]],Каталог[],2,0),0)</f>
        <v>0</v>
      </c>
    </row>
    <row r="193" spans="1:24" ht="45" hidden="1" customHeight="1" x14ac:dyDescent="0.25">
      <c r="A193" s="19" t="s">
        <v>765</v>
      </c>
      <c r="B193" s="19" t="s">
        <v>766</v>
      </c>
      <c r="C193" s="19" t="s">
        <v>767</v>
      </c>
      <c r="D193" s="19" t="s">
        <v>648</v>
      </c>
      <c r="E193" s="19"/>
      <c r="F193" s="19">
        <v>0.25</v>
      </c>
      <c r="G193" s="19" t="s">
        <v>417</v>
      </c>
      <c r="H193" s="19" t="s">
        <v>417</v>
      </c>
      <c r="I193" s="19" t="s">
        <v>417</v>
      </c>
      <c r="J193" s="19" t="s">
        <v>465</v>
      </c>
      <c r="K193" s="26">
        <v>0.25</v>
      </c>
      <c r="L193" s="19"/>
      <c r="M193" s="19">
        <v>5</v>
      </c>
      <c r="N193" s="19">
        <v>5</v>
      </c>
      <c r="O193" s="19">
        <v>5</v>
      </c>
      <c r="P193" s="20" t="str">
        <f>IF(Таблица1[[#This Row],[НАЛИЧИЕ В ПРОГРАММЕ]]=1,"ДА","НЕТ")</f>
        <v>НЕТ</v>
      </c>
      <c r="Q193" s="20"/>
      <c r="R193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3" s="29">
        <f>Таблица1[[#This Row],[Нагрев]]</f>
        <v>0</v>
      </c>
      <c r="T193" s="29">
        <f>Таблица1[[#This Row],[Кофе]]</f>
        <v>5</v>
      </c>
      <c r="U193" s="29">
        <f>Таблица1[[#This Row],[Масло]]</f>
        <v>5</v>
      </c>
      <c r="V193" s="25"/>
      <c r="W193" s="1"/>
      <c r="X193" s="1">
        <f>IFERROR(VLOOKUP(Таблица1[[#This Row],[№ пленки]],Каталог[],2,0),0)</f>
        <v>0</v>
      </c>
    </row>
    <row r="194" spans="1:24" ht="45" hidden="1" customHeight="1" x14ac:dyDescent="0.25">
      <c r="A194" s="19" t="s">
        <v>644</v>
      </c>
      <c r="B194" s="19" t="s">
        <v>768</v>
      </c>
      <c r="C194" s="19" t="s">
        <v>769</v>
      </c>
      <c r="D194" s="19" t="s">
        <v>648</v>
      </c>
      <c r="E194" s="19"/>
      <c r="F194" s="19">
        <v>0.25</v>
      </c>
      <c r="G194" s="19" t="s">
        <v>417</v>
      </c>
      <c r="H194" s="19" t="s">
        <v>417</v>
      </c>
      <c r="I194" s="19" t="s">
        <v>417</v>
      </c>
      <c r="J194" s="19" t="s">
        <v>465</v>
      </c>
      <c r="K194" s="26">
        <v>0.25</v>
      </c>
      <c r="L194" s="19"/>
      <c r="M194" s="19">
        <v>5</v>
      </c>
      <c r="N194" s="19">
        <v>5</v>
      </c>
      <c r="O194" s="19">
        <v>5</v>
      </c>
      <c r="P194" s="20" t="str">
        <f>IF(Таблица1[[#This Row],[НАЛИЧИЕ В ПРОГРАММЕ]]=1,"ДА","НЕТ")</f>
        <v>НЕТ</v>
      </c>
      <c r="Q194" s="20"/>
      <c r="R194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4" s="29">
        <f>Таблица1[[#This Row],[Нагрев]]</f>
        <v>0</v>
      </c>
      <c r="T194" s="29">
        <f>Таблица1[[#This Row],[Кофе]]</f>
        <v>5</v>
      </c>
      <c r="U194" s="29">
        <f>Таблица1[[#This Row],[Масло]]</f>
        <v>5</v>
      </c>
      <c r="V194" s="25"/>
      <c r="W194" s="1"/>
      <c r="X194" s="1">
        <f>IFERROR(VLOOKUP(Таблица1[[#This Row],[№ пленки]],Каталог[],2,0),0)</f>
        <v>0</v>
      </c>
    </row>
    <row r="195" spans="1:24" ht="45" hidden="1" customHeight="1" x14ac:dyDescent="0.25">
      <c r="A195" s="19" t="s">
        <v>770</v>
      </c>
      <c r="B195" s="19" t="s">
        <v>771</v>
      </c>
      <c r="C195" s="19" t="s">
        <v>772</v>
      </c>
      <c r="D195" s="19" t="s">
        <v>648</v>
      </c>
      <c r="E195" s="19"/>
      <c r="F195" s="19">
        <v>0.25</v>
      </c>
      <c r="G195" s="19" t="s">
        <v>417</v>
      </c>
      <c r="H195" s="19" t="s">
        <v>417</v>
      </c>
      <c r="I195" s="19" t="s">
        <v>417</v>
      </c>
      <c r="J195" s="19" t="s">
        <v>465</v>
      </c>
      <c r="K195" s="26">
        <v>0.25</v>
      </c>
      <c r="L195" s="19"/>
      <c r="M195" s="19">
        <v>5</v>
      </c>
      <c r="N195" s="19">
        <v>5</v>
      </c>
      <c r="O195" s="19">
        <v>5</v>
      </c>
      <c r="P195" s="20" t="str">
        <f>IF(Таблица1[[#This Row],[НАЛИЧИЕ В ПРОГРАММЕ]]=1,"ДА","НЕТ")</f>
        <v>НЕТ</v>
      </c>
      <c r="Q195" s="20"/>
      <c r="R195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5" s="29">
        <f>Таблица1[[#This Row],[Нагрев]]</f>
        <v>0</v>
      </c>
      <c r="T195" s="29">
        <f>Таблица1[[#This Row],[Кофе]]</f>
        <v>5</v>
      </c>
      <c r="U195" s="29">
        <f>Таблица1[[#This Row],[Масло]]</f>
        <v>5</v>
      </c>
      <c r="V195" s="25"/>
      <c r="W195" s="1"/>
      <c r="X195" s="1">
        <f>IFERROR(VLOOKUP(Таблица1[[#This Row],[№ пленки]],Каталог[],2,0),0)</f>
        <v>0</v>
      </c>
    </row>
    <row r="196" spans="1:24" ht="45" hidden="1" customHeight="1" x14ac:dyDescent="0.25">
      <c r="A196" s="19" t="s">
        <v>773</v>
      </c>
      <c r="B196" s="19" t="s">
        <v>774</v>
      </c>
      <c r="C196" s="19" t="s">
        <v>775</v>
      </c>
      <c r="D196" s="19" t="s">
        <v>648</v>
      </c>
      <c r="E196" s="19"/>
      <c r="F196" s="19">
        <v>0.25</v>
      </c>
      <c r="G196" s="19" t="s">
        <v>417</v>
      </c>
      <c r="H196" s="19" t="s">
        <v>417</v>
      </c>
      <c r="I196" s="19" t="s">
        <v>417</v>
      </c>
      <c r="J196" s="19" t="s">
        <v>465</v>
      </c>
      <c r="K196" s="26">
        <v>0.26</v>
      </c>
      <c r="L196" s="19"/>
      <c r="M196" s="19">
        <v>5</v>
      </c>
      <c r="N196" s="19">
        <v>5</v>
      </c>
      <c r="O196" s="19">
        <v>5</v>
      </c>
      <c r="P196" s="20" t="str">
        <f>IF(Таблица1[[#This Row],[НАЛИЧИЕ В ПРОГРАММЕ]]=1,"ДА","НЕТ")</f>
        <v>НЕТ</v>
      </c>
      <c r="Q196" s="20"/>
      <c r="R196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6" s="29">
        <f>Таблица1[[#This Row],[Нагрев]]</f>
        <v>0</v>
      </c>
      <c r="T196" s="29">
        <f>Таблица1[[#This Row],[Кофе]]</f>
        <v>5</v>
      </c>
      <c r="U196" s="29">
        <f>Таблица1[[#This Row],[Масло]]</f>
        <v>5</v>
      </c>
      <c r="V196" s="25"/>
      <c r="W196" s="1"/>
      <c r="X196" s="1">
        <f>IFERROR(VLOOKUP(Таблица1[[#This Row],[№ пленки]],Каталог[],2,0),0)</f>
        <v>0</v>
      </c>
    </row>
    <row r="197" spans="1:24" ht="45" hidden="1" customHeight="1" x14ac:dyDescent="0.25">
      <c r="A197" s="19" t="s">
        <v>749</v>
      </c>
      <c r="B197" s="19" t="s">
        <v>776</v>
      </c>
      <c r="C197" s="19" t="s">
        <v>777</v>
      </c>
      <c r="D197" s="19" t="s">
        <v>648</v>
      </c>
      <c r="E197" s="19"/>
      <c r="F197" s="19">
        <v>0.25</v>
      </c>
      <c r="G197" s="19" t="s">
        <v>417</v>
      </c>
      <c r="H197" s="19" t="s">
        <v>417</v>
      </c>
      <c r="I197" s="19" t="s">
        <v>417</v>
      </c>
      <c r="J197" s="19" t="s">
        <v>465</v>
      </c>
      <c r="K197" s="26">
        <v>0.26</v>
      </c>
      <c r="L197" s="19"/>
      <c r="M197" s="19"/>
      <c r="N197" s="19"/>
      <c r="O197" s="19"/>
      <c r="P197" s="20" t="str">
        <f>IF(Таблица1[[#This Row],[НАЛИЧИЕ В ПРОГРАММЕ]]=1,"ДА","НЕТ")</f>
        <v>НЕТ</v>
      </c>
      <c r="Q197" s="20"/>
      <c r="R197" s="20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7" s="29">
        <f>Таблица1[[#This Row],[Нагрев]]</f>
        <v>0</v>
      </c>
      <c r="T197" s="29">
        <f>Таблица1[[#This Row],[Кофе]]</f>
        <v>0</v>
      </c>
      <c r="U197" s="29">
        <f>Таблица1[[#This Row],[Масло]]</f>
        <v>0</v>
      </c>
      <c r="V197" s="25"/>
      <c r="W197" s="1"/>
      <c r="X197" s="1">
        <f>IFERROR(VLOOKUP(Таблица1[[#This Row],[№ пленки]],Каталог[],2,0),0)</f>
        <v>0</v>
      </c>
    </row>
    <row r="198" spans="1:24" s="66" customFormat="1" ht="45" customHeight="1" x14ac:dyDescent="0.25">
      <c r="A198" s="64" t="s">
        <v>300</v>
      </c>
      <c r="B198" s="64" t="s">
        <v>25</v>
      </c>
      <c r="C198" s="64" t="s">
        <v>26</v>
      </c>
      <c r="D198" s="64" t="s">
        <v>22</v>
      </c>
      <c r="E198" s="64" t="s">
        <v>23</v>
      </c>
      <c r="F198" s="64">
        <v>0.35</v>
      </c>
      <c r="G198" s="64" t="s">
        <v>417</v>
      </c>
      <c r="H198" s="64" t="s">
        <v>420</v>
      </c>
      <c r="I198" s="64" t="s">
        <v>417</v>
      </c>
      <c r="J198" s="64" t="s">
        <v>464</v>
      </c>
      <c r="K198" s="65">
        <v>0.36</v>
      </c>
      <c r="L198" s="64">
        <v>4</v>
      </c>
      <c r="M198" s="64">
        <v>5</v>
      </c>
      <c r="N198" s="64">
        <v>5</v>
      </c>
      <c r="O198" s="64" t="s">
        <v>792</v>
      </c>
      <c r="P198" s="64" t="str">
        <f>IF(Таблица1[[#This Row],[НАЛИЧИЕ В ПРОГРАММЕ]]=1,"ДА","НЕТ")</f>
        <v>ДА</v>
      </c>
      <c r="Q198" s="64">
        <v>4</v>
      </c>
      <c r="R198" s="64" t="e">
        <f ca="1">_xlfn.IFS(Таблица1[[#This Row],[Факт.толщ.пленки,мм2]]&gt;=0.35,5,AND(Таблица1[[#This Row],[Факт.толщ.пленки,мм2]]&lt;=0.34,Таблица1[[#This Row],[Факт.толщ.пленки,мм2]]&gt;=0.3),4,AND(Таблица1[[#This Row],[Факт.толщ.пленки,мм2]]&lt;=0.29,Таблица1[[#This Row],[Факт.толщ.пленки,мм2]]&gt;=0.25),3,AND(Таблица1[[#This Row],[Факт.толщ.пленки,мм2]]&lt;=0.24,Таблица1[[#This Row],[Факт.толщ.пленки,мм2]]&gt;=0.2),2,Таблица1[[#This Row],[Факт.толщ.пленки,мм2]]&lt;0.19,1)</f>
        <v>#NAME?</v>
      </c>
      <c r="S198" s="64">
        <f>Таблица1[[#This Row],[Нагрев]]</f>
        <v>4</v>
      </c>
      <c r="T198" s="64">
        <f>Таблица1[[#This Row],[Кофе]]</f>
        <v>5</v>
      </c>
      <c r="U198" s="64">
        <f>Таблица1[[#This Row],[Масло]]</f>
        <v>5</v>
      </c>
      <c r="V198" s="30" t="e">
        <f ca="1">SUM(Таблица1[[#This Row],[Твердость ИКС]:[Масло ИКС]])/25</f>
        <v>#NAME?</v>
      </c>
      <c r="W198" s="45" t="e">
        <f ca="1">_xlfn.IFS(Таблица1[[#This Row],[ИКС,%]]&gt;=0.9,"Превосходное качество",AND(Таблица1[[#This Row],[ИКС,%]]&gt;=0.8,Таблица1[[#This Row],[ИКС,%]]&lt;=0.89),"Отличное качество",AND(Таблица1[[#This Row],[ИКС,%]]&gt;=0.6,Таблица1[[#This Row],[ИКС,%]]&lt;=0.79),"Хорошее качество")</f>
        <v>#NAME?</v>
      </c>
      <c r="X198" s="5">
        <f>IFERROR(VLOOKUP(Таблица1[[#This Row],[№ пленки]],Каталог[],2,0),0)</f>
        <v>1</v>
      </c>
    </row>
    <row r="205" spans="1:24" ht="49.5" customHeight="1" x14ac:dyDescent="0.25"/>
  </sheetData>
  <phoneticPr fontId="1" type="noConversion"/>
  <conditionalFormatting sqref="N2:O185 M2:M189">
    <cfRule type="cellIs" dxfId="77" priority="36" operator="between">
      <formula>1</formula>
      <formula>2</formula>
    </cfRule>
    <cfRule type="cellIs" dxfId="76" priority="37" operator="between">
      <formula>3</formula>
      <formula>4</formula>
    </cfRule>
  </conditionalFormatting>
  <conditionalFormatting sqref="M197:M198 O197:O198 M2:O190">
    <cfRule type="cellIs" dxfId="75" priority="38" operator="greaterThanOrEqual">
      <formula>5</formula>
    </cfRule>
  </conditionalFormatting>
  <conditionalFormatting sqref="O168">
    <cfRule type="cellIs" dxfId="74" priority="60" operator="between">
      <formula>1</formula>
      <formula>2</formula>
    </cfRule>
    <cfRule type="cellIs" dxfId="73" priority="61" operator="between">
      <formula>3</formula>
      <formula>4</formula>
    </cfRule>
  </conditionalFormatting>
  <conditionalFormatting sqref="O172">
    <cfRule type="cellIs" dxfId="72" priority="42" operator="between">
      <formula>1</formula>
      <formula>2</formula>
    </cfRule>
    <cfRule type="cellIs" dxfId="71" priority="43" operator="between">
      <formula>3</formula>
      <formula>4</formula>
    </cfRule>
  </conditionalFormatting>
  <conditionalFormatting sqref="O186">
    <cfRule type="cellIs" dxfId="70" priority="22" operator="between">
      <formula>1</formula>
      <formula>2</formula>
    </cfRule>
    <cfRule type="cellIs" dxfId="69" priority="23" operator="between">
      <formula>3</formula>
      <formula>4</formula>
    </cfRule>
  </conditionalFormatting>
  <conditionalFormatting sqref="O186:O189">
    <cfRule type="cellIs" dxfId="68" priority="25" operator="between">
      <formula>1</formula>
      <formula>2</formula>
    </cfRule>
    <cfRule type="cellIs" dxfId="67" priority="26" operator="between">
      <formula>3</formula>
      <formula>4</formula>
    </cfRule>
  </conditionalFormatting>
  <conditionalFormatting sqref="M171">
    <cfRule type="cellIs" dxfId="66" priority="33" operator="between">
      <formula>1</formula>
      <formula>2</formula>
    </cfRule>
    <cfRule type="cellIs" dxfId="65" priority="34" operator="between">
      <formula>3</formula>
      <formula>4</formula>
    </cfRule>
  </conditionalFormatting>
  <conditionalFormatting sqref="M171:M172">
    <cfRule type="cellIs" dxfId="64" priority="35" operator="greaterThanOrEqual">
      <formula>5</formula>
    </cfRule>
  </conditionalFormatting>
  <conditionalFormatting sqref="M186">
    <cfRule type="cellIs" dxfId="63" priority="20" operator="greaterThanOrEqual">
      <formula>5</formula>
    </cfRule>
  </conditionalFormatting>
  <conditionalFormatting sqref="O169:O171">
    <cfRule type="cellIs" dxfId="62" priority="27" operator="between">
      <formula>1</formula>
      <formula>2</formula>
    </cfRule>
    <cfRule type="cellIs" dxfId="61" priority="28" operator="between">
      <formula>3</formula>
      <formula>4</formula>
    </cfRule>
  </conditionalFormatting>
  <conditionalFormatting sqref="O169:O172">
    <cfRule type="cellIs" dxfId="60" priority="29" operator="greaterThanOrEqual">
      <formula>5</formula>
    </cfRule>
  </conditionalFormatting>
  <conditionalFormatting sqref="O186">
    <cfRule type="cellIs" dxfId="59" priority="19" operator="greaterThanOrEqual">
      <formula>5</formula>
    </cfRule>
  </conditionalFormatting>
  <conditionalFormatting sqref="L2:L198">
    <cfRule type="cellIs" dxfId="58" priority="15" operator="equal">
      <formula>3</formula>
    </cfRule>
    <cfRule type="cellIs" dxfId="57" priority="17" operator="between">
      <formula>1</formula>
      <formula>2</formula>
    </cfRule>
    <cfRule type="cellIs" dxfId="56" priority="18" operator="between">
      <formula>4</formula>
      <formula>5</formula>
    </cfRule>
  </conditionalFormatting>
  <conditionalFormatting sqref="L168">
    <cfRule type="cellIs" dxfId="55" priority="14" operator="between">
      <formula>1</formula>
      <formula>2</formula>
    </cfRule>
    <cfRule type="cellIs" dxfId="54" priority="16" operator="between">
      <formula>4</formula>
      <formula>5</formula>
    </cfRule>
  </conditionalFormatting>
  <conditionalFormatting sqref="N197:N198">
    <cfRule type="cellIs" dxfId="53" priority="9" operator="greaterThanOrEqual">
      <formula>5</formula>
    </cfRule>
  </conditionalFormatting>
  <conditionalFormatting sqref="N186">
    <cfRule type="cellIs" dxfId="52" priority="2" operator="greaterThanOrEqual">
      <formula>5</formula>
    </cfRule>
  </conditionalFormatting>
  <conditionalFormatting sqref="N168">
    <cfRule type="cellIs" dxfId="51" priority="12" operator="between">
      <formula>1</formula>
      <formula>2</formula>
    </cfRule>
    <cfRule type="cellIs" dxfId="50" priority="13" operator="between">
      <formula>3</formula>
      <formula>4</formula>
    </cfRule>
  </conditionalFormatting>
  <conditionalFormatting sqref="N172">
    <cfRule type="cellIs" dxfId="49" priority="10" operator="between">
      <formula>1</formula>
      <formula>2</formula>
    </cfRule>
    <cfRule type="cellIs" dxfId="48" priority="11" operator="between">
      <formula>3</formula>
      <formula>4</formula>
    </cfRule>
  </conditionalFormatting>
  <conditionalFormatting sqref="N186">
    <cfRule type="cellIs" dxfId="47" priority="3" operator="between">
      <formula>1</formula>
      <formula>2</formula>
    </cfRule>
    <cfRule type="cellIs" dxfId="46" priority="4" operator="between">
      <formula>3</formula>
      <formula>4</formula>
    </cfRule>
  </conditionalFormatting>
  <conditionalFormatting sqref="N186:N189">
    <cfRule type="cellIs" dxfId="45" priority="5" operator="between">
      <formula>1</formula>
      <formula>2</formula>
    </cfRule>
    <cfRule type="cellIs" dxfId="44" priority="6" operator="between">
      <formula>3</formula>
      <formula>4</formula>
    </cfRule>
  </conditionalFormatting>
  <conditionalFormatting sqref="M191:O196">
    <cfRule type="cellIs" dxfId="43" priority="1" operator="greaterThanOrEqual">
      <formula>5</formula>
    </cfRule>
  </conditionalFormatting>
  <pageMargins left="0.7" right="0.7" top="0.75" bottom="0.75" header="0.3" footer="0.3"/>
  <pageSetup paperSize="9" scale="1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3"/>
  <sheetViews>
    <sheetView zoomScale="85" zoomScaleNormal="85" workbookViewId="0">
      <selection activeCell="I20" sqref="I20"/>
    </sheetView>
  </sheetViews>
  <sheetFormatPr defaultRowHeight="15" x14ac:dyDescent="0.25"/>
  <cols>
    <col min="1" max="1" width="9.7109375" style="57" customWidth="1"/>
    <col min="2" max="2" width="10.42578125" style="57" customWidth="1"/>
  </cols>
  <sheetData>
    <row r="1" spans="1:2" x14ac:dyDescent="0.25">
      <c r="A1" s="67" t="s">
        <v>883</v>
      </c>
      <c r="B1" s="67"/>
    </row>
    <row r="2" spans="1:2" x14ac:dyDescent="0.25">
      <c r="A2" s="57" t="s">
        <v>881</v>
      </c>
      <c r="B2" s="57" t="s">
        <v>882</v>
      </c>
    </row>
    <row r="3" spans="1:2" x14ac:dyDescent="0.25">
      <c r="A3" s="58" t="s">
        <v>301</v>
      </c>
      <c r="B3" s="57">
        <v>1</v>
      </c>
    </row>
    <row r="4" spans="1:2" x14ac:dyDescent="0.25">
      <c r="A4" s="58" t="s">
        <v>302</v>
      </c>
      <c r="B4" s="57">
        <v>1</v>
      </c>
    </row>
    <row r="5" spans="1:2" x14ac:dyDescent="0.25">
      <c r="A5" s="58" t="s">
        <v>303</v>
      </c>
      <c r="B5" s="57">
        <v>1</v>
      </c>
    </row>
    <row r="6" spans="1:2" x14ac:dyDescent="0.25">
      <c r="A6" s="58" t="s">
        <v>304</v>
      </c>
      <c r="B6" s="57">
        <v>1</v>
      </c>
    </row>
    <row r="7" spans="1:2" x14ac:dyDescent="0.25">
      <c r="A7" s="58" t="s">
        <v>606</v>
      </c>
      <c r="B7" s="57">
        <v>1</v>
      </c>
    </row>
    <row r="8" spans="1:2" x14ac:dyDescent="0.25">
      <c r="A8" s="58" t="s">
        <v>607</v>
      </c>
      <c r="B8" s="57">
        <v>1</v>
      </c>
    </row>
    <row r="9" spans="1:2" x14ac:dyDescent="0.25">
      <c r="A9" s="58" t="s">
        <v>306</v>
      </c>
      <c r="B9" s="57">
        <v>1</v>
      </c>
    </row>
    <row r="10" spans="1:2" x14ac:dyDescent="0.25">
      <c r="A10" s="58" t="s">
        <v>308</v>
      </c>
      <c r="B10" s="57">
        <v>1</v>
      </c>
    </row>
    <row r="11" spans="1:2" x14ac:dyDescent="0.25">
      <c r="A11" s="58" t="s">
        <v>309</v>
      </c>
      <c r="B11" s="57">
        <v>1</v>
      </c>
    </row>
    <row r="12" spans="1:2" x14ac:dyDescent="0.25">
      <c r="A12" s="58" t="s">
        <v>310</v>
      </c>
      <c r="B12" s="57">
        <v>1</v>
      </c>
    </row>
    <row r="13" spans="1:2" x14ac:dyDescent="0.25">
      <c r="A13" s="58" t="s">
        <v>312</v>
      </c>
      <c r="B13" s="57">
        <v>1</v>
      </c>
    </row>
    <row r="14" spans="1:2" x14ac:dyDescent="0.25">
      <c r="A14" s="58" t="s">
        <v>313</v>
      </c>
      <c r="B14" s="57">
        <v>1</v>
      </c>
    </row>
    <row r="15" spans="1:2" x14ac:dyDescent="0.25">
      <c r="A15" s="58" t="s">
        <v>314</v>
      </c>
      <c r="B15" s="57">
        <v>1</v>
      </c>
    </row>
    <row r="16" spans="1:2" x14ac:dyDescent="0.25">
      <c r="A16" s="58" t="s">
        <v>315</v>
      </c>
      <c r="B16" s="57">
        <v>1</v>
      </c>
    </row>
    <row r="17" spans="1:2" x14ac:dyDescent="0.25">
      <c r="A17" s="58" t="s">
        <v>316</v>
      </c>
      <c r="B17" s="57">
        <v>1</v>
      </c>
    </row>
    <row r="18" spans="1:2" x14ac:dyDescent="0.25">
      <c r="A18" s="58" t="s">
        <v>414</v>
      </c>
      <c r="B18" s="57">
        <v>1</v>
      </c>
    </row>
    <row r="19" spans="1:2" x14ac:dyDescent="0.25">
      <c r="A19" s="58" t="s">
        <v>317</v>
      </c>
      <c r="B19" s="57">
        <v>1</v>
      </c>
    </row>
    <row r="20" spans="1:2" x14ac:dyDescent="0.25">
      <c r="A20" s="58" t="s">
        <v>318</v>
      </c>
      <c r="B20" s="57">
        <v>1</v>
      </c>
    </row>
    <row r="21" spans="1:2" x14ac:dyDescent="0.25">
      <c r="A21" s="58" t="s">
        <v>319</v>
      </c>
      <c r="B21" s="57">
        <v>1</v>
      </c>
    </row>
    <row r="22" spans="1:2" x14ac:dyDescent="0.25">
      <c r="A22" s="58" t="s">
        <v>294</v>
      </c>
      <c r="B22" s="57">
        <v>1</v>
      </c>
    </row>
    <row r="23" spans="1:2" x14ac:dyDescent="0.25">
      <c r="A23" s="58" t="s">
        <v>321</v>
      </c>
      <c r="B23" s="57">
        <v>1</v>
      </c>
    </row>
    <row r="24" spans="1:2" x14ac:dyDescent="0.25">
      <c r="A24" s="58" t="s">
        <v>323</v>
      </c>
      <c r="B24" s="57">
        <v>1</v>
      </c>
    </row>
    <row r="25" spans="1:2" x14ac:dyDescent="0.25">
      <c r="A25" s="58" t="s">
        <v>324</v>
      </c>
      <c r="B25" s="57">
        <v>1</v>
      </c>
    </row>
    <row r="26" spans="1:2" x14ac:dyDescent="0.25">
      <c r="A26" s="58" t="s">
        <v>325</v>
      </c>
      <c r="B26" s="57">
        <v>1</v>
      </c>
    </row>
    <row r="27" spans="1:2" x14ac:dyDescent="0.25">
      <c r="A27" s="58" t="s">
        <v>326</v>
      </c>
      <c r="B27" s="57">
        <v>1</v>
      </c>
    </row>
    <row r="28" spans="1:2" x14ac:dyDescent="0.25">
      <c r="A28" s="58" t="s">
        <v>549</v>
      </c>
      <c r="B28" s="57">
        <v>1</v>
      </c>
    </row>
    <row r="29" spans="1:2" x14ac:dyDescent="0.25">
      <c r="A29" s="58" t="s">
        <v>344</v>
      </c>
      <c r="B29" s="57">
        <v>1</v>
      </c>
    </row>
    <row r="30" spans="1:2" x14ac:dyDescent="0.25">
      <c r="A30" s="58" t="s">
        <v>345</v>
      </c>
      <c r="B30" s="57">
        <v>1</v>
      </c>
    </row>
    <row r="31" spans="1:2" x14ac:dyDescent="0.25">
      <c r="A31" s="58" t="s">
        <v>346</v>
      </c>
      <c r="B31" s="57">
        <v>1</v>
      </c>
    </row>
    <row r="32" spans="1:2" x14ac:dyDescent="0.25">
      <c r="A32" s="58" t="s">
        <v>350</v>
      </c>
      <c r="B32" s="57">
        <v>1</v>
      </c>
    </row>
    <row r="33" spans="1:2" x14ac:dyDescent="0.25">
      <c r="A33" s="58" t="s">
        <v>354</v>
      </c>
      <c r="B33" s="57">
        <v>1</v>
      </c>
    </row>
    <row r="34" spans="1:2" x14ac:dyDescent="0.25">
      <c r="A34" s="58" t="s">
        <v>356</v>
      </c>
      <c r="B34" s="57">
        <v>1</v>
      </c>
    </row>
    <row r="35" spans="1:2" x14ac:dyDescent="0.25">
      <c r="A35" s="58" t="s">
        <v>357</v>
      </c>
      <c r="B35" s="57">
        <v>1</v>
      </c>
    </row>
    <row r="36" spans="1:2" x14ac:dyDescent="0.25">
      <c r="A36" s="58" t="s">
        <v>358</v>
      </c>
      <c r="B36" s="57">
        <v>1</v>
      </c>
    </row>
    <row r="37" spans="1:2" x14ac:dyDescent="0.25">
      <c r="A37" s="58" t="s">
        <v>359</v>
      </c>
      <c r="B37" s="57">
        <v>1</v>
      </c>
    </row>
    <row r="38" spans="1:2" x14ac:dyDescent="0.25">
      <c r="A38" s="58" t="s">
        <v>296</v>
      </c>
      <c r="B38" s="57">
        <v>1</v>
      </c>
    </row>
    <row r="39" spans="1:2" x14ac:dyDescent="0.25">
      <c r="A39" s="58" t="s">
        <v>360</v>
      </c>
      <c r="B39" s="57">
        <v>1</v>
      </c>
    </row>
    <row r="40" spans="1:2" x14ac:dyDescent="0.25">
      <c r="A40" s="58" t="s">
        <v>361</v>
      </c>
      <c r="B40" s="57">
        <v>1</v>
      </c>
    </row>
    <row r="41" spans="1:2" x14ac:dyDescent="0.25">
      <c r="A41" s="58" t="s">
        <v>362</v>
      </c>
      <c r="B41" s="57">
        <v>1</v>
      </c>
    </row>
    <row r="42" spans="1:2" x14ac:dyDescent="0.25">
      <c r="A42" s="58" t="s">
        <v>363</v>
      </c>
      <c r="B42" s="57">
        <v>1</v>
      </c>
    </row>
    <row r="43" spans="1:2" x14ac:dyDescent="0.25">
      <c r="A43" s="58" t="s">
        <v>364</v>
      </c>
      <c r="B43" s="57">
        <v>1</v>
      </c>
    </row>
    <row r="44" spans="1:2" x14ac:dyDescent="0.25">
      <c r="A44" s="58" t="s">
        <v>366</v>
      </c>
      <c r="B44" s="57">
        <v>1</v>
      </c>
    </row>
    <row r="45" spans="1:2" x14ac:dyDescent="0.25">
      <c r="A45" s="58" t="s">
        <v>368</v>
      </c>
      <c r="B45" s="57">
        <v>1</v>
      </c>
    </row>
    <row r="46" spans="1:2" x14ac:dyDescent="0.25">
      <c r="A46" s="58" t="s">
        <v>369</v>
      </c>
      <c r="B46" s="57">
        <v>1</v>
      </c>
    </row>
    <row r="47" spans="1:2" x14ac:dyDescent="0.25">
      <c r="A47" s="58" t="s">
        <v>370</v>
      </c>
      <c r="B47" s="57">
        <v>1</v>
      </c>
    </row>
    <row r="48" spans="1:2" x14ac:dyDescent="0.25">
      <c r="A48" s="58" t="s">
        <v>371</v>
      </c>
      <c r="B48" s="57">
        <v>1</v>
      </c>
    </row>
    <row r="49" spans="1:2" x14ac:dyDescent="0.25">
      <c r="A49" s="58" t="s">
        <v>372</v>
      </c>
      <c r="B49" s="57">
        <v>1</v>
      </c>
    </row>
    <row r="50" spans="1:2" x14ac:dyDescent="0.25">
      <c r="A50" s="58" t="s">
        <v>373</v>
      </c>
      <c r="B50" s="57">
        <v>1</v>
      </c>
    </row>
    <row r="51" spans="1:2" x14ac:dyDescent="0.25">
      <c r="A51" s="58" t="s">
        <v>374</v>
      </c>
      <c r="B51" s="57">
        <v>1</v>
      </c>
    </row>
    <row r="52" spans="1:2" x14ac:dyDescent="0.25">
      <c r="A52" s="58" t="s">
        <v>375</v>
      </c>
      <c r="B52" s="57">
        <v>1</v>
      </c>
    </row>
    <row r="53" spans="1:2" x14ac:dyDescent="0.25">
      <c r="A53" s="58" t="s">
        <v>377</v>
      </c>
      <c r="B53" s="57">
        <v>1</v>
      </c>
    </row>
    <row r="54" spans="1:2" x14ac:dyDescent="0.25">
      <c r="A54" s="58" t="s">
        <v>880</v>
      </c>
      <c r="B54" s="57">
        <v>1</v>
      </c>
    </row>
    <row r="55" spans="1:2" x14ac:dyDescent="0.25">
      <c r="A55" s="58" t="s">
        <v>379</v>
      </c>
      <c r="B55" s="57">
        <v>1</v>
      </c>
    </row>
    <row r="56" spans="1:2" x14ac:dyDescent="0.25">
      <c r="A56" s="58" t="s">
        <v>380</v>
      </c>
      <c r="B56" s="57">
        <v>1</v>
      </c>
    </row>
    <row r="57" spans="1:2" x14ac:dyDescent="0.25">
      <c r="A57" s="58" t="s">
        <v>381</v>
      </c>
      <c r="B57" s="57">
        <v>1</v>
      </c>
    </row>
    <row r="58" spans="1:2" x14ac:dyDescent="0.25">
      <c r="A58" s="58" t="s">
        <v>382</v>
      </c>
      <c r="B58" s="57">
        <v>1</v>
      </c>
    </row>
    <row r="59" spans="1:2" x14ac:dyDescent="0.25">
      <c r="A59" s="58" t="s">
        <v>383</v>
      </c>
      <c r="B59" s="57">
        <v>1</v>
      </c>
    </row>
    <row r="60" spans="1:2" x14ac:dyDescent="0.25">
      <c r="A60" s="58" t="s">
        <v>391</v>
      </c>
      <c r="B60" s="57">
        <v>1</v>
      </c>
    </row>
    <row r="61" spans="1:2" x14ac:dyDescent="0.25">
      <c r="A61" s="58" t="s">
        <v>392</v>
      </c>
      <c r="B61" s="57">
        <v>1</v>
      </c>
    </row>
    <row r="62" spans="1:2" x14ac:dyDescent="0.25">
      <c r="A62" s="58" t="s">
        <v>393</v>
      </c>
      <c r="B62" s="57">
        <v>1</v>
      </c>
    </row>
    <row r="63" spans="1:2" x14ac:dyDescent="0.25">
      <c r="A63" s="58" t="s">
        <v>394</v>
      </c>
      <c r="B63" s="57">
        <v>1</v>
      </c>
    </row>
    <row r="64" spans="1:2" x14ac:dyDescent="0.25">
      <c r="A64" s="58" t="s">
        <v>395</v>
      </c>
      <c r="B64" s="57">
        <v>1</v>
      </c>
    </row>
    <row r="65" spans="1:2" x14ac:dyDescent="0.25">
      <c r="A65" s="58" t="s">
        <v>396</v>
      </c>
      <c r="B65" s="57">
        <v>1</v>
      </c>
    </row>
    <row r="66" spans="1:2" x14ac:dyDescent="0.25">
      <c r="A66" s="57" t="s">
        <v>397</v>
      </c>
      <c r="B66" s="57">
        <v>1</v>
      </c>
    </row>
    <row r="67" spans="1:2" x14ac:dyDescent="0.25">
      <c r="A67" s="57" t="s">
        <v>399</v>
      </c>
      <c r="B67" s="57">
        <v>1</v>
      </c>
    </row>
    <row r="68" spans="1:2" x14ac:dyDescent="0.25">
      <c r="A68" s="57" t="s">
        <v>400</v>
      </c>
      <c r="B68" s="57">
        <v>1</v>
      </c>
    </row>
    <row r="69" spans="1:2" x14ac:dyDescent="0.25">
      <c r="A69" s="57" t="s">
        <v>402</v>
      </c>
      <c r="B69" s="57">
        <v>1</v>
      </c>
    </row>
    <row r="70" spans="1:2" x14ac:dyDescent="0.25">
      <c r="A70" s="57" t="s">
        <v>403</v>
      </c>
      <c r="B70" s="57">
        <v>1</v>
      </c>
    </row>
    <row r="71" spans="1:2" x14ac:dyDescent="0.25">
      <c r="A71" s="57" t="s">
        <v>404</v>
      </c>
      <c r="B71" s="57">
        <v>1</v>
      </c>
    </row>
    <row r="72" spans="1:2" x14ac:dyDescent="0.25">
      <c r="A72" s="57" t="s">
        <v>405</v>
      </c>
      <c r="B72" s="57">
        <v>1</v>
      </c>
    </row>
    <row r="73" spans="1:2" x14ac:dyDescent="0.25">
      <c r="A73" s="57" t="s">
        <v>406</v>
      </c>
      <c r="B73" s="57">
        <v>1</v>
      </c>
    </row>
    <row r="74" spans="1:2" x14ac:dyDescent="0.25">
      <c r="A74" s="57" t="s">
        <v>407</v>
      </c>
      <c r="B74" s="57">
        <v>1</v>
      </c>
    </row>
    <row r="75" spans="1:2" x14ac:dyDescent="0.25">
      <c r="A75" s="57" t="s">
        <v>408</v>
      </c>
      <c r="B75" s="57">
        <v>1</v>
      </c>
    </row>
    <row r="76" spans="1:2" x14ac:dyDescent="0.25">
      <c r="A76" s="57" t="s">
        <v>514</v>
      </c>
      <c r="B76" s="57">
        <v>1</v>
      </c>
    </row>
    <row r="77" spans="1:2" x14ac:dyDescent="0.25">
      <c r="A77" s="57" t="s">
        <v>466</v>
      </c>
      <c r="B77" s="57">
        <v>1</v>
      </c>
    </row>
    <row r="78" spans="1:2" x14ac:dyDescent="0.25">
      <c r="A78" s="57" t="s">
        <v>434</v>
      </c>
      <c r="B78" s="57">
        <v>1</v>
      </c>
    </row>
    <row r="79" spans="1:2" x14ac:dyDescent="0.25">
      <c r="A79" s="57" t="s">
        <v>509</v>
      </c>
      <c r="B79" s="57">
        <v>1</v>
      </c>
    </row>
    <row r="80" spans="1:2" x14ac:dyDescent="0.25">
      <c r="A80" s="57" t="s">
        <v>616</v>
      </c>
      <c r="B80" s="57">
        <v>1</v>
      </c>
    </row>
    <row r="81" spans="1:2" x14ac:dyDescent="0.25">
      <c r="A81" s="57" t="s">
        <v>599</v>
      </c>
      <c r="B81" s="57">
        <v>1</v>
      </c>
    </row>
    <row r="82" spans="1:2" x14ac:dyDescent="0.25">
      <c r="A82" s="57" t="s">
        <v>600</v>
      </c>
      <c r="B82" s="57">
        <v>1</v>
      </c>
    </row>
    <row r="83" spans="1:2" x14ac:dyDescent="0.25">
      <c r="A83" s="57" t="s">
        <v>601</v>
      </c>
      <c r="B83" s="57">
        <v>1</v>
      </c>
    </row>
    <row r="84" spans="1:2" x14ac:dyDescent="0.25">
      <c r="A84" s="57" t="s">
        <v>640</v>
      </c>
      <c r="B84" s="57">
        <v>1</v>
      </c>
    </row>
    <row r="85" spans="1:2" x14ac:dyDescent="0.25">
      <c r="A85" s="57" t="s">
        <v>634</v>
      </c>
      <c r="B85" s="57">
        <v>1</v>
      </c>
    </row>
    <row r="86" spans="1:2" x14ac:dyDescent="0.25">
      <c r="A86" s="57" t="s">
        <v>637</v>
      </c>
      <c r="B86" s="57">
        <v>1</v>
      </c>
    </row>
    <row r="87" spans="1:2" x14ac:dyDescent="0.25">
      <c r="A87" s="57" t="s">
        <v>778</v>
      </c>
      <c r="B87" s="57">
        <v>1</v>
      </c>
    </row>
    <row r="88" spans="1:2" x14ac:dyDescent="0.25">
      <c r="A88" s="57" t="s">
        <v>811</v>
      </c>
      <c r="B88" s="57">
        <v>1</v>
      </c>
    </row>
    <row r="89" spans="1:2" x14ac:dyDescent="0.25">
      <c r="A89" s="57" t="s">
        <v>810</v>
      </c>
      <c r="B89" s="57">
        <v>1</v>
      </c>
    </row>
    <row r="90" spans="1:2" x14ac:dyDescent="0.25">
      <c r="A90" s="57" t="s">
        <v>297</v>
      </c>
      <c r="B90" s="57">
        <v>1</v>
      </c>
    </row>
    <row r="91" spans="1:2" x14ac:dyDescent="0.25">
      <c r="A91" s="57" t="s">
        <v>409</v>
      </c>
      <c r="B91" s="57">
        <v>1</v>
      </c>
    </row>
    <row r="92" spans="1:2" x14ac:dyDescent="0.25">
      <c r="A92" s="57" t="s">
        <v>298</v>
      </c>
      <c r="B92" s="57">
        <v>1</v>
      </c>
    </row>
    <row r="93" spans="1:2" x14ac:dyDescent="0.25">
      <c r="A93" s="57" t="s">
        <v>300</v>
      </c>
      <c r="B93" s="57">
        <v>1</v>
      </c>
    </row>
  </sheetData>
  <mergeCells count="1">
    <mergeCell ref="A1:B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opLeftCell="A9" workbookViewId="0">
      <selection activeCell="G21" sqref="G21"/>
    </sheetView>
  </sheetViews>
  <sheetFormatPr defaultRowHeight="15" x14ac:dyDescent="0.25"/>
  <cols>
    <col min="14" max="14" width="8.42578125" bestFit="1" customWidth="1"/>
  </cols>
  <sheetData>
    <row r="1" spans="1:15" ht="4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415</v>
      </c>
      <c r="H1" s="13" t="s">
        <v>416</v>
      </c>
      <c r="I1" s="13" t="s">
        <v>418</v>
      </c>
      <c r="J1" s="13" t="s">
        <v>423</v>
      </c>
      <c r="K1" s="13" t="s">
        <v>448</v>
      </c>
      <c r="L1" s="13" t="s">
        <v>449</v>
      </c>
      <c r="M1" s="13" t="s">
        <v>463</v>
      </c>
      <c r="N1" s="13" t="s">
        <v>450</v>
      </c>
      <c r="O1" s="13" t="s">
        <v>451</v>
      </c>
    </row>
    <row r="2" spans="1:15" s="2" customFormat="1" ht="255" x14ac:dyDescent="0.25">
      <c r="A2" s="1" t="s">
        <v>537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 t="s">
        <v>538</v>
      </c>
      <c r="O2" s="1"/>
    </row>
    <row r="3" spans="1:15" ht="255" x14ac:dyDescent="0.25">
      <c r="A3" s="1" t="s">
        <v>539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541</v>
      </c>
      <c r="O3" s="1"/>
    </row>
    <row r="4" spans="1:15" ht="255" x14ac:dyDescent="0.25">
      <c r="A4" s="1" t="s">
        <v>540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538</v>
      </c>
      <c r="O4" s="1"/>
    </row>
    <row r="5" spans="1:15" ht="255" x14ac:dyDescent="0.25">
      <c r="A5" s="1" t="s">
        <v>537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 t="s">
        <v>541</v>
      </c>
      <c r="O5" s="1"/>
    </row>
    <row r="6" spans="1:15" ht="255" x14ac:dyDescent="0.25">
      <c r="A6" s="1" t="s">
        <v>539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">
        <v>541</v>
      </c>
      <c r="O6" s="1"/>
    </row>
    <row r="7" spans="1:15" ht="255" x14ac:dyDescent="0.25">
      <c r="A7" s="1" t="s">
        <v>540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 t="s">
        <v>541</v>
      </c>
      <c r="O7" s="1"/>
    </row>
    <row r="8" spans="1:15" ht="45" x14ac:dyDescent="0.25">
      <c r="A8" s="14" t="s">
        <v>531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 t="s">
        <v>482</v>
      </c>
      <c r="O8" s="14"/>
    </row>
    <row r="9" spans="1:15" ht="45" x14ac:dyDescent="0.25">
      <c r="A9" s="15" t="s">
        <v>532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 t="s">
        <v>482</v>
      </c>
      <c r="O9" s="15"/>
    </row>
    <row r="10" spans="1:15" ht="45" x14ac:dyDescent="0.25">
      <c r="A10" s="14" t="s">
        <v>533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 t="s">
        <v>535</v>
      </c>
      <c r="O10" s="14"/>
    </row>
    <row r="11" spans="1:15" ht="45" x14ac:dyDescent="0.25">
      <c r="A11" s="15" t="s">
        <v>534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 t="s">
        <v>536</v>
      </c>
      <c r="O11" s="15"/>
    </row>
    <row r="12" spans="1:15" ht="30" x14ac:dyDescent="0.25">
      <c r="A12" s="5" t="s">
        <v>424</v>
      </c>
      <c r="B12" s="16" t="s">
        <v>425</v>
      </c>
      <c r="C12" s="15"/>
      <c r="D12" s="15"/>
      <c r="E12" s="15"/>
      <c r="F12" s="15">
        <v>0.3</v>
      </c>
      <c r="G12" s="15">
        <v>0.3</v>
      </c>
      <c r="H12" s="15" t="s">
        <v>417</v>
      </c>
      <c r="I12" s="15" t="s">
        <v>417</v>
      </c>
      <c r="J12" s="15" t="s">
        <v>417</v>
      </c>
      <c r="K12" s="15">
        <v>5</v>
      </c>
      <c r="L12" s="15">
        <v>5</v>
      </c>
      <c r="M12" s="15">
        <v>0</v>
      </c>
      <c r="N12" s="15" t="s">
        <v>464</v>
      </c>
      <c r="O12" s="15"/>
    </row>
    <row r="13" spans="1:15" ht="30" x14ac:dyDescent="0.25">
      <c r="A13" s="5" t="s">
        <v>426</v>
      </c>
      <c r="B13" s="14" t="s">
        <v>427</v>
      </c>
      <c r="C13" s="14"/>
      <c r="D13" s="14"/>
      <c r="E13" s="14"/>
      <c r="F13" s="14">
        <v>0.3</v>
      </c>
      <c r="G13" s="14">
        <v>0.3</v>
      </c>
      <c r="H13" s="14" t="s">
        <v>417</v>
      </c>
      <c r="I13" s="14" t="s">
        <v>417</v>
      </c>
      <c r="J13" s="14" t="s">
        <v>417</v>
      </c>
      <c r="K13" s="14">
        <v>5</v>
      </c>
      <c r="L13" s="14">
        <v>5</v>
      </c>
      <c r="M13" s="14">
        <v>0</v>
      </c>
      <c r="N13" s="14" t="s">
        <v>464</v>
      </c>
      <c r="O13" s="14"/>
    </row>
  </sheetData>
  <conditionalFormatting sqref="K2:M13">
    <cfRule type="cellIs" dxfId="12" priority="2" operator="greaterThanOrEqual">
      <formula>5</formula>
    </cfRule>
    <cfRule type="cellIs" dxfId="11" priority="5" operator="between">
      <formula>1</formula>
      <formula>2</formula>
    </cfRule>
    <cfRule type="cellIs" dxfId="10" priority="6" operator="between">
      <formula>3</formula>
      <formula>4</formula>
    </cfRule>
  </conditionalFormatting>
  <conditionalFormatting sqref="O2:O13">
    <cfRule type="cellIs" dxfId="9" priority="1" operator="equal">
      <formula>3</formula>
    </cfRule>
    <cfRule type="cellIs" dxfId="8" priority="3" operator="between">
      <formula>1</formula>
      <formula>2</formula>
    </cfRule>
    <cfRule type="cellIs" dxfId="7" priority="4" operator="between">
      <formula>4</formula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/>
  <dimension ref="A1:E8"/>
  <sheetViews>
    <sheetView workbookViewId="0">
      <selection activeCell="B29" sqref="B29"/>
    </sheetView>
  </sheetViews>
  <sheetFormatPr defaultRowHeight="15" x14ac:dyDescent="0.25"/>
  <cols>
    <col min="1" max="1" width="8.85546875" customWidth="1"/>
    <col min="2" max="2" width="51.85546875" style="7" customWidth="1"/>
    <col min="5" max="5" width="87" style="7" customWidth="1"/>
  </cols>
  <sheetData>
    <row r="1" spans="1:5" s="3" customFormat="1" x14ac:dyDescent="0.25">
      <c r="A1" s="68" t="s">
        <v>452</v>
      </c>
      <c r="B1" s="68"/>
      <c r="D1" s="69" t="s">
        <v>498</v>
      </c>
      <c r="E1" s="69"/>
    </row>
    <row r="2" spans="1:5" s="3" customFormat="1" ht="30" customHeight="1" x14ac:dyDescent="0.25">
      <c r="A2" s="9">
        <v>1</v>
      </c>
      <c r="B2" s="10" t="s">
        <v>458</v>
      </c>
      <c r="D2" s="1">
        <v>5</v>
      </c>
      <c r="E2" s="10" t="s">
        <v>453</v>
      </c>
    </row>
    <row r="3" spans="1:5" s="3" customFormat="1" ht="30" customHeight="1" x14ac:dyDescent="0.25">
      <c r="A3" s="9">
        <v>2</v>
      </c>
      <c r="B3" s="10" t="s">
        <v>459</v>
      </c>
      <c r="D3" s="1">
        <v>4</v>
      </c>
      <c r="E3" s="10" t="s">
        <v>454</v>
      </c>
    </row>
    <row r="4" spans="1:5" s="3" customFormat="1" ht="30" customHeight="1" x14ac:dyDescent="0.25">
      <c r="A4" s="9">
        <v>3</v>
      </c>
      <c r="B4" s="10" t="s">
        <v>460</v>
      </c>
      <c r="D4" s="1">
        <v>3</v>
      </c>
      <c r="E4" s="10" t="s">
        <v>455</v>
      </c>
    </row>
    <row r="5" spans="1:5" s="3" customFormat="1" ht="30" customHeight="1" x14ac:dyDescent="0.25">
      <c r="A5" s="9">
        <v>4</v>
      </c>
      <c r="B5" s="10" t="s">
        <v>461</v>
      </c>
      <c r="D5" s="1">
        <v>2</v>
      </c>
      <c r="E5" s="10" t="s">
        <v>456</v>
      </c>
    </row>
    <row r="6" spans="1:5" s="3" customFormat="1" ht="30" customHeight="1" x14ac:dyDescent="0.25">
      <c r="A6" s="9">
        <v>5</v>
      </c>
      <c r="B6" s="10" t="s">
        <v>462</v>
      </c>
      <c r="D6" s="1">
        <v>1</v>
      </c>
      <c r="E6" s="10" t="s">
        <v>457</v>
      </c>
    </row>
    <row r="7" spans="1:5" s="3" customFormat="1" ht="45" customHeight="1" x14ac:dyDescent="0.25">
      <c r="B7" s="6"/>
      <c r="E7" s="6"/>
    </row>
    <row r="8" spans="1:5" s="3" customFormat="1" ht="45" customHeight="1" x14ac:dyDescent="0.25">
      <c r="B8" s="6"/>
      <c r="D8" s="8"/>
      <c r="E8" s="10" t="s">
        <v>471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3"/>
  <dimension ref="A1:E413"/>
  <sheetViews>
    <sheetView tabSelected="1" topLeftCell="A265" workbookViewId="0">
      <selection activeCell="A287" sqref="A287:E295"/>
    </sheetView>
  </sheetViews>
  <sheetFormatPr defaultRowHeight="15" x14ac:dyDescent="0.25"/>
  <cols>
    <col min="1" max="1" width="24" customWidth="1"/>
    <col min="2" max="2" width="16.7109375" bestFit="1" customWidth="1"/>
    <col min="3" max="4" width="19.5703125" customWidth="1"/>
    <col min="5" max="5" width="32.85546875" customWidth="1"/>
    <col min="6" max="6" width="25.7109375" bestFit="1" customWidth="1"/>
  </cols>
  <sheetData>
    <row r="1" spans="1:5" x14ac:dyDescent="0.25">
      <c r="A1" s="3" t="s">
        <v>1</v>
      </c>
      <c r="B1" s="3" t="s">
        <v>429</v>
      </c>
      <c r="C1" s="3" t="s">
        <v>430</v>
      </c>
      <c r="D1" s="3" t="s">
        <v>503</v>
      </c>
      <c r="E1" s="3" t="s">
        <v>428</v>
      </c>
    </row>
    <row r="2" spans="1:5" x14ac:dyDescent="0.25">
      <c r="A2" s="1" t="s">
        <v>424</v>
      </c>
      <c r="B2" s="3">
        <v>3639</v>
      </c>
      <c r="C2" s="4">
        <v>45593</v>
      </c>
      <c r="D2" s="11">
        <v>0.3</v>
      </c>
      <c r="E2" s="3">
        <v>0.28000000000000003</v>
      </c>
    </row>
    <row r="3" spans="1:5" x14ac:dyDescent="0.25">
      <c r="A3" s="1" t="s">
        <v>424</v>
      </c>
      <c r="B3" s="3">
        <v>3640</v>
      </c>
      <c r="C3" s="4">
        <v>45593</v>
      </c>
      <c r="D3" s="11">
        <v>0.3</v>
      </c>
      <c r="E3" s="3">
        <v>0.32</v>
      </c>
    </row>
    <row r="4" spans="1:5" x14ac:dyDescent="0.25">
      <c r="A4" s="1" t="s">
        <v>426</v>
      </c>
      <c r="B4" s="3">
        <v>3637</v>
      </c>
      <c r="C4" s="4">
        <v>45593</v>
      </c>
      <c r="D4" s="11">
        <v>0.3</v>
      </c>
      <c r="E4" s="3">
        <v>0.28000000000000003</v>
      </c>
    </row>
    <row r="5" spans="1:5" x14ac:dyDescent="0.25">
      <c r="A5" s="1" t="s">
        <v>426</v>
      </c>
      <c r="B5" s="3">
        <v>3638</v>
      </c>
      <c r="C5" s="4">
        <v>45593</v>
      </c>
      <c r="D5" s="11">
        <v>0.3</v>
      </c>
      <c r="E5" s="3">
        <v>0.28999999999999998</v>
      </c>
    </row>
    <row r="6" spans="1:5" x14ac:dyDescent="0.25">
      <c r="A6" s="1" t="s">
        <v>431</v>
      </c>
      <c r="B6" s="3" t="s">
        <v>433</v>
      </c>
      <c r="C6" s="4">
        <v>45593</v>
      </c>
      <c r="D6" s="11">
        <v>0</v>
      </c>
      <c r="E6" s="3">
        <v>0.08</v>
      </c>
    </row>
    <row r="7" spans="1:5" x14ac:dyDescent="0.25">
      <c r="A7" s="1" t="s">
        <v>432</v>
      </c>
      <c r="B7" s="3" t="s">
        <v>433</v>
      </c>
      <c r="C7" s="4">
        <v>45593</v>
      </c>
      <c r="D7" s="11">
        <v>0</v>
      </c>
      <c r="E7" s="3">
        <v>0.65</v>
      </c>
    </row>
    <row r="8" spans="1:5" x14ac:dyDescent="0.25">
      <c r="A8" s="1" t="s">
        <v>368</v>
      </c>
      <c r="B8" s="3">
        <v>3646</v>
      </c>
      <c r="C8" s="4">
        <v>45621</v>
      </c>
      <c r="D8" s="11">
        <v>0.3</v>
      </c>
      <c r="E8" s="3">
        <v>0.49</v>
      </c>
    </row>
    <row r="9" spans="1:5" x14ac:dyDescent="0.25">
      <c r="A9" s="1" t="s">
        <v>395</v>
      </c>
      <c r="B9" s="3">
        <v>3645</v>
      </c>
      <c r="C9" s="4">
        <v>45621</v>
      </c>
      <c r="D9" s="12">
        <v>0.313</v>
      </c>
      <c r="E9" s="1" t="s">
        <v>502</v>
      </c>
    </row>
    <row r="10" spans="1:5" x14ac:dyDescent="0.25">
      <c r="A10" s="1" t="s">
        <v>504</v>
      </c>
      <c r="B10" s="3"/>
      <c r="C10" s="4">
        <v>45624</v>
      </c>
      <c r="D10" s="3">
        <v>0.34</v>
      </c>
      <c r="E10" s="3">
        <v>0.7</v>
      </c>
    </row>
    <row r="11" spans="1:5" x14ac:dyDescent="0.25">
      <c r="A11" s="1" t="s">
        <v>362</v>
      </c>
      <c r="B11" s="3">
        <v>3652</v>
      </c>
      <c r="C11" s="4">
        <v>45637</v>
      </c>
      <c r="D11" s="11">
        <v>0.25</v>
      </c>
      <c r="E11" s="3" t="s">
        <v>507</v>
      </c>
    </row>
    <row r="12" spans="1:5" x14ac:dyDescent="0.25">
      <c r="A12" s="1" t="s">
        <v>392</v>
      </c>
      <c r="B12" s="3">
        <v>3653</v>
      </c>
      <c r="C12" s="4">
        <v>45637</v>
      </c>
      <c r="D12" s="11">
        <v>0.31</v>
      </c>
      <c r="E12" s="3" t="s">
        <v>508</v>
      </c>
    </row>
    <row r="13" spans="1:5" x14ac:dyDescent="0.25">
      <c r="A13" s="1" t="s">
        <v>509</v>
      </c>
      <c r="B13" s="3">
        <v>3654</v>
      </c>
      <c r="C13" s="4">
        <v>45637</v>
      </c>
      <c r="D13" s="11">
        <v>0.32</v>
      </c>
      <c r="E13" s="3" t="s">
        <v>510</v>
      </c>
    </row>
    <row r="14" spans="1:5" x14ac:dyDescent="0.25">
      <c r="A14" s="1" t="s">
        <v>399</v>
      </c>
      <c r="B14" s="3">
        <v>3655</v>
      </c>
      <c r="C14" s="4">
        <v>45637</v>
      </c>
      <c r="D14" s="11">
        <v>0.28999999999999998</v>
      </c>
      <c r="E14" s="3" t="s">
        <v>511</v>
      </c>
    </row>
    <row r="15" spans="1:5" x14ac:dyDescent="0.25">
      <c r="A15" s="1" t="s">
        <v>296</v>
      </c>
      <c r="B15" s="3" t="s">
        <v>512</v>
      </c>
      <c r="C15" s="4">
        <v>45638</v>
      </c>
      <c r="D15" s="11">
        <v>0.4</v>
      </c>
      <c r="E15" s="3" t="s">
        <v>513</v>
      </c>
    </row>
    <row r="16" spans="1:5" x14ac:dyDescent="0.25">
      <c r="A16" s="1" t="s">
        <v>406</v>
      </c>
      <c r="B16" s="3">
        <v>3659</v>
      </c>
      <c r="C16" s="4">
        <v>45644</v>
      </c>
      <c r="D16" s="11">
        <v>0.26</v>
      </c>
      <c r="E16" s="3" t="s">
        <v>517</v>
      </c>
    </row>
    <row r="17" spans="1:5" x14ac:dyDescent="0.25">
      <c r="A17" s="1" t="s">
        <v>360</v>
      </c>
      <c r="B17" s="3">
        <v>3660</v>
      </c>
      <c r="C17" s="4">
        <v>45644</v>
      </c>
      <c r="D17" s="11">
        <v>0.36</v>
      </c>
      <c r="E17" s="3" t="s">
        <v>518</v>
      </c>
    </row>
    <row r="18" spans="1:5" x14ac:dyDescent="0.25">
      <c r="A18" s="1" t="s">
        <v>405</v>
      </c>
      <c r="B18" s="3">
        <v>3661</v>
      </c>
      <c r="C18" s="4">
        <v>45644</v>
      </c>
      <c r="D18" s="11">
        <v>0.28000000000000003</v>
      </c>
      <c r="E18" s="3" t="s">
        <v>519</v>
      </c>
    </row>
    <row r="19" spans="1:5" x14ac:dyDescent="0.25">
      <c r="A19" s="1" t="s">
        <v>514</v>
      </c>
      <c r="B19" s="3">
        <v>3662</v>
      </c>
      <c r="C19" s="4">
        <v>45644</v>
      </c>
      <c r="D19" s="11">
        <v>0.33</v>
      </c>
      <c r="E19" s="3" t="s">
        <v>520</v>
      </c>
    </row>
    <row r="20" spans="1:5" x14ac:dyDescent="0.25">
      <c r="A20" s="1" t="s">
        <v>403</v>
      </c>
      <c r="B20" s="3">
        <v>3663</v>
      </c>
      <c r="C20" s="4">
        <v>45644</v>
      </c>
      <c r="D20" s="11">
        <v>0.28000000000000003</v>
      </c>
      <c r="E20" s="3" t="s">
        <v>521</v>
      </c>
    </row>
    <row r="21" spans="1:5" x14ac:dyDescent="0.25">
      <c r="A21" s="1" t="s">
        <v>364</v>
      </c>
      <c r="B21" s="3">
        <v>3664</v>
      </c>
      <c r="C21" s="4">
        <v>45644</v>
      </c>
      <c r="D21" s="11">
        <v>0.34</v>
      </c>
      <c r="E21" s="3" t="s">
        <v>522</v>
      </c>
    </row>
    <row r="22" spans="1:5" x14ac:dyDescent="0.25">
      <c r="A22" s="1" t="s">
        <v>530</v>
      </c>
      <c r="B22" s="3">
        <v>1</v>
      </c>
      <c r="C22" s="4">
        <v>45645</v>
      </c>
      <c r="D22" s="11">
        <v>0.31</v>
      </c>
      <c r="E22" s="3" t="s">
        <v>523</v>
      </c>
    </row>
    <row r="23" spans="1:5" x14ac:dyDescent="0.25">
      <c r="A23" s="1" t="s">
        <v>530</v>
      </c>
      <c r="B23" s="3">
        <v>2</v>
      </c>
      <c r="C23" s="4">
        <v>45645</v>
      </c>
      <c r="D23" s="11">
        <v>0.3</v>
      </c>
      <c r="E23" s="3" t="s">
        <v>524</v>
      </c>
    </row>
    <row r="24" spans="1:5" x14ac:dyDescent="0.25">
      <c r="A24" s="1" t="s">
        <v>530</v>
      </c>
      <c r="B24" s="3">
        <v>3</v>
      </c>
      <c r="C24" s="4">
        <v>45645</v>
      </c>
      <c r="D24" s="11">
        <v>0.3</v>
      </c>
      <c r="E24" s="3" t="s">
        <v>525</v>
      </c>
    </row>
    <row r="25" spans="1:5" x14ac:dyDescent="0.25">
      <c r="A25" s="1" t="s">
        <v>529</v>
      </c>
      <c r="B25" s="3">
        <v>4</v>
      </c>
      <c r="C25" s="4">
        <v>45645</v>
      </c>
      <c r="D25" s="11">
        <v>0.3</v>
      </c>
      <c r="E25" s="3" t="s">
        <v>526</v>
      </c>
    </row>
    <row r="26" spans="1:5" x14ac:dyDescent="0.25">
      <c r="A26" s="1" t="s">
        <v>529</v>
      </c>
      <c r="B26" s="3">
        <v>5</v>
      </c>
      <c r="C26" s="4">
        <v>45645</v>
      </c>
      <c r="D26" s="11">
        <v>0.3</v>
      </c>
      <c r="E26" s="3" t="s">
        <v>527</v>
      </c>
    </row>
    <row r="27" spans="1:5" x14ac:dyDescent="0.25">
      <c r="A27" s="1" t="s">
        <v>529</v>
      </c>
      <c r="B27" s="3">
        <v>6</v>
      </c>
      <c r="C27" s="4">
        <v>45645</v>
      </c>
      <c r="D27" s="11">
        <v>0.3</v>
      </c>
      <c r="E27" s="3" t="s">
        <v>528</v>
      </c>
    </row>
    <row r="28" spans="1:5" x14ac:dyDescent="0.25">
      <c r="A28" s="1" t="s">
        <v>529</v>
      </c>
      <c r="B28" s="3">
        <v>7</v>
      </c>
      <c r="C28" s="4">
        <v>45677</v>
      </c>
      <c r="D28" s="11">
        <v>0.28999999999999998</v>
      </c>
      <c r="E28" s="3" t="s">
        <v>544</v>
      </c>
    </row>
    <row r="29" spans="1:5" x14ac:dyDescent="0.25">
      <c r="A29" s="1" t="s">
        <v>529</v>
      </c>
      <c r="B29" s="3">
        <v>8</v>
      </c>
      <c r="C29" s="4">
        <v>45678</v>
      </c>
      <c r="D29" s="11">
        <v>0.28000000000000003</v>
      </c>
      <c r="E29" s="3" t="s">
        <v>545</v>
      </c>
    </row>
    <row r="30" spans="1:5" x14ac:dyDescent="0.25">
      <c r="A30" s="1" t="s">
        <v>529</v>
      </c>
      <c r="B30" s="3">
        <v>9</v>
      </c>
      <c r="C30" s="4">
        <v>45667</v>
      </c>
      <c r="D30" s="11">
        <v>0.3</v>
      </c>
      <c r="E30" s="3" t="s">
        <v>546</v>
      </c>
    </row>
    <row r="31" spans="1:5" x14ac:dyDescent="0.25">
      <c r="A31" s="1" t="s">
        <v>530</v>
      </c>
      <c r="B31" s="3">
        <v>10</v>
      </c>
      <c r="C31" s="4">
        <v>45678</v>
      </c>
      <c r="D31" s="11">
        <v>0.3</v>
      </c>
      <c r="E31" s="3" t="s">
        <v>547</v>
      </c>
    </row>
    <row r="32" spans="1:5" x14ac:dyDescent="0.25">
      <c r="A32" s="1" t="s">
        <v>405</v>
      </c>
      <c r="B32" s="3"/>
      <c r="C32" s="4">
        <v>45684</v>
      </c>
      <c r="D32" s="11">
        <v>0.26</v>
      </c>
      <c r="E32" s="3" t="s">
        <v>548</v>
      </c>
    </row>
    <row r="33" spans="1:5" x14ac:dyDescent="0.25">
      <c r="A33" s="1" t="s">
        <v>549</v>
      </c>
      <c r="B33" s="3"/>
      <c r="C33" s="4">
        <v>45686</v>
      </c>
      <c r="D33" s="11">
        <v>0.36</v>
      </c>
      <c r="E33" s="3" t="s">
        <v>550</v>
      </c>
    </row>
    <row r="34" spans="1:5" x14ac:dyDescent="0.25">
      <c r="A34" s="1" t="s">
        <v>396</v>
      </c>
      <c r="B34" s="3"/>
      <c r="C34" s="4">
        <v>45686</v>
      </c>
      <c r="D34" s="11">
        <v>0.35</v>
      </c>
      <c r="E34" s="3" t="s">
        <v>551</v>
      </c>
    </row>
    <row r="35" spans="1:5" x14ac:dyDescent="0.25">
      <c r="A35" s="1" t="s">
        <v>364</v>
      </c>
      <c r="B35" s="3"/>
      <c r="C35" s="4">
        <v>45686</v>
      </c>
      <c r="D35" s="11">
        <v>0.35</v>
      </c>
      <c r="E35" s="3">
        <v>0.24</v>
      </c>
    </row>
    <row r="36" spans="1:5" x14ac:dyDescent="0.25">
      <c r="A36" s="1" t="s">
        <v>394</v>
      </c>
      <c r="B36" s="3">
        <v>5</v>
      </c>
      <c r="C36" s="4">
        <v>45688</v>
      </c>
      <c r="D36" s="11">
        <v>0.25</v>
      </c>
      <c r="E36" s="3" t="s">
        <v>552</v>
      </c>
    </row>
    <row r="37" spans="1:5" x14ac:dyDescent="0.25">
      <c r="A37" s="1" t="s">
        <v>395</v>
      </c>
      <c r="B37" s="3">
        <v>6</v>
      </c>
      <c r="C37" s="4">
        <v>45688</v>
      </c>
      <c r="D37" s="11">
        <v>0.25</v>
      </c>
      <c r="E37" s="3" t="s">
        <v>502</v>
      </c>
    </row>
    <row r="38" spans="1:5" x14ac:dyDescent="0.25">
      <c r="A38" s="1" t="s">
        <v>361</v>
      </c>
      <c r="B38" s="3">
        <v>7</v>
      </c>
      <c r="C38" s="4">
        <v>45688</v>
      </c>
      <c r="D38" s="11">
        <v>0.34</v>
      </c>
      <c r="E38" s="3" t="s">
        <v>553</v>
      </c>
    </row>
    <row r="39" spans="1:5" x14ac:dyDescent="0.25">
      <c r="A39" s="1" t="s">
        <v>400</v>
      </c>
      <c r="B39" s="3">
        <v>8</v>
      </c>
      <c r="C39" s="4">
        <v>45693</v>
      </c>
      <c r="D39" s="11">
        <v>0.27</v>
      </c>
      <c r="E39" s="3" t="s">
        <v>554</v>
      </c>
    </row>
    <row r="40" spans="1:5" x14ac:dyDescent="0.25">
      <c r="A40" s="1" t="s">
        <v>392</v>
      </c>
      <c r="B40" s="3">
        <v>9</v>
      </c>
      <c r="C40" s="4">
        <v>45698</v>
      </c>
      <c r="D40" s="11">
        <v>0.3</v>
      </c>
      <c r="E40" s="3" t="s">
        <v>555</v>
      </c>
    </row>
    <row r="41" spans="1:5" x14ac:dyDescent="0.25">
      <c r="A41" s="1" t="s">
        <v>392</v>
      </c>
      <c r="B41" s="3">
        <v>10</v>
      </c>
      <c r="C41" s="4">
        <v>45698</v>
      </c>
      <c r="D41" s="11">
        <v>0.3</v>
      </c>
      <c r="E41" s="3" t="s">
        <v>556</v>
      </c>
    </row>
    <row r="42" spans="1:5" x14ac:dyDescent="0.25">
      <c r="A42" s="1" t="s">
        <v>392</v>
      </c>
      <c r="B42" s="3">
        <v>11</v>
      </c>
      <c r="C42" s="4">
        <v>45698</v>
      </c>
      <c r="D42" s="11">
        <v>0.3</v>
      </c>
      <c r="E42" s="3" t="s">
        <v>557</v>
      </c>
    </row>
    <row r="43" spans="1:5" x14ac:dyDescent="0.25">
      <c r="A43" s="1" t="s">
        <v>361</v>
      </c>
      <c r="B43" s="3">
        <v>12</v>
      </c>
      <c r="C43" s="4">
        <v>45702</v>
      </c>
      <c r="D43" s="11">
        <v>0.25</v>
      </c>
      <c r="E43" s="3" t="s">
        <v>558</v>
      </c>
    </row>
    <row r="44" spans="1:5" x14ac:dyDescent="0.25">
      <c r="A44" s="1" t="s">
        <v>361</v>
      </c>
      <c r="B44" s="3">
        <v>13</v>
      </c>
      <c r="C44" s="4">
        <v>45702</v>
      </c>
      <c r="D44" s="11">
        <v>0.25</v>
      </c>
      <c r="E44" s="3" t="s">
        <v>559</v>
      </c>
    </row>
    <row r="45" spans="1:5" x14ac:dyDescent="0.25">
      <c r="A45" s="1" t="s">
        <v>361</v>
      </c>
      <c r="B45" s="3">
        <v>14</v>
      </c>
      <c r="C45" s="4">
        <v>45702</v>
      </c>
      <c r="D45" s="11">
        <v>0.25</v>
      </c>
      <c r="E45" s="3" t="s">
        <v>560</v>
      </c>
    </row>
    <row r="46" spans="1:5" x14ac:dyDescent="0.25">
      <c r="A46" s="1" t="s">
        <v>361</v>
      </c>
      <c r="B46" s="3">
        <v>15</v>
      </c>
      <c r="C46" s="4">
        <v>45702</v>
      </c>
      <c r="D46" s="11">
        <v>0.25</v>
      </c>
      <c r="E46" s="3" t="s">
        <v>561</v>
      </c>
    </row>
    <row r="47" spans="1:5" x14ac:dyDescent="0.25">
      <c r="A47" s="1" t="s">
        <v>361</v>
      </c>
      <c r="B47" s="3">
        <v>16</v>
      </c>
      <c r="C47" s="4">
        <v>45702</v>
      </c>
      <c r="D47" s="11">
        <v>0.25</v>
      </c>
      <c r="E47" s="3" t="s">
        <v>553</v>
      </c>
    </row>
    <row r="48" spans="1:5" x14ac:dyDescent="0.25">
      <c r="A48" s="1" t="s">
        <v>370</v>
      </c>
      <c r="B48" s="3">
        <v>17</v>
      </c>
      <c r="C48" s="4">
        <v>45707</v>
      </c>
      <c r="D48" s="11">
        <v>0.3</v>
      </c>
      <c r="E48" s="3" t="s">
        <v>562</v>
      </c>
    </row>
    <row r="49" spans="1:5" x14ac:dyDescent="0.25">
      <c r="A49" s="1" t="s">
        <v>362</v>
      </c>
      <c r="B49" s="3">
        <v>19</v>
      </c>
      <c r="C49" s="4">
        <v>45716</v>
      </c>
      <c r="D49" s="11">
        <v>0.24</v>
      </c>
      <c r="E49" s="3" t="s">
        <v>563</v>
      </c>
    </row>
    <row r="50" spans="1:5" x14ac:dyDescent="0.25">
      <c r="A50" s="1" t="s">
        <v>364</v>
      </c>
      <c r="B50" s="3">
        <v>20</v>
      </c>
      <c r="C50" s="4">
        <v>45716</v>
      </c>
      <c r="D50" s="11">
        <v>0.35</v>
      </c>
      <c r="E50" s="3" t="s">
        <v>564</v>
      </c>
    </row>
    <row r="51" spans="1:5" x14ac:dyDescent="0.25">
      <c r="A51" s="1" t="s">
        <v>393</v>
      </c>
      <c r="B51" s="3">
        <v>18</v>
      </c>
      <c r="C51" s="4">
        <v>45716</v>
      </c>
      <c r="D51" s="11">
        <v>0.26</v>
      </c>
      <c r="E51" s="3" t="s">
        <v>565</v>
      </c>
    </row>
    <row r="52" spans="1:5" x14ac:dyDescent="0.25">
      <c r="A52" s="1" t="s">
        <v>529</v>
      </c>
      <c r="B52" s="3">
        <v>11</v>
      </c>
      <c r="C52" s="4">
        <v>45716</v>
      </c>
      <c r="D52" s="11">
        <v>0.3</v>
      </c>
      <c r="E52" s="3" t="s">
        <v>566</v>
      </c>
    </row>
    <row r="53" spans="1:5" x14ac:dyDescent="0.25">
      <c r="A53" s="1" t="s">
        <v>529</v>
      </c>
      <c r="B53" s="3">
        <v>12</v>
      </c>
      <c r="C53" s="4">
        <v>45716</v>
      </c>
      <c r="D53" s="11">
        <v>0.3</v>
      </c>
      <c r="E53" s="3" t="s">
        <v>566</v>
      </c>
    </row>
    <row r="54" spans="1:5" x14ac:dyDescent="0.25">
      <c r="A54" s="1" t="s">
        <v>529</v>
      </c>
      <c r="B54" s="3">
        <v>13</v>
      </c>
      <c r="C54" s="4">
        <v>45716</v>
      </c>
      <c r="D54" s="11">
        <v>0.3</v>
      </c>
      <c r="E54" s="3" t="s">
        <v>566</v>
      </c>
    </row>
    <row r="55" spans="1:5" x14ac:dyDescent="0.25">
      <c r="A55" s="1" t="s">
        <v>431</v>
      </c>
      <c r="B55" s="3">
        <v>21</v>
      </c>
      <c r="C55" s="4">
        <v>45720</v>
      </c>
      <c r="D55" s="11">
        <v>0.13</v>
      </c>
      <c r="E55" s="3" t="s">
        <v>574</v>
      </c>
    </row>
    <row r="56" spans="1:5" x14ac:dyDescent="0.25">
      <c r="A56" s="1" t="s">
        <v>431</v>
      </c>
      <c r="B56" s="3">
        <v>22</v>
      </c>
      <c r="C56" s="4">
        <v>45720</v>
      </c>
      <c r="D56" s="11">
        <v>0.13</v>
      </c>
      <c r="E56" s="3" t="s">
        <v>575</v>
      </c>
    </row>
    <row r="57" spans="1:5" x14ac:dyDescent="0.25">
      <c r="A57" s="1" t="s">
        <v>431</v>
      </c>
      <c r="B57" s="3">
        <v>23</v>
      </c>
      <c r="C57" s="4">
        <v>45720</v>
      </c>
      <c r="D57" s="11">
        <v>0.13</v>
      </c>
      <c r="E57" s="3" t="s">
        <v>576</v>
      </c>
    </row>
    <row r="58" spans="1:5" x14ac:dyDescent="0.25">
      <c r="A58" s="1" t="s">
        <v>431</v>
      </c>
      <c r="B58" s="3">
        <v>24</v>
      </c>
      <c r="C58" s="4">
        <v>45720</v>
      </c>
      <c r="D58" s="11">
        <v>0.13</v>
      </c>
      <c r="E58" s="3" t="s">
        <v>577</v>
      </c>
    </row>
    <row r="59" spans="1:5" x14ac:dyDescent="0.25">
      <c r="A59" s="1" t="s">
        <v>431</v>
      </c>
      <c r="B59" s="3">
        <v>25</v>
      </c>
      <c r="C59" s="4">
        <v>45720</v>
      </c>
      <c r="D59" s="11">
        <v>0.13</v>
      </c>
      <c r="E59" s="3" t="s">
        <v>555</v>
      </c>
    </row>
    <row r="60" spans="1:5" x14ac:dyDescent="0.25">
      <c r="A60" s="1" t="s">
        <v>431</v>
      </c>
      <c r="B60" s="3">
        <v>26</v>
      </c>
      <c r="C60" s="4">
        <v>45720</v>
      </c>
      <c r="D60" s="11">
        <v>0.13</v>
      </c>
      <c r="E60" s="3" t="s">
        <v>578</v>
      </c>
    </row>
    <row r="61" spans="1:5" x14ac:dyDescent="0.25">
      <c r="A61" s="1" t="s">
        <v>431</v>
      </c>
      <c r="B61" s="3">
        <v>27</v>
      </c>
      <c r="C61" s="4">
        <v>45720</v>
      </c>
      <c r="D61" s="11">
        <v>0.13</v>
      </c>
      <c r="E61" s="3" t="s">
        <v>578</v>
      </c>
    </row>
    <row r="62" spans="1:5" x14ac:dyDescent="0.25">
      <c r="A62" s="1" t="s">
        <v>431</v>
      </c>
      <c r="B62" s="3">
        <v>28</v>
      </c>
      <c r="C62" s="4">
        <v>45720</v>
      </c>
      <c r="D62" s="11">
        <v>0.13</v>
      </c>
      <c r="E62" s="3" t="s">
        <v>579</v>
      </c>
    </row>
    <row r="63" spans="1:5" x14ac:dyDescent="0.25">
      <c r="A63" s="1" t="s">
        <v>431</v>
      </c>
      <c r="B63" s="3">
        <v>29</v>
      </c>
      <c r="C63" s="4">
        <v>45720</v>
      </c>
      <c r="D63" s="11">
        <v>0.13</v>
      </c>
      <c r="E63" s="3" t="s">
        <v>580</v>
      </c>
    </row>
    <row r="64" spans="1:5" x14ac:dyDescent="0.25">
      <c r="A64" s="1" t="s">
        <v>394</v>
      </c>
      <c r="B64" s="3">
        <v>30</v>
      </c>
      <c r="C64" s="4">
        <v>45721</v>
      </c>
      <c r="D64" s="11">
        <v>0.26</v>
      </c>
      <c r="E64" s="3" t="s">
        <v>583</v>
      </c>
    </row>
    <row r="65" spans="1:5" x14ac:dyDescent="0.25">
      <c r="A65" s="1" t="s">
        <v>361</v>
      </c>
      <c r="B65" s="3">
        <v>31</v>
      </c>
      <c r="C65" s="4">
        <v>45721</v>
      </c>
      <c r="D65" s="11">
        <v>0.25</v>
      </c>
      <c r="E65" s="3" t="s">
        <v>584</v>
      </c>
    </row>
    <row r="66" spans="1:5" x14ac:dyDescent="0.25">
      <c r="A66" s="1" t="s">
        <v>361</v>
      </c>
      <c r="B66" s="3">
        <v>32</v>
      </c>
      <c r="C66" s="4">
        <v>45721</v>
      </c>
      <c r="D66" s="11">
        <v>0.25</v>
      </c>
      <c r="E66" s="3" t="s">
        <v>585</v>
      </c>
    </row>
    <row r="67" spans="1:5" x14ac:dyDescent="0.25">
      <c r="A67" s="1" t="s">
        <v>361</v>
      </c>
      <c r="B67" s="3">
        <v>33</v>
      </c>
      <c r="C67" s="4">
        <v>45721</v>
      </c>
      <c r="D67" s="11">
        <v>0.24</v>
      </c>
      <c r="E67" s="3" t="s">
        <v>586</v>
      </c>
    </row>
    <row r="68" spans="1:5" x14ac:dyDescent="0.25">
      <c r="A68" s="1" t="s">
        <v>587</v>
      </c>
      <c r="B68" s="3">
        <v>14</v>
      </c>
      <c r="C68" s="4">
        <v>45735</v>
      </c>
      <c r="D68" s="11">
        <v>0.28999999999999998</v>
      </c>
      <c r="E68" s="3" t="s">
        <v>588</v>
      </c>
    </row>
    <row r="69" spans="1:5" x14ac:dyDescent="0.25">
      <c r="A69" s="1" t="s">
        <v>587</v>
      </c>
      <c r="B69" s="3">
        <v>15</v>
      </c>
      <c r="C69" s="4">
        <v>45735</v>
      </c>
      <c r="D69" s="11">
        <v>0.28999999999999998</v>
      </c>
      <c r="E69" s="3" t="s">
        <v>589</v>
      </c>
    </row>
    <row r="70" spans="1:5" x14ac:dyDescent="0.25">
      <c r="A70" s="1" t="s">
        <v>587</v>
      </c>
      <c r="B70" s="3">
        <v>16</v>
      </c>
      <c r="C70" s="4">
        <v>45735</v>
      </c>
      <c r="D70" s="11">
        <v>0.28999999999999998</v>
      </c>
      <c r="E70" s="3" t="s">
        <v>590</v>
      </c>
    </row>
    <row r="71" spans="1:5" x14ac:dyDescent="0.25">
      <c r="A71" s="1" t="s">
        <v>587</v>
      </c>
      <c r="B71" s="3">
        <v>17</v>
      </c>
      <c r="C71" s="4">
        <v>45735</v>
      </c>
      <c r="D71" s="11">
        <v>0.28000000000000003</v>
      </c>
      <c r="E71" s="3" t="s">
        <v>591</v>
      </c>
    </row>
    <row r="72" spans="1:5" x14ac:dyDescent="0.25">
      <c r="A72" s="1" t="s">
        <v>587</v>
      </c>
      <c r="B72" s="3">
        <v>18</v>
      </c>
      <c r="C72" s="4">
        <v>45735</v>
      </c>
      <c r="D72" s="11">
        <v>0.28999999999999998</v>
      </c>
      <c r="E72" s="3" t="s">
        <v>592</v>
      </c>
    </row>
    <row r="73" spans="1:5" x14ac:dyDescent="0.25">
      <c r="A73" s="1" t="s">
        <v>587</v>
      </c>
      <c r="B73" s="3">
        <v>19</v>
      </c>
      <c r="C73" s="4">
        <v>45735</v>
      </c>
      <c r="D73" s="11">
        <v>0.28000000000000003</v>
      </c>
      <c r="E73" s="3" t="s">
        <v>593</v>
      </c>
    </row>
    <row r="74" spans="1:5" x14ac:dyDescent="0.25">
      <c r="A74" s="1" t="s">
        <v>587</v>
      </c>
      <c r="B74" s="3">
        <v>20</v>
      </c>
      <c r="C74" s="4">
        <v>45735</v>
      </c>
      <c r="D74" s="11">
        <v>0.28999999999999998</v>
      </c>
      <c r="E74" s="3" t="s">
        <v>594</v>
      </c>
    </row>
    <row r="75" spans="1:5" x14ac:dyDescent="0.25">
      <c r="A75" s="1" t="s">
        <v>587</v>
      </c>
      <c r="B75" s="3">
        <v>21</v>
      </c>
      <c r="C75" s="4">
        <v>45735</v>
      </c>
      <c r="D75" s="11">
        <v>0.28999999999999998</v>
      </c>
      <c r="E75" s="3" t="s">
        <v>595</v>
      </c>
    </row>
    <row r="76" spans="1:5" x14ac:dyDescent="0.25">
      <c r="A76" s="1" t="s">
        <v>404</v>
      </c>
      <c r="B76" s="3">
        <v>34</v>
      </c>
      <c r="C76" s="4">
        <v>45736</v>
      </c>
      <c r="D76" s="11">
        <v>0.3</v>
      </c>
      <c r="E76" s="3" t="s">
        <v>565</v>
      </c>
    </row>
    <row r="77" spans="1:5" x14ac:dyDescent="0.25">
      <c r="A77" s="1" t="s">
        <v>392</v>
      </c>
      <c r="B77" s="3">
        <v>35</v>
      </c>
      <c r="C77" s="4">
        <v>45736</v>
      </c>
      <c r="D77" s="11">
        <v>0.3</v>
      </c>
      <c r="E77" s="3" t="s">
        <v>596</v>
      </c>
    </row>
    <row r="78" spans="1:5" x14ac:dyDescent="0.25">
      <c r="A78" s="1" t="s">
        <v>360</v>
      </c>
      <c r="B78" s="3">
        <v>36</v>
      </c>
      <c r="C78" s="4">
        <v>45748</v>
      </c>
      <c r="D78" s="11">
        <v>0.34799999999999998</v>
      </c>
      <c r="E78" s="3" t="s">
        <v>597</v>
      </c>
    </row>
    <row r="79" spans="1:5" x14ac:dyDescent="0.25">
      <c r="A79" s="1" t="s">
        <v>408</v>
      </c>
      <c r="B79" s="3">
        <v>37</v>
      </c>
      <c r="C79" s="4">
        <v>45748</v>
      </c>
      <c r="D79" s="11">
        <v>0.26800000000000002</v>
      </c>
      <c r="E79" s="3" t="s">
        <v>598</v>
      </c>
    </row>
    <row r="80" spans="1:5" x14ac:dyDescent="0.25">
      <c r="A80" s="1" t="s">
        <v>599</v>
      </c>
      <c r="B80" s="3">
        <v>38</v>
      </c>
      <c r="C80" s="4">
        <v>45751</v>
      </c>
      <c r="D80" s="11">
        <v>0.34</v>
      </c>
      <c r="E80" s="3" t="s">
        <v>602</v>
      </c>
    </row>
    <row r="81" spans="1:5" x14ac:dyDescent="0.25">
      <c r="A81" s="1" t="s">
        <v>600</v>
      </c>
      <c r="B81" s="3">
        <v>39</v>
      </c>
      <c r="C81" s="4">
        <v>45751</v>
      </c>
      <c r="D81" s="11">
        <v>0.34</v>
      </c>
      <c r="E81" s="3" t="s">
        <v>603</v>
      </c>
    </row>
    <row r="82" spans="1:5" x14ac:dyDescent="0.25">
      <c r="A82" s="1" t="s">
        <v>601</v>
      </c>
      <c r="B82" s="3">
        <v>40</v>
      </c>
      <c r="C82" s="4">
        <v>45751</v>
      </c>
      <c r="D82" s="11">
        <v>0.34</v>
      </c>
      <c r="E82" s="3" t="s">
        <v>604</v>
      </c>
    </row>
    <row r="83" spans="1:5" x14ac:dyDescent="0.25">
      <c r="A83" s="1" t="s">
        <v>616</v>
      </c>
      <c r="B83" s="3">
        <v>41</v>
      </c>
      <c r="C83" s="4">
        <v>45769</v>
      </c>
      <c r="D83" s="11">
        <v>0.35</v>
      </c>
      <c r="E83" s="3" t="s">
        <v>617</v>
      </c>
    </row>
    <row r="84" spans="1:5" x14ac:dyDescent="0.25">
      <c r="A84" s="1" t="s">
        <v>616</v>
      </c>
      <c r="B84" s="3">
        <v>42</v>
      </c>
      <c r="C84" s="4">
        <v>45769</v>
      </c>
      <c r="D84" s="11">
        <v>0.34</v>
      </c>
      <c r="E84" s="3" t="s">
        <v>618</v>
      </c>
    </row>
    <row r="85" spans="1:5" x14ac:dyDescent="0.25">
      <c r="A85" s="1" t="s">
        <v>616</v>
      </c>
      <c r="B85" s="3">
        <v>43</v>
      </c>
      <c r="C85" s="4">
        <v>45769</v>
      </c>
      <c r="D85" s="11">
        <v>0.34</v>
      </c>
      <c r="E85" s="3" t="s">
        <v>522</v>
      </c>
    </row>
    <row r="86" spans="1:5" x14ac:dyDescent="0.25">
      <c r="A86" s="1" t="s">
        <v>616</v>
      </c>
      <c r="B86" s="3">
        <v>44</v>
      </c>
      <c r="C86" s="4">
        <v>45769</v>
      </c>
      <c r="D86" s="11">
        <v>0.34</v>
      </c>
      <c r="E86" s="3" t="s">
        <v>619</v>
      </c>
    </row>
    <row r="87" spans="1:5" x14ac:dyDescent="0.25">
      <c r="A87" s="1" t="s">
        <v>616</v>
      </c>
      <c r="B87" s="3">
        <v>45</v>
      </c>
      <c r="C87" s="4">
        <v>45769</v>
      </c>
      <c r="D87" s="11">
        <v>0.34</v>
      </c>
      <c r="E87" s="3" t="s">
        <v>620</v>
      </c>
    </row>
    <row r="88" spans="1:5" x14ac:dyDescent="0.25">
      <c r="A88" s="1" t="s">
        <v>616</v>
      </c>
      <c r="B88" s="3">
        <v>46</v>
      </c>
      <c r="C88" s="4">
        <v>45769</v>
      </c>
      <c r="D88" s="11">
        <v>0.35</v>
      </c>
      <c r="E88" s="3" t="s">
        <v>621</v>
      </c>
    </row>
    <row r="89" spans="1:5" x14ac:dyDescent="0.25">
      <c r="A89" s="1" t="s">
        <v>616</v>
      </c>
      <c r="B89" s="3">
        <v>47</v>
      </c>
      <c r="C89" s="4">
        <v>45769</v>
      </c>
      <c r="D89" s="11">
        <v>0.35</v>
      </c>
      <c r="E89" s="3" t="s">
        <v>622</v>
      </c>
    </row>
    <row r="90" spans="1:5" x14ac:dyDescent="0.25">
      <c r="A90" s="1" t="s">
        <v>616</v>
      </c>
      <c r="B90" s="3">
        <v>48</v>
      </c>
      <c r="C90" s="4">
        <v>45769</v>
      </c>
      <c r="D90" s="11">
        <v>0.34</v>
      </c>
      <c r="E90" s="3" t="s">
        <v>623</v>
      </c>
    </row>
    <row r="91" spans="1:5" x14ac:dyDescent="0.25">
      <c r="A91" s="1" t="s">
        <v>616</v>
      </c>
      <c r="B91" s="3">
        <v>49</v>
      </c>
      <c r="C91" s="4">
        <v>45769</v>
      </c>
      <c r="D91" s="11">
        <v>0.34</v>
      </c>
      <c r="E91" s="3" t="s">
        <v>624</v>
      </c>
    </row>
    <row r="92" spans="1:5" x14ac:dyDescent="0.25">
      <c r="A92" s="1" t="s">
        <v>616</v>
      </c>
      <c r="B92" s="3">
        <v>50</v>
      </c>
      <c r="C92" s="4">
        <v>45769</v>
      </c>
      <c r="D92" s="11">
        <v>0.34</v>
      </c>
      <c r="E92" s="3" t="s">
        <v>619</v>
      </c>
    </row>
    <row r="93" spans="1:5" x14ac:dyDescent="0.25">
      <c r="A93" s="1" t="s">
        <v>616</v>
      </c>
      <c r="B93" s="3">
        <v>51</v>
      </c>
      <c r="C93" s="4">
        <v>45769</v>
      </c>
      <c r="D93" s="11">
        <v>0.34</v>
      </c>
      <c r="E93" s="3" t="s">
        <v>619</v>
      </c>
    </row>
    <row r="94" spans="1:5" x14ac:dyDescent="0.25">
      <c r="A94" s="1" t="s">
        <v>616</v>
      </c>
      <c r="B94" s="3">
        <v>52</v>
      </c>
      <c r="C94" s="4">
        <v>45769</v>
      </c>
      <c r="D94" s="11">
        <v>0.34</v>
      </c>
      <c r="E94" s="3" t="s">
        <v>625</v>
      </c>
    </row>
    <row r="95" spans="1:5" x14ac:dyDescent="0.25">
      <c r="A95" s="1" t="s">
        <v>616</v>
      </c>
      <c r="B95" s="3">
        <v>53</v>
      </c>
      <c r="C95" s="4">
        <v>45769</v>
      </c>
      <c r="D95" s="11">
        <v>0.34</v>
      </c>
      <c r="E95" s="3" t="s">
        <v>626</v>
      </c>
    </row>
    <row r="96" spans="1:5" x14ac:dyDescent="0.25">
      <c r="A96" s="1" t="s">
        <v>361</v>
      </c>
      <c r="B96" s="3">
        <v>54</v>
      </c>
      <c r="C96" s="4">
        <v>45791</v>
      </c>
      <c r="D96" s="11">
        <v>0.24</v>
      </c>
      <c r="E96" s="3" t="s">
        <v>627</v>
      </c>
    </row>
    <row r="97" spans="1:5" x14ac:dyDescent="0.25">
      <c r="A97" s="1" t="s">
        <v>361</v>
      </c>
      <c r="B97" s="3">
        <v>55</v>
      </c>
      <c r="C97" s="4">
        <v>45791</v>
      </c>
      <c r="D97" s="11">
        <v>0.25</v>
      </c>
      <c r="E97" s="3" t="s">
        <v>628</v>
      </c>
    </row>
    <row r="98" spans="1:5" x14ac:dyDescent="0.25">
      <c r="A98" s="1" t="s">
        <v>361</v>
      </c>
      <c r="B98" s="3">
        <v>56</v>
      </c>
      <c r="C98" s="4">
        <v>45791</v>
      </c>
      <c r="D98" s="11">
        <v>0.24</v>
      </c>
      <c r="E98" s="3" t="s">
        <v>560</v>
      </c>
    </row>
    <row r="99" spans="1:5" x14ac:dyDescent="0.25">
      <c r="A99" s="1" t="s">
        <v>361</v>
      </c>
      <c r="B99" s="3">
        <v>57</v>
      </c>
      <c r="C99" s="4">
        <v>45791</v>
      </c>
      <c r="D99" s="11">
        <v>0.26</v>
      </c>
      <c r="E99" s="3" t="s">
        <v>629</v>
      </c>
    </row>
    <row r="100" spans="1:5" x14ac:dyDescent="0.25">
      <c r="A100" s="1" t="s">
        <v>361</v>
      </c>
      <c r="B100" s="3">
        <v>58</v>
      </c>
      <c r="C100" s="4">
        <v>45791</v>
      </c>
      <c r="D100" s="11">
        <v>0.25</v>
      </c>
      <c r="E100" s="3" t="s">
        <v>630</v>
      </c>
    </row>
    <row r="101" spans="1:5" x14ac:dyDescent="0.25">
      <c r="A101" s="1" t="s">
        <v>399</v>
      </c>
      <c r="B101" s="3">
        <v>59</v>
      </c>
      <c r="C101" s="4">
        <v>45798</v>
      </c>
      <c r="D101" s="11">
        <v>0.3</v>
      </c>
      <c r="E101" s="3" t="s">
        <v>631</v>
      </c>
    </row>
    <row r="102" spans="1:5" x14ac:dyDescent="0.25">
      <c r="A102" s="1" t="s">
        <v>392</v>
      </c>
      <c r="B102" s="3">
        <v>60</v>
      </c>
      <c r="C102" s="4">
        <v>45798</v>
      </c>
      <c r="D102" s="11">
        <v>0.31</v>
      </c>
      <c r="E102" s="3" t="s">
        <v>632</v>
      </c>
    </row>
    <row r="103" spans="1:5" x14ac:dyDescent="0.25">
      <c r="A103" s="1" t="s">
        <v>403</v>
      </c>
      <c r="B103" s="3">
        <v>61</v>
      </c>
      <c r="C103" s="4">
        <v>45798</v>
      </c>
      <c r="D103" s="11">
        <v>0.28000000000000003</v>
      </c>
      <c r="E103" s="3" t="s">
        <v>633</v>
      </c>
    </row>
    <row r="104" spans="1:5" x14ac:dyDescent="0.25">
      <c r="A104" s="1" t="s">
        <v>634</v>
      </c>
      <c r="B104" s="3">
        <v>62</v>
      </c>
      <c r="C104" s="4">
        <v>45798</v>
      </c>
      <c r="D104" s="11" t="s">
        <v>635</v>
      </c>
      <c r="E104" s="3" t="s">
        <v>417</v>
      </c>
    </row>
    <row r="105" spans="1:5" x14ac:dyDescent="0.25">
      <c r="A105" s="1" t="s">
        <v>509</v>
      </c>
      <c r="B105" s="3">
        <v>63</v>
      </c>
      <c r="C105" s="4">
        <v>45798</v>
      </c>
      <c r="D105" s="11">
        <v>0.28999999999999998</v>
      </c>
      <c r="E105" s="3" t="s">
        <v>636</v>
      </c>
    </row>
    <row r="106" spans="1:5" x14ac:dyDescent="0.25">
      <c r="A106" s="1" t="s">
        <v>637</v>
      </c>
      <c r="B106" s="3">
        <v>64</v>
      </c>
      <c r="C106" s="4">
        <v>45804</v>
      </c>
      <c r="D106" s="11">
        <v>0.35</v>
      </c>
      <c r="E106" s="3" t="s">
        <v>638</v>
      </c>
    </row>
    <row r="107" spans="1:5" x14ac:dyDescent="0.25">
      <c r="A107" s="1" t="s">
        <v>405</v>
      </c>
      <c r="B107" s="3">
        <v>65</v>
      </c>
      <c r="C107" s="4">
        <v>45804</v>
      </c>
      <c r="D107" s="11">
        <v>0.28000000000000003</v>
      </c>
      <c r="E107" s="3" t="s">
        <v>639</v>
      </c>
    </row>
    <row r="108" spans="1:5" x14ac:dyDescent="0.25">
      <c r="A108" s="1" t="s">
        <v>640</v>
      </c>
      <c r="B108" s="3">
        <v>66</v>
      </c>
      <c r="C108" s="4">
        <v>45804</v>
      </c>
      <c r="D108" s="11">
        <v>0.28999999999999998</v>
      </c>
      <c r="E108" s="3" t="s">
        <v>417</v>
      </c>
    </row>
    <row r="109" spans="1:5" x14ac:dyDescent="0.25">
      <c r="A109" s="1" t="s">
        <v>642</v>
      </c>
      <c r="B109" s="3">
        <v>67</v>
      </c>
      <c r="C109" s="4">
        <v>45804</v>
      </c>
      <c r="D109" s="11" t="s">
        <v>641</v>
      </c>
      <c r="E109" s="3" t="s">
        <v>641</v>
      </c>
    </row>
    <row r="110" spans="1:5" x14ac:dyDescent="0.25">
      <c r="A110" s="1" t="s">
        <v>616</v>
      </c>
      <c r="B110" s="3">
        <v>68</v>
      </c>
      <c r="C110" s="4">
        <v>45807</v>
      </c>
      <c r="D110" s="11">
        <v>0.35</v>
      </c>
      <c r="E110" s="3" t="s">
        <v>643</v>
      </c>
    </row>
    <row r="111" spans="1:5" x14ac:dyDescent="0.25">
      <c r="A111" s="1" t="s">
        <v>616</v>
      </c>
      <c r="B111" s="3">
        <v>69</v>
      </c>
      <c r="C111" s="4">
        <v>45807</v>
      </c>
      <c r="D111" s="11">
        <v>0.35</v>
      </c>
      <c r="E111" s="3" t="s">
        <v>643</v>
      </c>
    </row>
    <row r="112" spans="1:5" x14ac:dyDescent="0.25">
      <c r="A112" s="1" t="s">
        <v>644</v>
      </c>
      <c r="B112" s="3">
        <v>70</v>
      </c>
      <c r="C112" s="4">
        <v>45812</v>
      </c>
      <c r="D112" s="11">
        <v>0.25</v>
      </c>
      <c r="E112" s="3" t="s">
        <v>645</v>
      </c>
    </row>
    <row r="113" spans="1:5" x14ac:dyDescent="0.25">
      <c r="A113" s="1" t="s">
        <v>616</v>
      </c>
      <c r="B113" s="3">
        <v>71</v>
      </c>
      <c r="C113" s="4">
        <v>45819</v>
      </c>
      <c r="D113" s="11">
        <v>0.34</v>
      </c>
      <c r="E113" s="3" t="s">
        <v>656</v>
      </c>
    </row>
    <row r="114" spans="1:5" x14ac:dyDescent="0.25">
      <c r="A114" s="1" t="s">
        <v>616</v>
      </c>
      <c r="B114" s="3">
        <v>72</v>
      </c>
      <c r="C114" s="4">
        <v>45819</v>
      </c>
      <c r="D114" s="11">
        <v>0.34</v>
      </c>
      <c r="E114" s="3" t="s">
        <v>657</v>
      </c>
    </row>
    <row r="115" spans="1:5" x14ac:dyDescent="0.25">
      <c r="A115" s="1" t="s">
        <v>616</v>
      </c>
      <c r="B115" s="3">
        <v>73</v>
      </c>
      <c r="C115" s="4">
        <v>45819</v>
      </c>
      <c r="D115" s="11">
        <v>0.35</v>
      </c>
      <c r="E115" s="3" t="s">
        <v>566</v>
      </c>
    </row>
    <row r="116" spans="1:5" x14ac:dyDescent="0.25">
      <c r="A116" s="1" t="s">
        <v>616</v>
      </c>
      <c r="B116" s="3">
        <v>74</v>
      </c>
      <c r="C116" s="4">
        <v>45819</v>
      </c>
      <c r="D116" s="11">
        <v>0.34</v>
      </c>
      <c r="E116" s="3" t="s">
        <v>658</v>
      </c>
    </row>
    <row r="117" spans="1:5" x14ac:dyDescent="0.25">
      <c r="A117" s="1" t="s">
        <v>616</v>
      </c>
      <c r="B117" s="3">
        <v>75</v>
      </c>
      <c r="C117" s="4">
        <v>45819</v>
      </c>
      <c r="D117" s="11">
        <v>0.34</v>
      </c>
      <c r="E117" s="3" t="s">
        <v>659</v>
      </c>
    </row>
    <row r="118" spans="1:5" x14ac:dyDescent="0.25">
      <c r="A118" s="1" t="s">
        <v>616</v>
      </c>
      <c r="B118" s="3">
        <v>76</v>
      </c>
      <c r="C118" s="4">
        <v>45819</v>
      </c>
      <c r="D118" s="11">
        <v>0.34</v>
      </c>
      <c r="E118" s="3" t="s">
        <v>660</v>
      </c>
    </row>
    <row r="119" spans="1:5" x14ac:dyDescent="0.25">
      <c r="A119" s="1" t="s">
        <v>616</v>
      </c>
      <c r="B119" s="3">
        <v>77</v>
      </c>
      <c r="C119" s="4">
        <v>45819</v>
      </c>
      <c r="D119" s="11">
        <v>0.35</v>
      </c>
      <c r="E119" s="3" t="s">
        <v>661</v>
      </c>
    </row>
    <row r="120" spans="1:5" x14ac:dyDescent="0.25">
      <c r="A120" s="1" t="s">
        <v>616</v>
      </c>
      <c r="B120" s="3">
        <v>78</v>
      </c>
      <c r="C120" s="4">
        <v>45819</v>
      </c>
      <c r="D120" s="11">
        <v>0.35</v>
      </c>
      <c r="E120" s="3" t="s">
        <v>580</v>
      </c>
    </row>
    <row r="121" spans="1:5" x14ac:dyDescent="0.25">
      <c r="A121" s="1" t="s">
        <v>616</v>
      </c>
      <c r="B121" s="3">
        <v>79</v>
      </c>
      <c r="C121" s="4">
        <v>45819</v>
      </c>
      <c r="D121" s="11">
        <v>0.34</v>
      </c>
      <c r="E121" s="3" t="s">
        <v>662</v>
      </c>
    </row>
    <row r="122" spans="1:5" x14ac:dyDescent="0.25">
      <c r="A122" s="1" t="s">
        <v>616</v>
      </c>
      <c r="B122" s="3">
        <v>80</v>
      </c>
      <c r="C122" s="4">
        <v>45819</v>
      </c>
      <c r="D122" s="11">
        <v>0.35</v>
      </c>
      <c r="E122" s="3" t="s">
        <v>663</v>
      </c>
    </row>
    <row r="123" spans="1:5" x14ac:dyDescent="0.25">
      <c r="A123" s="1" t="s">
        <v>616</v>
      </c>
      <c r="B123" s="3">
        <v>81</v>
      </c>
      <c r="C123" s="4">
        <v>45819</v>
      </c>
      <c r="D123" s="11">
        <v>0.35</v>
      </c>
      <c r="E123" s="3" t="s">
        <v>664</v>
      </c>
    </row>
    <row r="124" spans="1:5" x14ac:dyDescent="0.25">
      <c r="A124" s="1" t="s">
        <v>616</v>
      </c>
      <c r="B124" s="3">
        <v>82</v>
      </c>
      <c r="C124" s="4">
        <v>45819</v>
      </c>
      <c r="D124" s="11">
        <v>0.35</v>
      </c>
      <c r="E124" s="3" t="s">
        <v>665</v>
      </c>
    </row>
    <row r="125" spans="1:5" x14ac:dyDescent="0.25">
      <c r="A125" s="1" t="s">
        <v>616</v>
      </c>
      <c r="B125" s="3">
        <v>83</v>
      </c>
      <c r="C125" s="4">
        <v>45819</v>
      </c>
      <c r="D125" s="11">
        <v>0.35</v>
      </c>
      <c r="E125" s="3" t="s">
        <v>666</v>
      </c>
    </row>
    <row r="126" spans="1:5" x14ac:dyDescent="0.25">
      <c r="A126" s="1" t="s">
        <v>616</v>
      </c>
      <c r="B126" s="3">
        <v>84</v>
      </c>
      <c r="C126" s="4">
        <v>45819</v>
      </c>
      <c r="D126" s="11">
        <v>0.35</v>
      </c>
      <c r="E126" s="3" t="s">
        <v>667</v>
      </c>
    </row>
    <row r="127" spans="1:5" x14ac:dyDescent="0.25">
      <c r="A127" s="1" t="s">
        <v>616</v>
      </c>
      <c r="B127" s="3">
        <v>85</v>
      </c>
      <c r="C127" s="4">
        <v>45819</v>
      </c>
      <c r="D127" s="11">
        <v>0.34</v>
      </c>
      <c r="E127" s="3" t="s">
        <v>622</v>
      </c>
    </row>
    <row r="128" spans="1:5" x14ac:dyDescent="0.25">
      <c r="A128" s="1" t="s">
        <v>616</v>
      </c>
      <c r="B128" s="3">
        <v>86</v>
      </c>
      <c r="C128" s="4">
        <v>45819</v>
      </c>
      <c r="D128" s="11">
        <v>0.35</v>
      </c>
      <c r="E128" s="3" t="s">
        <v>668</v>
      </c>
    </row>
    <row r="129" spans="1:5" x14ac:dyDescent="0.25">
      <c r="A129" s="1" t="s">
        <v>616</v>
      </c>
      <c r="B129" s="3">
        <v>87</v>
      </c>
      <c r="C129" s="4">
        <v>45819</v>
      </c>
      <c r="D129" s="11">
        <v>0.35</v>
      </c>
      <c r="E129" s="3" t="s">
        <v>669</v>
      </c>
    </row>
    <row r="130" spans="1:5" x14ac:dyDescent="0.25">
      <c r="A130" s="1" t="s">
        <v>616</v>
      </c>
      <c r="B130" s="3">
        <v>88</v>
      </c>
      <c r="C130" s="4">
        <v>45819</v>
      </c>
      <c r="D130" s="11">
        <v>0.34</v>
      </c>
      <c r="E130" s="3" t="s">
        <v>670</v>
      </c>
    </row>
    <row r="131" spans="1:5" x14ac:dyDescent="0.25">
      <c r="A131" s="1" t="s">
        <v>616</v>
      </c>
      <c r="B131" s="3">
        <v>89</v>
      </c>
      <c r="C131" s="4">
        <v>45819</v>
      </c>
      <c r="D131" s="11">
        <v>0.35</v>
      </c>
      <c r="E131" s="3" t="s">
        <v>671</v>
      </c>
    </row>
    <row r="132" spans="1:5" x14ac:dyDescent="0.25">
      <c r="A132" s="1" t="s">
        <v>616</v>
      </c>
      <c r="B132" s="3">
        <v>90</v>
      </c>
      <c r="C132" s="4">
        <v>45819</v>
      </c>
      <c r="D132" s="11">
        <v>0.35</v>
      </c>
      <c r="E132" s="3" t="s">
        <v>672</v>
      </c>
    </row>
    <row r="133" spans="1:5" x14ac:dyDescent="0.25">
      <c r="A133" s="1" t="s">
        <v>616</v>
      </c>
      <c r="B133" s="3">
        <v>91</v>
      </c>
      <c r="C133" s="4">
        <v>45819</v>
      </c>
      <c r="D133" s="11">
        <v>0.35</v>
      </c>
      <c r="E133" s="3" t="s">
        <v>673</v>
      </c>
    </row>
    <row r="134" spans="1:5" x14ac:dyDescent="0.25">
      <c r="A134" s="1" t="s">
        <v>616</v>
      </c>
      <c r="B134" s="3">
        <v>92</v>
      </c>
      <c r="C134" s="4">
        <v>45819</v>
      </c>
      <c r="D134" s="11">
        <v>0.35</v>
      </c>
      <c r="E134" s="3" t="s">
        <v>580</v>
      </c>
    </row>
    <row r="135" spans="1:5" x14ac:dyDescent="0.25">
      <c r="A135" s="1" t="s">
        <v>616</v>
      </c>
      <c r="B135" s="3">
        <v>93</v>
      </c>
      <c r="C135" s="4">
        <v>45819</v>
      </c>
      <c r="D135" s="11">
        <v>0.34</v>
      </c>
      <c r="E135" s="3" t="s">
        <v>674</v>
      </c>
    </row>
    <row r="136" spans="1:5" x14ac:dyDescent="0.25">
      <c r="A136" s="1" t="s">
        <v>616</v>
      </c>
      <c r="B136" s="3">
        <v>94</v>
      </c>
      <c r="C136" s="4">
        <v>45819</v>
      </c>
      <c r="D136" s="11">
        <v>0.34</v>
      </c>
      <c r="E136" s="3" t="s">
        <v>656</v>
      </c>
    </row>
    <row r="137" spans="1:5" x14ac:dyDescent="0.25">
      <c r="A137" s="1" t="s">
        <v>616</v>
      </c>
      <c r="B137" s="3">
        <v>95</v>
      </c>
      <c r="C137" s="4">
        <v>45819</v>
      </c>
      <c r="D137" s="11">
        <v>0.35</v>
      </c>
      <c r="E137" s="3" t="s">
        <v>675</v>
      </c>
    </row>
    <row r="138" spans="1:5" x14ac:dyDescent="0.25">
      <c r="A138" s="1" t="s">
        <v>616</v>
      </c>
      <c r="B138" s="3">
        <v>96</v>
      </c>
      <c r="C138" s="4">
        <v>45819</v>
      </c>
      <c r="D138" s="11">
        <v>0.35</v>
      </c>
      <c r="E138" s="3" t="s">
        <v>676</v>
      </c>
    </row>
    <row r="139" spans="1:5" x14ac:dyDescent="0.25">
      <c r="A139" s="1" t="s">
        <v>616</v>
      </c>
      <c r="B139" s="3">
        <v>97</v>
      </c>
      <c r="C139" s="4">
        <v>45819</v>
      </c>
      <c r="D139" s="11">
        <v>0.35</v>
      </c>
      <c r="E139" s="3" t="s">
        <v>677</v>
      </c>
    </row>
    <row r="140" spans="1:5" x14ac:dyDescent="0.25">
      <c r="A140" s="1" t="s">
        <v>616</v>
      </c>
      <c r="B140" s="3">
        <v>98</v>
      </c>
      <c r="C140" s="4">
        <v>45819</v>
      </c>
      <c r="D140" s="11">
        <v>0.34</v>
      </c>
      <c r="E140" s="3" t="s">
        <v>678</v>
      </c>
    </row>
    <row r="141" spans="1:5" x14ac:dyDescent="0.25">
      <c r="A141" s="1" t="s">
        <v>616</v>
      </c>
      <c r="B141" s="3">
        <v>99</v>
      </c>
      <c r="C141" s="4">
        <v>45819</v>
      </c>
      <c r="D141" s="11">
        <v>0.34</v>
      </c>
      <c r="E141" s="3" t="s">
        <v>679</v>
      </c>
    </row>
    <row r="142" spans="1:5" x14ac:dyDescent="0.25">
      <c r="A142" s="1" t="s">
        <v>616</v>
      </c>
      <c r="B142" s="3">
        <v>100</v>
      </c>
      <c r="C142" s="4">
        <v>45819</v>
      </c>
      <c r="D142" s="11">
        <v>0.35</v>
      </c>
      <c r="E142" s="3" t="s">
        <v>657</v>
      </c>
    </row>
    <row r="143" spans="1:5" x14ac:dyDescent="0.25">
      <c r="A143" s="1" t="s">
        <v>616</v>
      </c>
      <c r="B143" s="3">
        <v>101</v>
      </c>
      <c r="C143" s="4">
        <v>45819</v>
      </c>
      <c r="D143" s="11">
        <v>0.34</v>
      </c>
      <c r="E143" s="3" t="s">
        <v>680</v>
      </c>
    </row>
    <row r="144" spans="1:5" x14ac:dyDescent="0.25">
      <c r="A144" s="1" t="s">
        <v>616</v>
      </c>
      <c r="B144" s="3">
        <v>102</v>
      </c>
      <c r="C144" s="4">
        <v>45819</v>
      </c>
      <c r="D144" s="11">
        <v>0.35</v>
      </c>
      <c r="E144" s="3" t="s">
        <v>681</v>
      </c>
    </row>
    <row r="145" spans="1:5" x14ac:dyDescent="0.25">
      <c r="A145" s="1" t="s">
        <v>616</v>
      </c>
      <c r="B145" s="3">
        <v>103</v>
      </c>
      <c r="C145" s="4">
        <v>45819</v>
      </c>
      <c r="D145" s="11">
        <v>0.35</v>
      </c>
      <c r="E145" s="3" t="s">
        <v>682</v>
      </c>
    </row>
    <row r="146" spans="1:5" x14ac:dyDescent="0.25">
      <c r="A146" s="1" t="s">
        <v>616</v>
      </c>
      <c r="B146" s="3">
        <v>104</v>
      </c>
      <c r="C146" s="4">
        <v>45819</v>
      </c>
      <c r="D146" s="11">
        <v>0.34</v>
      </c>
      <c r="E146" s="3" t="s">
        <v>683</v>
      </c>
    </row>
    <row r="147" spans="1:5" x14ac:dyDescent="0.25">
      <c r="A147" s="1" t="s">
        <v>616</v>
      </c>
      <c r="B147" s="3">
        <v>105</v>
      </c>
      <c r="C147" s="4">
        <v>45819</v>
      </c>
      <c r="D147" s="11">
        <v>0.34</v>
      </c>
      <c r="E147" s="3" t="s">
        <v>566</v>
      </c>
    </row>
    <row r="148" spans="1:5" x14ac:dyDescent="0.25">
      <c r="A148" s="1" t="s">
        <v>616</v>
      </c>
      <c r="B148" s="3">
        <v>106</v>
      </c>
      <c r="C148" s="4">
        <v>45819</v>
      </c>
      <c r="D148" s="11">
        <v>0.35</v>
      </c>
      <c r="E148" s="3" t="s">
        <v>684</v>
      </c>
    </row>
    <row r="149" spans="1:5" x14ac:dyDescent="0.25">
      <c r="A149" s="1" t="s">
        <v>616</v>
      </c>
      <c r="B149" s="3">
        <v>107</v>
      </c>
      <c r="C149" s="4">
        <v>45819</v>
      </c>
      <c r="D149" s="11">
        <v>0.35</v>
      </c>
      <c r="E149" s="3" t="s">
        <v>656</v>
      </c>
    </row>
    <row r="150" spans="1:5" x14ac:dyDescent="0.25">
      <c r="A150" s="1" t="s">
        <v>616</v>
      </c>
      <c r="B150" s="3">
        <v>108</v>
      </c>
      <c r="C150" s="4">
        <v>45819</v>
      </c>
      <c r="D150" s="11">
        <v>0.35</v>
      </c>
      <c r="E150" s="3" t="s">
        <v>685</v>
      </c>
    </row>
    <row r="151" spans="1:5" x14ac:dyDescent="0.25">
      <c r="A151" s="1" t="s">
        <v>616</v>
      </c>
      <c r="B151" s="3">
        <v>109</v>
      </c>
      <c r="C151" s="4">
        <v>45819</v>
      </c>
      <c r="D151" s="11">
        <v>0.35</v>
      </c>
      <c r="E151" s="3" t="s">
        <v>674</v>
      </c>
    </row>
    <row r="152" spans="1:5" x14ac:dyDescent="0.25">
      <c r="A152" s="1" t="s">
        <v>616</v>
      </c>
      <c r="B152" s="3">
        <v>110</v>
      </c>
      <c r="C152" s="4">
        <v>45819</v>
      </c>
      <c r="D152" s="11">
        <v>0.35</v>
      </c>
      <c r="E152" s="3" t="s">
        <v>686</v>
      </c>
    </row>
    <row r="153" spans="1:5" x14ac:dyDescent="0.25">
      <c r="A153" s="1" t="s">
        <v>616</v>
      </c>
      <c r="B153" s="3">
        <v>111</v>
      </c>
      <c r="C153" s="4">
        <v>45819</v>
      </c>
      <c r="D153" s="11">
        <v>0.34</v>
      </c>
      <c r="E153" s="3" t="s">
        <v>580</v>
      </c>
    </row>
    <row r="154" spans="1:5" x14ac:dyDescent="0.25">
      <c r="A154" s="1" t="s">
        <v>616</v>
      </c>
      <c r="B154" s="3">
        <v>112</v>
      </c>
      <c r="C154" s="4">
        <v>45819</v>
      </c>
      <c r="D154" s="11">
        <v>0.35</v>
      </c>
      <c r="E154" s="3" t="s">
        <v>687</v>
      </c>
    </row>
    <row r="155" spans="1:5" x14ac:dyDescent="0.25">
      <c r="A155" s="1" t="s">
        <v>616</v>
      </c>
      <c r="B155" s="3">
        <v>113</v>
      </c>
      <c r="C155" s="4">
        <v>45819</v>
      </c>
      <c r="D155" s="11">
        <v>0.35</v>
      </c>
      <c r="E155" s="3" t="s">
        <v>688</v>
      </c>
    </row>
    <row r="156" spans="1:5" x14ac:dyDescent="0.25">
      <c r="A156" s="1" t="s">
        <v>616</v>
      </c>
      <c r="B156" s="3">
        <v>114</v>
      </c>
      <c r="C156" s="4">
        <v>45819</v>
      </c>
      <c r="D156" s="11">
        <v>0.34</v>
      </c>
      <c r="E156" s="3" t="s">
        <v>626</v>
      </c>
    </row>
    <row r="157" spans="1:5" x14ac:dyDescent="0.25">
      <c r="A157" s="1" t="s">
        <v>616</v>
      </c>
      <c r="B157" s="3">
        <v>115</v>
      </c>
      <c r="C157" s="4">
        <v>45819</v>
      </c>
      <c r="D157" s="11">
        <v>0.35</v>
      </c>
      <c r="E157" s="3" t="s">
        <v>689</v>
      </c>
    </row>
    <row r="158" spans="1:5" x14ac:dyDescent="0.25">
      <c r="A158" s="1" t="s">
        <v>616</v>
      </c>
      <c r="B158" s="3">
        <v>116</v>
      </c>
      <c r="C158" s="4">
        <v>45819</v>
      </c>
      <c r="D158" s="11">
        <v>0.35</v>
      </c>
      <c r="E158" s="3" t="s">
        <v>690</v>
      </c>
    </row>
    <row r="159" spans="1:5" x14ac:dyDescent="0.25">
      <c r="A159" s="1" t="s">
        <v>616</v>
      </c>
      <c r="B159" s="3">
        <v>117</v>
      </c>
      <c r="C159" s="4">
        <v>45819</v>
      </c>
      <c r="D159" s="11">
        <v>0.35</v>
      </c>
      <c r="E159" s="3" t="s">
        <v>691</v>
      </c>
    </row>
    <row r="160" spans="1:5" x14ac:dyDescent="0.25">
      <c r="A160" s="1" t="s">
        <v>616</v>
      </c>
      <c r="B160" s="3">
        <v>118</v>
      </c>
      <c r="C160" s="4">
        <v>45819</v>
      </c>
      <c r="D160" s="11">
        <v>0.34</v>
      </c>
      <c r="E160" s="3" t="s">
        <v>660</v>
      </c>
    </row>
    <row r="161" spans="1:5" x14ac:dyDescent="0.25">
      <c r="A161" s="1" t="s">
        <v>616</v>
      </c>
      <c r="B161" s="3">
        <v>119</v>
      </c>
      <c r="C161" s="4">
        <v>45819</v>
      </c>
      <c r="D161" s="11">
        <v>0.35</v>
      </c>
      <c r="E161" s="3" t="s">
        <v>555</v>
      </c>
    </row>
    <row r="162" spans="1:5" x14ac:dyDescent="0.25">
      <c r="A162" s="1" t="s">
        <v>616</v>
      </c>
      <c r="B162" s="3">
        <v>120</v>
      </c>
      <c r="C162" s="4">
        <v>45819</v>
      </c>
      <c r="D162" s="11">
        <v>0.34</v>
      </c>
      <c r="E162" s="3" t="s">
        <v>692</v>
      </c>
    </row>
    <row r="163" spans="1:5" x14ac:dyDescent="0.25">
      <c r="A163" s="1" t="s">
        <v>616</v>
      </c>
      <c r="B163" s="3">
        <v>121</v>
      </c>
      <c r="C163" s="4">
        <v>45819</v>
      </c>
      <c r="D163" s="11">
        <v>0.35</v>
      </c>
      <c r="E163" s="3" t="s">
        <v>693</v>
      </c>
    </row>
    <row r="164" spans="1:5" x14ac:dyDescent="0.25">
      <c r="A164" s="1" t="s">
        <v>616</v>
      </c>
      <c r="B164" s="3">
        <v>122</v>
      </c>
      <c r="C164" s="4">
        <v>45819</v>
      </c>
      <c r="D164" s="11">
        <v>0.35</v>
      </c>
      <c r="E164" s="3" t="s">
        <v>667</v>
      </c>
    </row>
    <row r="165" spans="1:5" x14ac:dyDescent="0.25">
      <c r="A165" s="1" t="s">
        <v>616</v>
      </c>
      <c r="B165" s="3">
        <v>123</v>
      </c>
      <c r="C165" s="4">
        <v>45819</v>
      </c>
      <c r="D165" s="11">
        <v>0.35</v>
      </c>
      <c r="E165" s="3" t="s">
        <v>694</v>
      </c>
    </row>
    <row r="166" spans="1:5" x14ac:dyDescent="0.25">
      <c r="A166" s="1" t="s">
        <v>616</v>
      </c>
      <c r="B166" s="3">
        <v>124</v>
      </c>
      <c r="C166" s="4">
        <v>45819</v>
      </c>
      <c r="D166" s="11">
        <v>0.35</v>
      </c>
      <c r="E166" s="3" t="s">
        <v>661</v>
      </c>
    </row>
    <row r="167" spans="1:5" x14ac:dyDescent="0.25">
      <c r="A167" s="1" t="s">
        <v>616</v>
      </c>
      <c r="B167" s="3">
        <v>125</v>
      </c>
      <c r="C167" s="4">
        <v>45819</v>
      </c>
      <c r="D167" s="11">
        <v>0.33</v>
      </c>
      <c r="E167" s="3" t="s">
        <v>663</v>
      </c>
    </row>
    <row r="168" spans="1:5" x14ac:dyDescent="0.25">
      <c r="A168" s="1" t="s">
        <v>364</v>
      </c>
      <c r="B168" s="3">
        <v>126</v>
      </c>
      <c r="C168" s="4">
        <v>45819</v>
      </c>
      <c r="D168" s="11">
        <v>0.35</v>
      </c>
      <c r="E168" s="3" t="s">
        <v>695</v>
      </c>
    </row>
    <row r="169" spans="1:5" x14ac:dyDescent="0.25">
      <c r="A169" s="1" t="s">
        <v>364</v>
      </c>
      <c r="B169" s="3">
        <v>127</v>
      </c>
      <c r="C169" s="4">
        <v>45819</v>
      </c>
      <c r="D169" s="11">
        <v>0.35</v>
      </c>
      <c r="E169" s="3" t="s">
        <v>696</v>
      </c>
    </row>
    <row r="170" spans="1:5" x14ac:dyDescent="0.25">
      <c r="A170" s="1" t="s">
        <v>364</v>
      </c>
      <c r="B170" s="3">
        <v>128</v>
      </c>
      <c r="C170" s="4">
        <v>45819</v>
      </c>
      <c r="D170" s="11">
        <v>0.35</v>
      </c>
      <c r="E170" s="3" t="s">
        <v>697</v>
      </c>
    </row>
    <row r="171" spans="1:5" x14ac:dyDescent="0.25">
      <c r="A171" s="1" t="s">
        <v>392</v>
      </c>
      <c r="B171" s="3">
        <v>129</v>
      </c>
      <c r="C171" s="4">
        <v>45826</v>
      </c>
      <c r="D171" s="11">
        <v>0.3</v>
      </c>
      <c r="E171" s="3" t="s">
        <v>701</v>
      </c>
    </row>
    <row r="172" spans="1:5" x14ac:dyDescent="0.25">
      <c r="A172" s="1" t="s">
        <v>399</v>
      </c>
      <c r="B172" s="3">
        <v>130</v>
      </c>
      <c r="C172" s="4">
        <v>45826</v>
      </c>
      <c r="D172" s="11">
        <v>0.28999999999999998</v>
      </c>
      <c r="E172" s="3" t="s">
        <v>702</v>
      </c>
    </row>
    <row r="173" spans="1:5" x14ac:dyDescent="0.25">
      <c r="A173" s="1" t="s">
        <v>399</v>
      </c>
      <c r="B173" s="3">
        <v>131</v>
      </c>
      <c r="C173" s="4">
        <v>45826</v>
      </c>
      <c r="D173" s="11">
        <v>0.28999999999999998</v>
      </c>
      <c r="E173" s="3" t="s">
        <v>703</v>
      </c>
    </row>
    <row r="174" spans="1:5" x14ac:dyDescent="0.25">
      <c r="A174" s="1" t="s">
        <v>406</v>
      </c>
      <c r="B174" s="3">
        <v>132</v>
      </c>
      <c r="C174" s="4">
        <v>45826</v>
      </c>
      <c r="D174" s="11">
        <v>0.27</v>
      </c>
      <c r="E174" s="3" t="s">
        <v>704</v>
      </c>
    </row>
    <row r="175" spans="1:5" x14ac:dyDescent="0.25">
      <c r="A175" s="1" t="s">
        <v>509</v>
      </c>
      <c r="B175" s="3">
        <v>133</v>
      </c>
      <c r="C175" s="4">
        <v>45826</v>
      </c>
      <c r="D175" s="11">
        <v>0.28999999999999998</v>
      </c>
      <c r="E175" s="3" t="s">
        <v>670</v>
      </c>
    </row>
    <row r="176" spans="1:5" x14ac:dyDescent="0.25">
      <c r="A176" s="1" t="s">
        <v>405</v>
      </c>
      <c r="B176" s="3">
        <v>134</v>
      </c>
      <c r="C176" s="4">
        <v>45826</v>
      </c>
      <c r="D176" s="11">
        <v>0.27</v>
      </c>
      <c r="E176" s="3" t="s">
        <v>705</v>
      </c>
    </row>
    <row r="177" spans="1:5" x14ac:dyDescent="0.25">
      <c r="A177" s="1" t="s">
        <v>405</v>
      </c>
      <c r="B177" s="3">
        <v>135</v>
      </c>
      <c r="C177" s="4">
        <v>45826</v>
      </c>
      <c r="D177" s="11">
        <v>0.27</v>
      </c>
      <c r="E177" s="3" t="s">
        <v>706</v>
      </c>
    </row>
    <row r="178" spans="1:5" x14ac:dyDescent="0.25">
      <c r="A178" s="1" t="s">
        <v>466</v>
      </c>
      <c r="B178" s="3">
        <v>136</v>
      </c>
      <c r="C178" s="4">
        <v>45831</v>
      </c>
      <c r="D178" s="11">
        <v>0.34</v>
      </c>
      <c r="E178" s="3" t="s">
        <v>707</v>
      </c>
    </row>
    <row r="179" spans="1:5" x14ac:dyDescent="0.25">
      <c r="A179" s="1" t="s">
        <v>363</v>
      </c>
      <c r="B179" s="3">
        <v>138</v>
      </c>
      <c r="C179" s="4">
        <v>45835</v>
      </c>
      <c r="D179" s="11">
        <v>0.26</v>
      </c>
      <c r="E179" s="3" t="s">
        <v>719</v>
      </c>
    </row>
    <row r="180" spans="1:5" x14ac:dyDescent="0.25">
      <c r="A180" s="1" t="s">
        <v>383</v>
      </c>
      <c r="B180" s="3">
        <v>139</v>
      </c>
      <c r="C180" s="4">
        <v>45835</v>
      </c>
      <c r="D180" s="11">
        <v>0.3</v>
      </c>
      <c r="E180" s="3" t="s">
        <v>502</v>
      </c>
    </row>
    <row r="181" spans="1:5" x14ac:dyDescent="0.25">
      <c r="A181" s="1" t="s">
        <v>361</v>
      </c>
      <c r="B181" s="3">
        <v>140</v>
      </c>
      <c r="C181" s="4">
        <v>45835</v>
      </c>
      <c r="D181" s="11">
        <v>0.25</v>
      </c>
      <c r="E181" s="3" t="s">
        <v>720</v>
      </c>
    </row>
    <row r="182" spans="1:5" x14ac:dyDescent="0.25">
      <c r="A182" s="1" t="s">
        <v>361</v>
      </c>
      <c r="B182" s="3">
        <v>141</v>
      </c>
      <c r="C182" s="4">
        <v>45835</v>
      </c>
      <c r="D182" s="11">
        <v>0.25</v>
      </c>
      <c r="E182" s="3" t="s">
        <v>721</v>
      </c>
    </row>
    <row r="183" spans="1:5" x14ac:dyDescent="0.25">
      <c r="A183" s="1" t="s">
        <v>361</v>
      </c>
      <c r="B183" s="3">
        <v>142</v>
      </c>
      <c r="C183" s="4">
        <v>45835</v>
      </c>
      <c r="D183" s="11">
        <v>0.25</v>
      </c>
      <c r="E183" s="3" t="s">
        <v>722</v>
      </c>
    </row>
    <row r="184" spans="1:5" x14ac:dyDescent="0.25">
      <c r="A184" s="1" t="s">
        <v>361</v>
      </c>
      <c r="B184" s="3">
        <v>143</v>
      </c>
      <c r="C184" s="4">
        <v>45835</v>
      </c>
      <c r="D184" s="11">
        <v>0.26</v>
      </c>
      <c r="E184" s="3" t="s">
        <v>723</v>
      </c>
    </row>
    <row r="185" spans="1:5" x14ac:dyDescent="0.25">
      <c r="A185" s="1" t="s">
        <v>361</v>
      </c>
      <c r="B185" s="3">
        <v>144</v>
      </c>
      <c r="C185" s="4">
        <v>45835</v>
      </c>
      <c r="D185" s="11">
        <v>0.25</v>
      </c>
      <c r="E185" s="3" t="s">
        <v>724</v>
      </c>
    </row>
    <row r="186" spans="1:5" x14ac:dyDescent="0.25">
      <c r="A186" s="1" t="s">
        <v>412</v>
      </c>
      <c r="B186" s="3">
        <v>145</v>
      </c>
      <c r="C186" s="4">
        <v>45841</v>
      </c>
      <c r="D186" s="11">
        <v>0.26</v>
      </c>
      <c r="E186" s="3" t="s">
        <v>748</v>
      </c>
    </row>
    <row r="187" spans="1:5" x14ac:dyDescent="0.25">
      <c r="A187" s="1" t="s">
        <v>749</v>
      </c>
      <c r="B187" s="3">
        <v>146</v>
      </c>
      <c r="C187" s="4">
        <v>45841</v>
      </c>
      <c r="D187" s="11">
        <v>0.26</v>
      </c>
      <c r="E187" s="3" t="s">
        <v>750</v>
      </c>
    </row>
    <row r="188" spans="1:5" x14ac:dyDescent="0.25">
      <c r="A188" s="1" t="s">
        <v>773</v>
      </c>
      <c r="B188" s="3">
        <v>147</v>
      </c>
      <c r="C188" s="4">
        <v>45841</v>
      </c>
      <c r="D188" s="11">
        <v>0.26</v>
      </c>
      <c r="E188" s="3" t="s">
        <v>751</v>
      </c>
    </row>
    <row r="189" spans="1:5" x14ac:dyDescent="0.25">
      <c r="A189" s="1" t="s">
        <v>770</v>
      </c>
      <c r="B189" s="3">
        <v>148</v>
      </c>
      <c r="C189" s="4">
        <v>45841</v>
      </c>
      <c r="D189" s="11">
        <v>0.25</v>
      </c>
      <c r="E189" s="3" t="s">
        <v>752</v>
      </c>
    </row>
    <row r="190" spans="1:5" x14ac:dyDescent="0.25">
      <c r="A190" s="1" t="s">
        <v>765</v>
      </c>
      <c r="B190" s="3">
        <v>149</v>
      </c>
      <c r="C190" s="4">
        <v>45841</v>
      </c>
      <c r="D190" s="11">
        <v>0.25</v>
      </c>
      <c r="E190" s="3" t="s">
        <v>753</v>
      </c>
    </row>
    <row r="191" spans="1:5" x14ac:dyDescent="0.25">
      <c r="A191" s="1" t="s">
        <v>762</v>
      </c>
      <c r="B191" s="3">
        <v>150</v>
      </c>
      <c r="C191" s="4">
        <v>45841</v>
      </c>
      <c r="D191" s="11">
        <v>0.26</v>
      </c>
      <c r="E191" s="3" t="s">
        <v>754</v>
      </c>
    </row>
    <row r="192" spans="1:5" x14ac:dyDescent="0.25">
      <c r="A192" s="1" t="s">
        <v>759</v>
      </c>
      <c r="B192" s="3">
        <v>151</v>
      </c>
      <c r="C192" s="4">
        <v>45841</v>
      </c>
      <c r="D192" s="11">
        <v>0.26</v>
      </c>
      <c r="E192" s="3" t="s">
        <v>685</v>
      </c>
    </row>
    <row r="193" spans="1:5" x14ac:dyDescent="0.25">
      <c r="A193" s="1" t="s">
        <v>756</v>
      </c>
      <c r="B193" s="3">
        <v>152</v>
      </c>
      <c r="C193" s="4">
        <v>45841</v>
      </c>
      <c r="D193" s="11">
        <v>0.25</v>
      </c>
      <c r="E193" s="3" t="s">
        <v>755</v>
      </c>
    </row>
    <row r="194" spans="1:5" x14ac:dyDescent="0.25">
      <c r="A194" s="1" t="s">
        <v>778</v>
      </c>
      <c r="B194" s="3">
        <v>153</v>
      </c>
      <c r="C194" s="4">
        <v>45848</v>
      </c>
      <c r="D194" s="11">
        <v>0.35</v>
      </c>
      <c r="E194" s="3" t="s">
        <v>782</v>
      </c>
    </row>
    <row r="195" spans="1:5" x14ac:dyDescent="0.25">
      <c r="A195" s="1" t="s">
        <v>362</v>
      </c>
      <c r="B195" s="3">
        <v>154</v>
      </c>
      <c r="C195" s="4">
        <v>45854</v>
      </c>
      <c r="D195" s="11">
        <v>0.25</v>
      </c>
      <c r="E195" s="3" t="s">
        <v>788</v>
      </c>
    </row>
    <row r="196" spans="1:5" x14ac:dyDescent="0.25">
      <c r="A196" s="1" t="s">
        <v>399</v>
      </c>
      <c r="B196" s="3">
        <v>155</v>
      </c>
      <c r="C196" s="4">
        <v>45854</v>
      </c>
      <c r="D196" s="11">
        <v>0.3</v>
      </c>
      <c r="E196" s="3" t="s">
        <v>789</v>
      </c>
    </row>
    <row r="197" spans="1:5" x14ac:dyDescent="0.25">
      <c r="A197" s="1" t="s">
        <v>405</v>
      </c>
      <c r="B197" s="3">
        <v>156</v>
      </c>
      <c r="C197" s="4">
        <v>45854</v>
      </c>
      <c r="D197" s="11">
        <v>0.27</v>
      </c>
      <c r="E197" s="3" t="s">
        <v>790</v>
      </c>
    </row>
    <row r="198" spans="1:5" x14ac:dyDescent="0.25">
      <c r="A198" s="1" t="s">
        <v>362</v>
      </c>
      <c r="B198" s="3">
        <v>157</v>
      </c>
      <c r="C198" s="4">
        <v>45861</v>
      </c>
      <c r="D198" s="11">
        <v>0.23799999999999999</v>
      </c>
      <c r="E198" s="3" t="s">
        <v>823</v>
      </c>
    </row>
    <row r="199" spans="1:5" x14ac:dyDescent="0.25">
      <c r="A199" s="1" t="s">
        <v>362</v>
      </c>
      <c r="B199" s="3">
        <v>163</v>
      </c>
      <c r="C199" s="4">
        <v>45861</v>
      </c>
      <c r="D199" s="11">
        <v>0.23599999999999999</v>
      </c>
      <c r="E199" s="3" t="s">
        <v>822</v>
      </c>
    </row>
    <row r="200" spans="1:5" x14ac:dyDescent="0.25">
      <c r="A200" s="1" t="s">
        <v>362</v>
      </c>
      <c r="B200" s="3">
        <v>158</v>
      </c>
      <c r="C200" s="4">
        <v>45861</v>
      </c>
      <c r="D200" s="11">
        <v>0.24</v>
      </c>
      <c r="E200" s="3" t="s">
        <v>828</v>
      </c>
    </row>
    <row r="201" spans="1:5" x14ac:dyDescent="0.25">
      <c r="A201" s="1" t="s">
        <v>362</v>
      </c>
      <c r="B201" s="3">
        <v>159</v>
      </c>
      <c r="C201" s="4">
        <v>45861</v>
      </c>
      <c r="D201" s="11">
        <v>0.24</v>
      </c>
      <c r="E201" s="3" t="s">
        <v>829</v>
      </c>
    </row>
    <row r="202" spans="1:5" x14ac:dyDescent="0.25">
      <c r="A202" s="1" t="s">
        <v>599</v>
      </c>
      <c r="B202" s="3">
        <v>160</v>
      </c>
      <c r="C202" s="4">
        <v>45861</v>
      </c>
      <c r="D202" s="11">
        <v>0.34</v>
      </c>
      <c r="E202" s="3" t="s">
        <v>830</v>
      </c>
    </row>
    <row r="203" spans="1:5" x14ac:dyDescent="0.25">
      <c r="A203" s="1" t="s">
        <v>810</v>
      </c>
      <c r="B203" s="3">
        <v>161</v>
      </c>
      <c r="C203" s="4">
        <v>45861</v>
      </c>
      <c r="D203" s="11">
        <v>0.32</v>
      </c>
      <c r="E203" s="3" t="s">
        <v>502</v>
      </c>
    </row>
    <row r="204" spans="1:5" x14ac:dyDescent="0.25">
      <c r="A204" s="1" t="s">
        <v>402</v>
      </c>
      <c r="B204" s="3">
        <v>162</v>
      </c>
      <c r="C204" s="4">
        <v>45861</v>
      </c>
      <c r="D204" s="11">
        <v>0.37</v>
      </c>
      <c r="E204" s="3" t="s">
        <v>502</v>
      </c>
    </row>
    <row r="205" spans="1:5" x14ac:dyDescent="0.25">
      <c r="A205" s="1" t="s">
        <v>811</v>
      </c>
      <c r="B205" s="3">
        <v>163</v>
      </c>
      <c r="C205" s="4">
        <v>45882</v>
      </c>
      <c r="D205" s="11">
        <v>0.3</v>
      </c>
      <c r="E205" s="3" t="s">
        <v>502</v>
      </c>
    </row>
    <row r="206" spans="1:5" x14ac:dyDescent="0.25">
      <c r="A206" s="1" t="s">
        <v>394</v>
      </c>
      <c r="B206" s="3">
        <v>164</v>
      </c>
      <c r="C206" s="4">
        <v>45882</v>
      </c>
      <c r="D206" s="11">
        <v>0.27</v>
      </c>
      <c r="E206" s="3" t="s">
        <v>682</v>
      </c>
    </row>
    <row r="207" spans="1:5" x14ac:dyDescent="0.25">
      <c r="A207" s="1" t="s">
        <v>383</v>
      </c>
      <c r="B207" s="3">
        <v>165</v>
      </c>
      <c r="C207" s="4">
        <v>45882</v>
      </c>
      <c r="D207" s="11">
        <v>0.3</v>
      </c>
      <c r="E207" s="3" t="s">
        <v>502</v>
      </c>
    </row>
    <row r="208" spans="1:5" x14ac:dyDescent="0.25">
      <c r="A208" s="1" t="s">
        <v>361</v>
      </c>
      <c r="B208" s="3">
        <v>166</v>
      </c>
      <c r="C208" s="4">
        <v>45882</v>
      </c>
      <c r="D208" s="11">
        <v>0.25</v>
      </c>
      <c r="E208" s="3" t="s">
        <v>831</v>
      </c>
    </row>
    <row r="209" spans="1:5" x14ac:dyDescent="0.25">
      <c r="A209" s="1" t="s">
        <v>361</v>
      </c>
      <c r="B209" s="3">
        <v>167</v>
      </c>
      <c r="C209" s="4">
        <v>45882</v>
      </c>
      <c r="D209" s="11">
        <v>0.25</v>
      </c>
      <c r="E209" s="3" t="s">
        <v>832</v>
      </c>
    </row>
    <row r="210" spans="1:5" x14ac:dyDescent="0.25">
      <c r="A210" s="1" t="s">
        <v>361</v>
      </c>
      <c r="B210" s="3">
        <v>168</v>
      </c>
      <c r="C210" s="4">
        <v>45882</v>
      </c>
      <c r="D210" s="11">
        <v>0.26</v>
      </c>
      <c r="E210" s="3" t="s">
        <v>833</v>
      </c>
    </row>
    <row r="211" spans="1:5" x14ac:dyDescent="0.25">
      <c r="A211" s="1" t="s">
        <v>361</v>
      </c>
      <c r="B211" s="3">
        <v>169</v>
      </c>
      <c r="C211" s="4">
        <v>45882</v>
      </c>
      <c r="D211" s="11">
        <v>0.25</v>
      </c>
      <c r="E211" s="3" t="s">
        <v>834</v>
      </c>
    </row>
    <row r="212" spans="1:5" x14ac:dyDescent="0.25">
      <c r="A212" s="1" t="s">
        <v>361</v>
      </c>
      <c r="B212" s="3">
        <v>170</v>
      </c>
      <c r="C212" s="4">
        <v>45882</v>
      </c>
      <c r="D212" s="11">
        <v>0.26</v>
      </c>
      <c r="E212" s="3" t="s">
        <v>561</v>
      </c>
    </row>
    <row r="213" spans="1:5" x14ac:dyDescent="0.25">
      <c r="A213" s="1" t="s">
        <v>616</v>
      </c>
      <c r="B213" s="3">
        <v>171</v>
      </c>
      <c r="C213" s="4">
        <v>45884</v>
      </c>
      <c r="D213" s="11">
        <v>0.35</v>
      </c>
      <c r="E213" s="3" t="s">
        <v>668</v>
      </c>
    </row>
    <row r="214" spans="1:5" x14ac:dyDescent="0.25">
      <c r="A214" s="1" t="s">
        <v>616</v>
      </c>
      <c r="B214" s="3">
        <v>172</v>
      </c>
      <c r="C214" s="4">
        <v>45884</v>
      </c>
      <c r="D214" s="11">
        <v>0.36</v>
      </c>
      <c r="E214" s="3" t="s">
        <v>835</v>
      </c>
    </row>
    <row r="215" spans="1:5" x14ac:dyDescent="0.25">
      <c r="A215" s="1" t="s">
        <v>616</v>
      </c>
      <c r="B215" s="3">
        <v>173</v>
      </c>
      <c r="C215" s="4">
        <v>45884</v>
      </c>
      <c r="D215" s="11">
        <v>0.36</v>
      </c>
      <c r="E215" s="3" t="s">
        <v>690</v>
      </c>
    </row>
    <row r="216" spans="1:5" x14ac:dyDescent="0.25">
      <c r="A216" s="1" t="s">
        <v>616</v>
      </c>
      <c r="B216" s="3">
        <v>174</v>
      </c>
      <c r="C216" s="4">
        <v>45884</v>
      </c>
      <c r="D216" s="11">
        <v>0.35</v>
      </c>
      <c r="E216" s="3" t="s">
        <v>669</v>
      </c>
    </row>
    <row r="217" spans="1:5" x14ac:dyDescent="0.25">
      <c r="A217" s="1" t="s">
        <v>616</v>
      </c>
      <c r="B217" s="3">
        <v>175</v>
      </c>
      <c r="C217" s="4">
        <v>45884</v>
      </c>
      <c r="D217" s="11">
        <v>0.35</v>
      </c>
      <c r="E217" s="3" t="s">
        <v>618</v>
      </c>
    </row>
    <row r="218" spans="1:5" x14ac:dyDescent="0.25">
      <c r="A218" s="1" t="s">
        <v>616</v>
      </c>
      <c r="B218" s="3">
        <v>176</v>
      </c>
      <c r="C218" s="4">
        <v>45884</v>
      </c>
      <c r="D218" s="11">
        <v>0.36</v>
      </c>
      <c r="E218" s="3" t="s">
        <v>836</v>
      </c>
    </row>
    <row r="219" spans="1:5" x14ac:dyDescent="0.25">
      <c r="A219" s="1" t="s">
        <v>616</v>
      </c>
      <c r="B219" s="3">
        <v>177</v>
      </c>
      <c r="C219" s="4">
        <v>45884</v>
      </c>
      <c r="D219" s="11">
        <v>0.36</v>
      </c>
      <c r="E219" s="3" t="s">
        <v>837</v>
      </c>
    </row>
    <row r="220" spans="1:5" x14ac:dyDescent="0.25">
      <c r="A220" s="1" t="s">
        <v>616</v>
      </c>
      <c r="B220" s="3">
        <v>178</v>
      </c>
      <c r="C220" s="4">
        <v>45884</v>
      </c>
      <c r="D220" s="11">
        <v>0.35</v>
      </c>
      <c r="E220" s="3" t="s">
        <v>689</v>
      </c>
    </row>
    <row r="221" spans="1:5" x14ac:dyDescent="0.25">
      <c r="A221" s="1" t="s">
        <v>616</v>
      </c>
      <c r="B221" s="3">
        <v>179</v>
      </c>
      <c r="C221" s="4">
        <v>45884</v>
      </c>
      <c r="D221" s="11">
        <v>0.36</v>
      </c>
      <c r="E221" s="3" t="s">
        <v>687</v>
      </c>
    </row>
    <row r="222" spans="1:5" x14ac:dyDescent="0.25">
      <c r="A222" s="1" t="s">
        <v>616</v>
      </c>
      <c r="B222" s="3">
        <v>180</v>
      </c>
      <c r="C222" s="4">
        <v>45884</v>
      </c>
      <c r="D222" s="11">
        <v>0.36</v>
      </c>
      <c r="E222" s="3" t="s">
        <v>687</v>
      </c>
    </row>
    <row r="223" spans="1:5" x14ac:dyDescent="0.25">
      <c r="A223" s="1" t="s">
        <v>616</v>
      </c>
      <c r="B223" s="3">
        <v>181</v>
      </c>
      <c r="C223" s="4">
        <v>45884</v>
      </c>
      <c r="D223" s="11">
        <v>0.37</v>
      </c>
      <c r="E223" s="3" t="s">
        <v>673</v>
      </c>
    </row>
    <row r="224" spans="1:5" x14ac:dyDescent="0.25">
      <c r="A224" s="1" t="s">
        <v>616</v>
      </c>
      <c r="B224" s="3">
        <v>182</v>
      </c>
      <c r="C224" s="4">
        <v>45884</v>
      </c>
      <c r="D224" s="11">
        <v>0.35</v>
      </c>
      <c r="E224" s="3" t="s">
        <v>668</v>
      </c>
    </row>
    <row r="225" spans="1:5" x14ac:dyDescent="0.25">
      <c r="A225" s="1" t="s">
        <v>616</v>
      </c>
      <c r="B225" s="3">
        <v>183</v>
      </c>
      <c r="C225" s="4">
        <v>45884</v>
      </c>
      <c r="D225" s="11">
        <v>0.36</v>
      </c>
      <c r="E225" s="3" t="s">
        <v>694</v>
      </c>
    </row>
    <row r="226" spans="1:5" x14ac:dyDescent="0.25">
      <c r="A226" s="1" t="s">
        <v>616</v>
      </c>
      <c r="B226" s="3">
        <v>184</v>
      </c>
      <c r="C226" s="4">
        <v>45884</v>
      </c>
      <c r="D226" s="11">
        <v>0.35</v>
      </c>
      <c r="E226" s="3" t="s">
        <v>663</v>
      </c>
    </row>
    <row r="227" spans="1:5" x14ac:dyDescent="0.25">
      <c r="A227" s="1" t="s">
        <v>616</v>
      </c>
      <c r="B227" s="3">
        <v>185</v>
      </c>
      <c r="C227" s="4">
        <v>45884</v>
      </c>
      <c r="D227" s="11">
        <v>0.36</v>
      </c>
      <c r="E227" s="3" t="s">
        <v>838</v>
      </c>
    </row>
    <row r="228" spans="1:5" x14ac:dyDescent="0.25">
      <c r="A228" s="1" t="s">
        <v>616</v>
      </c>
      <c r="B228" s="3">
        <v>186</v>
      </c>
      <c r="C228" s="4">
        <v>45884</v>
      </c>
      <c r="D228" s="11">
        <v>0.35</v>
      </c>
      <c r="E228" s="3" t="s">
        <v>839</v>
      </c>
    </row>
    <row r="229" spans="1:5" x14ac:dyDescent="0.25">
      <c r="A229" s="1" t="s">
        <v>616</v>
      </c>
      <c r="B229" s="3">
        <v>187</v>
      </c>
      <c r="C229" s="4">
        <v>45884</v>
      </c>
      <c r="D229" s="11">
        <v>0.35</v>
      </c>
      <c r="E229" s="3" t="s">
        <v>693</v>
      </c>
    </row>
    <row r="230" spans="1:5" x14ac:dyDescent="0.25">
      <c r="A230" s="1" t="s">
        <v>616</v>
      </c>
      <c r="B230" s="3">
        <v>188</v>
      </c>
      <c r="C230" s="4">
        <v>45884</v>
      </c>
      <c r="D230" s="11">
        <v>0.35</v>
      </c>
      <c r="E230" s="3" t="s">
        <v>840</v>
      </c>
    </row>
    <row r="231" spans="1:5" x14ac:dyDescent="0.25">
      <c r="A231" s="1" t="s">
        <v>616</v>
      </c>
      <c r="B231" s="3">
        <v>189</v>
      </c>
      <c r="C231" s="4">
        <v>45884</v>
      </c>
      <c r="D231" s="11">
        <v>0.35</v>
      </c>
      <c r="E231" s="3" t="s">
        <v>841</v>
      </c>
    </row>
    <row r="232" spans="1:5" x14ac:dyDescent="0.25">
      <c r="A232" s="1" t="s">
        <v>616</v>
      </c>
      <c r="B232" s="3">
        <v>190</v>
      </c>
      <c r="C232" s="4">
        <v>45884</v>
      </c>
      <c r="D232" s="11">
        <v>0.36</v>
      </c>
      <c r="E232" s="3" t="s">
        <v>842</v>
      </c>
    </row>
    <row r="233" spans="1:5" x14ac:dyDescent="0.25">
      <c r="A233" s="1" t="s">
        <v>616</v>
      </c>
      <c r="B233" s="3">
        <v>191</v>
      </c>
      <c r="C233" s="4">
        <v>45884</v>
      </c>
      <c r="D233" s="11">
        <v>0.35</v>
      </c>
      <c r="E233" s="3" t="s">
        <v>661</v>
      </c>
    </row>
    <row r="234" spans="1:5" x14ac:dyDescent="0.25">
      <c r="A234" s="1" t="s">
        <v>616</v>
      </c>
      <c r="B234" s="3">
        <v>192</v>
      </c>
      <c r="C234" s="4">
        <v>45884</v>
      </c>
      <c r="D234" s="11">
        <v>0.35</v>
      </c>
      <c r="E234" s="3" t="s">
        <v>566</v>
      </c>
    </row>
    <row r="235" spans="1:5" x14ac:dyDescent="0.25">
      <c r="A235" s="1" t="s">
        <v>616</v>
      </c>
      <c r="B235" s="3">
        <v>193</v>
      </c>
      <c r="C235" s="4">
        <v>45884</v>
      </c>
      <c r="D235" s="11">
        <v>0.34</v>
      </c>
      <c r="E235" s="3" t="s">
        <v>843</v>
      </c>
    </row>
    <row r="236" spans="1:5" x14ac:dyDescent="0.25">
      <c r="A236" s="1" t="s">
        <v>616</v>
      </c>
      <c r="B236" s="3">
        <v>194</v>
      </c>
      <c r="C236" s="4">
        <v>45884</v>
      </c>
      <c r="D236" s="11">
        <v>0.35</v>
      </c>
      <c r="E236" s="3" t="s">
        <v>844</v>
      </c>
    </row>
    <row r="237" spans="1:5" x14ac:dyDescent="0.25">
      <c r="A237" s="1" t="s">
        <v>616</v>
      </c>
      <c r="B237" s="3">
        <v>195</v>
      </c>
      <c r="C237" s="4">
        <v>45887</v>
      </c>
      <c r="D237" s="11">
        <v>0.36</v>
      </c>
      <c r="E237" s="3" t="s">
        <v>848</v>
      </c>
    </row>
    <row r="238" spans="1:5" x14ac:dyDescent="0.25">
      <c r="A238" s="1" t="s">
        <v>616</v>
      </c>
      <c r="B238" s="3">
        <v>196</v>
      </c>
      <c r="C238" s="4">
        <v>45887</v>
      </c>
      <c r="D238" s="11">
        <v>0.37</v>
      </c>
      <c r="E238" s="3" t="s">
        <v>849</v>
      </c>
    </row>
    <row r="239" spans="1:5" x14ac:dyDescent="0.25">
      <c r="A239" s="1" t="s">
        <v>616</v>
      </c>
      <c r="B239" s="3">
        <v>197</v>
      </c>
      <c r="C239" s="4">
        <v>45887</v>
      </c>
      <c r="D239" s="11">
        <v>0.37</v>
      </c>
      <c r="E239" s="3" t="s">
        <v>850</v>
      </c>
    </row>
    <row r="240" spans="1:5" x14ac:dyDescent="0.25">
      <c r="A240" s="1" t="s">
        <v>616</v>
      </c>
      <c r="B240" s="3">
        <v>198</v>
      </c>
      <c r="C240" s="4">
        <v>45887</v>
      </c>
      <c r="D240" s="11">
        <v>0.37</v>
      </c>
      <c r="E240" s="3" t="s">
        <v>851</v>
      </c>
    </row>
    <row r="241" spans="1:5" x14ac:dyDescent="0.25">
      <c r="A241" s="1" t="s">
        <v>616</v>
      </c>
      <c r="B241" s="3">
        <v>199</v>
      </c>
      <c r="C241" s="4">
        <v>45887</v>
      </c>
      <c r="D241" s="11">
        <v>0.36</v>
      </c>
      <c r="E241" s="3" t="s">
        <v>852</v>
      </c>
    </row>
    <row r="242" spans="1:5" x14ac:dyDescent="0.25">
      <c r="A242" s="1" t="s">
        <v>616</v>
      </c>
      <c r="B242" s="3">
        <v>200</v>
      </c>
      <c r="C242" s="4">
        <v>45887</v>
      </c>
      <c r="D242" s="11">
        <v>0.37</v>
      </c>
      <c r="E242" s="3" t="s">
        <v>853</v>
      </c>
    </row>
    <row r="243" spans="1:5" x14ac:dyDescent="0.25">
      <c r="A243" s="1" t="s">
        <v>616</v>
      </c>
      <c r="B243" s="3">
        <v>201</v>
      </c>
      <c r="C243" s="4">
        <v>45887</v>
      </c>
      <c r="D243" s="11">
        <v>0.37</v>
      </c>
      <c r="E243" s="3" t="s">
        <v>854</v>
      </c>
    </row>
    <row r="244" spans="1:5" x14ac:dyDescent="0.25">
      <c r="A244" s="1" t="s">
        <v>616</v>
      </c>
      <c r="B244" s="3">
        <v>202</v>
      </c>
      <c r="C244" s="4">
        <v>45887</v>
      </c>
      <c r="D244" s="11">
        <v>0.36</v>
      </c>
      <c r="E244" s="3" t="s">
        <v>855</v>
      </c>
    </row>
    <row r="245" spans="1:5" x14ac:dyDescent="0.25">
      <c r="A245" s="1" t="s">
        <v>616</v>
      </c>
      <c r="B245" s="3">
        <v>203</v>
      </c>
      <c r="C245" s="4">
        <v>45887</v>
      </c>
      <c r="D245" s="11">
        <v>0.36</v>
      </c>
      <c r="E245" s="3" t="s">
        <v>856</v>
      </c>
    </row>
    <row r="246" spans="1:5" x14ac:dyDescent="0.25">
      <c r="A246" s="1" t="s">
        <v>616</v>
      </c>
      <c r="B246" s="3">
        <v>204</v>
      </c>
      <c r="C246" s="4">
        <v>45887</v>
      </c>
      <c r="D246" s="11">
        <v>0.36</v>
      </c>
      <c r="E246" s="3" t="s">
        <v>551</v>
      </c>
    </row>
    <row r="247" spans="1:5" x14ac:dyDescent="0.25">
      <c r="A247" s="1" t="s">
        <v>616</v>
      </c>
      <c r="B247" s="3">
        <v>205</v>
      </c>
      <c r="C247" s="4">
        <v>45887</v>
      </c>
      <c r="D247" s="11">
        <v>0.36</v>
      </c>
      <c r="E247" s="3" t="s">
        <v>857</v>
      </c>
    </row>
    <row r="248" spans="1:5" x14ac:dyDescent="0.25">
      <c r="A248" s="1" t="s">
        <v>616</v>
      </c>
      <c r="B248" s="3">
        <v>206</v>
      </c>
      <c r="C248" s="4">
        <v>45887</v>
      </c>
      <c r="D248" s="11">
        <v>0.37</v>
      </c>
      <c r="E248" s="3" t="s">
        <v>858</v>
      </c>
    </row>
    <row r="249" spans="1:5" x14ac:dyDescent="0.25">
      <c r="A249" s="1" t="s">
        <v>616</v>
      </c>
      <c r="B249" s="3">
        <v>207</v>
      </c>
      <c r="C249" s="4">
        <v>45887</v>
      </c>
      <c r="D249" s="11">
        <v>0.36</v>
      </c>
      <c r="E249" s="3" t="s">
        <v>859</v>
      </c>
    </row>
    <row r="250" spans="1:5" x14ac:dyDescent="0.25">
      <c r="A250" s="1" t="s">
        <v>616</v>
      </c>
      <c r="B250" s="3">
        <v>208</v>
      </c>
      <c r="C250" s="4">
        <v>45887</v>
      </c>
      <c r="D250" s="11">
        <v>0.36</v>
      </c>
      <c r="E250" s="3" t="s">
        <v>860</v>
      </c>
    </row>
    <row r="251" spans="1:5" x14ac:dyDescent="0.25">
      <c r="A251" s="1" t="s">
        <v>616</v>
      </c>
      <c r="B251" s="3">
        <v>209</v>
      </c>
      <c r="C251" s="4">
        <v>45887</v>
      </c>
      <c r="D251" s="11">
        <v>0.37</v>
      </c>
      <c r="E251" s="3" t="s">
        <v>861</v>
      </c>
    </row>
    <row r="252" spans="1:5" x14ac:dyDescent="0.25">
      <c r="A252" s="1" t="s">
        <v>616</v>
      </c>
      <c r="B252" s="3">
        <v>210</v>
      </c>
      <c r="C252" s="4">
        <v>45887</v>
      </c>
      <c r="D252" s="11">
        <v>0.36</v>
      </c>
      <c r="E252" s="3" t="s">
        <v>862</v>
      </c>
    </row>
    <row r="253" spans="1:5" x14ac:dyDescent="0.25">
      <c r="A253" s="1" t="s">
        <v>616</v>
      </c>
      <c r="B253" s="3">
        <v>211</v>
      </c>
      <c r="C253" s="4">
        <v>45887</v>
      </c>
      <c r="D253" s="11">
        <v>0.36</v>
      </c>
      <c r="E253" s="3" t="s">
        <v>751</v>
      </c>
    </row>
    <row r="254" spans="1:5" x14ac:dyDescent="0.25">
      <c r="A254" s="1" t="s">
        <v>616</v>
      </c>
      <c r="B254" s="3">
        <v>212</v>
      </c>
      <c r="C254" s="4">
        <v>45887</v>
      </c>
      <c r="D254" s="11">
        <v>0.36</v>
      </c>
      <c r="E254" s="3" t="s">
        <v>863</v>
      </c>
    </row>
    <row r="255" spans="1:5" x14ac:dyDescent="0.25">
      <c r="A255" s="1" t="s">
        <v>616</v>
      </c>
      <c r="B255" s="3">
        <v>213</v>
      </c>
      <c r="C255" s="4">
        <v>45887</v>
      </c>
      <c r="D255" s="11">
        <v>0.6</v>
      </c>
      <c r="E255" s="3" t="s">
        <v>677</v>
      </c>
    </row>
    <row r="256" spans="1:5" x14ac:dyDescent="0.25">
      <c r="A256" s="1" t="s">
        <v>616</v>
      </c>
      <c r="B256" s="3">
        <v>214</v>
      </c>
      <c r="C256" s="4">
        <v>45887</v>
      </c>
      <c r="D256" s="11">
        <v>0.35</v>
      </c>
      <c r="E256" s="3" t="s">
        <v>849</v>
      </c>
    </row>
    <row r="257" spans="1:5" x14ac:dyDescent="0.25">
      <c r="A257" s="1" t="s">
        <v>616</v>
      </c>
      <c r="B257" s="3">
        <v>215</v>
      </c>
      <c r="C257" s="4">
        <v>45887</v>
      </c>
      <c r="D257" s="11">
        <v>0.37</v>
      </c>
      <c r="E257" s="3" t="s">
        <v>782</v>
      </c>
    </row>
    <row r="258" spans="1:5" x14ac:dyDescent="0.25">
      <c r="A258" s="1" t="s">
        <v>616</v>
      </c>
      <c r="B258" s="3">
        <v>216</v>
      </c>
      <c r="C258" s="4">
        <v>45887</v>
      </c>
      <c r="D258" s="11">
        <v>0.36</v>
      </c>
      <c r="E258" s="3" t="s">
        <v>864</v>
      </c>
    </row>
    <row r="259" spans="1:5" x14ac:dyDescent="0.25">
      <c r="A259" s="1" t="s">
        <v>616</v>
      </c>
      <c r="B259" s="3">
        <v>217</v>
      </c>
      <c r="C259" s="4">
        <v>45887</v>
      </c>
      <c r="D259" s="11">
        <v>0.36</v>
      </c>
      <c r="E259" s="3" t="s">
        <v>865</v>
      </c>
    </row>
    <row r="260" spans="1:5" x14ac:dyDescent="0.25">
      <c r="A260" s="1" t="s">
        <v>616</v>
      </c>
      <c r="B260" s="3">
        <v>218</v>
      </c>
      <c r="C260" s="4">
        <v>45887</v>
      </c>
      <c r="D260" s="11">
        <v>0.36</v>
      </c>
      <c r="E260" s="3" t="s">
        <v>866</v>
      </c>
    </row>
    <row r="261" spans="1:5" x14ac:dyDescent="0.25">
      <c r="A261" s="1" t="s">
        <v>616</v>
      </c>
      <c r="B261" s="3">
        <v>219</v>
      </c>
      <c r="C261" s="4">
        <v>45887</v>
      </c>
      <c r="D261" s="11">
        <v>0.35</v>
      </c>
      <c r="E261" s="3" t="s">
        <v>855</v>
      </c>
    </row>
    <row r="262" spans="1:5" x14ac:dyDescent="0.25">
      <c r="A262" s="1" t="s">
        <v>616</v>
      </c>
      <c r="B262" s="3">
        <v>220</v>
      </c>
      <c r="C262" s="4">
        <v>45887</v>
      </c>
      <c r="D262" s="11">
        <v>0.35</v>
      </c>
      <c r="E262" s="3" t="s">
        <v>867</v>
      </c>
    </row>
    <row r="263" spans="1:5" x14ac:dyDescent="0.25">
      <c r="A263" s="1" t="s">
        <v>616</v>
      </c>
      <c r="B263" s="3">
        <v>221</v>
      </c>
      <c r="C263" s="4">
        <v>45887</v>
      </c>
      <c r="D263" s="11">
        <v>0.36</v>
      </c>
      <c r="E263" s="3" t="s">
        <v>551</v>
      </c>
    </row>
    <row r="264" spans="1:5" x14ac:dyDescent="0.25">
      <c r="A264" s="1" t="s">
        <v>616</v>
      </c>
      <c r="B264" s="3">
        <v>222</v>
      </c>
      <c r="C264" s="4">
        <v>45887</v>
      </c>
      <c r="D264" s="11">
        <v>0.35</v>
      </c>
      <c r="E264" s="3" t="s">
        <v>868</v>
      </c>
    </row>
    <row r="265" spans="1:5" x14ac:dyDescent="0.25">
      <c r="A265" s="1" t="s">
        <v>616</v>
      </c>
      <c r="B265" s="3">
        <v>223</v>
      </c>
      <c r="C265" s="4">
        <v>45887</v>
      </c>
      <c r="D265" s="11">
        <v>0.35</v>
      </c>
      <c r="E265" s="3" t="s">
        <v>701</v>
      </c>
    </row>
    <row r="266" spans="1:5" x14ac:dyDescent="0.25">
      <c r="A266" s="1" t="s">
        <v>361</v>
      </c>
      <c r="B266" s="3">
        <v>224</v>
      </c>
      <c r="C266" s="4">
        <v>45894</v>
      </c>
      <c r="D266" s="11">
        <v>0.25</v>
      </c>
      <c r="E266" s="3" t="s">
        <v>869</v>
      </c>
    </row>
    <row r="267" spans="1:5" x14ac:dyDescent="0.25">
      <c r="A267" s="1" t="s">
        <v>361</v>
      </c>
      <c r="B267" s="3">
        <v>225</v>
      </c>
      <c r="C267" s="4">
        <v>45894</v>
      </c>
      <c r="D267" s="11">
        <v>0.26</v>
      </c>
      <c r="E267" s="3" t="s">
        <v>870</v>
      </c>
    </row>
    <row r="268" spans="1:5" x14ac:dyDescent="0.25">
      <c r="A268" s="1" t="s">
        <v>361</v>
      </c>
      <c r="B268" s="3">
        <v>226</v>
      </c>
      <c r="C268" s="4">
        <v>45894</v>
      </c>
      <c r="D268" s="11">
        <v>0.26</v>
      </c>
      <c r="E268" s="3" t="s">
        <v>871</v>
      </c>
    </row>
    <row r="269" spans="1:5" x14ac:dyDescent="0.25">
      <c r="A269" s="1" t="s">
        <v>361</v>
      </c>
      <c r="B269" s="3">
        <v>227</v>
      </c>
      <c r="C269" s="4">
        <v>45894</v>
      </c>
      <c r="D269" s="11">
        <v>0.25</v>
      </c>
      <c r="E269" s="3" t="s">
        <v>872</v>
      </c>
    </row>
    <row r="270" spans="1:5" x14ac:dyDescent="0.25">
      <c r="A270" s="1" t="s">
        <v>361</v>
      </c>
      <c r="B270" s="3">
        <v>228</v>
      </c>
      <c r="C270" s="4">
        <v>45894</v>
      </c>
      <c r="D270" s="11">
        <v>0.25</v>
      </c>
      <c r="E270" s="3" t="s">
        <v>873</v>
      </c>
    </row>
    <row r="271" spans="1:5" x14ac:dyDescent="0.25">
      <c r="A271" s="1" t="s">
        <v>412</v>
      </c>
      <c r="B271" s="3">
        <v>229</v>
      </c>
      <c r="C271" s="4">
        <v>45894</v>
      </c>
      <c r="D271" s="11">
        <v>0.26</v>
      </c>
      <c r="E271" s="3" t="s">
        <v>874</v>
      </c>
    </row>
    <row r="272" spans="1:5" x14ac:dyDescent="0.25">
      <c r="A272" s="1" t="s">
        <v>366</v>
      </c>
      <c r="B272" s="3">
        <v>230</v>
      </c>
      <c r="C272" s="4">
        <v>45894</v>
      </c>
      <c r="D272" s="11">
        <v>0.3</v>
      </c>
      <c r="E272" s="3" t="s">
        <v>565</v>
      </c>
    </row>
    <row r="273" spans="1:5" x14ac:dyDescent="0.25">
      <c r="A273" s="1" t="s">
        <v>395</v>
      </c>
      <c r="B273" s="3">
        <v>231</v>
      </c>
      <c r="C273" s="4">
        <v>45894</v>
      </c>
      <c r="D273" s="11">
        <v>0.26</v>
      </c>
      <c r="E273" s="3" t="s">
        <v>502</v>
      </c>
    </row>
    <row r="274" spans="1:5" x14ac:dyDescent="0.25">
      <c r="A274" s="1" t="s">
        <v>399</v>
      </c>
      <c r="B274" s="3">
        <v>232</v>
      </c>
      <c r="C274" s="4">
        <v>45903</v>
      </c>
      <c r="D274" s="11">
        <v>0.3</v>
      </c>
      <c r="E274" s="3" t="s">
        <v>887</v>
      </c>
    </row>
    <row r="275" spans="1:5" x14ac:dyDescent="0.25">
      <c r="A275" s="1" t="s">
        <v>374</v>
      </c>
      <c r="B275" s="3">
        <v>233</v>
      </c>
      <c r="C275" s="4">
        <v>45903</v>
      </c>
      <c r="D275" s="11">
        <v>0.3</v>
      </c>
      <c r="E275" s="3" t="s">
        <v>502</v>
      </c>
    </row>
    <row r="276" spans="1:5" x14ac:dyDescent="0.25">
      <c r="A276" s="1" t="s">
        <v>362</v>
      </c>
      <c r="B276" s="3">
        <v>234</v>
      </c>
      <c r="C276" s="4">
        <v>45905</v>
      </c>
      <c r="D276" s="11">
        <v>0.25</v>
      </c>
      <c r="E276" s="3" t="s">
        <v>888</v>
      </c>
    </row>
    <row r="277" spans="1:5" x14ac:dyDescent="0.25">
      <c r="A277" s="1" t="s">
        <v>361</v>
      </c>
      <c r="B277" s="3">
        <v>235</v>
      </c>
      <c r="C277" s="4">
        <v>45912</v>
      </c>
      <c r="D277" s="11">
        <v>0.25</v>
      </c>
      <c r="E277" s="3" t="s">
        <v>889</v>
      </c>
    </row>
    <row r="278" spans="1:5" x14ac:dyDescent="0.25">
      <c r="A278" s="1" t="s">
        <v>361</v>
      </c>
      <c r="B278" s="3">
        <v>236</v>
      </c>
      <c r="C278" s="4">
        <v>45912</v>
      </c>
      <c r="D278" s="11">
        <v>0.24</v>
      </c>
      <c r="E278" s="3" t="s">
        <v>890</v>
      </c>
    </row>
    <row r="279" spans="1:5" x14ac:dyDescent="0.25">
      <c r="A279" s="1" t="s">
        <v>361</v>
      </c>
      <c r="B279" s="3">
        <v>237</v>
      </c>
      <c r="C279" s="4">
        <v>45912</v>
      </c>
      <c r="D279" s="11">
        <v>0.25</v>
      </c>
      <c r="E279" s="3" t="s">
        <v>891</v>
      </c>
    </row>
    <row r="280" spans="1:5" x14ac:dyDescent="0.25">
      <c r="A280" s="1" t="s">
        <v>361</v>
      </c>
      <c r="B280" s="3">
        <v>238</v>
      </c>
      <c r="C280" s="4">
        <v>45912</v>
      </c>
      <c r="D280" s="11">
        <v>0.25</v>
      </c>
      <c r="E280" s="3" t="s">
        <v>892</v>
      </c>
    </row>
    <row r="281" spans="1:5" x14ac:dyDescent="0.25">
      <c r="A281" s="1" t="s">
        <v>361</v>
      </c>
      <c r="B281" s="3">
        <v>239</v>
      </c>
      <c r="C281" s="4">
        <v>45912</v>
      </c>
      <c r="D281" s="11">
        <v>0.25</v>
      </c>
      <c r="E281" s="3" t="s">
        <v>893</v>
      </c>
    </row>
    <row r="282" spans="1:5" x14ac:dyDescent="0.25">
      <c r="A282" s="1" t="s">
        <v>361</v>
      </c>
      <c r="B282" s="3">
        <v>240</v>
      </c>
      <c r="C282" s="4">
        <v>45912</v>
      </c>
      <c r="D282" s="11">
        <v>0.25</v>
      </c>
      <c r="E282" s="3" t="s">
        <v>894</v>
      </c>
    </row>
    <row r="283" spans="1:5" x14ac:dyDescent="0.25">
      <c r="A283" s="1" t="s">
        <v>361</v>
      </c>
      <c r="B283" s="3">
        <v>241</v>
      </c>
      <c r="C283" s="4">
        <v>45912</v>
      </c>
      <c r="D283" s="11">
        <v>0.25</v>
      </c>
      <c r="E283" s="3" t="s">
        <v>895</v>
      </c>
    </row>
    <row r="284" spans="1:5" x14ac:dyDescent="0.25">
      <c r="A284" s="1" t="s">
        <v>362</v>
      </c>
      <c r="B284" s="3">
        <v>242</v>
      </c>
      <c r="C284" s="4">
        <v>45923</v>
      </c>
      <c r="D284" s="11">
        <v>0.26</v>
      </c>
      <c r="E284" s="3" t="s">
        <v>897</v>
      </c>
    </row>
    <row r="285" spans="1:5" x14ac:dyDescent="0.25">
      <c r="A285" s="1" t="s">
        <v>361</v>
      </c>
      <c r="B285" s="3">
        <v>243</v>
      </c>
      <c r="C285" s="4">
        <v>45926</v>
      </c>
      <c r="D285" s="11">
        <v>0.25</v>
      </c>
      <c r="E285" s="3" t="s">
        <v>705</v>
      </c>
    </row>
    <row r="286" spans="1:5" x14ac:dyDescent="0.25">
      <c r="A286" s="1" t="s">
        <v>404</v>
      </c>
      <c r="B286" s="3">
        <v>244</v>
      </c>
      <c r="C286" s="4">
        <v>45926</v>
      </c>
      <c r="D286" s="11">
        <v>0.28000000000000003</v>
      </c>
      <c r="E286" s="3" t="s">
        <v>898</v>
      </c>
    </row>
    <row r="287" spans="1:5" x14ac:dyDescent="0.25">
      <c r="A287" s="1" t="s">
        <v>361</v>
      </c>
      <c r="B287" s="3">
        <v>246</v>
      </c>
      <c r="C287" s="4">
        <v>45929</v>
      </c>
      <c r="D287" s="11">
        <v>0.25</v>
      </c>
      <c r="E287" s="3" t="s">
        <v>899</v>
      </c>
    </row>
    <row r="288" spans="1:5" x14ac:dyDescent="0.25">
      <c r="A288" s="1" t="s">
        <v>361</v>
      </c>
      <c r="B288" s="3">
        <v>247</v>
      </c>
      <c r="C288" s="4">
        <v>45929</v>
      </c>
      <c r="D288" s="11">
        <v>0.25</v>
      </c>
      <c r="E288" s="3" t="s">
        <v>900</v>
      </c>
    </row>
    <row r="289" spans="1:5" x14ac:dyDescent="0.25">
      <c r="A289" s="1" t="s">
        <v>361</v>
      </c>
      <c r="B289" s="3">
        <v>248</v>
      </c>
      <c r="C289" s="4">
        <v>45929</v>
      </c>
      <c r="D289" s="11">
        <v>0.25</v>
      </c>
      <c r="E289" s="3" t="s">
        <v>901</v>
      </c>
    </row>
    <row r="290" spans="1:5" x14ac:dyDescent="0.25">
      <c r="A290" s="1" t="s">
        <v>361</v>
      </c>
      <c r="B290" s="3">
        <v>249</v>
      </c>
      <c r="C290" s="4">
        <v>45929</v>
      </c>
      <c r="D290" s="11">
        <v>0.25</v>
      </c>
      <c r="E290" s="3">
        <v>0.53</v>
      </c>
    </row>
    <row r="291" spans="1:5" x14ac:dyDescent="0.25">
      <c r="A291" s="1" t="s">
        <v>361</v>
      </c>
      <c r="B291" s="3">
        <v>250</v>
      </c>
      <c r="C291" s="4">
        <v>45929</v>
      </c>
      <c r="D291" s="11">
        <v>0.25</v>
      </c>
      <c r="E291" s="3" t="s">
        <v>902</v>
      </c>
    </row>
    <row r="292" spans="1:5" x14ac:dyDescent="0.25">
      <c r="A292" s="1" t="s">
        <v>361</v>
      </c>
      <c r="B292" s="3">
        <v>251</v>
      </c>
      <c r="C292" s="4">
        <v>45929</v>
      </c>
      <c r="D292" s="11">
        <v>0.26</v>
      </c>
      <c r="E292" s="3" t="s">
        <v>903</v>
      </c>
    </row>
    <row r="293" spans="1:5" x14ac:dyDescent="0.25">
      <c r="A293" s="1" t="s">
        <v>361</v>
      </c>
      <c r="B293" s="3">
        <v>252</v>
      </c>
      <c r="C293" s="4">
        <v>45929</v>
      </c>
      <c r="D293" s="11">
        <v>0.25</v>
      </c>
      <c r="E293" s="3" t="s">
        <v>560</v>
      </c>
    </row>
    <row r="294" spans="1:5" x14ac:dyDescent="0.25">
      <c r="A294" s="1" t="s">
        <v>904</v>
      </c>
      <c r="B294" s="3">
        <v>253</v>
      </c>
      <c r="C294" s="4">
        <v>45929</v>
      </c>
      <c r="D294" s="11">
        <v>0.25</v>
      </c>
      <c r="E294" s="3" t="s">
        <v>641</v>
      </c>
    </row>
    <row r="295" spans="1:5" x14ac:dyDescent="0.25">
      <c r="A295" s="1" t="s">
        <v>905</v>
      </c>
      <c r="B295" s="3">
        <v>254</v>
      </c>
      <c r="C295" s="4">
        <v>45929</v>
      </c>
      <c r="D295" s="11">
        <v>0.25</v>
      </c>
      <c r="E295" s="3" t="s">
        <v>641</v>
      </c>
    </row>
    <row r="296" spans="1:5" x14ac:dyDescent="0.25">
      <c r="A296" s="1"/>
      <c r="B296" s="3"/>
      <c r="C296" s="3"/>
      <c r="D296" s="11"/>
      <c r="E296" s="3"/>
    </row>
    <row r="297" spans="1:5" x14ac:dyDescent="0.25">
      <c r="A297" s="1"/>
      <c r="B297" s="3"/>
      <c r="C297" s="3"/>
      <c r="D297" s="11"/>
      <c r="E297" s="3"/>
    </row>
    <row r="298" spans="1:5" x14ac:dyDescent="0.25">
      <c r="A298" s="1"/>
      <c r="B298" s="3"/>
      <c r="C298" s="3"/>
      <c r="D298" s="11"/>
      <c r="E298" s="3"/>
    </row>
    <row r="299" spans="1:5" x14ac:dyDescent="0.25">
      <c r="A299" s="1"/>
      <c r="B299" s="3"/>
      <c r="C299" s="3"/>
      <c r="D299" s="11"/>
      <c r="E299" s="3"/>
    </row>
    <row r="300" spans="1:5" x14ac:dyDescent="0.25">
      <c r="A300" s="1"/>
      <c r="B300" s="3"/>
      <c r="C300" s="3"/>
      <c r="D300" s="11"/>
      <c r="E300" s="3"/>
    </row>
    <row r="301" spans="1:5" x14ac:dyDescent="0.25">
      <c r="A301" s="1"/>
      <c r="B301" s="3"/>
      <c r="C301" s="3"/>
      <c r="D301" s="11"/>
      <c r="E301" s="3"/>
    </row>
    <row r="302" spans="1:5" x14ac:dyDescent="0.25">
      <c r="A302" s="1"/>
      <c r="B302" s="3"/>
      <c r="C302" s="3"/>
      <c r="D302" s="11"/>
      <c r="E302" s="3"/>
    </row>
    <row r="303" spans="1:5" x14ac:dyDescent="0.25">
      <c r="A303" s="1"/>
      <c r="B303" s="3"/>
      <c r="C303" s="3"/>
      <c r="D303" s="11"/>
      <c r="E303" s="3"/>
    </row>
    <row r="304" spans="1:5" x14ac:dyDescent="0.25">
      <c r="A304" s="1"/>
      <c r="B304" s="3"/>
      <c r="C304" s="3"/>
      <c r="D304" s="11"/>
      <c r="E304" s="3"/>
    </row>
    <row r="305" spans="1:5" x14ac:dyDescent="0.25">
      <c r="A305" s="1"/>
      <c r="B305" s="3"/>
      <c r="C305" s="3"/>
      <c r="D305" s="11"/>
      <c r="E305" s="3"/>
    </row>
    <row r="306" spans="1:5" x14ac:dyDescent="0.25">
      <c r="A306" s="1"/>
      <c r="B306" s="3"/>
      <c r="C306" s="3"/>
      <c r="D306" s="11"/>
      <c r="E306" s="3"/>
    </row>
    <row r="307" spans="1:5" x14ac:dyDescent="0.25">
      <c r="A307" s="1"/>
      <c r="B307" s="3"/>
      <c r="C307" s="3"/>
      <c r="D307" s="11"/>
      <c r="E307" s="3"/>
    </row>
    <row r="308" spans="1:5" x14ac:dyDescent="0.25">
      <c r="A308" s="1"/>
      <c r="B308" s="3"/>
      <c r="C308" s="3"/>
      <c r="D308" s="11"/>
      <c r="E308" s="3"/>
    </row>
    <row r="309" spans="1:5" x14ac:dyDescent="0.25">
      <c r="A309" s="1"/>
      <c r="B309" s="3"/>
      <c r="C309" s="3"/>
      <c r="D309" s="11"/>
      <c r="E309" s="3"/>
    </row>
    <row r="310" spans="1:5" x14ac:dyDescent="0.25">
      <c r="A310" s="1"/>
      <c r="B310" s="3"/>
      <c r="C310" s="3"/>
      <c r="D310" s="11"/>
      <c r="E310" s="3"/>
    </row>
    <row r="311" spans="1:5" x14ac:dyDescent="0.25">
      <c r="A311" s="1"/>
      <c r="B311" s="3"/>
      <c r="C311" s="3"/>
      <c r="D311" s="11"/>
      <c r="E311" s="3"/>
    </row>
    <row r="312" spans="1:5" x14ac:dyDescent="0.25">
      <c r="A312" s="1"/>
      <c r="B312" s="3"/>
      <c r="C312" s="3"/>
      <c r="D312" s="11"/>
      <c r="E312" s="3"/>
    </row>
    <row r="313" spans="1:5" x14ac:dyDescent="0.25">
      <c r="A313" s="1"/>
      <c r="B313" s="3"/>
      <c r="C313" s="3"/>
      <c r="D313" s="11"/>
      <c r="E313" s="3"/>
    </row>
    <row r="314" spans="1:5" x14ac:dyDescent="0.25">
      <c r="A314" s="1"/>
      <c r="B314" s="3"/>
      <c r="C314" s="3"/>
      <c r="D314" s="11"/>
      <c r="E314" s="3"/>
    </row>
    <row r="315" spans="1:5" x14ac:dyDescent="0.25">
      <c r="A315" s="1"/>
      <c r="B315" s="3"/>
      <c r="C315" s="3"/>
      <c r="D315" s="11"/>
      <c r="E315" s="3"/>
    </row>
    <row r="316" spans="1:5" x14ac:dyDescent="0.25">
      <c r="A316" s="1"/>
      <c r="B316" s="3"/>
      <c r="C316" s="3"/>
      <c r="D316" s="11"/>
      <c r="E316" s="3"/>
    </row>
    <row r="317" spans="1:5" x14ac:dyDescent="0.25">
      <c r="A317" s="1"/>
      <c r="B317" s="3"/>
      <c r="C317" s="3"/>
      <c r="D317" s="11"/>
      <c r="E317" s="3"/>
    </row>
    <row r="318" spans="1:5" x14ac:dyDescent="0.25">
      <c r="A318" s="1"/>
      <c r="B318" s="3"/>
      <c r="C318" s="3"/>
      <c r="D318" s="11"/>
      <c r="E318" s="3"/>
    </row>
    <row r="319" spans="1:5" x14ac:dyDescent="0.25">
      <c r="A319" s="1"/>
      <c r="B319" s="3"/>
      <c r="C319" s="3"/>
      <c r="D319" s="11"/>
      <c r="E319" s="3"/>
    </row>
    <row r="320" spans="1:5" x14ac:dyDescent="0.25">
      <c r="A320" s="1"/>
      <c r="B320" s="3"/>
      <c r="C320" s="3"/>
      <c r="D320" s="11"/>
      <c r="E320" s="3"/>
    </row>
    <row r="321" spans="1:5" x14ac:dyDescent="0.25">
      <c r="A321" s="1"/>
      <c r="B321" s="3"/>
      <c r="C321" s="3"/>
      <c r="D321" s="11"/>
      <c r="E321" s="3"/>
    </row>
    <row r="322" spans="1:5" x14ac:dyDescent="0.25">
      <c r="A322" s="1"/>
      <c r="B322" s="3"/>
      <c r="C322" s="3"/>
      <c r="D322" s="11"/>
      <c r="E322" s="3"/>
    </row>
    <row r="323" spans="1:5" x14ac:dyDescent="0.25">
      <c r="A323" s="1"/>
      <c r="B323" s="3"/>
      <c r="C323" s="3"/>
      <c r="D323" s="11"/>
      <c r="E323" s="3"/>
    </row>
    <row r="324" spans="1:5" x14ac:dyDescent="0.25">
      <c r="A324" s="1"/>
      <c r="B324" s="3"/>
      <c r="C324" s="3"/>
      <c r="D324" s="11"/>
      <c r="E324" s="3"/>
    </row>
    <row r="325" spans="1:5" x14ac:dyDescent="0.25">
      <c r="A325" s="1"/>
      <c r="B325" s="3"/>
      <c r="C325" s="3"/>
      <c r="D325" s="11"/>
      <c r="E325" s="3"/>
    </row>
    <row r="326" spans="1:5" x14ac:dyDescent="0.25">
      <c r="A326" s="1"/>
      <c r="B326" s="3"/>
      <c r="C326" s="3"/>
      <c r="D326" s="11"/>
      <c r="E326" s="3"/>
    </row>
    <row r="327" spans="1:5" x14ac:dyDescent="0.25">
      <c r="A327" s="1"/>
      <c r="B327" s="3"/>
      <c r="C327" s="3"/>
      <c r="D327" s="11"/>
      <c r="E327" s="3"/>
    </row>
    <row r="328" spans="1:5" x14ac:dyDescent="0.25">
      <c r="A328" s="1"/>
      <c r="B328" s="3"/>
      <c r="C328" s="3"/>
      <c r="D328" s="11"/>
      <c r="E328" s="3"/>
    </row>
    <row r="329" spans="1:5" x14ac:dyDescent="0.25">
      <c r="A329" s="1"/>
      <c r="B329" s="3"/>
      <c r="C329" s="3"/>
      <c r="D329" s="11"/>
      <c r="E329" s="3"/>
    </row>
    <row r="330" spans="1:5" x14ac:dyDescent="0.25">
      <c r="A330" s="1"/>
      <c r="B330" s="3"/>
      <c r="C330" s="3"/>
      <c r="D330" s="11"/>
      <c r="E330" s="3"/>
    </row>
    <row r="331" spans="1:5" x14ac:dyDescent="0.25">
      <c r="A331" s="1"/>
      <c r="B331" s="3"/>
      <c r="C331" s="3"/>
      <c r="D331" s="11"/>
      <c r="E331" s="3"/>
    </row>
    <row r="332" spans="1:5" x14ac:dyDescent="0.25">
      <c r="A332" s="1"/>
      <c r="B332" s="3"/>
      <c r="C332" s="3"/>
      <c r="D332" s="11"/>
      <c r="E332" s="3"/>
    </row>
    <row r="333" spans="1:5" x14ac:dyDescent="0.25">
      <c r="A333" s="1"/>
      <c r="B333" s="3"/>
      <c r="C333" s="3"/>
      <c r="D333" s="11"/>
      <c r="E333" s="3"/>
    </row>
    <row r="334" spans="1:5" x14ac:dyDescent="0.25">
      <c r="A334" s="1"/>
      <c r="B334" s="3"/>
      <c r="C334" s="3"/>
      <c r="D334" s="11"/>
      <c r="E334" s="3"/>
    </row>
    <row r="335" spans="1:5" x14ac:dyDescent="0.25">
      <c r="A335" s="1"/>
      <c r="B335" s="3"/>
      <c r="C335" s="3"/>
      <c r="D335" s="11"/>
      <c r="E335" s="3"/>
    </row>
    <row r="336" spans="1:5" x14ac:dyDescent="0.25">
      <c r="A336" s="1"/>
      <c r="B336" s="3"/>
      <c r="C336" s="3"/>
      <c r="D336" s="11"/>
      <c r="E336" s="3"/>
    </row>
    <row r="337" spans="1:5" x14ac:dyDescent="0.25">
      <c r="A337" s="1"/>
      <c r="B337" s="3"/>
      <c r="C337" s="3"/>
      <c r="D337" s="11"/>
      <c r="E337" s="3"/>
    </row>
    <row r="338" spans="1:5" x14ac:dyDescent="0.25">
      <c r="A338" s="1"/>
      <c r="B338" s="3"/>
      <c r="C338" s="3"/>
      <c r="D338" s="11"/>
      <c r="E338" s="3"/>
    </row>
    <row r="339" spans="1:5" x14ac:dyDescent="0.25">
      <c r="A339" s="1"/>
      <c r="B339" s="3"/>
      <c r="C339" s="3"/>
      <c r="D339" s="11"/>
      <c r="E339" s="3"/>
    </row>
    <row r="340" spans="1:5" x14ac:dyDescent="0.25">
      <c r="A340" s="1"/>
      <c r="B340" s="3"/>
      <c r="C340" s="3"/>
      <c r="D340" s="11"/>
      <c r="E340" s="3"/>
    </row>
    <row r="341" spans="1:5" x14ac:dyDescent="0.25">
      <c r="A341" s="1"/>
      <c r="B341" s="3"/>
      <c r="C341" s="3"/>
      <c r="D341" s="11"/>
      <c r="E341" s="3"/>
    </row>
    <row r="342" spans="1:5" x14ac:dyDescent="0.25">
      <c r="A342" s="1"/>
      <c r="B342" s="3"/>
      <c r="C342" s="3"/>
      <c r="D342" s="11"/>
      <c r="E342" s="3"/>
    </row>
    <row r="343" spans="1:5" x14ac:dyDescent="0.25">
      <c r="A343" s="1"/>
      <c r="B343" s="3"/>
      <c r="C343" s="3"/>
      <c r="D343" s="11"/>
      <c r="E343" s="3"/>
    </row>
    <row r="344" spans="1:5" x14ac:dyDescent="0.25">
      <c r="A344" s="1"/>
      <c r="B344" s="3"/>
      <c r="C344" s="3"/>
      <c r="D344" s="11"/>
      <c r="E344" s="3"/>
    </row>
    <row r="345" spans="1:5" x14ac:dyDescent="0.25">
      <c r="A345" s="1"/>
      <c r="B345" s="3"/>
      <c r="C345" s="3"/>
      <c r="D345" s="11"/>
      <c r="E345" s="3"/>
    </row>
    <row r="346" spans="1:5" x14ac:dyDescent="0.25">
      <c r="A346" s="1"/>
      <c r="B346" s="3"/>
      <c r="C346" s="3"/>
      <c r="D346" s="11"/>
      <c r="E346" s="3"/>
    </row>
    <row r="347" spans="1:5" x14ac:dyDescent="0.25">
      <c r="A347" s="1"/>
      <c r="B347" s="3"/>
      <c r="C347" s="3"/>
      <c r="D347" s="11"/>
      <c r="E347" s="3"/>
    </row>
    <row r="348" spans="1:5" x14ac:dyDescent="0.25">
      <c r="A348" s="1"/>
      <c r="B348" s="3"/>
      <c r="C348" s="3"/>
      <c r="D348" s="11"/>
      <c r="E348" s="3"/>
    </row>
    <row r="349" spans="1:5" x14ac:dyDescent="0.25">
      <c r="A349" s="1"/>
      <c r="B349" s="3"/>
      <c r="C349" s="3"/>
      <c r="D349" s="11"/>
      <c r="E349" s="3"/>
    </row>
    <row r="350" spans="1:5" x14ac:dyDescent="0.25">
      <c r="A350" s="1"/>
      <c r="B350" s="3"/>
      <c r="C350" s="3"/>
      <c r="D350" s="11"/>
      <c r="E350" s="3"/>
    </row>
    <row r="351" spans="1:5" x14ac:dyDescent="0.25">
      <c r="A351" s="1"/>
      <c r="B351" s="3"/>
      <c r="C351" s="3"/>
      <c r="D351" s="11"/>
      <c r="E351" s="3"/>
    </row>
    <row r="352" spans="1:5" x14ac:dyDescent="0.25">
      <c r="A352" s="1"/>
      <c r="B352" s="3"/>
      <c r="C352" s="3"/>
      <c r="D352" s="11"/>
      <c r="E352" s="3"/>
    </row>
    <row r="353" spans="1:5" x14ac:dyDescent="0.25">
      <c r="A353" s="1"/>
      <c r="B353" s="3"/>
      <c r="C353" s="3"/>
      <c r="D353" s="11"/>
      <c r="E353" s="3"/>
    </row>
    <row r="354" spans="1:5" x14ac:dyDescent="0.25">
      <c r="A354" s="1"/>
      <c r="B354" s="3"/>
      <c r="C354" s="3"/>
      <c r="D354" s="11"/>
      <c r="E354" s="3"/>
    </row>
    <row r="355" spans="1:5" x14ac:dyDescent="0.25">
      <c r="A355" s="1"/>
      <c r="B355" s="3"/>
      <c r="C355" s="3"/>
      <c r="D355" s="11"/>
      <c r="E355" s="3"/>
    </row>
    <row r="356" spans="1:5" x14ac:dyDescent="0.25">
      <c r="A356" s="1"/>
      <c r="B356" s="3"/>
      <c r="C356" s="3"/>
      <c r="D356" s="11"/>
      <c r="E356" s="3"/>
    </row>
    <row r="357" spans="1:5" x14ac:dyDescent="0.25">
      <c r="A357" s="1"/>
      <c r="B357" s="3"/>
      <c r="C357" s="3"/>
      <c r="D357" s="11"/>
      <c r="E357" s="3"/>
    </row>
    <row r="358" spans="1:5" x14ac:dyDescent="0.25">
      <c r="A358" s="1"/>
      <c r="B358" s="3"/>
      <c r="C358" s="3"/>
      <c r="D358" s="11"/>
      <c r="E358" s="3"/>
    </row>
    <row r="359" spans="1:5" x14ac:dyDescent="0.25">
      <c r="A359" s="1"/>
      <c r="B359" s="3"/>
      <c r="C359" s="3"/>
      <c r="D359" s="11"/>
      <c r="E359" s="3"/>
    </row>
    <row r="360" spans="1:5" x14ac:dyDescent="0.25">
      <c r="A360" s="1"/>
      <c r="B360" s="3"/>
      <c r="C360" s="3"/>
      <c r="D360" s="11"/>
      <c r="E360" s="3"/>
    </row>
    <row r="361" spans="1:5" x14ac:dyDescent="0.25">
      <c r="A361" s="1"/>
      <c r="B361" s="3"/>
      <c r="C361" s="3"/>
      <c r="D361" s="11"/>
      <c r="E361" s="3"/>
    </row>
    <row r="362" spans="1:5" x14ac:dyDescent="0.25">
      <c r="A362" s="1"/>
      <c r="B362" s="3"/>
      <c r="C362" s="3"/>
      <c r="D362" s="11"/>
      <c r="E362" s="3"/>
    </row>
    <row r="363" spans="1:5" x14ac:dyDescent="0.25">
      <c r="A363" s="1"/>
      <c r="B363" s="3"/>
      <c r="C363" s="3"/>
      <c r="D363" s="11"/>
      <c r="E363" s="3"/>
    </row>
    <row r="364" spans="1:5" x14ac:dyDescent="0.25">
      <c r="A364" s="1"/>
      <c r="B364" s="3"/>
      <c r="C364" s="3"/>
      <c r="D364" s="11"/>
      <c r="E364" s="3"/>
    </row>
    <row r="365" spans="1:5" x14ac:dyDescent="0.25">
      <c r="A365" s="1"/>
      <c r="B365" s="3"/>
      <c r="C365" s="3"/>
      <c r="D365" s="11"/>
      <c r="E365" s="3"/>
    </row>
    <row r="366" spans="1:5" x14ac:dyDescent="0.25">
      <c r="A366" s="1"/>
      <c r="B366" s="3"/>
      <c r="C366" s="3"/>
      <c r="D366" s="11"/>
      <c r="E366" s="3"/>
    </row>
    <row r="367" spans="1:5" x14ac:dyDescent="0.25">
      <c r="A367" s="1"/>
      <c r="B367" s="3"/>
      <c r="C367" s="3"/>
      <c r="D367" s="11"/>
      <c r="E367" s="3"/>
    </row>
    <row r="368" spans="1:5" x14ac:dyDescent="0.25">
      <c r="A368" s="1"/>
      <c r="B368" s="3"/>
      <c r="C368" s="3"/>
      <c r="D368" s="11"/>
      <c r="E368" s="3"/>
    </row>
    <row r="369" spans="1:5" x14ac:dyDescent="0.25">
      <c r="A369" s="1"/>
      <c r="B369" s="3"/>
      <c r="C369" s="3"/>
      <c r="D369" s="11"/>
      <c r="E369" s="3"/>
    </row>
    <row r="370" spans="1:5" x14ac:dyDescent="0.25">
      <c r="A370" s="1"/>
      <c r="B370" s="3"/>
      <c r="C370" s="3"/>
      <c r="D370" s="11"/>
      <c r="E370" s="3"/>
    </row>
    <row r="371" spans="1:5" x14ac:dyDescent="0.25">
      <c r="A371" s="1"/>
      <c r="B371" s="3"/>
      <c r="C371" s="3"/>
      <c r="D371" s="11"/>
      <c r="E371" s="3"/>
    </row>
    <row r="372" spans="1:5" x14ac:dyDescent="0.25">
      <c r="A372" s="1"/>
      <c r="B372" s="3"/>
      <c r="C372" s="3"/>
      <c r="D372" s="11"/>
      <c r="E372" s="3"/>
    </row>
    <row r="373" spans="1:5" x14ac:dyDescent="0.25">
      <c r="A373" s="1"/>
      <c r="B373" s="3"/>
      <c r="C373" s="3"/>
      <c r="D373" s="11"/>
      <c r="E373" s="3"/>
    </row>
    <row r="374" spans="1:5" x14ac:dyDescent="0.25">
      <c r="A374" s="1"/>
      <c r="B374" s="3"/>
      <c r="C374" s="3"/>
      <c r="D374" s="11"/>
      <c r="E374" s="3"/>
    </row>
    <row r="375" spans="1:5" x14ac:dyDescent="0.25">
      <c r="A375" s="1"/>
      <c r="B375" s="3"/>
      <c r="C375" s="3"/>
      <c r="D375" s="11"/>
      <c r="E375" s="3"/>
    </row>
    <row r="376" spans="1:5" x14ac:dyDescent="0.25">
      <c r="A376" s="1"/>
      <c r="B376" s="3"/>
      <c r="C376" s="3"/>
      <c r="D376" s="11"/>
      <c r="E376" s="3"/>
    </row>
    <row r="377" spans="1:5" x14ac:dyDescent="0.25">
      <c r="A377" s="1"/>
      <c r="B377" s="3"/>
      <c r="C377" s="3"/>
      <c r="D377" s="11"/>
      <c r="E377" s="3"/>
    </row>
    <row r="378" spans="1:5" x14ac:dyDescent="0.25">
      <c r="A378" s="1"/>
      <c r="B378" s="3"/>
      <c r="C378" s="3"/>
      <c r="D378" s="11"/>
      <c r="E378" s="3"/>
    </row>
    <row r="379" spans="1:5" x14ac:dyDescent="0.25">
      <c r="A379" s="1"/>
      <c r="B379" s="3"/>
      <c r="C379" s="3"/>
      <c r="D379" s="11"/>
      <c r="E379" s="3"/>
    </row>
    <row r="380" spans="1:5" x14ac:dyDescent="0.25">
      <c r="A380" s="1"/>
      <c r="B380" s="3"/>
      <c r="C380" s="3"/>
      <c r="D380" s="11"/>
      <c r="E380" s="3"/>
    </row>
    <row r="381" spans="1:5" x14ac:dyDescent="0.25">
      <c r="A381" s="1"/>
      <c r="B381" s="3"/>
      <c r="C381" s="3"/>
      <c r="D381" s="11"/>
      <c r="E381" s="3"/>
    </row>
    <row r="382" spans="1:5" x14ac:dyDescent="0.25">
      <c r="A382" s="1"/>
      <c r="B382" s="3"/>
      <c r="C382" s="3"/>
      <c r="D382" s="11"/>
      <c r="E382" s="3"/>
    </row>
    <row r="383" spans="1:5" x14ac:dyDescent="0.25">
      <c r="A383" s="1"/>
      <c r="B383" s="3"/>
      <c r="C383" s="3"/>
      <c r="D383" s="11"/>
      <c r="E383" s="3"/>
    </row>
    <row r="384" spans="1:5" x14ac:dyDescent="0.25">
      <c r="A384" s="1"/>
      <c r="B384" s="3"/>
      <c r="C384" s="3"/>
      <c r="D384" s="11"/>
      <c r="E384" s="3"/>
    </row>
    <row r="385" spans="1:5" x14ac:dyDescent="0.25">
      <c r="A385" s="1"/>
      <c r="B385" s="3"/>
      <c r="C385" s="3"/>
      <c r="D385" s="11"/>
      <c r="E385" s="3"/>
    </row>
    <row r="386" spans="1:5" x14ac:dyDescent="0.25">
      <c r="A386" s="1"/>
      <c r="B386" s="3"/>
      <c r="C386" s="3"/>
      <c r="D386" s="11"/>
      <c r="E386" s="3"/>
    </row>
    <row r="387" spans="1:5" x14ac:dyDescent="0.25">
      <c r="A387" s="1"/>
      <c r="B387" s="3"/>
      <c r="C387" s="3"/>
      <c r="D387" s="11"/>
      <c r="E387" s="3"/>
    </row>
    <row r="388" spans="1:5" x14ac:dyDescent="0.25">
      <c r="A388" s="1"/>
      <c r="B388" s="3"/>
      <c r="C388" s="3"/>
      <c r="D388" s="11"/>
      <c r="E388" s="3"/>
    </row>
    <row r="389" spans="1:5" x14ac:dyDescent="0.25">
      <c r="A389" s="1"/>
      <c r="B389" s="3"/>
      <c r="C389" s="3"/>
      <c r="D389" s="11"/>
      <c r="E389" s="3"/>
    </row>
    <row r="390" spans="1:5" x14ac:dyDescent="0.25">
      <c r="A390" s="1"/>
      <c r="B390" s="3"/>
      <c r="C390" s="3"/>
      <c r="D390" s="11"/>
      <c r="E390" s="3"/>
    </row>
    <row r="391" spans="1:5" x14ac:dyDescent="0.25">
      <c r="A391" s="1"/>
      <c r="B391" s="3"/>
      <c r="C391" s="3"/>
      <c r="D391" s="11"/>
      <c r="E391" s="3"/>
    </row>
    <row r="392" spans="1:5" x14ac:dyDescent="0.25">
      <c r="A392" s="1"/>
      <c r="B392" s="3"/>
      <c r="C392" s="3"/>
      <c r="D392" s="11"/>
      <c r="E392" s="3"/>
    </row>
    <row r="393" spans="1:5" x14ac:dyDescent="0.25">
      <c r="A393" s="1"/>
      <c r="B393" s="3"/>
      <c r="C393" s="3"/>
      <c r="D393" s="11"/>
      <c r="E393" s="3"/>
    </row>
    <row r="394" spans="1:5" x14ac:dyDescent="0.25">
      <c r="A394" s="1"/>
      <c r="B394" s="3"/>
      <c r="C394" s="3"/>
      <c r="D394" s="11"/>
      <c r="E394" s="3"/>
    </row>
    <row r="395" spans="1:5" x14ac:dyDescent="0.25">
      <c r="A395" s="1"/>
      <c r="B395" s="3"/>
      <c r="C395" s="3"/>
      <c r="D395" s="11"/>
      <c r="E395" s="3"/>
    </row>
    <row r="396" spans="1:5" x14ac:dyDescent="0.25">
      <c r="A396" s="1"/>
      <c r="B396" s="3"/>
      <c r="C396" s="3"/>
      <c r="D396" s="11"/>
      <c r="E396" s="3"/>
    </row>
    <row r="397" spans="1:5" x14ac:dyDescent="0.25">
      <c r="A397" s="1"/>
      <c r="B397" s="3"/>
      <c r="C397" s="3"/>
      <c r="D397" s="11"/>
      <c r="E397" s="3"/>
    </row>
    <row r="398" spans="1:5" x14ac:dyDescent="0.25">
      <c r="A398" s="1"/>
      <c r="B398" s="3"/>
      <c r="C398" s="3"/>
      <c r="D398" s="11"/>
      <c r="E398" s="3"/>
    </row>
    <row r="399" spans="1:5" x14ac:dyDescent="0.25">
      <c r="A399" s="1"/>
      <c r="B399" s="3"/>
      <c r="C399" s="3"/>
      <c r="D399" s="11"/>
      <c r="E399" s="3"/>
    </row>
    <row r="400" spans="1:5" x14ac:dyDescent="0.25">
      <c r="A400" s="1"/>
      <c r="B400" s="3"/>
      <c r="C400" s="3"/>
      <c r="D400" s="11"/>
      <c r="E400" s="3"/>
    </row>
    <row r="401" spans="1:5" x14ac:dyDescent="0.25">
      <c r="A401" s="1"/>
      <c r="B401" s="3"/>
      <c r="C401" s="3"/>
      <c r="D401" s="11"/>
      <c r="E401" s="3"/>
    </row>
    <row r="402" spans="1:5" x14ac:dyDescent="0.25">
      <c r="A402" s="1"/>
      <c r="B402" s="3"/>
      <c r="C402" s="3"/>
      <c r="D402" s="11"/>
      <c r="E402" s="3"/>
    </row>
    <row r="403" spans="1:5" x14ac:dyDescent="0.25">
      <c r="A403" s="1"/>
      <c r="B403" s="3"/>
      <c r="C403" s="3"/>
      <c r="D403" s="11"/>
      <c r="E403" s="3"/>
    </row>
    <row r="404" spans="1:5" x14ac:dyDescent="0.25">
      <c r="A404" s="1"/>
      <c r="B404" s="3"/>
      <c r="C404" s="3"/>
      <c r="D404" s="11"/>
      <c r="E404" s="3"/>
    </row>
    <row r="405" spans="1:5" x14ac:dyDescent="0.25">
      <c r="A405" s="1"/>
      <c r="B405" s="3"/>
      <c r="C405" s="3"/>
      <c r="D405" s="11"/>
      <c r="E405" s="3"/>
    </row>
    <row r="406" spans="1:5" x14ac:dyDescent="0.25">
      <c r="A406" s="1"/>
      <c r="B406" s="3"/>
      <c r="C406" s="3"/>
      <c r="D406" s="11"/>
      <c r="E406" s="3"/>
    </row>
    <row r="407" spans="1:5" x14ac:dyDescent="0.25">
      <c r="A407" s="1"/>
      <c r="B407" s="3"/>
      <c r="C407" s="3"/>
      <c r="D407" s="11"/>
      <c r="E407" s="3"/>
    </row>
    <row r="408" spans="1:5" x14ac:dyDescent="0.25">
      <c r="A408" s="1"/>
      <c r="B408" s="3"/>
      <c r="C408" s="3"/>
      <c r="D408" s="11"/>
      <c r="E408" s="3"/>
    </row>
    <row r="409" spans="1:5" x14ac:dyDescent="0.25">
      <c r="A409" s="1"/>
      <c r="B409" s="3"/>
      <c r="C409" s="3"/>
      <c r="D409" s="11"/>
      <c r="E409" s="3"/>
    </row>
    <row r="410" spans="1:5" x14ac:dyDescent="0.25">
      <c r="A410" s="1"/>
      <c r="B410" s="3"/>
      <c r="C410" s="3"/>
      <c r="D410" s="11"/>
      <c r="E410" s="3"/>
    </row>
    <row r="411" spans="1:5" x14ac:dyDescent="0.25">
      <c r="A411" s="1"/>
      <c r="B411" s="3"/>
      <c r="C411" s="3"/>
      <c r="D411" s="11"/>
      <c r="E411" s="3"/>
    </row>
    <row r="412" spans="1:5" x14ac:dyDescent="0.25">
      <c r="A412" s="1"/>
      <c r="B412" s="3"/>
      <c r="C412" s="3"/>
      <c r="D412" s="11"/>
      <c r="E412" s="3"/>
    </row>
    <row r="413" spans="1:5" x14ac:dyDescent="0.25">
      <c r="A413" s="1"/>
      <c r="B413" s="3"/>
      <c r="C413" s="3"/>
      <c r="D413" s="11"/>
      <c r="E413" s="3"/>
    </row>
  </sheetData>
  <phoneticPr fontId="1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32"/>
  <sheetViews>
    <sheetView topLeftCell="C1" zoomScale="85" zoomScaleNormal="85" workbookViewId="0">
      <selection activeCell="E1" sqref="E1:I13"/>
    </sheetView>
  </sheetViews>
  <sheetFormatPr defaultRowHeight="15" x14ac:dyDescent="0.25"/>
  <cols>
    <col min="1" max="9" width="30.7109375" customWidth="1"/>
  </cols>
  <sheetData>
    <row r="1" spans="1:9" ht="69" customHeight="1" x14ac:dyDescent="0.35">
      <c r="A1" s="70" t="s">
        <v>708</v>
      </c>
      <c r="B1" s="70"/>
      <c r="C1" s="70"/>
      <c r="D1" s="70"/>
      <c r="E1" s="71" t="s">
        <v>709</v>
      </c>
      <c r="F1" s="71"/>
      <c r="G1" s="71"/>
      <c r="H1" s="71"/>
      <c r="I1" s="71"/>
    </row>
    <row r="2" spans="1:9" ht="39.950000000000003" customHeight="1" x14ac:dyDescent="0.25">
      <c r="A2" s="17" t="s">
        <v>301</v>
      </c>
      <c r="B2" s="17" t="s">
        <v>370</v>
      </c>
      <c r="C2" s="17" t="s">
        <v>383</v>
      </c>
      <c r="D2" s="59" t="s">
        <v>406</v>
      </c>
      <c r="E2" s="62" t="s">
        <v>294</v>
      </c>
      <c r="F2" s="62" t="s">
        <v>308</v>
      </c>
      <c r="G2" s="62" t="s">
        <v>323</v>
      </c>
      <c r="H2" s="62" t="s">
        <v>369</v>
      </c>
      <c r="I2" s="62" t="s">
        <v>400</v>
      </c>
    </row>
    <row r="3" spans="1:9" ht="39.950000000000003" customHeight="1" x14ac:dyDescent="0.25">
      <c r="A3" s="18" t="s">
        <v>549</v>
      </c>
      <c r="B3" s="18" t="s">
        <v>371</v>
      </c>
      <c r="C3" s="18" t="s">
        <v>392</v>
      </c>
      <c r="D3" s="60" t="s">
        <v>407</v>
      </c>
      <c r="E3" s="62" t="s">
        <v>296</v>
      </c>
      <c r="F3" s="62" t="s">
        <v>309</v>
      </c>
      <c r="G3" s="62" t="s">
        <v>324</v>
      </c>
      <c r="H3" s="62" t="s">
        <v>370</v>
      </c>
      <c r="I3" s="62" t="s">
        <v>407</v>
      </c>
    </row>
    <row r="4" spans="1:9" ht="39.950000000000003" customHeight="1" x14ac:dyDescent="0.25">
      <c r="A4" s="17" t="s">
        <v>335</v>
      </c>
      <c r="B4" s="17" t="s">
        <v>372</v>
      </c>
      <c r="C4" s="17" t="s">
        <v>393</v>
      </c>
      <c r="D4" s="59" t="s">
        <v>408</v>
      </c>
      <c r="E4" s="62" t="s">
        <v>297</v>
      </c>
      <c r="F4" s="62" t="s">
        <v>310</v>
      </c>
      <c r="G4" s="62" t="s">
        <v>325</v>
      </c>
      <c r="H4" s="62" t="s">
        <v>375</v>
      </c>
      <c r="I4" s="62" t="s">
        <v>408</v>
      </c>
    </row>
    <row r="5" spans="1:9" ht="39.950000000000003" customHeight="1" x14ac:dyDescent="0.25">
      <c r="A5" s="18" t="s">
        <v>354</v>
      </c>
      <c r="B5" s="18" t="s">
        <v>373</v>
      </c>
      <c r="C5" s="18" t="s">
        <v>394</v>
      </c>
      <c r="D5" s="60" t="s">
        <v>466</v>
      </c>
      <c r="E5" s="62" t="s">
        <v>298</v>
      </c>
      <c r="F5" s="62" t="s">
        <v>312</v>
      </c>
      <c r="G5" s="62" t="s">
        <v>344</v>
      </c>
      <c r="H5" s="62" t="s">
        <v>377</v>
      </c>
      <c r="I5" s="62" t="s">
        <v>514</v>
      </c>
    </row>
    <row r="6" spans="1:9" ht="39.950000000000003" customHeight="1" x14ac:dyDescent="0.25">
      <c r="A6" s="17" t="s">
        <v>360</v>
      </c>
      <c r="B6" s="17" t="s">
        <v>374</v>
      </c>
      <c r="C6" s="17" t="s">
        <v>395</v>
      </c>
      <c r="D6" s="59" t="s">
        <v>434</v>
      </c>
      <c r="E6" s="62" t="s">
        <v>300</v>
      </c>
      <c r="F6" s="62" t="s">
        <v>313</v>
      </c>
      <c r="G6" s="62" t="s">
        <v>345</v>
      </c>
      <c r="H6" s="62" t="s">
        <v>379</v>
      </c>
      <c r="I6" s="62" t="s">
        <v>637</v>
      </c>
    </row>
    <row r="7" spans="1:9" ht="39.950000000000003" customHeight="1" x14ac:dyDescent="0.25">
      <c r="A7" s="18" t="s">
        <v>361</v>
      </c>
      <c r="B7" s="18" t="s">
        <v>375</v>
      </c>
      <c r="C7" s="18" t="s">
        <v>396</v>
      </c>
      <c r="D7" s="59" t="s">
        <v>509</v>
      </c>
      <c r="E7" s="62" t="s">
        <v>301</v>
      </c>
      <c r="F7" s="62" t="s">
        <v>314</v>
      </c>
      <c r="G7" s="62" t="s">
        <v>346</v>
      </c>
      <c r="H7" s="62" t="s">
        <v>380</v>
      </c>
      <c r="I7" s="62" t="s">
        <v>409</v>
      </c>
    </row>
    <row r="8" spans="1:9" ht="39.950000000000003" customHeight="1" x14ac:dyDescent="0.25">
      <c r="A8" s="17" t="s">
        <v>362</v>
      </c>
      <c r="B8" s="17" t="s">
        <v>377</v>
      </c>
      <c r="C8" s="17" t="s">
        <v>397</v>
      </c>
      <c r="D8" s="60" t="s">
        <v>616</v>
      </c>
      <c r="E8" s="62" t="s">
        <v>302</v>
      </c>
      <c r="F8" s="62" t="s">
        <v>315</v>
      </c>
      <c r="G8" s="62" t="s">
        <v>350</v>
      </c>
      <c r="H8" s="62" t="s">
        <v>381</v>
      </c>
      <c r="I8" s="62" t="s">
        <v>414</v>
      </c>
    </row>
    <row r="9" spans="1:9" ht="39.950000000000003" customHeight="1" x14ac:dyDescent="0.5">
      <c r="A9" s="18" t="s">
        <v>363</v>
      </c>
      <c r="B9" s="18" t="s">
        <v>378</v>
      </c>
      <c r="C9" s="18" t="s">
        <v>400</v>
      </c>
      <c r="D9" s="60" t="s">
        <v>599</v>
      </c>
      <c r="E9" s="62" t="s">
        <v>303</v>
      </c>
      <c r="F9" s="62" t="s">
        <v>316</v>
      </c>
      <c r="G9" s="62" t="s">
        <v>356</v>
      </c>
      <c r="H9" s="62" t="s">
        <v>391</v>
      </c>
      <c r="I9" s="63"/>
    </row>
    <row r="10" spans="1:9" ht="39.950000000000003" customHeight="1" x14ac:dyDescent="0.5">
      <c r="A10" s="17" t="s">
        <v>364</v>
      </c>
      <c r="B10" s="17" t="s">
        <v>379</v>
      </c>
      <c r="C10" s="17" t="s">
        <v>402</v>
      </c>
      <c r="D10" s="59" t="s">
        <v>600</v>
      </c>
      <c r="E10" s="62" t="s">
        <v>304</v>
      </c>
      <c r="F10" s="62" t="s">
        <v>317</v>
      </c>
      <c r="G10" s="62" t="s">
        <v>357</v>
      </c>
      <c r="H10" s="62" t="s">
        <v>392</v>
      </c>
      <c r="I10" s="63"/>
    </row>
    <row r="11" spans="1:9" ht="39.950000000000003" customHeight="1" x14ac:dyDescent="0.5">
      <c r="A11" s="18" t="s">
        <v>366</v>
      </c>
      <c r="B11" s="18" t="s">
        <v>380</v>
      </c>
      <c r="C11" s="18" t="s">
        <v>403</v>
      </c>
      <c r="D11" s="60" t="s">
        <v>601</v>
      </c>
      <c r="E11" s="62" t="s">
        <v>606</v>
      </c>
      <c r="F11" s="62" t="s">
        <v>318</v>
      </c>
      <c r="G11" s="62" t="s">
        <v>358</v>
      </c>
      <c r="H11" s="62" t="s">
        <v>393</v>
      </c>
      <c r="I11" s="63"/>
    </row>
    <row r="12" spans="1:9" ht="39.950000000000003" customHeight="1" x14ac:dyDescent="0.5">
      <c r="A12" s="17" t="s">
        <v>368</v>
      </c>
      <c r="B12" s="17" t="s">
        <v>381</v>
      </c>
      <c r="C12" s="17" t="s">
        <v>404</v>
      </c>
      <c r="D12" s="59" t="s">
        <v>634</v>
      </c>
      <c r="E12" s="62" t="s">
        <v>607</v>
      </c>
      <c r="F12" s="62" t="s">
        <v>319</v>
      </c>
      <c r="G12" s="62" t="s">
        <v>359</v>
      </c>
      <c r="H12" s="62" t="s">
        <v>397</v>
      </c>
      <c r="I12" s="63"/>
    </row>
    <row r="13" spans="1:9" ht="39.950000000000003" customHeight="1" x14ac:dyDescent="0.5">
      <c r="A13" s="18" t="s">
        <v>369</v>
      </c>
      <c r="B13" s="18" t="s">
        <v>382</v>
      </c>
      <c r="C13" s="18" t="s">
        <v>405</v>
      </c>
      <c r="D13" s="61" t="s">
        <v>299</v>
      </c>
      <c r="E13" s="62" t="s">
        <v>306</v>
      </c>
      <c r="F13" s="62" t="s">
        <v>321</v>
      </c>
      <c r="G13" s="62" t="s">
        <v>360</v>
      </c>
      <c r="H13" s="62" t="s">
        <v>399</v>
      </c>
      <c r="I13" s="63"/>
    </row>
    <row r="14" spans="1:9" ht="45" customHeight="1" x14ac:dyDescent="0.25"/>
    <row r="15" spans="1:9" ht="45" customHeight="1" x14ac:dyDescent="0.25"/>
    <row r="16" spans="1:9" ht="45" customHeight="1" x14ac:dyDescent="0.25"/>
    <row r="17" ht="45" customHeight="1" x14ac:dyDescent="0.25"/>
    <row r="18" ht="45" customHeight="1" x14ac:dyDescent="0.25"/>
    <row r="19" ht="45" customHeight="1" x14ac:dyDescent="0.25"/>
    <row r="20" ht="45" customHeight="1" x14ac:dyDescent="0.25"/>
    <row r="21" ht="45" customHeight="1" x14ac:dyDescent="0.25"/>
    <row r="22" ht="45" customHeight="1" x14ac:dyDescent="0.25"/>
    <row r="23" ht="45" customHeight="1" x14ac:dyDescent="0.25"/>
    <row r="24" ht="45" customHeight="1" x14ac:dyDescent="0.25"/>
    <row r="25" ht="45" customHeight="1" x14ac:dyDescent="0.25"/>
    <row r="26" ht="45" customHeight="1" x14ac:dyDescent="0.25"/>
    <row r="27" ht="45" customHeight="1" x14ac:dyDescent="0.25"/>
    <row r="28" ht="45" customHeight="1" x14ac:dyDescent="0.25"/>
    <row r="29" ht="45" customHeight="1" x14ac:dyDescent="0.25"/>
    <row r="30" ht="45" customHeight="1" x14ac:dyDescent="0.25"/>
    <row r="31" ht="45" customHeight="1" x14ac:dyDescent="0.25"/>
    <row r="32" ht="45" customHeight="1" x14ac:dyDescent="0.25"/>
  </sheetData>
  <sortState xmlns:xlrd2="http://schemas.microsoft.com/office/spreadsheetml/2017/richdata2" ref="N3:N56">
    <sortCondition ref="N2"/>
  </sortState>
  <mergeCells count="2">
    <mergeCell ref="A1:D1"/>
    <mergeCell ref="E1:I1"/>
  </mergeCells>
  <pageMargins left="0.7" right="0.7" top="0.75" bottom="0.75" header="0.3" footer="0.3"/>
  <pageSetup paperSize="9" scale="4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Перечень пленок</vt:lpstr>
      <vt:lpstr>Список актуальных пленок</vt:lpstr>
      <vt:lpstr>Краска+Акрил</vt:lpstr>
      <vt:lpstr>Классификация в баллах</vt:lpstr>
      <vt:lpstr>Входной контроль</vt:lpstr>
      <vt:lpstr>Таблица для ламинирования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Камынин Василий Алексеевич</dc:creator>
  <cp:lastModifiedBy>Павлова Ника Алексеевна</cp:lastModifiedBy>
  <cp:lastPrinted>2025-09-05T07:33:35Z</cp:lastPrinted>
  <dcterms:created xsi:type="dcterms:W3CDTF">2024-10-04T12:37:11Z</dcterms:created>
  <dcterms:modified xsi:type="dcterms:W3CDTF">2025-09-30T06:49:46Z</dcterms:modified>
</cp:coreProperties>
</file>