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ssue set" sheetId="2" r:id="rId5"/>
    <sheet state="visible" name="Symptom table" sheetId="3" r:id="rId6"/>
    <sheet state="visible" name="Retry type table" sheetId="4" r:id="rId7"/>
  </sheets>
  <definedNames/>
  <calcPr/>
</workbook>
</file>

<file path=xl/sharedStrings.xml><?xml version="1.0" encoding="utf-8"?>
<sst xmlns="http://schemas.openxmlformats.org/spreadsheetml/2006/main" count="871" uniqueCount="213">
  <si>
    <t>Retry issues - summary</t>
  </si>
  <si>
    <t>IF issues</t>
  </si>
  <si>
    <t>#</t>
  </si>
  <si>
    <t>Priority</t>
  </si>
  <si>
    <t>Misidentifying_recoverable_errors</t>
  </si>
  <si>
    <t>Blocker</t>
  </si>
  <si>
    <t>Retrying_obsolete_or_canceled_task</t>
  </si>
  <si>
    <t>Critical</t>
  </si>
  <si>
    <t>Missing_or_disabled_mechanism</t>
  </si>
  <si>
    <t>Major</t>
  </si>
  <si>
    <t xml:space="preserve">    Subtotal</t>
  </si>
  <si>
    <t>Minor</t>
  </si>
  <si>
    <t>N/A</t>
  </si>
  <si>
    <t>WHEN issues</t>
  </si>
  <si>
    <t>Missing_delay</t>
  </si>
  <si>
    <t>Missing_or_unsafe_cap</t>
  </si>
  <si>
    <t>Applications</t>
  </si>
  <si>
    <t>Other</t>
  </si>
  <si>
    <t>Elasticsearch</t>
  </si>
  <si>
    <t>HBase</t>
  </si>
  <si>
    <t>Hive</t>
  </si>
  <si>
    <t>HOW issues</t>
  </si>
  <si>
    <t>Kafka</t>
  </si>
  <si>
    <t>Missing_improper_state_reset</t>
  </si>
  <si>
    <t>Spark</t>
  </si>
  <si>
    <t>Broken_or_raced_job_tracking</t>
  </si>
  <si>
    <t>Hadoop</t>
  </si>
  <si>
    <t>(hadoop-common)</t>
  </si>
  <si>
    <t>HDFS</t>
  </si>
  <si>
    <t>Yarn</t>
  </si>
  <si>
    <t>Hadoop subtotal</t>
  </si>
  <si>
    <t>Total</t>
  </si>
  <si>
    <t>IF detail</t>
  </si>
  <si>
    <t>not_trying_recoverable</t>
  </si>
  <si>
    <t>trying_unrecoverable</t>
  </si>
  <si>
    <t>Application</t>
  </si>
  <si>
    <t>Issue</t>
  </si>
  <si>
    <t>Keyword</t>
  </si>
  <si>
    <t>Category</t>
  </si>
  <si>
    <t>Subcategory</t>
  </si>
  <si>
    <t>IF-policy error type</t>
  </si>
  <si>
    <t>Retry type</t>
  </si>
  <si>
    <t>Retry type link</t>
  </si>
  <si>
    <t>Merged or patch</t>
  </si>
  <si>
    <t>Retry implementation</t>
  </si>
  <si>
    <t>Symptom (Bogdan)</t>
  </si>
  <si>
    <t>Symptom revisited</t>
  </si>
  <si>
    <t>https://issues.apache.org/jira/browse/HBASE-24420</t>
  </si>
  <si>
    <t>retry</t>
  </si>
  <si>
    <t>WHEN</t>
  </si>
  <si>
    <t>Patch awaiting merge</t>
  </si>
  <si>
    <t>Service crash</t>
  </si>
  <si>
    <t>https://issues.apache.org/jira/browse/HDFS-15439</t>
  </si>
  <si>
    <t>?</t>
  </si>
  <si>
    <t>https://issues.apache.org/jira/browse/SPARK-28163</t>
  </si>
  <si>
    <t>https://issues.apache.org/jira/browse/YARN-4113</t>
  </si>
  <si>
    <t>System crash</t>
  </si>
  <si>
    <t>https://issues.apache.org/jira/browse/HADOOP-17116</t>
  </si>
  <si>
    <t>HOW</t>
  </si>
  <si>
    <t>https://issues.apache.org/jira/browse/HBASE-25562</t>
  </si>
  <si>
    <t>ElasticSearch</t>
  </si>
  <si>
    <t>https://github.com/elastic/elasticsearch/issues/54714</t>
  </si>
  <si>
    <t>IF</t>
  </si>
  <si>
    <t>fsm</t>
  </si>
  <si>
    <t>Stuck job</t>
  </si>
  <si>
    <t>https://issues.apache.org/jira/browse/HIVE-20349</t>
  </si>
  <si>
    <t>Distributed task failure</t>
  </si>
  <si>
    <t>https://issues.apache.org/jira/browse/KAFKA-8933</t>
  </si>
  <si>
    <t>queue</t>
  </si>
  <si>
    <t>Cascading client disconnects</t>
  </si>
  <si>
    <t>https://issues.apache.org/jira/browse/KAFKA-12339</t>
  </si>
  <si>
    <t>https://issues.apache.org/jira/browse/KAFKA-8341</t>
  </si>
  <si>
    <t>https://issues.apache.org/jira/browse/KAFKA-7369</t>
  </si>
  <si>
    <t>Unlisted (just testing mentioned)</t>
  </si>
  <si>
    <t>https://issues.apache.org/jira/browse/HADOOP-16580</t>
  </si>
  <si>
    <t>Excess failover? Broken client?</t>
  </si>
  <si>
    <t>https://github.com/elastic/elasticsearch/pull/43095</t>
  </si>
  <si>
    <t>https://github.com/elastic/elasticsearch/issues/81628</t>
  </si>
  <si>
    <t>Performance problems at large scale</t>
  </si>
  <si>
    <t>https://issues.apache.org/jira/browse/HIVE-19642</t>
  </si>
  <si>
    <t>https://issues.apache.org/jira/browse/SPARK-30786</t>
  </si>
  <si>
    <t>https://issues.apache.org/jira/browse/YARN-9921</t>
  </si>
  <si>
    <t>https://github.com/elastic/elasticsearch/issues/43401</t>
  </si>
  <si>
    <t>https://github.com/elastic/elasticsearch/issues/50462</t>
  </si>
  <si>
    <t>Throttling behavior large scale</t>
  </si>
  <si>
    <t>https://issues.apache.org/jira/browse/HADOOP-15655</t>
  </si>
  <si>
    <t>https://issues.apache.org/jira/browse/HBASE-25743</t>
  </si>
  <si>
    <t>Failed application upgrades</t>
  </si>
  <si>
    <t>https://issues.apache.org/jira/browse/HIVE-24786</t>
  </si>
  <si>
    <t>https://issues.apache.org/jira/browse/KAFKA-6829</t>
  </si>
  <si>
    <t>https://issues.apache.org/jira/browse/HBASE-24515</t>
  </si>
  <si>
    <t>Failed batch job</t>
  </si>
  <si>
    <t>https://issues.apache.org/jira/browse/KAFKA-13412</t>
  </si>
  <si>
    <t>Failing user transaction</t>
  </si>
  <si>
    <t>https://issues.apache.org/jira/browse/SPARK-25250</t>
  </si>
  <si>
    <t>duplicate task</t>
  </si>
  <si>
    <t>https://github.com/elastic/elasticsearch/issues/53687</t>
  </si>
  <si>
    <t>https://issues.apache.org/jira/browse/HIVE-23894</t>
  </si>
  <si>
    <t>https://issues.apache.org/jira/browse/HADOOP-17764</t>
  </si>
  <si>
    <t>Data loss</t>
  </si>
  <si>
    <t>https://issues.apache.org/jira/browse/HBASE-20616</t>
  </si>
  <si>
    <t>Stuck jobs</t>
  </si>
  <si>
    <t>https://issues.apache.org/jira/browse/HBASE-20865</t>
  </si>
  <si>
    <t>https://issues.apache.org/jira/browse/HIVE-23409</t>
  </si>
  <si>
    <t>Hanging user queries</t>
  </si>
  <si>
    <t>https://issues.apache.org/jira/browse/SPARK-24552</t>
  </si>
  <si>
    <t>Data corruption</t>
  </si>
  <si>
    <t>https://issues.apache.org/jira/browse/SPARK-27347</t>
  </si>
  <si>
    <t>https://issues.apache.org/jira/browse/SPARK-27515</t>
  </si>
  <si>
    <t>https://issues.apache.org/jira/browse/SPARK-27630</t>
  </si>
  <si>
    <t>https://issues.apache.org/jira/browse/YARN-8362</t>
  </si>
  <si>
    <t>https://github.com/elastic/elasticsearch/issues/25951</t>
  </si>
  <si>
    <t>loop</t>
  </si>
  <si>
    <t>Silently disabled retry</t>
  </si>
  <si>
    <t>https://issues.apache.org/jira/browse/HBASE-22287</t>
  </si>
  <si>
    <t>https://issues.apache.org/jira/browse/HBASE-20492</t>
  </si>
  <si>
    <t>State machine</t>
  </si>
  <si>
    <t>https://issues.apache.org/jira/browse/HBASE-21796</t>
  </si>
  <si>
    <t>Broken client</t>
  </si>
  <si>
    <t>https://issues.apache.org/jira/browse/HBASE-20827</t>
  </si>
  <si>
    <t>Loop</t>
  </si>
  <si>
    <t>Performance degradation</t>
  </si>
  <si>
    <t>https://issues.apache.org/jira/browse/HBASE-8776</t>
  </si>
  <si>
    <t>https://issues.apache.org/jira/browse/HBASE-21248</t>
  </si>
  <si>
    <t>https://issues.apache.org/jira/browse/HIVE-21105</t>
  </si>
  <si>
    <t>https://github.com/apache/curator/blob/972fffac7cf76fd5e6aadf586e6d2959b3750c76/curator-framework/src/main/java/org/apache/curator/framework/imps/CuratorFrameworkImpl.java#L653-L666</t>
  </si>
  <si>
    <t>https://issues.apache.org/jira/browse/HIVE-21925</t>
  </si>
  <si>
    <t>https://issues.apache.org/jira/browse/HIVE-23591</t>
  </si>
  <si>
    <t>Task queue</t>
  </si>
  <si>
    <t>https://issues.apache.org/jira/browse/HIVE-20761</t>
  </si>
  <si>
    <t>Failing user queries</t>
  </si>
  <si>
    <t>https://issues.apache.org/jira/browse/KAFKA-9314</t>
  </si>
  <si>
    <t>https://issues.apache.org/jira/browse/YARN-8710</t>
  </si>
  <si>
    <t>https://issues.apache.org/jira/browse/HADOOP-16683</t>
  </si>
  <si>
    <t>https://issues.apache.org/jira/browse/HADOOP-14982</t>
  </si>
  <si>
    <t>https://issues.apache.org/jira/browse/HDFS-14134</t>
  </si>
  <si>
    <t>https://issues.apache.org/jira/browse/YARN-10767</t>
  </si>
  <si>
    <t>https://issues.apache.org/jira/browse/HDFS-16369</t>
  </si>
  <si>
    <t>https://issues.apache.org/jira/browse/HBASE-22289</t>
  </si>
  <si>
    <t>resubmit</t>
  </si>
  <si>
    <t>https://issues.apache.org/jira/browse/HBASE-24250</t>
  </si>
  <si>
    <t>https://issues.apache.org/jira/browse/SPARK-24755</t>
  </si>
  <si>
    <t>https://github.com/hthuynh2/spark/blob/6316e5b9823dfe0b04b4521a9ef7d9516e9b8289/core/src/main/scala/org/apache/spark/scheduler/TaskSetManager.scala#L954</t>
  </si>
  <si>
    <t>https://issues.apache.org/jira/browse/HIVE-23058</t>
  </si>
  <si>
    <t>reattempt</t>
  </si>
  <si>
    <t>https://github.com/apache/hive/blob/357d4906f5c806d585fd84db57cf296e12e6049b/ql/src/java/org/apache/hadoop/hive/ql/txn/compactor/CompactorMR.java#L359</t>
  </si>
  <si>
    <t>https://issues.apache.org/jira/browse/HIVE-24882</t>
  </si>
  <si>
    <t>https://issues.apache.org/jira/browse/SPARK-36509</t>
  </si>
  <si>
    <t>reschedule</t>
  </si>
  <si>
    <t>https://github.com/sarutak/spark/blob/256b285be566193376ee1dddeef25e135b089758/core/src/main/scala/org/apache/spark/deploy/master/Master.scala#L968</t>
  </si>
  <si>
    <t>elasticSearch</t>
  </si>
  <si>
    <t>https://github.com/elastic/elasticsearch/issues/79445</t>
  </si>
  <si>
    <t>https://github.com/idegtiarenko/elasticsearch/blob/77676d839ec633efe8c00bbbc67a22000f974a36/server/src/main/java/org/elasticsearch/cluster/routing/RoutingNodes.java#L1307</t>
  </si>
  <si>
    <t>https://github.com/elastic/elasticsearch/issues/85003</t>
  </si>
  <si>
    <t>https://github.com/DaveCTurner/elasticsearch/blob/c267b03d785a3bd002d2faf173d85928554ecbb2/server/src/main/java/org/elasticsearch/cluster/coordination/JoinHelper.java#L282</t>
  </si>
  <si>
    <t>https://github.com/elastic/elasticsearch/issues/83927</t>
  </si>
  <si>
    <t>https://github.com/martijnvg/elasticsearch/blob/980ddc6b46ead6f333560ee89a674518bdd1209b/server/src/main/java/org/elasticsearch/action/bulk/Retry.java#L150</t>
  </si>
  <si>
    <t>https://github.com/elastic/elasticsearch/issues/102528</t>
  </si>
  <si>
    <t>https://issues.apache.org/jira/browse/HADOOP-18425</t>
  </si>
  <si>
    <t>https://issues.apache.org/jira/browse/KAFKA-13770</t>
  </si>
  <si>
    <t>https://issues.apache.org/jira/browse/KAFKA-15475</t>
  </si>
  <si>
    <t>https://issues.apache.org/jira/browse/HBASE-24546</t>
  </si>
  <si>
    <r>
      <rPr>
        <rFont val="Calibri"/>
        <color rgb="FF1155CC"/>
        <sz val="11.0"/>
        <u/>
      </rPr>
      <t>https://issues.apache.org/jira/browse/HIVE-19642</t>
    </r>
    <r>
      <rPr>
        <rFont val="Calibri"/>
        <color theme="10"/>
        <sz val="11.0"/>
      </rPr>
      <t xml:space="preserve"> - should be WHEN - Delay problem</t>
    </r>
  </si>
  <si>
    <r>
      <rPr>
        <rFont val="Calibri"/>
        <color rgb="FF1155CC"/>
        <sz val="11.0"/>
        <u/>
      </rPr>
      <t>https://issues.apache.org/jira/browse/SPARK-30786</t>
    </r>
    <r>
      <rPr>
        <rFont val="Calibri"/>
        <color rgb="FF1155CC"/>
        <sz val="11.0"/>
      </rPr>
      <t xml:space="preserve"> - should be recoverable error is not retried</t>
    </r>
  </si>
  <si>
    <r>
      <rPr>
        <rFont val="Calibri"/>
        <color rgb="FF1155CC"/>
        <sz val="11.0"/>
        <u/>
      </rPr>
      <t>https://issues.apache.org/jira/browse/YARN-9921</t>
    </r>
    <r>
      <rPr>
        <rFont val="Calibri"/>
        <color theme="10"/>
        <sz val="11.0"/>
      </rPr>
      <t xml:space="preserve"> - should be broken or raced job tracking</t>
    </r>
  </si>
  <si>
    <r>
      <rPr>
        <rFont val="Calibri"/>
        <color rgb="FF1155CC"/>
        <sz val="11.0"/>
        <u/>
      </rPr>
      <t>https://issues.apache.org/jira/browse/KAFKA-9314</t>
    </r>
    <r>
      <rPr>
        <rFont val="Calibri"/>
        <color theme="10"/>
        <sz val="11.0"/>
      </rPr>
      <t xml:space="preserve"> - should be WHEN - delay problem</t>
    </r>
  </si>
  <si>
    <r>
      <rPr>
        <rFont val="Calibri"/>
        <color rgb="FF1155CC"/>
        <sz val="11.0"/>
        <u/>
      </rPr>
      <t>https://issues.apache.org/jira/browse/HDFS-16369</t>
    </r>
    <r>
      <rPr>
        <rFont val="Calibri"/>
        <color theme="10"/>
        <sz val="11.0"/>
      </rPr>
      <t xml:space="preserve"> - should be IF - missing or disabled retry</t>
    </r>
  </si>
  <si>
    <t>Symptom (Utsav)</t>
  </si>
  <si>
    <t>Server crash</t>
  </si>
  <si>
    <t>Specification non-compliant</t>
  </si>
  <si>
    <t>Unknown</t>
  </si>
  <si>
    <t>Dies in test</t>
  </si>
  <si>
    <t>Redundant work</t>
  </si>
  <si>
    <t>Excess logging</t>
  </si>
  <si>
    <t>Latency</t>
  </si>
  <si>
    <t>Missing logging</t>
  </si>
  <si>
    <t>Service hang</t>
  </si>
  <si>
    <t>Stuck task/server failover</t>
  </si>
  <si>
    <t>Recoverability</t>
  </si>
  <si>
    <t>(Assumedly) needless request failures</t>
  </si>
  <si>
    <t>"caused all instances of clients to drop and left the messages in Kafka for long time until re-subscribe the kafka topic manually."</t>
  </si>
  <si>
    <t>Incorrect behavior</t>
  </si>
  <si>
    <t>Test instability</t>
  </si>
  <si>
    <t>??</t>
  </si>
  <si>
    <t>Unknown (excess requests assumedly)</t>
  </si>
  <si>
    <t>Needless request/task failures</t>
  </si>
  <si>
    <t>Work amplification</t>
  </si>
  <si>
    <t>Duplicate task / resource strain (especially for large-scale clusters)</t>
  </si>
  <si>
    <t>https://issues.apache.org/jira/browse/ZOOKEEPER-3991</t>
  </si>
  <si>
    <t>Unkniwn</t>
  </si>
  <si>
    <t>https://issues.apache.org/jira/browse/ZOOKEEPER-4275</t>
  </si>
  <si>
    <t>Failed request</t>
  </si>
  <si>
    <t>(Assumedly) needless request/task failures</t>
  </si>
  <si>
    <t>Integration failure with EC2 due to throttling (in tests)</t>
  </si>
  <si>
    <t>Server crash (RegionServer abort)</t>
  </si>
  <si>
    <t>Request failure</t>
  </si>
  <si>
    <t>Duplicate task</t>
  </si>
  <si>
    <t>Work continues even if irrelevant</t>
  </si>
  <si>
    <t>Stuck task</t>
  </si>
  <si>
    <t>Server crash/hang</t>
  </si>
  <si>
    <t>Duplicate jobs (wasted resources)</t>
  </si>
  <si>
    <t>Failed jobs</t>
  </si>
  <si>
    <t>Unknown (policy not respected)</t>
  </si>
  <si>
    <t>High request failure rate</t>
  </si>
  <si>
    <t>Server crash (?)</t>
  </si>
  <si>
    <t>Server overload ("floods master")</t>
  </si>
  <si>
    <t>Suboptimal tradeoff</t>
  </si>
  <si>
    <t>Infinite retries</t>
  </si>
  <si>
    <t>Unkown</t>
  </si>
  <si>
    <t>Increased latency</t>
  </si>
  <si>
    <t>Higher failure rate</t>
  </si>
  <si>
    <t>non-loop (fsm)</t>
  </si>
  <si>
    <t>non-loop (re-enqueue)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</si>
</sst>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i/>
      <color theme="1"/>
      <name val="Arial"/>
      <scheme val="minor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sz val="10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color rgb="FF0000FF"/>
    </font>
    <font>
      <sz val="11.0"/>
      <color theme="10"/>
      <name val="Calibri"/>
    </font>
    <font>
      <u/>
      <sz val="11.0"/>
      <color theme="10"/>
      <name val="Calibri"/>
    </font>
    <font>
      <b/>
      <sz val="10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00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980000"/>
        <bgColor rgb="FF980000"/>
      </patternFill>
    </fill>
  </fills>
  <borders count="3">
    <border/>
    <border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9" xfId="0" applyFont="1" applyNumberFormat="1"/>
    <xf borderId="0" fillId="0" fontId="4" numFmtId="0" xfId="0" applyAlignment="1" applyFont="1">
      <alignment horizontal="left" readingOrder="1"/>
    </xf>
    <xf borderId="0" fillId="5" fontId="5" numFmtId="0" xfId="0" applyAlignment="1" applyFill="1" applyFont="1">
      <alignment horizontal="left" readingOrder="0"/>
    </xf>
    <xf borderId="0" fillId="5" fontId="2" numFmtId="0" xfId="0" applyFont="1"/>
    <xf borderId="0" fillId="6" fontId="2" numFmtId="9" xfId="0" applyFill="1" applyFont="1" applyNumberFormat="1"/>
    <xf borderId="0" fillId="7" fontId="3" numFmtId="0" xfId="0" applyAlignment="1" applyFill="1" applyFont="1">
      <alignment readingOrder="0"/>
    </xf>
    <xf borderId="0" fillId="7" fontId="2" numFmtId="0" xfId="0" applyFont="1"/>
    <xf borderId="0" fillId="6" fontId="5" numFmtId="0" xfId="0" applyAlignment="1" applyFont="1">
      <alignment readingOrder="0"/>
    </xf>
    <xf borderId="0" fillId="6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8" fontId="3" numFmtId="0" xfId="0" applyAlignment="1" applyFill="1" applyFont="1">
      <alignment readingOrder="0"/>
    </xf>
    <xf borderId="0" fillId="8" fontId="2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49" xfId="0" applyFont="1" applyNumberFormat="1"/>
    <xf borderId="0" fillId="0" fontId="7" numFmtId="0" xfId="0" applyAlignment="1" applyFont="1">
      <alignment horizontal="left" readingOrder="1"/>
    </xf>
    <xf borderId="0" fillId="0" fontId="4" numFmtId="0" xfId="0" applyAlignment="1" applyFont="1">
      <alignment readingOrder="0"/>
    </xf>
    <xf borderId="0" fillId="3" fontId="4" numFmtId="49" xfId="0" applyFont="1" applyNumberFormat="1"/>
    <xf borderId="0" fillId="3" fontId="8" numFmtId="0" xfId="0" applyAlignment="1" applyFont="1">
      <alignment horizontal="left" readingOrder="1"/>
    </xf>
    <xf borderId="0" fillId="3" fontId="4" numFmtId="0" xfId="0" applyAlignment="1" applyFont="1">
      <alignment horizontal="left" readingOrder="1"/>
    </xf>
    <xf borderId="0" fillId="0" fontId="4" numFmtId="0" xfId="0" applyAlignment="1" applyFont="1">
      <alignment horizontal="left" readingOrder="1"/>
    </xf>
    <xf borderId="0" fillId="0" fontId="9" numFmtId="0" xfId="0" applyFont="1"/>
    <xf borderId="0" fillId="0" fontId="4" numFmtId="0" xfId="0" applyAlignment="1" applyFont="1">
      <alignment horizontal="left" readingOrder="1"/>
    </xf>
    <xf borderId="0" fillId="7" fontId="4" numFmtId="49" xfId="0" applyFont="1" applyNumberFormat="1"/>
    <xf borderId="0" fillId="7" fontId="10" numFmtId="0" xfId="0" applyAlignment="1" applyFont="1">
      <alignment horizontal="left" readingOrder="1"/>
    </xf>
    <xf borderId="0" fillId="7" fontId="4" numFmtId="0" xfId="0" applyAlignment="1" applyFont="1">
      <alignment horizontal="left" readingOrder="1"/>
    </xf>
    <xf borderId="0" fillId="0" fontId="4" numFmtId="0" xfId="0" applyAlignment="1" applyFont="1">
      <alignment horizontal="left" readingOrder="0"/>
    </xf>
    <xf borderId="0" fillId="0" fontId="11" numFmtId="0" xfId="0" applyAlignment="1" applyFont="1">
      <alignment horizontal="left" readingOrder="1"/>
    </xf>
    <xf borderId="0" fillId="0" fontId="4" numFmtId="49" xfId="0" applyAlignment="1" applyFont="1" applyNumberFormat="1">
      <alignment readingOrder="0"/>
    </xf>
    <xf borderId="0" fillId="0" fontId="12" numFmtId="0" xfId="0" applyAlignment="1" applyFont="1">
      <alignment horizontal="left" readingOrder="1"/>
    </xf>
    <xf borderId="0" fillId="0" fontId="13" numFmtId="0" xfId="0" applyAlignment="1" applyFont="1">
      <alignment horizontal="left" readingOrder="1"/>
    </xf>
    <xf borderId="0" fillId="0" fontId="13" numFmtId="0" xfId="0" applyAlignment="1" applyFont="1">
      <alignment horizontal="left" readingOrder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1"/>
    </xf>
    <xf borderId="0" fillId="0" fontId="17" numFmtId="0" xfId="0" applyAlignment="1" applyFont="1">
      <alignment horizontal="left" readingOrder="1"/>
    </xf>
    <xf borderId="0" fillId="0" fontId="18" numFmtId="0" xfId="0" applyAlignment="1" applyFont="1">
      <alignment readingOrder="0"/>
    </xf>
    <xf borderId="0" fillId="9" fontId="4" numFmtId="0" xfId="0" applyAlignment="1" applyFill="1" applyFont="1">
      <alignment horizontal="left"/>
    </xf>
    <xf borderId="0" fillId="0" fontId="19" numFmtId="0" xfId="0" applyAlignment="1" applyFont="1">
      <alignment horizontal="left" readingOrder="1"/>
    </xf>
    <xf borderId="0" fillId="3" fontId="20" numFmtId="0" xfId="0" applyAlignment="1" applyFont="1">
      <alignment horizontal="left" readingOrder="1"/>
    </xf>
    <xf borderId="2" fillId="0" fontId="21" numFmtId="0" xfId="0" applyAlignment="1" applyBorder="1" applyFont="1">
      <alignment horizontal="left" readingOrder="1"/>
    </xf>
    <xf borderId="0" fillId="0" fontId="2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2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es.apache.org/jira/browse/HBASE-22287" TargetMode="External"/><Relationship Id="rId84" Type="http://schemas.openxmlformats.org/officeDocument/2006/relationships/drawing" Target="../drawings/drawing2.xml"/><Relationship Id="rId83" Type="http://schemas.openxmlformats.org/officeDocument/2006/relationships/hyperlink" Target="https://issues.apache.org/jira/browse/HDFS-16369" TargetMode="External"/><Relationship Id="rId42" Type="http://schemas.openxmlformats.org/officeDocument/2006/relationships/hyperlink" Target="https://issues.apache.org/jira/browse/HBASE-21796" TargetMode="External"/><Relationship Id="rId41" Type="http://schemas.openxmlformats.org/officeDocument/2006/relationships/hyperlink" Target="https://issues.apache.org/jira/browse/HBASE-20492" TargetMode="External"/><Relationship Id="rId44" Type="http://schemas.openxmlformats.org/officeDocument/2006/relationships/hyperlink" Target="https://issues.apache.org/jira/browse/HBASE-8776" TargetMode="External"/><Relationship Id="rId43" Type="http://schemas.openxmlformats.org/officeDocument/2006/relationships/hyperlink" Target="https://issues.apache.org/jira/browse/HBASE-20827" TargetMode="External"/><Relationship Id="rId46" Type="http://schemas.openxmlformats.org/officeDocument/2006/relationships/hyperlink" Target="https://issues.apache.org/jira/browse/HIVE-21105" TargetMode="External"/><Relationship Id="rId45" Type="http://schemas.openxmlformats.org/officeDocument/2006/relationships/hyperlink" Target="https://issues.apache.org/jira/browse/HBASE-21248" TargetMode="External"/><Relationship Id="rId80" Type="http://schemas.openxmlformats.org/officeDocument/2006/relationships/hyperlink" Target="https://issues.apache.org/jira/browse/SPARK-30786" TargetMode="External"/><Relationship Id="rId82" Type="http://schemas.openxmlformats.org/officeDocument/2006/relationships/hyperlink" Target="https://issues.apache.org/jira/browse/KAFKA-9314" TargetMode="External"/><Relationship Id="rId81" Type="http://schemas.openxmlformats.org/officeDocument/2006/relationships/hyperlink" Target="https://issues.apache.org/jira/browse/YARN-9921" TargetMode="External"/><Relationship Id="rId1" Type="http://schemas.openxmlformats.org/officeDocument/2006/relationships/hyperlink" Target="https://issues.apache.org/jira/browse/HBASE-24420" TargetMode="External"/><Relationship Id="rId2" Type="http://schemas.openxmlformats.org/officeDocument/2006/relationships/hyperlink" Target="https://issues.apache.org/jira/browse/HDFS-15439" TargetMode="External"/><Relationship Id="rId3" Type="http://schemas.openxmlformats.org/officeDocument/2006/relationships/hyperlink" Target="https://issues.apache.org/jira/browse/SPARK-28163" TargetMode="External"/><Relationship Id="rId4" Type="http://schemas.openxmlformats.org/officeDocument/2006/relationships/hyperlink" Target="https://issues.apache.org/jira/browse/YARN-4113" TargetMode="External"/><Relationship Id="rId9" Type="http://schemas.openxmlformats.org/officeDocument/2006/relationships/hyperlink" Target="https://issues.apache.org/jira/browse/KAFKA-8933" TargetMode="External"/><Relationship Id="rId48" Type="http://schemas.openxmlformats.org/officeDocument/2006/relationships/hyperlink" Target="https://issues.apache.org/jira/browse/HIVE-21925" TargetMode="External"/><Relationship Id="rId47" Type="http://schemas.openxmlformats.org/officeDocument/2006/relationships/hyperlink" Target="https://github.com/apache/curator/blob/972fffac7cf76fd5e6aadf586e6d2959b3750c76/curator-framework/src/main/java/org/apache/curator/framework/imps/CuratorFrameworkImpl.java" TargetMode="External"/><Relationship Id="rId49" Type="http://schemas.openxmlformats.org/officeDocument/2006/relationships/hyperlink" Target="https://issues.apache.org/jira/browse/HIVE-23591" TargetMode="External"/><Relationship Id="rId5" Type="http://schemas.openxmlformats.org/officeDocument/2006/relationships/hyperlink" Target="https://issues.apache.org/jira/browse/HADOOP-17116" TargetMode="External"/><Relationship Id="rId6" Type="http://schemas.openxmlformats.org/officeDocument/2006/relationships/hyperlink" Target="https://issues.apache.org/jira/browse/HBASE-25562" TargetMode="External"/><Relationship Id="rId7" Type="http://schemas.openxmlformats.org/officeDocument/2006/relationships/hyperlink" Target="https://github.com/elastic/elasticsearch/issues/54714" TargetMode="External"/><Relationship Id="rId8" Type="http://schemas.openxmlformats.org/officeDocument/2006/relationships/hyperlink" Target="https://issues.apache.org/jira/browse/HIVE-20349" TargetMode="External"/><Relationship Id="rId73" Type="http://schemas.openxmlformats.org/officeDocument/2006/relationships/hyperlink" Target="https://github.com/martijnvg/elasticsearch/blob/980ddc6b46ead6f333560ee89a674518bdd1209b/server/src/main/java/org/elasticsearch/action/bulk/Retry.java" TargetMode="External"/><Relationship Id="rId72" Type="http://schemas.openxmlformats.org/officeDocument/2006/relationships/hyperlink" Target="https://github.com/elastic/elasticsearch/issues/83927" TargetMode="External"/><Relationship Id="rId31" Type="http://schemas.openxmlformats.org/officeDocument/2006/relationships/hyperlink" Target="https://issues.apache.org/jira/browse/HBASE-20616" TargetMode="External"/><Relationship Id="rId75" Type="http://schemas.openxmlformats.org/officeDocument/2006/relationships/hyperlink" Target="https://issues.apache.org/jira/browse/HADOOP-18425" TargetMode="External"/><Relationship Id="rId30" Type="http://schemas.openxmlformats.org/officeDocument/2006/relationships/hyperlink" Target="https://issues.apache.org/jira/browse/HADOOP-17764" TargetMode="External"/><Relationship Id="rId74" Type="http://schemas.openxmlformats.org/officeDocument/2006/relationships/hyperlink" Target="https://github.com/elastic/elasticsearch/issues/102528" TargetMode="External"/><Relationship Id="rId33" Type="http://schemas.openxmlformats.org/officeDocument/2006/relationships/hyperlink" Target="https://issues.apache.org/jira/browse/HIVE-23409" TargetMode="External"/><Relationship Id="rId77" Type="http://schemas.openxmlformats.org/officeDocument/2006/relationships/hyperlink" Target="https://issues.apache.org/jira/browse/KAFKA-15475" TargetMode="External"/><Relationship Id="rId32" Type="http://schemas.openxmlformats.org/officeDocument/2006/relationships/hyperlink" Target="https://issues.apache.org/jira/browse/HBASE-20865" TargetMode="External"/><Relationship Id="rId76" Type="http://schemas.openxmlformats.org/officeDocument/2006/relationships/hyperlink" Target="https://issues.apache.org/jira/browse/KAFKA-13770" TargetMode="External"/><Relationship Id="rId35" Type="http://schemas.openxmlformats.org/officeDocument/2006/relationships/hyperlink" Target="https://issues.apache.org/jira/browse/SPARK-27347" TargetMode="External"/><Relationship Id="rId79" Type="http://schemas.openxmlformats.org/officeDocument/2006/relationships/hyperlink" Target="https://issues.apache.org/jira/browse/HIVE-19642" TargetMode="External"/><Relationship Id="rId34" Type="http://schemas.openxmlformats.org/officeDocument/2006/relationships/hyperlink" Target="https://issues.apache.org/jira/browse/SPARK-24552" TargetMode="External"/><Relationship Id="rId78" Type="http://schemas.openxmlformats.org/officeDocument/2006/relationships/hyperlink" Target="https://issues.apache.org/jira/browse/HBASE-24546" TargetMode="External"/><Relationship Id="rId71" Type="http://schemas.openxmlformats.org/officeDocument/2006/relationships/hyperlink" Target="https://github.com/DaveCTurner/elasticsearch/blob/c267b03d785a3bd002d2faf173d85928554ecbb2/server/src/main/java/org/elasticsearch/cluster/coordination/JoinHelper.java" TargetMode="External"/><Relationship Id="rId70" Type="http://schemas.openxmlformats.org/officeDocument/2006/relationships/hyperlink" Target="https://github.com/elastic/elasticsearch/issues/85003" TargetMode="External"/><Relationship Id="rId37" Type="http://schemas.openxmlformats.org/officeDocument/2006/relationships/hyperlink" Target="https://issues.apache.org/jira/browse/SPARK-27630" TargetMode="External"/><Relationship Id="rId36" Type="http://schemas.openxmlformats.org/officeDocument/2006/relationships/hyperlink" Target="https://issues.apache.org/jira/browse/SPARK-27515" TargetMode="External"/><Relationship Id="rId39" Type="http://schemas.openxmlformats.org/officeDocument/2006/relationships/hyperlink" Target="https://github.com/elastic/elasticsearch/issues/25951" TargetMode="External"/><Relationship Id="rId38" Type="http://schemas.openxmlformats.org/officeDocument/2006/relationships/hyperlink" Target="https://issues.apache.org/jira/browse/YARN-8362" TargetMode="External"/><Relationship Id="rId62" Type="http://schemas.openxmlformats.org/officeDocument/2006/relationships/hyperlink" Target="https://issues.apache.org/jira/browse/HIVE-23058" TargetMode="External"/><Relationship Id="rId61" Type="http://schemas.openxmlformats.org/officeDocument/2006/relationships/hyperlink" Target="https://github.com/hthuynh2/spark/blob/6316e5b9823dfe0b04b4521a9ef7d9516e9b8289/core/src/main/scala/org/apache/spark/scheduler/TaskSetManager.scala" TargetMode="External"/><Relationship Id="rId20" Type="http://schemas.openxmlformats.org/officeDocument/2006/relationships/hyperlink" Target="https://github.com/elastic/elasticsearch/issues/50462" TargetMode="External"/><Relationship Id="rId64" Type="http://schemas.openxmlformats.org/officeDocument/2006/relationships/hyperlink" Target="https://issues.apache.org/jira/browse/HIVE-24882" TargetMode="External"/><Relationship Id="rId63" Type="http://schemas.openxmlformats.org/officeDocument/2006/relationships/hyperlink" Target="https://github.com/apache/hive/blob/357d4906f5c806d585fd84db57cf296e12e6049b/ql/src/java/org/apache/hadoop/hive/ql/txn/compactor/CompactorMR.java" TargetMode="External"/><Relationship Id="rId22" Type="http://schemas.openxmlformats.org/officeDocument/2006/relationships/hyperlink" Target="https://issues.apache.org/jira/browse/HBASE-25743" TargetMode="External"/><Relationship Id="rId66" Type="http://schemas.openxmlformats.org/officeDocument/2006/relationships/hyperlink" Target="https://issues.apache.org/jira/browse/SPARK-36509" TargetMode="External"/><Relationship Id="rId21" Type="http://schemas.openxmlformats.org/officeDocument/2006/relationships/hyperlink" Target="https://issues.apache.org/jira/browse/HADOOP-15655" TargetMode="External"/><Relationship Id="rId65" Type="http://schemas.openxmlformats.org/officeDocument/2006/relationships/hyperlink" Target="https://github.com/apache/hive/blob/357d4906f5c806d585fd84db57cf296e12e6049b/ql/src/java/org/apache/hadoop/hive/ql/txn/compactor/CompactorMR.java" TargetMode="External"/><Relationship Id="rId24" Type="http://schemas.openxmlformats.org/officeDocument/2006/relationships/hyperlink" Target="https://issues.apache.org/jira/browse/KAFKA-6829" TargetMode="External"/><Relationship Id="rId68" Type="http://schemas.openxmlformats.org/officeDocument/2006/relationships/hyperlink" Target="https://github.com/elastic/elasticsearch/issues/79445" TargetMode="External"/><Relationship Id="rId23" Type="http://schemas.openxmlformats.org/officeDocument/2006/relationships/hyperlink" Target="https://issues.apache.org/jira/browse/HIVE-24786" TargetMode="External"/><Relationship Id="rId67" Type="http://schemas.openxmlformats.org/officeDocument/2006/relationships/hyperlink" Target="https://github.com/sarutak/spark/blob/256b285be566193376ee1dddeef25e135b089758/core/src/main/scala/org/apache/spark/deploy/master/Master.scala" TargetMode="External"/><Relationship Id="rId60" Type="http://schemas.openxmlformats.org/officeDocument/2006/relationships/hyperlink" Target="https://issues.apache.org/jira/browse/SPARK-24755" TargetMode="External"/><Relationship Id="rId26" Type="http://schemas.openxmlformats.org/officeDocument/2006/relationships/hyperlink" Target="https://issues.apache.org/jira/browse/KAFKA-13412" TargetMode="External"/><Relationship Id="rId25" Type="http://schemas.openxmlformats.org/officeDocument/2006/relationships/hyperlink" Target="https://issues.apache.org/jira/browse/HBASE-24515" TargetMode="External"/><Relationship Id="rId69" Type="http://schemas.openxmlformats.org/officeDocument/2006/relationships/hyperlink" Target="https://github.com/idegtiarenko/elasticsearch/blob/77676d839ec633efe8c00bbbc67a22000f974a36/server/src/main/java/org/elasticsearch/cluster/routing/RoutingNodes.java" TargetMode="External"/><Relationship Id="rId28" Type="http://schemas.openxmlformats.org/officeDocument/2006/relationships/hyperlink" Target="https://github.com/elastic/elasticsearch/issues/53687" TargetMode="External"/><Relationship Id="rId27" Type="http://schemas.openxmlformats.org/officeDocument/2006/relationships/hyperlink" Target="https://issues.apache.org/jira/browse/SPARK-25250" TargetMode="External"/><Relationship Id="rId29" Type="http://schemas.openxmlformats.org/officeDocument/2006/relationships/hyperlink" Target="https://issues.apache.org/jira/browse/HIVE-23894" TargetMode="External"/><Relationship Id="rId51" Type="http://schemas.openxmlformats.org/officeDocument/2006/relationships/hyperlink" Target="https://issues.apache.org/jira/browse/KAFKA-9314" TargetMode="External"/><Relationship Id="rId50" Type="http://schemas.openxmlformats.org/officeDocument/2006/relationships/hyperlink" Target="https://issues.apache.org/jira/browse/HIVE-20761" TargetMode="External"/><Relationship Id="rId53" Type="http://schemas.openxmlformats.org/officeDocument/2006/relationships/hyperlink" Target="https://issues.apache.org/jira/browse/HADOOP-16683" TargetMode="External"/><Relationship Id="rId52" Type="http://schemas.openxmlformats.org/officeDocument/2006/relationships/hyperlink" Target="https://issues.apache.org/jira/browse/YARN-8710" TargetMode="External"/><Relationship Id="rId11" Type="http://schemas.openxmlformats.org/officeDocument/2006/relationships/hyperlink" Target="https://issues.apache.org/jira/browse/KAFKA-8341" TargetMode="External"/><Relationship Id="rId55" Type="http://schemas.openxmlformats.org/officeDocument/2006/relationships/hyperlink" Target="https://issues.apache.org/jira/browse/HDFS-14134" TargetMode="External"/><Relationship Id="rId10" Type="http://schemas.openxmlformats.org/officeDocument/2006/relationships/hyperlink" Target="https://issues.apache.org/jira/browse/KAFKA-12339" TargetMode="External"/><Relationship Id="rId54" Type="http://schemas.openxmlformats.org/officeDocument/2006/relationships/hyperlink" Target="https://issues.apache.org/jira/browse/HADOOP-14982" TargetMode="External"/><Relationship Id="rId13" Type="http://schemas.openxmlformats.org/officeDocument/2006/relationships/hyperlink" Target="https://issues.apache.org/jira/browse/HADOOP-16580" TargetMode="External"/><Relationship Id="rId57" Type="http://schemas.openxmlformats.org/officeDocument/2006/relationships/hyperlink" Target="https://issues.apache.org/jira/browse/HDFS-16369" TargetMode="External"/><Relationship Id="rId12" Type="http://schemas.openxmlformats.org/officeDocument/2006/relationships/hyperlink" Target="https://issues.apache.org/jira/browse/KAFKA-7369" TargetMode="External"/><Relationship Id="rId56" Type="http://schemas.openxmlformats.org/officeDocument/2006/relationships/hyperlink" Target="https://issues.apache.org/jira/browse/YARN-10767" TargetMode="External"/><Relationship Id="rId15" Type="http://schemas.openxmlformats.org/officeDocument/2006/relationships/hyperlink" Target="https://github.com/elastic/elasticsearch/issues/81628" TargetMode="External"/><Relationship Id="rId59" Type="http://schemas.openxmlformats.org/officeDocument/2006/relationships/hyperlink" Target="https://issues.apache.org/jira/browse/HBASE-24250" TargetMode="External"/><Relationship Id="rId14" Type="http://schemas.openxmlformats.org/officeDocument/2006/relationships/hyperlink" Target="https://github.com/elastic/elasticsearch/pull/43095" TargetMode="External"/><Relationship Id="rId58" Type="http://schemas.openxmlformats.org/officeDocument/2006/relationships/hyperlink" Target="https://issues.apache.org/jira/browse/HBASE-22289" TargetMode="External"/><Relationship Id="rId17" Type="http://schemas.openxmlformats.org/officeDocument/2006/relationships/hyperlink" Target="https://issues.apache.org/jira/browse/SPARK-30786" TargetMode="External"/><Relationship Id="rId16" Type="http://schemas.openxmlformats.org/officeDocument/2006/relationships/hyperlink" Target="https://issues.apache.org/jira/browse/HIVE-19642" TargetMode="External"/><Relationship Id="rId19" Type="http://schemas.openxmlformats.org/officeDocument/2006/relationships/hyperlink" Target="https://github.com/elastic/elasticsearch/issues/43401" TargetMode="External"/><Relationship Id="rId18" Type="http://schemas.openxmlformats.org/officeDocument/2006/relationships/hyperlink" Target="https://issues.apache.org/jira/browse/YARN-992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es.apache.org/jira/browse/YARN-8362" TargetMode="External"/><Relationship Id="rId42" Type="http://schemas.openxmlformats.org/officeDocument/2006/relationships/hyperlink" Target="https://issues.apache.org/jira/browse/HBASE-22287" TargetMode="External"/><Relationship Id="rId41" Type="http://schemas.openxmlformats.org/officeDocument/2006/relationships/hyperlink" Target="https://github.com/elastic/elasticsearch/issues/25951" TargetMode="External"/><Relationship Id="rId44" Type="http://schemas.openxmlformats.org/officeDocument/2006/relationships/hyperlink" Target="https://issues.apache.org/jira/browse/HBASE-21796" TargetMode="External"/><Relationship Id="rId43" Type="http://schemas.openxmlformats.org/officeDocument/2006/relationships/hyperlink" Target="https://issues.apache.org/jira/browse/HBASE-20492" TargetMode="External"/><Relationship Id="rId46" Type="http://schemas.openxmlformats.org/officeDocument/2006/relationships/hyperlink" Target="https://issues.apache.org/jira/browse/HBASE-8776" TargetMode="External"/><Relationship Id="rId45" Type="http://schemas.openxmlformats.org/officeDocument/2006/relationships/hyperlink" Target="https://issues.apache.org/jira/browse/HBASE-20827" TargetMode="External"/><Relationship Id="rId1" Type="http://schemas.openxmlformats.org/officeDocument/2006/relationships/hyperlink" Target="https://issues.apache.org/jira/browse/HBASE-24420" TargetMode="External"/><Relationship Id="rId2" Type="http://schemas.openxmlformats.org/officeDocument/2006/relationships/hyperlink" Target="https://issues.apache.org/jira/browse/HDFS-15439" TargetMode="External"/><Relationship Id="rId3" Type="http://schemas.openxmlformats.org/officeDocument/2006/relationships/hyperlink" Target="https://issues.apache.org/jira/browse/SPARK-28163" TargetMode="External"/><Relationship Id="rId4" Type="http://schemas.openxmlformats.org/officeDocument/2006/relationships/hyperlink" Target="https://issues.apache.org/jira/browse/YARN-4113" TargetMode="External"/><Relationship Id="rId9" Type="http://schemas.openxmlformats.org/officeDocument/2006/relationships/hyperlink" Target="https://issues.apache.org/jira/browse/KAFKA-8933" TargetMode="External"/><Relationship Id="rId48" Type="http://schemas.openxmlformats.org/officeDocument/2006/relationships/hyperlink" Target="https://issues.apache.org/jira/browse/HIVE-21105" TargetMode="External"/><Relationship Id="rId47" Type="http://schemas.openxmlformats.org/officeDocument/2006/relationships/hyperlink" Target="https://issues.apache.org/jira/browse/HBASE-21248" TargetMode="External"/><Relationship Id="rId49" Type="http://schemas.openxmlformats.org/officeDocument/2006/relationships/hyperlink" Target="https://issues.apache.org/jira/browse/HIVE-21925" TargetMode="External"/><Relationship Id="rId5" Type="http://schemas.openxmlformats.org/officeDocument/2006/relationships/hyperlink" Target="https://issues.apache.org/jira/browse/HADOOP-17116" TargetMode="External"/><Relationship Id="rId6" Type="http://schemas.openxmlformats.org/officeDocument/2006/relationships/hyperlink" Target="https://issues.apache.org/jira/browse/HBASE-25562" TargetMode="External"/><Relationship Id="rId7" Type="http://schemas.openxmlformats.org/officeDocument/2006/relationships/hyperlink" Target="https://github.com/elastic/elasticsearch/issues/54714" TargetMode="External"/><Relationship Id="rId8" Type="http://schemas.openxmlformats.org/officeDocument/2006/relationships/hyperlink" Target="https://issues.apache.org/jira/browse/HIVE-20349" TargetMode="External"/><Relationship Id="rId31" Type="http://schemas.openxmlformats.org/officeDocument/2006/relationships/hyperlink" Target="https://issues.apache.org/jira/browse/HIVE-23894" TargetMode="External"/><Relationship Id="rId30" Type="http://schemas.openxmlformats.org/officeDocument/2006/relationships/hyperlink" Target="https://github.com/elastic/elasticsearch/issues/53687" TargetMode="External"/><Relationship Id="rId33" Type="http://schemas.openxmlformats.org/officeDocument/2006/relationships/hyperlink" Target="https://issues.apache.org/jira/browse/HBASE-20616" TargetMode="External"/><Relationship Id="rId32" Type="http://schemas.openxmlformats.org/officeDocument/2006/relationships/hyperlink" Target="https://issues.apache.org/jira/browse/HADOOP-17764" TargetMode="External"/><Relationship Id="rId35" Type="http://schemas.openxmlformats.org/officeDocument/2006/relationships/hyperlink" Target="https://issues.apache.org/jira/browse/HIVE-23409" TargetMode="External"/><Relationship Id="rId34" Type="http://schemas.openxmlformats.org/officeDocument/2006/relationships/hyperlink" Target="https://issues.apache.org/jira/browse/HBASE-20865" TargetMode="External"/><Relationship Id="rId37" Type="http://schemas.openxmlformats.org/officeDocument/2006/relationships/hyperlink" Target="https://issues.apache.org/jira/browse/SPARK-27347" TargetMode="External"/><Relationship Id="rId36" Type="http://schemas.openxmlformats.org/officeDocument/2006/relationships/hyperlink" Target="https://issues.apache.org/jira/browse/SPARK-24552" TargetMode="External"/><Relationship Id="rId39" Type="http://schemas.openxmlformats.org/officeDocument/2006/relationships/hyperlink" Target="https://issues.apache.org/jira/browse/SPARK-27630" TargetMode="External"/><Relationship Id="rId38" Type="http://schemas.openxmlformats.org/officeDocument/2006/relationships/hyperlink" Target="https://issues.apache.org/jira/browse/SPARK-27515" TargetMode="External"/><Relationship Id="rId20" Type="http://schemas.openxmlformats.org/officeDocument/2006/relationships/hyperlink" Target="https://issues.apache.org/jira/browse/ZOOKEEPER-4275" TargetMode="External"/><Relationship Id="rId22" Type="http://schemas.openxmlformats.org/officeDocument/2006/relationships/hyperlink" Target="https://github.com/elastic/elasticsearch/issues/50462" TargetMode="External"/><Relationship Id="rId21" Type="http://schemas.openxmlformats.org/officeDocument/2006/relationships/hyperlink" Target="https://github.com/elastic/elasticsearch/issues/43401" TargetMode="External"/><Relationship Id="rId24" Type="http://schemas.openxmlformats.org/officeDocument/2006/relationships/hyperlink" Target="https://issues.apache.org/jira/browse/HBASE-25743" TargetMode="External"/><Relationship Id="rId23" Type="http://schemas.openxmlformats.org/officeDocument/2006/relationships/hyperlink" Target="https://issues.apache.org/jira/browse/HADOOP-15655" TargetMode="External"/><Relationship Id="rId26" Type="http://schemas.openxmlformats.org/officeDocument/2006/relationships/hyperlink" Target="https://issues.apache.org/jira/browse/KAFKA-6829" TargetMode="External"/><Relationship Id="rId25" Type="http://schemas.openxmlformats.org/officeDocument/2006/relationships/hyperlink" Target="https://issues.apache.org/jira/browse/HIVE-24786" TargetMode="External"/><Relationship Id="rId28" Type="http://schemas.openxmlformats.org/officeDocument/2006/relationships/hyperlink" Target="https://issues.apache.org/jira/browse/KAFKA-13412" TargetMode="External"/><Relationship Id="rId27" Type="http://schemas.openxmlformats.org/officeDocument/2006/relationships/hyperlink" Target="https://issues.apache.org/jira/browse/HBASE-24515" TargetMode="External"/><Relationship Id="rId29" Type="http://schemas.openxmlformats.org/officeDocument/2006/relationships/hyperlink" Target="https://issues.apache.org/jira/browse/SPARK-25250" TargetMode="External"/><Relationship Id="rId51" Type="http://schemas.openxmlformats.org/officeDocument/2006/relationships/hyperlink" Target="https://issues.apache.org/jira/browse/HIVE-20761" TargetMode="External"/><Relationship Id="rId50" Type="http://schemas.openxmlformats.org/officeDocument/2006/relationships/hyperlink" Target="https://issues.apache.org/jira/browse/HIVE-23591" TargetMode="External"/><Relationship Id="rId53" Type="http://schemas.openxmlformats.org/officeDocument/2006/relationships/hyperlink" Target="https://issues.apache.org/jira/browse/YARN-8710" TargetMode="External"/><Relationship Id="rId52" Type="http://schemas.openxmlformats.org/officeDocument/2006/relationships/hyperlink" Target="https://issues.apache.org/jira/browse/KAFKA-9314" TargetMode="External"/><Relationship Id="rId11" Type="http://schemas.openxmlformats.org/officeDocument/2006/relationships/hyperlink" Target="https://issues.apache.org/jira/browse/KAFKA-8341" TargetMode="External"/><Relationship Id="rId55" Type="http://schemas.openxmlformats.org/officeDocument/2006/relationships/hyperlink" Target="https://issues.apache.org/jira/browse/HADOOP-14982" TargetMode="External"/><Relationship Id="rId10" Type="http://schemas.openxmlformats.org/officeDocument/2006/relationships/hyperlink" Target="https://issues.apache.org/jira/browse/KAFKA-12339" TargetMode="External"/><Relationship Id="rId54" Type="http://schemas.openxmlformats.org/officeDocument/2006/relationships/hyperlink" Target="https://issues.apache.org/jira/browse/HADOOP-16683" TargetMode="External"/><Relationship Id="rId13" Type="http://schemas.openxmlformats.org/officeDocument/2006/relationships/hyperlink" Target="https://issues.apache.org/jira/browse/HADOOP-16580" TargetMode="External"/><Relationship Id="rId57" Type="http://schemas.openxmlformats.org/officeDocument/2006/relationships/hyperlink" Target="https://issues.apache.org/jira/browse/YARN-10767" TargetMode="External"/><Relationship Id="rId12" Type="http://schemas.openxmlformats.org/officeDocument/2006/relationships/hyperlink" Target="https://issues.apache.org/jira/browse/KAFKA-7369" TargetMode="External"/><Relationship Id="rId56" Type="http://schemas.openxmlformats.org/officeDocument/2006/relationships/hyperlink" Target="https://issues.apache.org/jira/browse/HDFS-14134" TargetMode="External"/><Relationship Id="rId15" Type="http://schemas.openxmlformats.org/officeDocument/2006/relationships/hyperlink" Target="https://github.com/elastic/elasticsearch/issues/81628" TargetMode="External"/><Relationship Id="rId59" Type="http://schemas.openxmlformats.org/officeDocument/2006/relationships/drawing" Target="../drawings/drawing3.xml"/><Relationship Id="rId14" Type="http://schemas.openxmlformats.org/officeDocument/2006/relationships/hyperlink" Target="https://github.com/elastic/elasticsearch/pull/43095" TargetMode="External"/><Relationship Id="rId58" Type="http://schemas.openxmlformats.org/officeDocument/2006/relationships/hyperlink" Target="https://issues.apache.org/jira/browse/HDFS-16369" TargetMode="External"/><Relationship Id="rId17" Type="http://schemas.openxmlformats.org/officeDocument/2006/relationships/hyperlink" Target="https://issues.apache.org/jira/browse/SPARK-30786" TargetMode="External"/><Relationship Id="rId16" Type="http://schemas.openxmlformats.org/officeDocument/2006/relationships/hyperlink" Target="https://issues.apache.org/jira/browse/HIVE-19642" TargetMode="External"/><Relationship Id="rId19" Type="http://schemas.openxmlformats.org/officeDocument/2006/relationships/hyperlink" Target="https://issues.apache.org/jira/browse/ZOOKEEPER-3991" TargetMode="External"/><Relationship Id="rId18" Type="http://schemas.openxmlformats.org/officeDocument/2006/relationships/hyperlink" Target="https://issues.apache.org/jira/browse/YARN-992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es.apache.org/jira/browse/KAFKA-12339" TargetMode="External"/><Relationship Id="rId42" Type="http://schemas.openxmlformats.org/officeDocument/2006/relationships/hyperlink" Target="https://issues.apache.org/jira/browse/KAFKA-8341" TargetMode="External"/><Relationship Id="rId41" Type="http://schemas.openxmlformats.org/officeDocument/2006/relationships/hyperlink" Target="https://issues.apache.org/jira/browse/KAFKA-6829" TargetMode="External"/><Relationship Id="rId44" Type="http://schemas.openxmlformats.org/officeDocument/2006/relationships/hyperlink" Target="https://issues.apache.org/jira/browse/KAFKA-9314" TargetMode="External"/><Relationship Id="rId43" Type="http://schemas.openxmlformats.org/officeDocument/2006/relationships/hyperlink" Target="https://issues.apache.org/jira/browse/KAFKA-7369" TargetMode="External"/><Relationship Id="rId46" Type="http://schemas.openxmlformats.org/officeDocument/2006/relationships/hyperlink" Target="https://issues.apache.org/jira/browse/SPARK-27347" TargetMode="External"/><Relationship Id="rId45" Type="http://schemas.openxmlformats.org/officeDocument/2006/relationships/hyperlink" Target="https://issues.apache.org/jira/browse/SPARK-24552" TargetMode="External"/><Relationship Id="rId1" Type="http://schemas.openxmlformats.org/officeDocument/2006/relationships/hyperlink" Target="https://github.com/elastic/elasticsearch/pull/43095" TargetMode="External"/><Relationship Id="rId2" Type="http://schemas.openxmlformats.org/officeDocument/2006/relationships/hyperlink" Target="https://github.com/elastic/elasticsearch/issues/81628" TargetMode="External"/><Relationship Id="rId3" Type="http://schemas.openxmlformats.org/officeDocument/2006/relationships/hyperlink" Target="https://github.com/elastic/elasticsearch/issues/53687" TargetMode="External"/><Relationship Id="rId4" Type="http://schemas.openxmlformats.org/officeDocument/2006/relationships/hyperlink" Target="https://github.com/elastic/elasticsearch/issues/43401" TargetMode="External"/><Relationship Id="rId9" Type="http://schemas.openxmlformats.org/officeDocument/2006/relationships/hyperlink" Target="https://issues.apache.org/jira/browse/HADOOP-17764" TargetMode="External"/><Relationship Id="rId48" Type="http://schemas.openxmlformats.org/officeDocument/2006/relationships/hyperlink" Target="https://issues.apache.org/jira/browse/SPARK-27630" TargetMode="External"/><Relationship Id="rId47" Type="http://schemas.openxmlformats.org/officeDocument/2006/relationships/hyperlink" Target="https://issues.apache.org/jira/browse/SPARK-27515" TargetMode="External"/><Relationship Id="rId49" Type="http://schemas.openxmlformats.org/officeDocument/2006/relationships/hyperlink" Target="https://issues.apache.org/jira/browse/SPARK-30786" TargetMode="External"/><Relationship Id="rId5" Type="http://schemas.openxmlformats.org/officeDocument/2006/relationships/hyperlink" Target="https://github.com/elastic/elasticsearch/issues/50462" TargetMode="External"/><Relationship Id="rId6" Type="http://schemas.openxmlformats.org/officeDocument/2006/relationships/hyperlink" Target="https://github.com/elastic/elasticsearch/issues/54714" TargetMode="External"/><Relationship Id="rId7" Type="http://schemas.openxmlformats.org/officeDocument/2006/relationships/hyperlink" Target="https://github.com/elastic/elasticsearch/issues/25951" TargetMode="External"/><Relationship Id="rId8" Type="http://schemas.openxmlformats.org/officeDocument/2006/relationships/hyperlink" Target="https://issues.apache.org/jira/browse/HADOOP-17116" TargetMode="External"/><Relationship Id="rId31" Type="http://schemas.openxmlformats.org/officeDocument/2006/relationships/hyperlink" Target="https://issues.apache.org/jira/browse/HIVE-20349" TargetMode="External"/><Relationship Id="rId30" Type="http://schemas.openxmlformats.org/officeDocument/2006/relationships/hyperlink" Target="https://issues.apache.org/jira/browse/HIVE-23894" TargetMode="External"/><Relationship Id="rId33" Type="http://schemas.openxmlformats.org/officeDocument/2006/relationships/hyperlink" Target="https://issues.apache.org/jira/browse/HIVE-19642" TargetMode="External"/><Relationship Id="rId32" Type="http://schemas.openxmlformats.org/officeDocument/2006/relationships/hyperlink" Target="https://issues.apache.org/jira/browse/HIVE-24786" TargetMode="External"/><Relationship Id="rId35" Type="http://schemas.openxmlformats.org/officeDocument/2006/relationships/hyperlink" Target="https://issues.apache.org/jira/browse/HIVE-21925" TargetMode="External"/><Relationship Id="rId34" Type="http://schemas.openxmlformats.org/officeDocument/2006/relationships/hyperlink" Target="https://issues.apache.org/jira/browse/HIVE-21105" TargetMode="External"/><Relationship Id="rId37" Type="http://schemas.openxmlformats.org/officeDocument/2006/relationships/hyperlink" Target="https://issues.apache.org/jira/browse/HIVE-20761" TargetMode="External"/><Relationship Id="rId36" Type="http://schemas.openxmlformats.org/officeDocument/2006/relationships/hyperlink" Target="https://issues.apache.org/jira/browse/HIVE-23591" TargetMode="External"/><Relationship Id="rId39" Type="http://schemas.openxmlformats.org/officeDocument/2006/relationships/hyperlink" Target="https://issues.apache.org/jira/browse/KAFKA-8933" TargetMode="External"/><Relationship Id="rId38" Type="http://schemas.openxmlformats.org/officeDocument/2006/relationships/hyperlink" Target="https://issues.apache.org/jira/browse/KAFKA-13412" TargetMode="External"/><Relationship Id="rId20" Type="http://schemas.openxmlformats.org/officeDocument/2006/relationships/hyperlink" Target="https://issues.apache.org/jira/browse/HBASE-22287" TargetMode="External"/><Relationship Id="rId22" Type="http://schemas.openxmlformats.org/officeDocument/2006/relationships/hyperlink" Target="https://issues.apache.org/jira/browse/HBASE-21796" TargetMode="External"/><Relationship Id="rId21" Type="http://schemas.openxmlformats.org/officeDocument/2006/relationships/hyperlink" Target="https://issues.apache.org/jira/browse/HBASE-20492" TargetMode="External"/><Relationship Id="rId24" Type="http://schemas.openxmlformats.org/officeDocument/2006/relationships/hyperlink" Target="https://issues.apache.org/jira/browse/HBASE-8776" TargetMode="External"/><Relationship Id="rId23" Type="http://schemas.openxmlformats.org/officeDocument/2006/relationships/hyperlink" Target="https://issues.apache.org/jira/browse/HBASE-20827" TargetMode="External"/><Relationship Id="rId26" Type="http://schemas.openxmlformats.org/officeDocument/2006/relationships/hyperlink" Target="https://issues.apache.org/jira/browse/HDFS-14134" TargetMode="External"/><Relationship Id="rId25" Type="http://schemas.openxmlformats.org/officeDocument/2006/relationships/hyperlink" Target="https://issues.apache.org/jira/browse/HBASE-21248" TargetMode="External"/><Relationship Id="rId28" Type="http://schemas.openxmlformats.org/officeDocument/2006/relationships/hyperlink" Target="https://issues.apache.org/jira/browse/HDFS-16369" TargetMode="External"/><Relationship Id="rId27" Type="http://schemas.openxmlformats.org/officeDocument/2006/relationships/hyperlink" Target="https://issues.apache.org/jira/browse/HDFS-15439" TargetMode="External"/><Relationship Id="rId29" Type="http://schemas.openxmlformats.org/officeDocument/2006/relationships/hyperlink" Target="https://issues.apache.org/jira/browse/HIVE-23409" TargetMode="External"/><Relationship Id="rId51" Type="http://schemas.openxmlformats.org/officeDocument/2006/relationships/hyperlink" Target="https://issues.apache.org/jira/browse/SPARK-28163" TargetMode="External"/><Relationship Id="rId50" Type="http://schemas.openxmlformats.org/officeDocument/2006/relationships/hyperlink" Target="https://issues.apache.org/jira/browse/SPARK-25250" TargetMode="External"/><Relationship Id="rId53" Type="http://schemas.openxmlformats.org/officeDocument/2006/relationships/hyperlink" Target="https://issues.apache.org/jira/browse/YARN-8362" TargetMode="External"/><Relationship Id="rId52" Type="http://schemas.openxmlformats.org/officeDocument/2006/relationships/hyperlink" Target="https://issues.apache.org/jira/browse/YARN-9921" TargetMode="External"/><Relationship Id="rId11" Type="http://schemas.openxmlformats.org/officeDocument/2006/relationships/hyperlink" Target="https://issues.apache.org/jira/browse/HADOOP-16580" TargetMode="External"/><Relationship Id="rId55" Type="http://schemas.openxmlformats.org/officeDocument/2006/relationships/hyperlink" Target="https://issues.apache.org/jira/browse/YARN-4113" TargetMode="External"/><Relationship Id="rId10" Type="http://schemas.openxmlformats.org/officeDocument/2006/relationships/hyperlink" Target="https://issues.apache.org/jira/browse/HADOOP-16683" TargetMode="External"/><Relationship Id="rId54" Type="http://schemas.openxmlformats.org/officeDocument/2006/relationships/hyperlink" Target="https://issues.apache.org/jira/browse/YARN-10767" TargetMode="External"/><Relationship Id="rId13" Type="http://schemas.openxmlformats.org/officeDocument/2006/relationships/hyperlink" Target="https://issues.apache.org/jira/browse/HADOOP-15655" TargetMode="External"/><Relationship Id="rId57" Type="http://schemas.openxmlformats.org/officeDocument/2006/relationships/hyperlink" Target="https://issues.apache.org/jira/browse/ZOOKEEPER-3991" TargetMode="External"/><Relationship Id="rId12" Type="http://schemas.openxmlformats.org/officeDocument/2006/relationships/hyperlink" Target="https://issues.apache.org/jira/browse/HADOOP-14982" TargetMode="External"/><Relationship Id="rId56" Type="http://schemas.openxmlformats.org/officeDocument/2006/relationships/hyperlink" Target="https://issues.apache.org/jira/browse/YARN-8710" TargetMode="External"/><Relationship Id="rId15" Type="http://schemas.openxmlformats.org/officeDocument/2006/relationships/hyperlink" Target="https://issues.apache.org/jira/browse/HBASE-24515" TargetMode="External"/><Relationship Id="rId59" Type="http://schemas.openxmlformats.org/officeDocument/2006/relationships/drawing" Target="../drawings/drawing4.xml"/><Relationship Id="rId14" Type="http://schemas.openxmlformats.org/officeDocument/2006/relationships/hyperlink" Target="https://issues.apache.org/jira/browse/HBASE-25562" TargetMode="External"/><Relationship Id="rId58" Type="http://schemas.openxmlformats.org/officeDocument/2006/relationships/hyperlink" Target="https://issues.apache.org/jira/browse/ZOOKEEPER-4275" TargetMode="External"/><Relationship Id="rId17" Type="http://schemas.openxmlformats.org/officeDocument/2006/relationships/hyperlink" Target="https://issues.apache.org/jira/browse/HBASE-20865" TargetMode="External"/><Relationship Id="rId16" Type="http://schemas.openxmlformats.org/officeDocument/2006/relationships/hyperlink" Target="https://issues.apache.org/jira/browse/HBASE-20616" TargetMode="External"/><Relationship Id="rId19" Type="http://schemas.openxmlformats.org/officeDocument/2006/relationships/hyperlink" Target="https://issues.apache.org/jira/browse/HBASE-24420" TargetMode="External"/><Relationship Id="rId18" Type="http://schemas.openxmlformats.org/officeDocument/2006/relationships/hyperlink" Target="https://issues.apache.org/jira/browse/HBASE-257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.38"/>
    <col customWidth="1" min="3" max="3" width="24.5"/>
    <col customWidth="1" min="4" max="4" width="4.25"/>
    <col customWidth="1" min="5" max="5" width="5.38"/>
    <col customWidth="1" min="6" max="6" width="3.5"/>
    <col customWidth="1" min="7" max="7" width="3.0"/>
    <col customWidth="1" min="8" max="8" width="15.5"/>
    <col customWidth="1" min="9" max="9" width="5.38"/>
    <col customWidth="1" min="10" max="10" width="5.13"/>
    <col customWidth="1" min="11" max="11" width="4.13"/>
    <col customWidth="1" min="12" max="12" width="3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>
      <c r="B3" s="3" t="s">
        <v>1</v>
      </c>
      <c r="C3" s="4"/>
      <c r="D3" s="5" t="s">
        <v>2</v>
      </c>
      <c r="E3" s="4"/>
      <c r="F3" s="6"/>
      <c r="G3" s="7" t="s">
        <v>3</v>
      </c>
      <c r="H3" s="8"/>
      <c r="I3" s="8"/>
      <c r="J3" s="8"/>
      <c r="L3" s="6"/>
    </row>
    <row r="4">
      <c r="C4" s="9" t="s">
        <v>4</v>
      </c>
      <c r="D4" s="10">
        <f>COUNTIF('Issue set'!$G$2:$G$71,C4)</f>
        <v>13</v>
      </c>
      <c r="H4" s="9" t="s">
        <v>5</v>
      </c>
      <c r="I4" s="10">
        <f>COUNTIF('Issue set'!$E$2:$E$71,H4)</f>
        <v>3</v>
      </c>
      <c r="J4" s="11">
        <f t="shared" ref="J4:J7" si="1">I4/SUM($I$4:$I$7)</f>
        <v>0.05084745763</v>
      </c>
    </row>
    <row r="5">
      <c r="C5" s="12" t="s">
        <v>6</v>
      </c>
      <c r="D5" s="10">
        <f>COUNTIF('Issue set'!$G$2:$G$71,C5)</f>
        <v>4</v>
      </c>
      <c r="H5" s="9" t="s">
        <v>7</v>
      </c>
      <c r="I5" s="10">
        <f>COUNTIF('Issue set'!$E$2:$E$71,H5)</f>
        <v>7</v>
      </c>
      <c r="J5" s="11">
        <f t="shared" si="1"/>
        <v>0.1186440678</v>
      </c>
    </row>
    <row r="6">
      <c r="C6" s="9" t="s">
        <v>8</v>
      </c>
      <c r="D6" s="10">
        <f>COUNTIF('Issue set'!$G$2:$G$71,C6)</f>
        <v>8</v>
      </c>
      <c r="H6" s="9" t="s">
        <v>9</v>
      </c>
      <c r="I6" s="10">
        <f>COUNTIF('Issue set'!$E$2:$E$71,H6)</f>
        <v>45</v>
      </c>
      <c r="J6" s="11">
        <f t="shared" si="1"/>
        <v>0.7627118644</v>
      </c>
    </row>
    <row r="7">
      <c r="B7" s="6"/>
      <c r="C7" s="13" t="s">
        <v>10</v>
      </c>
      <c r="D7" s="14">
        <f>SUM(D4:D6)</f>
        <v>25</v>
      </c>
      <c r="E7" s="15">
        <f>D7/D21</f>
        <v>0.3571428571</v>
      </c>
      <c r="H7" s="9" t="s">
        <v>11</v>
      </c>
      <c r="I7" s="10">
        <f>COUNTIF('Issue set'!$E$2:$E$71,H7)</f>
        <v>4</v>
      </c>
      <c r="J7" s="11">
        <f t="shared" si="1"/>
        <v>0.06779661017</v>
      </c>
    </row>
    <row r="8">
      <c r="B8" s="6"/>
      <c r="H8" s="9" t="s">
        <v>12</v>
      </c>
      <c r="I8" s="10">
        <f>COUNTIF('Issue set'!$E$2:$E$71,H8)</f>
        <v>11</v>
      </c>
    </row>
    <row r="9">
      <c r="B9" s="3" t="s">
        <v>13</v>
      </c>
      <c r="C9" s="4"/>
      <c r="D9" s="4"/>
      <c r="E9" s="4"/>
    </row>
    <row r="10">
      <c r="C10" s="9" t="s">
        <v>14</v>
      </c>
      <c r="D10" s="10">
        <f>COUNTIF('Issue set'!$G$2:$G$71,C10)</f>
        <v>10</v>
      </c>
    </row>
    <row r="11">
      <c r="C11" s="9" t="s">
        <v>15</v>
      </c>
      <c r="D11" s="10">
        <f>COUNTIF('Issue set'!$G$2:$G$71,C11)</f>
        <v>13</v>
      </c>
      <c r="F11" s="6"/>
      <c r="G11" s="16" t="s">
        <v>16</v>
      </c>
      <c r="H11" s="17"/>
      <c r="I11" s="17"/>
      <c r="J11" s="17"/>
    </row>
    <row r="12">
      <c r="C12" s="9" t="s">
        <v>17</v>
      </c>
      <c r="D12" s="10">
        <f>COUNTIFS('Issue set'!$F$2:$F$71,"WHEN",'Issue set'!$G$2:$G$71,C12)</f>
        <v>0</v>
      </c>
      <c r="H12" s="9" t="s">
        <v>18</v>
      </c>
      <c r="I12" s="10">
        <f>COUNTIF('Issue set'!$B$2:$B$71,H12)</f>
        <v>11</v>
      </c>
    </row>
    <row r="13">
      <c r="C13" s="18" t="s">
        <v>10</v>
      </c>
      <c r="D13" s="19">
        <f>SUM(D10:D12)</f>
        <v>23</v>
      </c>
      <c r="E13" s="15">
        <f>D13/D21</f>
        <v>0.3285714286</v>
      </c>
      <c r="H13" s="9" t="s">
        <v>19</v>
      </c>
      <c r="I13" s="10">
        <f>COUNTIF('Issue set'!$B$2:$B$71,H13)</f>
        <v>15</v>
      </c>
    </row>
    <row r="14">
      <c r="H14" s="9" t="s">
        <v>20</v>
      </c>
      <c r="I14" s="10">
        <f>COUNTIF('Issue set'!$B$2:$B$71,H14)</f>
        <v>11</v>
      </c>
    </row>
    <row r="15">
      <c r="B15" s="3" t="s">
        <v>21</v>
      </c>
      <c r="C15" s="4"/>
      <c r="D15" s="4"/>
      <c r="E15" s="4"/>
      <c r="H15" s="9" t="s">
        <v>22</v>
      </c>
      <c r="I15" s="10">
        <f>COUNTIF('Issue set'!$B$2:$B$71,H15)</f>
        <v>9</v>
      </c>
    </row>
    <row r="16">
      <c r="C16" s="9" t="s">
        <v>23</v>
      </c>
      <c r="D16" s="10">
        <f>COUNTIF('Issue set'!$G$2:$G$71,C16)</f>
        <v>12</v>
      </c>
      <c r="H16" s="9" t="s">
        <v>24</v>
      </c>
      <c r="I16" s="10">
        <f>COUNTIF('Issue set'!$B$2:$B$71,H16)</f>
        <v>9</v>
      </c>
    </row>
    <row r="17">
      <c r="C17" s="9" t="s">
        <v>25</v>
      </c>
      <c r="D17" s="10">
        <f>COUNTIF('Issue set'!$G$2:$G$71,C17)</f>
        <v>8</v>
      </c>
      <c r="H17" s="9" t="s">
        <v>26</v>
      </c>
      <c r="I17" s="10">
        <f>COUNTIF('Issue set'!$B$2:$B$71,H17)</f>
        <v>7</v>
      </c>
      <c r="J17" s="9" t="s">
        <v>27</v>
      </c>
    </row>
    <row r="18">
      <c r="C18" s="9" t="s">
        <v>17</v>
      </c>
      <c r="D18" s="10">
        <f>COUNTIFS('Issue set'!$F$2:$F$57,"HOW",'Issue set'!$G$2:$G$57,C18)</f>
        <v>2</v>
      </c>
      <c r="H18" s="9" t="s">
        <v>28</v>
      </c>
      <c r="I18" s="10">
        <f>COUNTIF('Issue set'!$B$2:$B$71,H18)</f>
        <v>3</v>
      </c>
    </row>
    <row r="19">
      <c r="C19" s="18" t="s">
        <v>10</v>
      </c>
      <c r="D19" s="19">
        <f>SUM(D16:D18)</f>
        <v>22</v>
      </c>
      <c r="E19" s="15">
        <f>D19/D21</f>
        <v>0.3142857143</v>
      </c>
      <c r="H19" s="9" t="s">
        <v>29</v>
      </c>
      <c r="I19" s="10">
        <f>COUNTIF('Issue set'!$B$2:$B$71,H19)</f>
        <v>5</v>
      </c>
    </row>
    <row r="20">
      <c r="H20" s="9" t="s">
        <v>30</v>
      </c>
      <c r="I20" s="10">
        <f>SUM(I17:I19)</f>
        <v>15</v>
      </c>
    </row>
    <row r="21">
      <c r="C21" s="20" t="s">
        <v>31</v>
      </c>
      <c r="D21" s="21">
        <f>SUM(D7,D13,D19)</f>
        <v>70</v>
      </c>
      <c r="H21" s="9" t="s">
        <v>31</v>
      </c>
      <c r="I21" s="10">
        <f>SUM(I12:I16)+I20</f>
        <v>70</v>
      </c>
    </row>
    <row r="23">
      <c r="F23" s="6"/>
      <c r="G23" s="22" t="s">
        <v>32</v>
      </c>
      <c r="H23" s="23"/>
      <c r="I23" s="23"/>
      <c r="J23" s="23"/>
    </row>
    <row r="24">
      <c r="H24" s="9" t="s">
        <v>33</v>
      </c>
      <c r="I24" s="10">
        <f>COUNTIFS('Issue set'!$G$2:$G$71,"Misidentifying_recoverable_errors",'Issue set'!$H$2:$H$71,H24)</f>
        <v>8</v>
      </c>
    </row>
    <row r="25">
      <c r="H25" s="9" t="s">
        <v>34</v>
      </c>
      <c r="I25" s="10">
        <f>COUNTIFS('Issue set'!$G$2:$G$71,"Misidentifying_recoverable_errors",'Issue set'!$H$2:$H$71,H25) + COUNTIF('Issue set'!$G$2:$G$71,"Retrying_obsolete_or_canceled_task")</f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2.75"/>
    <col customWidth="1" min="3" max="3" width="43.38"/>
    <col customWidth="1" min="4" max="6" width="17.63"/>
    <col customWidth="1" min="7" max="7" width="20.38"/>
    <col customWidth="1" min="8" max="8" width="19.5"/>
    <col customWidth="1" min="9" max="9" width="13.0"/>
    <col customWidth="1" min="10" max="11" width="20.38"/>
    <col customWidth="1" min="12" max="12" width="19.5"/>
    <col customWidth="1" min="13" max="29" width="7.63"/>
  </cols>
  <sheetData>
    <row r="1">
      <c r="A1" s="24"/>
      <c r="B1" s="25" t="s">
        <v>35</v>
      </c>
      <c r="C1" s="26" t="s">
        <v>36</v>
      </c>
      <c r="D1" s="25" t="s">
        <v>37</v>
      </c>
      <c r="E1" s="25" t="s">
        <v>3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/>
      <c r="B2" s="29" t="s">
        <v>19</v>
      </c>
      <c r="C2" s="30" t="s">
        <v>47</v>
      </c>
      <c r="D2" s="12" t="s">
        <v>48</v>
      </c>
      <c r="E2" s="12" t="s">
        <v>9</v>
      </c>
      <c r="F2" s="12" t="s">
        <v>49</v>
      </c>
      <c r="G2" s="12" t="s">
        <v>15</v>
      </c>
      <c r="H2" s="12"/>
      <c r="I2" s="12" t="str">
        <f>VLOOKUP(C2,'Retry type table'!$B$2:$C$59,2,FALSE)</f>
        <v>loop</v>
      </c>
      <c r="J2" s="12"/>
      <c r="K2" s="12" t="s">
        <v>50</v>
      </c>
      <c r="L2" s="12"/>
      <c r="M2" s="27" t="str">
        <f>VLOOKUP(C2,'Symptom table'!$B$2:$D$59,2,FALSE)</f>
        <v>Service crash</v>
      </c>
      <c r="N2" s="31" t="s">
        <v>51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A3" s="28"/>
      <c r="B3" s="29" t="s">
        <v>28</v>
      </c>
      <c r="C3" s="30" t="s">
        <v>52</v>
      </c>
      <c r="D3" s="12" t="s">
        <v>48</v>
      </c>
      <c r="E3" s="12" t="s">
        <v>9</v>
      </c>
      <c r="F3" s="12" t="s">
        <v>49</v>
      </c>
      <c r="G3" s="12" t="s">
        <v>15</v>
      </c>
      <c r="H3" s="12"/>
      <c r="I3" s="12" t="str">
        <f>VLOOKUP(C3,'Retry type table'!$B$2:$C$59,2,FALSE)</f>
        <v>loop</v>
      </c>
      <c r="J3" s="12"/>
      <c r="K3" s="12"/>
      <c r="L3" s="12"/>
      <c r="M3" s="27" t="str">
        <f>VLOOKUP(C3,'Symptom table'!$B$2:$D$59,2,FALSE)</f>
        <v>Specification non-compliant</v>
      </c>
      <c r="N3" s="31" t="s">
        <v>53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A4" s="28"/>
      <c r="B4" s="29" t="s">
        <v>24</v>
      </c>
      <c r="C4" s="30" t="s">
        <v>54</v>
      </c>
      <c r="D4" s="12" t="s">
        <v>48</v>
      </c>
      <c r="E4" s="12" t="s">
        <v>9</v>
      </c>
      <c r="F4" s="12" t="s">
        <v>49</v>
      </c>
      <c r="G4" s="12" t="s">
        <v>15</v>
      </c>
      <c r="H4" s="12"/>
      <c r="I4" s="12" t="str">
        <f>VLOOKUP(C4,'Retry type table'!$B$2:$C$59,2,FALSE)</f>
        <v>loop</v>
      </c>
      <c r="J4" s="12"/>
      <c r="K4" s="12"/>
      <c r="L4" s="12"/>
      <c r="M4" s="27" t="str">
        <f>VLOOKUP(C4,'Symptom table'!$B$2:$D$59,2,FALSE)</f>
        <v>Specification non-compliant</v>
      </c>
      <c r="N4" s="31" t="s">
        <v>53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A5" s="28"/>
      <c r="B5" s="29" t="s">
        <v>29</v>
      </c>
      <c r="C5" s="30" t="s">
        <v>55</v>
      </c>
      <c r="D5" s="12" t="s">
        <v>48</v>
      </c>
      <c r="E5" s="12" t="s">
        <v>7</v>
      </c>
      <c r="F5" s="12" t="s">
        <v>49</v>
      </c>
      <c r="G5" s="12" t="s">
        <v>14</v>
      </c>
      <c r="H5" s="12"/>
      <c r="I5" s="12" t="str">
        <f>VLOOKUP(C5,'Retry type table'!$B$2:$C$59,2,FALSE)</f>
        <v/>
      </c>
      <c r="J5" s="12"/>
      <c r="K5" s="12"/>
      <c r="L5" s="12"/>
      <c r="M5" s="27" t="str">
        <f>VLOOKUP(C5,'Symptom table'!$B$2:$D$59,2,FALSE)</f>
        <v>Specification non-compliant</v>
      </c>
      <c r="N5" s="31" t="s">
        <v>56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A6" s="28"/>
      <c r="B6" s="29" t="s">
        <v>26</v>
      </c>
      <c r="C6" s="30" t="s">
        <v>57</v>
      </c>
      <c r="D6" s="12" t="s">
        <v>48</v>
      </c>
      <c r="E6" s="12" t="s">
        <v>9</v>
      </c>
      <c r="F6" s="12" t="s">
        <v>58</v>
      </c>
      <c r="G6" s="12" t="s">
        <v>17</v>
      </c>
      <c r="H6" s="12"/>
      <c r="I6" s="12" t="str">
        <f>VLOOKUP(C6,'Retry type table'!$B$2:$C$59,2,FALSE)</f>
        <v>loop</v>
      </c>
      <c r="J6" s="12"/>
      <c r="K6" s="12"/>
      <c r="L6" s="12"/>
      <c r="M6" s="27" t="str">
        <f>VLOOKUP(C6,'Symptom table'!$B$2:$D$59,2,FALSE)</f>
        <v>Redundant work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A7" s="28"/>
      <c r="B7" s="29" t="s">
        <v>19</v>
      </c>
      <c r="C7" s="30" t="s">
        <v>59</v>
      </c>
      <c r="D7" s="12" t="s">
        <v>48</v>
      </c>
      <c r="E7" s="12" t="s">
        <v>9</v>
      </c>
      <c r="F7" s="12" t="s">
        <v>58</v>
      </c>
      <c r="G7" s="12" t="s">
        <v>17</v>
      </c>
      <c r="H7" s="12"/>
      <c r="I7" s="12" t="str">
        <f>VLOOKUP(C7,'Retry type table'!$B$2:$C$59,2,FALSE)</f>
        <v>loop</v>
      </c>
      <c r="J7" s="12"/>
      <c r="K7" s="12"/>
      <c r="L7" s="12"/>
      <c r="M7" s="27" t="str">
        <f>VLOOKUP(C7,'Symptom table'!$B$2:$D$59,2,FALSE)</f>
        <v>Latency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A8" s="28"/>
      <c r="B8" s="29" t="s">
        <v>60</v>
      </c>
      <c r="C8" s="30" t="s">
        <v>61</v>
      </c>
      <c r="D8" s="12" t="s">
        <v>48</v>
      </c>
      <c r="E8" s="12" t="s">
        <v>12</v>
      </c>
      <c r="F8" s="12" t="s">
        <v>62</v>
      </c>
      <c r="G8" s="12" t="s">
        <v>8</v>
      </c>
      <c r="H8" s="12"/>
      <c r="I8" s="12" t="s">
        <v>63</v>
      </c>
      <c r="J8" s="12"/>
      <c r="K8" s="12"/>
      <c r="L8" s="12"/>
      <c r="M8" s="27" t="str">
        <f>VLOOKUP(C8,'Symptom table'!$B$2:$D$59,2,FALSE)</f>
        <v>Service hang</v>
      </c>
      <c r="N8" s="31" t="s">
        <v>64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A9" s="28"/>
      <c r="B9" s="29" t="s">
        <v>20</v>
      </c>
      <c r="C9" s="30" t="s">
        <v>65</v>
      </c>
      <c r="D9" s="12" t="s">
        <v>48</v>
      </c>
      <c r="E9" s="12" t="s">
        <v>9</v>
      </c>
      <c r="F9" s="12" t="s">
        <v>62</v>
      </c>
      <c r="G9" s="12" t="s">
        <v>8</v>
      </c>
      <c r="H9" s="12"/>
      <c r="I9" s="12" t="str">
        <f>VLOOKUP(C9,'Retry type table'!$B$2:$C$59,2,FALSE)</f>
        <v>loop</v>
      </c>
      <c r="J9" s="12"/>
      <c r="K9" s="12"/>
      <c r="L9" s="12"/>
      <c r="M9" s="27" t="str">
        <f>VLOOKUP(C9,'Symptom table'!$B$2:$D$59,2,FALSE)</f>
        <v>Recoverability</v>
      </c>
      <c r="N9" s="31" t="s">
        <v>66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A10" s="28"/>
      <c r="B10" s="29" t="s">
        <v>22</v>
      </c>
      <c r="C10" s="30" t="s">
        <v>67</v>
      </c>
      <c r="D10" s="12" t="s">
        <v>48</v>
      </c>
      <c r="E10" s="12" t="s">
        <v>7</v>
      </c>
      <c r="F10" s="12" t="s">
        <v>62</v>
      </c>
      <c r="G10" s="12" t="s">
        <v>8</v>
      </c>
      <c r="H10" s="12"/>
      <c r="I10" s="12" t="s">
        <v>68</v>
      </c>
      <c r="J10" s="12"/>
      <c r="K10" s="12"/>
      <c r="L10" s="12"/>
      <c r="M10" s="27" t="str">
        <f>VLOOKUP(C10,'Symptom table'!$B$2:$D$59,2,FALSE)</f>
        <v>Recoverability</v>
      </c>
      <c r="N10" s="31" t="s">
        <v>69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A11" s="28"/>
      <c r="B11" s="29" t="s">
        <v>22</v>
      </c>
      <c r="C11" s="30" t="s">
        <v>70</v>
      </c>
      <c r="D11" s="12" t="s">
        <v>48</v>
      </c>
      <c r="E11" s="12" t="s">
        <v>5</v>
      </c>
      <c r="F11" s="12" t="s">
        <v>62</v>
      </c>
      <c r="G11" s="12" t="s">
        <v>4</v>
      </c>
      <c r="H11" s="12" t="s">
        <v>33</v>
      </c>
      <c r="I11" s="12" t="str">
        <f>VLOOKUP(C11,'Retry type table'!$B$2:$C$59,2,FALSE)</f>
        <v>loop</v>
      </c>
      <c r="J11" s="12"/>
      <c r="K11" s="12"/>
      <c r="L11" s="12"/>
      <c r="M11" s="27" t="str">
        <f>VLOOKUP(C11,'Symptom table'!$B$2:$D$59,2,FALSE)</f>
        <v>Recoverability</v>
      </c>
      <c r="N11" s="31" t="s">
        <v>64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A12" s="28"/>
      <c r="B12" s="29" t="s">
        <v>22</v>
      </c>
      <c r="C12" s="30" t="s">
        <v>71</v>
      </c>
      <c r="D12" s="12" t="s">
        <v>48</v>
      </c>
      <c r="E12" s="12" t="s">
        <v>9</v>
      </c>
      <c r="F12" s="12" t="s">
        <v>62</v>
      </c>
      <c r="G12" s="12" t="s">
        <v>8</v>
      </c>
      <c r="H12" s="12"/>
      <c r="I12" s="12" t="str">
        <f>VLOOKUP(C12,'Retry type table'!$B$2:$C$59,2,FALSE)</f>
        <v>loop</v>
      </c>
      <c r="J12" s="12"/>
      <c r="K12" s="12"/>
      <c r="L12" s="12"/>
      <c r="M12" s="27" t="str">
        <f>VLOOKUP(C12,'Symptom table'!$B$2:$D$59,2,FALSE)</f>
        <v>Recoverability</v>
      </c>
      <c r="N12" s="31" t="s">
        <v>53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28"/>
      <c r="B13" s="29" t="s">
        <v>22</v>
      </c>
      <c r="C13" s="30" t="s">
        <v>72</v>
      </c>
      <c r="D13" s="12" t="s">
        <v>48</v>
      </c>
      <c r="E13" s="12" t="s">
        <v>9</v>
      </c>
      <c r="F13" s="12" t="s">
        <v>62</v>
      </c>
      <c r="G13" s="12" t="s">
        <v>4</v>
      </c>
      <c r="H13" s="12" t="s">
        <v>33</v>
      </c>
      <c r="I13" s="12" t="s">
        <v>63</v>
      </c>
      <c r="J13" s="12"/>
      <c r="K13" s="12"/>
      <c r="L13" s="12"/>
      <c r="M13" s="27" t="str">
        <f>VLOOKUP(C13,'Symptom table'!$B$2:$D$59,2,FALSE)</f>
        <v>Incorrect behavior</v>
      </c>
      <c r="N13" s="31" t="s">
        <v>73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28"/>
      <c r="B14" s="29" t="s">
        <v>26</v>
      </c>
      <c r="C14" s="30" t="s">
        <v>74</v>
      </c>
      <c r="D14" s="12" t="s">
        <v>48</v>
      </c>
      <c r="E14" s="12" t="s">
        <v>9</v>
      </c>
      <c r="F14" s="12" t="s">
        <v>62</v>
      </c>
      <c r="G14" s="12" t="s">
        <v>4</v>
      </c>
      <c r="H14" s="12" t="s">
        <v>34</v>
      </c>
      <c r="I14" s="12" t="str">
        <f>VLOOKUP(C14,'Retry type table'!$B$2:$C$59,2,FALSE)</f>
        <v>loop</v>
      </c>
      <c r="J14" s="12"/>
      <c r="K14" s="12"/>
      <c r="L14" s="12"/>
      <c r="M14" s="27" t="str">
        <f>VLOOKUP(C14,'Symptom table'!$B$2:$D$59,2,FALSE)</f>
        <v>??</v>
      </c>
      <c r="N14" s="31" t="s">
        <v>75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28"/>
      <c r="B15" s="29" t="s">
        <v>60</v>
      </c>
      <c r="C15" s="30" t="s">
        <v>76</v>
      </c>
      <c r="D15" s="12" t="s">
        <v>48</v>
      </c>
      <c r="E15" s="12" t="s">
        <v>12</v>
      </c>
      <c r="F15" s="12" t="s">
        <v>58</v>
      </c>
      <c r="G15" s="12" t="s">
        <v>23</v>
      </c>
      <c r="H15" s="12"/>
      <c r="I15" s="12" t="s">
        <v>63</v>
      </c>
      <c r="J15" s="12"/>
      <c r="K15" s="12"/>
      <c r="L15" s="12"/>
      <c r="M15" s="27" t="str">
        <f>VLOOKUP(C15,'Symptom table'!$B$2:$D$59,2,FALSE)</f>
        <v>Incorrect behavior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28"/>
      <c r="B16" s="29" t="s">
        <v>60</v>
      </c>
      <c r="C16" s="30" t="s">
        <v>77</v>
      </c>
      <c r="D16" s="12" t="s">
        <v>48</v>
      </c>
      <c r="E16" s="12" t="s">
        <v>12</v>
      </c>
      <c r="F16" s="12" t="s">
        <v>62</v>
      </c>
      <c r="G16" s="12" t="s">
        <v>6</v>
      </c>
      <c r="H16" s="12" t="s">
        <v>34</v>
      </c>
      <c r="I16" s="12" t="s">
        <v>63</v>
      </c>
      <c r="J16" s="12"/>
      <c r="K16" s="12"/>
      <c r="L16" s="12"/>
      <c r="M16" s="27" t="str">
        <f>VLOOKUP(C16,'Symptom table'!$B$2:$D$59,2,FALSE)</f>
        <v>Work amplification</v>
      </c>
      <c r="N16" s="31" t="s">
        <v>78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28"/>
      <c r="B17" s="32" t="s">
        <v>20</v>
      </c>
      <c r="C17" s="33" t="s">
        <v>79</v>
      </c>
      <c r="D17" s="12" t="s">
        <v>48</v>
      </c>
      <c r="E17" s="34" t="s">
        <v>9</v>
      </c>
      <c r="F17" s="12" t="s">
        <v>49</v>
      </c>
      <c r="G17" s="12" t="s">
        <v>14</v>
      </c>
      <c r="H17" s="12"/>
      <c r="I17" s="12" t="str">
        <f>VLOOKUP(C17,'Retry type table'!$B$2:$C$59,2,FALSE)</f>
        <v>loop</v>
      </c>
      <c r="J17" s="12"/>
      <c r="K17" s="12"/>
      <c r="L17" s="12"/>
      <c r="M17" s="27" t="str">
        <f>VLOOKUP(C17,'Symptom table'!$B$2:$D$59,2,FALSE)</f>
        <v>Incorrect behavior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>
      <c r="A18" s="28"/>
      <c r="B18" s="32" t="s">
        <v>24</v>
      </c>
      <c r="C18" s="33" t="s">
        <v>80</v>
      </c>
      <c r="D18" s="12" t="s">
        <v>48</v>
      </c>
      <c r="E18" s="34" t="s">
        <v>9</v>
      </c>
      <c r="F18" s="12" t="s">
        <v>62</v>
      </c>
      <c r="G18" s="12" t="s">
        <v>4</v>
      </c>
      <c r="H18" s="12" t="s">
        <v>33</v>
      </c>
      <c r="I18" s="12" t="s">
        <v>68</v>
      </c>
      <c r="J18" s="12"/>
      <c r="K18" s="12"/>
      <c r="L18" s="12"/>
      <c r="M18" s="27" t="str">
        <f>VLOOKUP(C18,'Symptom table'!$B$2:$D$59,2,FALSE)</f>
        <v>Incorrect behavior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>
      <c r="A19" s="28"/>
      <c r="B19" s="32" t="s">
        <v>29</v>
      </c>
      <c r="C19" s="33" t="s">
        <v>81</v>
      </c>
      <c r="D19" s="12" t="s">
        <v>48</v>
      </c>
      <c r="E19" s="34" t="s">
        <v>9</v>
      </c>
      <c r="F19" s="12" t="s">
        <v>58</v>
      </c>
      <c r="G19" s="12" t="s">
        <v>25</v>
      </c>
      <c r="H19" s="12"/>
      <c r="I19" s="12" t="str">
        <f>VLOOKUP(C19,'Retry type table'!$B$2:$C$59,2,FALSE)</f>
        <v>loop</v>
      </c>
      <c r="J19" s="12"/>
      <c r="K19" s="12"/>
      <c r="L19" s="12"/>
      <c r="M19" s="27" t="str">
        <f>VLOOKUP(C19,'Symptom table'!$B$2:$D$59,2,FALSE)</f>
        <v>Incorrect behavior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28"/>
      <c r="B20" s="29" t="s">
        <v>60</v>
      </c>
      <c r="C20" s="30" t="s">
        <v>82</v>
      </c>
      <c r="D20" s="12" t="s">
        <v>48</v>
      </c>
      <c r="E20" s="12" t="s">
        <v>12</v>
      </c>
      <c r="F20" s="12" t="s">
        <v>62</v>
      </c>
      <c r="G20" s="12" t="s">
        <v>8</v>
      </c>
      <c r="H20" s="35"/>
      <c r="I20" s="12" t="s">
        <v>63</v>
      </c>
      <c r="J20" s="12"/>
      <c r="K20" s="12"/>
      <c r="L20" s="35"/>
      <c r="M20" s="27" t="str">
        <f>VLOOKUP(C20,'Symptom table'!$B$2:$D$59,2,FALSE)</f>
        <v>Recoverability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>
      <c r="A21" s="28"/>
      <c r="B21" s="29" t="s">
        <v>60</v>
      </c>
      <c r="C21" s="30" t="s">
        <v>83</v>
      </c>
      <c r="D21" s="12" t="s">
        <v>48</v>
      </c>
      <c r="E21" s="12" t="s">
        <v>12</v>
      </c>
      <c r="F21" s="12" t="s">
        <v>62</v>
      </c>
      <c r="G21" s="12" t="s">
        <v>8</v>
      </c>
      <c r="H21" s="12"/>
      <c r="I21" s="12" t="str">
        <f>VLOOKUP(C21,'Retry type table'!$B$2:$C$59,2,FALSE)</f>
        <v>loop</v>
      </c>
      <c r="J21" s="12"/>
      <c r="K21" s="12"/>
      <c r="L21" s="12"/>
      <c r="M21" s="27" t="str">
        <f>VLOOKUP(C21,'Symptom table'!$B$2:$D$59,2,FALSE)</f>
        <v>Latency</v>
      </c>
      <c r="N21" s="31" t="s">
        <v>84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>
      <c r="A22" s="28"/>
      <c r="B22" s="29" t="s">
        <v>26</v>
      </c>
      <c r="C22" s="30" t="s">
        <v>85</v>
      </c>
      <c r="D22" s="12" t="s">
        <v>48</v>
      </c>
      <c r="E22" s="12" t="s">
        <v>7</v>
      </c>
      <c r="F22" s="12" t="s">
        <v>62</v>
      </c>
      <c r="G22" s="12" t="s">
        <v>4</v>
      </c>
      <c r="H22" s="12" t="s">
        <v>33</v>
      </c>
      <c r="I22" s="12" t="str">
        <f>VLOOKUP(C22,'Retry type table'!$B$2:$C$59,2,FALSE)</f>
        <v>loop</v>
      </c>
      <c r="J22" s="12"/>
      <c r="K22" s="12"/>
      <c r="L22" s="12"/>
      <c r="M22" s="27" t="str">
        <f>VLOOKUP(C22,'Symptom table'!$B$2:$D$59,2,FALSE)</f>
        <v>Recoverability</v>
      </c>
      <c r="N22" s="31" t="s">
        <v>53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>
      <c r="A23" s="28"/>
      <c r="B23" s="29" t="s">
        <v>19</v>
      </c>
      <c r="C23" s="30" t="s">
        <v>86</v>
      </c>
      <c r="D23" s="12" t="s">
        <v>48</v>
      </c>
      <c r="E23" s="12" t="s">
        <v>9</v>
      </c>
      <c r="F23" s="12" t="s">
        <v>62</v>
      </c>
      <c r="G23" s="12" t="s">
        <v>4</v>
      </c>
      <c r="H23" s="12" t="s">
        <v>33</v>
      </c>
      <c r="I23" s="12" t="s">
        <v>63</v>
      </c>
      <c r="J23" s="12"/>
      <c r="K23" s="12"/>
      <c r="L23" s="12"/>
      <c r="M23" s="27" t="str">
        <f>VLOOKUP(C23,'Symptom table'!$B$2:$D$59,2,FALSE)</f>
        <v>Service crash</v>
      </c>
      <c r="N23" s="31" t="s">
        <v>87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28"/>
      <c r="B24" s="29" t="s">
        <v>20</v>
      </c>
      <c r="C24" s="30" t="s">
        <v>88</v>
      </c>
      <c r="D24" s="12" t="s">
        <v>48</v>
      </c>
      <c r="E24" s="12" t="s">
        <v>9</v>
      </c>
      <c r="F24" s="12" t="s">
        <v>62</v>
      </c>
      <c r="G24" s="12" t="s">
        <v>4</v>
      </c>
      <c r="H24" s="35" t="s">
        <v>33</v>
      </c>
      <c r="I24" s="12" t="s">
        <v>63</v>
      </c>
      <c r="J24" s="12"/>
      <c r="K24" s="12"/>
      <c r="L24" s="35"/>
      <c r="M24" s="27" t="str">
        <f>VLOOKUP(C24,'Symptom table'!$B$2:$D$59,2,FALSE)</f>
        <v>Recoverability</v>
      </c>
      <c r="N24" s="31" t="s">
        <v>53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28"/>
      <c r="B25" s="29" t="s">
        <v>22</v>
      </c>
      <c r="C25" s="30" t="s">
        <v>89</v>
      </c>
      <c r="D25" s="12" t="s">
        <v>48</v>
      </c>
      <c r="E25" s="12" t="s">
        <v>11</v>
      </c>
      <c r="F25" s="12" t="s">
        <v>62</v>
      </c>
      <c r="G25" s="12" t="s">
        <v>4</v>
      </c>
      <c r="H25" s="12" t="s">
        <v>33</v>
      </c>
      <c r="I25" s="12" t="s">
        <v>68</v>
      </c>
      <c r="J25" s="12"/>
      <c r="K25" s="12"/>
      <c r="L25" s="12"/>
      <c r="M25" s="27" t="str">
        <f>VLOOKUP(C25,'Symptom table'!$B$2:$D$59,2,FALSE)</f>
        <v>Recoverability</v>
      </c>
      <c r="N25" s="31" t="s">
        <v>53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28"/>
      <c r="B26" s="29" t="s">
        <v>19</v>
      </c>
      <c r="C26" s="30" t="s">
        <v>90</v>
      </c>
      <c r="D26" s="12" t="s">
        <v>48</v>
      </c>
      <c r="E26" s="12" t="s">
        <v>9</v>
      </c>
      <c r="F26" s="12" t="s">
        <v>58</v>
      </c>
      <c r="G26" s="12" t="s">
        <v>25</v>
      </c>
      <c r="H26" s="12"/>
      <c r="I26" s="12" t="str">
        <f>VLOOKUP(C26,'Retry type table'!$B$2:$C$59,2,FALSE)</f>
        <v>loop</v>
      </c>
      <c r="J26" s="12"/>
      <c r="K26" s="12"/>
      <c r="L26" s="12"/>
      <c r="M26" s="27" t="str">
        <f>VLOOKUP(C26,'Symptom table'!$B$2:$D$59,2,FALSE)</f>
        <v>Incorrect behavior</v>
      </c>
      <c r="N26" s="31" t="s">
        <v>91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28"/>
      <c r="B27" s="29" t="s">
        <v>22</v>
      </c>
      <c r="C27" s="30" t="s">
        <v>92</v>
      </c>
      <c r="D27" s="12" t="s">
        <v>48</v>
      </c>
      <c r="E27" s="12" t="s">
        <v>9</v>
      </c>
      <c r="F27" s="12" t="s">
        <v>58</v>
      </c>
      <c r="G27" s="12" t="s">
        <v>23</v>
      </c>
      <c r="H27" s="12"/>
      <c r="I27" s="12" t="str">
        <f>VLOOKUP(C27,'Retry type table'!$B$2:$C$59,2,FALSE)</f>
        <v>loop</v>
      </c>
      <c r="J27" s="12"/>
      <c r="K27" s="12"/>
      <c r="L27" s="12"/>
      <c r="M27" s="27" t="str">
        <f>VLOOKUP(C27,'Symptom table'!$B$2:$D$59,2,FALSE)</f>
        <v>Incorrect behavior</v>
      </c>
      <c r="N27" s="31" t="s">
        <v>93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28"/>
      <c r="B28" s="10" t="s">
        <v>24</v>
      </c>
      <c r="C28" s="36" t="s">
        <v>94</v>
      </c>
      <c r="D28" s="12" t="s">
        <v>48</v>
      </c>
      <c r="E28" s="31" t="s">
        <v>9</v>
      </c>
      <c r="F28" s="12" t="s">
        <v>58</v>
      </c>
      <c r="G28" s="12" t="s">
        <v>25</v>
      </c>
      <c r="H28" s="31"/>
      <c r="I28" s="12" t="str">
        <f>VLOOKUP(C28,'Retry type table'!$B$2:$C$59,2,FALSE)</f>
        <v>N/A</v>
      </c>
      <c r="J28" s="12"/>
      <c r="K28" s="12"/>
      <c r="L28" s="31"/>
      <c r="M28" s="27" t="str">
        <f>VLOOKUP(C28,'Symptom table'!$B$2:$D$59,2,FALSE)</f>
        <v>Incorrect behavior</v>
      </c>
      <c r="N28" s="31" t="s">
        <v>95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28"/>
      <c r="B29" s="29" t="s">
        <v>60</v>
      </c>
      <c r="C29" s="30" t="s">
        <v>96</v>
      </c>
      <c r="D29" s="12" t="s">
        <v>48</v>
      </c>
      <c r="E29" s="12" t="s">
        <v>12</v>
      </c>
      <c r="F29" s="12" t="s">
        <v>62</v>
      </c>
      <c r="G29" s="12" t="s">
        <v>6</v>
      </c>
      <c r="H29" s="12" t="s">
        <v>34</v>
      </c>
      <c r="I29" s="12" t="s">
        <v>68</v>
      </c>
      <c r="J29" s="12"/>
      <c r="K29" s="12"/>
      <c r="L29" s="12"/>
      <c r="M29" s="27" t="str">
        <f>VLOOKUP(C29,'Symptom table'!$B$2:$D$59,2,FALSE)</f>
        <v>Redundant work</v>
      </c>
      <c r="N29" s="31" t="s">
        <v>53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A30" s="28"/>
      <c r="B30" s="29" t="s">
        <v>20</v>
      </c>
      <c r="C30" s="30" t="s">
        <v>97</v>
      </c>
      <c r="D30" s="12" t="s">
        <v>48</v>
      </c>
      <c r="E30" s="12" t="s">
        <v>9</v>
      </c>
      <c r="F30" s="12" t="s">
        <v>62</v>
      </c>
      <c r="G30" s="12" t="s">
        <v>6</v>
      </c>
      <c r="H30" s="12" t="s">
        <v>34</v>
      </c>
      <c r="I30" s="12" t="str">
        <f>VLOOKUP(C30,'Retry type table'!$B$2:$C$59,2,FALSE)</f>
        <v>loop</v>
      </c>
      <c r="J30" s="12"/>
      <c r="K30" s="12"/>
      <c r="L30" s="12"/>
      <c r="M30" s="27" t="str">
        <f>VLOOKUP(C30,'Symptom table'!$B$2:$D$59,2,FALSE)</f>
        <v>??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A31" s="28"/>
      <c r="B31" s="29" t="s">
        <v>26</v>
      </c>
      <c r="C31" s="30" t="s">
        <v>98</v>
      </c>
      <c r="D31" s="12" t="s">
        <v>48</v>
      </c>
      <c r="E31" s="12" t="s">
        <v>9</v>
      </c>
      <c r="F31" s="12" t="s">
        <v>58</v>
      </c>
      <c r="G31" s="12" t="s">
        <v>23</v>
      </c>
      <c r="H31" s="35"/>
      <c r="I31" s="12" t="str">
        <f>VLOOKUP(C31,'Retry type table'!$B$2:$C$59,2,FALSE)</f>
        <v>loop</v>
      </c>
      <c r="J31" s="12"/>
      <c r="K31" s="12"/>
      <c r="L31" s="35"/>
      <c r="M31" s="27" t="str">
        <f>VLOOKUP(C31,'Symptom table'!$B$2:$D$59,2,FALSE)</f>
        <v>Data loss</v>
      </c>
      <c r="N31" s="31" t="s">
        <v>99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A32" s="28"/>
      <c r="B32" s="29" t="s">
        <v>19</v>
      </c>
      <c r="C32" s="30" t="s">
        <v>100</v>
      </c>
      <c r="D32" s="12" t="s">
        <v>48</v>
      </c>
      <c r="E32" s="12" t="s">
        <v>9</v>
      </c>
      <c r="F32" s="12" t="s">
        <v>58</v>
      </c>
      <c r="G32" s="12" t="s">
        <v>23</v>
      </c>
      <c r="H32" s="12"/>
      <c r="I32" s="12" t="s">
        <v>63</v>
      </c>
      <c r="J32" s="12"/>
      <c r="K32" s="12"/>
      <c r="L32" s="12"/>
      <c r="M32" s="27" t="str">
        <f>VLOOKUP(C32,'Symptom table'!$B$2:$D$59,2,FALSE)</f>
        <v>Service hang</v>
      </c>
      <c r="N32" s="31" t="s">
        <v>101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A33" s="27"/>
      <c r="B33" s="29" t="s">
        <v>19</v>
      </c>
      <c r="C33" s="30" t="s">
        <v>102</v>
      </c>
      <c r="D33" s="12" t="s">
        <v>48</v>
      </c>
      <c r="E33" s="12" t="s">
        <v>9</v>
      </c>
      <c r="F33" s="12" t="s">
        <v>58</v>
      </c>
      <c r="G33" s="12" t="s">
        <v>23</v>
      </c>
      <c r="H33" s="12"/>
      <c r="I33" s="12" t="s">
        <v>63</v>
      </c>
      <c r="J33" s="12"/>
      <c r="K33" s="12"/>
      <c r="L33" s="12"/>
      <c r="M33" s="27" t="str">
        <f>VLOOKUP(C33,'Symptom table'!$B$2:$D$59,2,FALSE)</f>
        <v>Service hang</v>
      </c>
      <c r="N33" s="31" t="s">
        <v>101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A34" s="28"/>
      <c r="B34" s="29" t="s">
        <v>20</v>
      </c>
      <c r="C34" s="30" t="s">
        <v>103</v>
      </c>
      <c r="D34" s="12" t="s">
        <v>48</v>
      </c>
      <c r="E34" s="12" t="s">
        <v>9</v>
      </c>
      <c r="F34" s="12" t="s">
        <v>58</v>
      </c>
      <c r="G34" s="12" t="s">
        <v>23</v>
      </c>
      <c r="H34" s="35"/>
      <c r="I34" s="12" t="str">
        <f>VLOOKUP(C34,'Retry type table'!$B$2:$C$59,2,FALSE)</f>
        <v>loop</v>
      </c>
      <c r="J34" s="12"/>
      <c r="K34" s="12"/>
      <c r="L34" s="35"/>
      <c r="M34" s="27" t="str">
        <f>VLOOKUP(C34,'Symptom table'!$B$2:$D$59,2,FALSE)</f>
        <v>Service hang</v>
      </c>
      <c r="N34" s="31" t="s">
        <v>104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28"/>
      <c r="B35" s="29" t="s">
        <v>24</v>
      </c>
      <c r="C35" s="30" t="s">
        <v>105</v>
      </c>
      <c r="D35" s="12" t="s">
        <v>48</v>
      </c>
      <c r="E35" s="12" t="s">
        <v>5</v>
      </c>
      <c r="F35" s="12" t="s">
        <v>58</v>
      </c>
      <c r="G35" s="12" t="s">
        <v>25</v>
      </c>
      <c r="H35" s="12"/>
      <c r="I35" s="34" t="s">
        <v>68</v>
      </c>
      <c r="J35" s="12"/>
      <c r="K35" s="12"/>
      <c r="L35" s="12"/>
      <c r="M35" s="27" t="str">
        <f>VLOOKUP(C35,'Symptom table'!$B$2:$D$59,2,FALSE)</f>
        <v>Data loss</v>
      </c>
      <c r="N35" s="31" t="s">
        <v>106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28"/>
      <c r="B36" s="29" t="s">
        <v>24</v>
      </c>
      <c r="C36" s="30" t="s">
        <v>107</v>
      </c>
      <c r="D36" s="12" t="s">
        <v>48</v>
      </c>
      <c r="E36" s="12" t="s">
        <v>9</v>
      </c>
      <c r="F36" s="12" t="s">
        <v>58</v>
      </c>
      <c r="G36" s="12" t="s">
        <v>25</v>
      </c>
      <c r="H36" s="12"/>
      <c r="I36" s="12" t="s">
        <v>63</v>
      </c>
      <c r="J36" s="12"/>
      <c r="K36" s="12"/>
      <c r="L36" s="12"/>
      <c r="M36" s="27" t="str">
        <f>VLOOKUP(C36,'Symptom table'!$B$2:$D$59,2,FALSE)</f>
        <v>Redundant work</v>
      </c>
      <c r="N36" s="31" t="s">
        <v>95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28"/>
      <c r="B37" s="29" t="s">
        <v>24</v>
      </c>
      <c r="C37" s="30" t="s">
        <v>108</v>
      </c>
      <c r="D37" s="12" t="s">
        <v>48</v>
      </c>
      <c r="E37" s="12" t="s">
        <v>9</v>
      </c>
      <c r="F37" s="12" t="s">
        <v>58</v>
      </c>
      <c r="G37" s="12" t="s">
        <v>23</v>
      </c>
      <c r="H37" s="12"/>
      <c r="I37" s="12" t="s">
        <v>68</v>
      </c>
      <c r="J37" s="12"/>
      <c r="K37" s="12"/>
      <c r="L37" s="12"/>
      <c r="M37" s="27" t="str">
        <f>VLOOKUP(C37,'Symptom table'!$B$2:$D$59,2,FALSE)</f>
        <v>Incorrect behavior</v>
      </c>
      <c r="N37" s="31" t="s">
        <v>87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28"/>
      <c r="B38" s="29" t="s">
        <v>24</v>
      </c>
      <c r="C38" s="30" t="s">
        <v>109</v>
      </c>
      <c r="D38" s="12" t="s">
        <v>48</v>
      </c>
      <c r="E38" s="12" t="s">
        <v>11</v>
      </c>
      <c r="F38" s="12" t="s">
        <v>58</v>
      </c>
      <c r="G38" s="12" t="s">
        <v>25</v>
      </c>
      <c r="H38" s="12"/>
      <c r="I38" s="12" t="s">
        <v>63</v>
      </c>
      <c r="J38" s="12"/>
      <c r="K38" s="12"/>
      <c r="L38" s="12"/>
      <c r="M38" s="27" t="str">
        <f>VLOOKUP(C38,'Symptom table'!$B$2:$D$59,2,FALSE)</f>
        <v>Service hang</v>
      </c>
      <c r="N38" s="31" t="s">
        <v>101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28"/>
      <c r="B39" s="29" t="s">
        <v>29</v>
      </c>
      <c r="C39" s="30" t="s">
        <v>110</v>
      </c>
      <c r="D39" s="12" t="s">
        <v>48</v>
      </c>
      <c r="E39" s="12" t="s">
        <v>7</v>
      </c>
      <c r="F39" s="12" t="s">
        <v>58</v>
      </c>
      <c r="G39" s="12" t="s">
        <v>25</v>
      </c>
      <c r="H39" s="37"/>
      <c r="I39" s="12" t="str">
        <f>VLOOKUP(C39,'Retry type table'!$B$2:$C$59,2,FALSE)</f>
        <v>loop</v>
      </c>
      <c r="J39" s="12"/>
      <c r="K39" s="12"/>
      <c r="L39" s="37"/>
      <c r="M39" s="27" t="str">
        <f>VLOOKUP(C39,'Symptom table'!$B$2:$D$59,2,FALSE)</f>
        <v>Incorrect behavior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28"/>
      <c r="B40" s="38" t="s">
        <v>60</v>
      </c>
      <c r="C40" s="39" t="s">
        <v>111</v>
      </c>
      <c r="D40" s="12" t="s">
        <v>48</v>
      </c>
      <c r="E40" s="40" t="s">
        <v>12</v>
      </c>
      <c r="F40" s="40" t="s">
        <v>49</v>
      </c>
      <c r="G40" s="12" t="s">
        <v>15</v>
      </c>
      <c r="H40" s="37"/>
      <c r="I40" s="40" t="s">
        <v>112</v>
      </c>
      <c r="J40" s="12"/>
      <c r="K40" s="12"/>
      <c r="L40" s="37"/>
      <c r="M40" s="27" t="str">
        <f>VLOOKUP(C40,'Symptom table'!$B$2:$D$59,2,FALSE)</f>
        <v>Incorrect behavior</v>
      </c>
      <c r="N40" s="31" t="s">
        <v>113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8"/>
      <c r="B41" s="29" t="s">
        <v>19</v>
      </c>
      <c r="C41" s="30" t="s">
        <v>114</v>
      </c>
      <c r="D41" s="12" t="s">
        <v>48</v>
      </c>
      <c r="E41" s="12" t="s">
        <v>9</v>
      </c>
      <c r="F41" s="12" t="s">
        <v>49</v>
      </c>
      <c r="G41" s="12" t="s">
        <v>15</v>
      </c>
      <c r="H41" s="12"/>
      <c r="I41" s="12" t="s">
        <v>63</v>
      </c>
      <c r="J41" s="12"/>
      <c r="K41" s="12"/>
      <c r="L41" s="12"/>
      <c r="M41" s="27" t="str">
        <f>VLOOKUP(C41,'Symptom table'!$B$2:$D$59,2,FALSE)</f>
        <v>Redundant work</v>
      </c>
      <c r="N41" s="31" t="s">
        <v>101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28"/>
      <c r="B42" s="29" t="s">
        <v>19</v>
      </c>
      <c r="C42" s="30" t="s">
        <v>115</v>
      </c>
      <c r="D42" s="12" t="s">
        <v>48</v>
      </c>
      <c r="E42" s="12" t="s">
        <v>7</v>
      </c>
      <c r="F42" s="12" t="s">
        <v>49</v>
      </c>
      <c r="G42" s="12" t="s">
        <v>14</v>
      </c>
      <c r="H42" s="12"/>
      <c r="I42" s="12" t="s">
        <v>63</v>
      </c>
      <c r="J42" s="12"/>
      <c r="K42" s="12"/>
      <c r="L42" s="12" t="s">
        <v>116</v>
      </c>
      <c r="M42" s="27" t="str">
        <f>VLOOKUP(C42,'Symptom table'!$B$2:$D$59,2,FALSE)</f>
        <v>Service crash</v>
      </c>
      <c r="N42" s="31" t="s">
        <v>51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41"/>
      <c r="B43" s="29" t="s">
        <v>19</v>
      </c>
      <c r="C43" s="30" t="s">
        <v>117</v>
      </c>
      <c r="D43" s="12" t="s">
        <v>48</v>
      </c>
      <c r="E43" s="12" t="s">
        <v>9</v>
      </c>
      <c r="F43" s="12" t="s">
        <v>49</v>
      </c>
      <c r="G43" s="12" t="s">
        <v>15</v>
      </c>
      <c r="H43" s="12"/>
      <c r="I43" s="12" t="s">
        <v>112</v>
      </c>
      <c r="J43" s="12"/>
      <c r="K43" s="12"/>
      <c r="L43" s="12"/>
      <c r="M43" s="27" t="str">
        <f>VLOOKUP(C43,'Symptom table'!$B$2:$D$59,2,FALSE)</f>
        <v>Service crash</v>
      </c>
      <c r="N43" s="31" t="s">
        <v>118</v>
      </c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28"/>
      <c r="B44" s="29" t="s">
        <v>19</v>
      </c>
      <c r="C44" s="30" t="s">
        <v>119</v>
      </c>
      <c r="D44" s="12" t="s">
        <v>48</v>
      </c>
      <c r="E44" s="12" t="s">
        <v>9</v>
      </c>
      <c r="F44" s="12" t="s">
        <v>49</v>
      </c>
      <c r="G44" s="12" t="s">
        <v>14</v>
      </c>
      <c r="H44" s="12"/>
      <c r="I44" s="12" t="str">
        <f>VLOOKUP(C44,'Retry type table'!$B$2:$C$59,2,FALSE)</f>
        <v>loop</v>
      </c>
      <c r="J44" s="12"/>
      <c r="K44" s="12"/>
      <c r="L44" s="12" t="s">
        <v>120</v>
      </c>
      <c r="M44" s="27" t="str">
        <f>VLOOKUP(C44,'Symptom table'!$B$2:$D$59,2,FALSE)</f>
        <v>Work amplification</v>
      </c>
      <c r="N44" s="31" t="s">
        <v>121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28"/>
      <c r="B45" s="29" t="s">
        <v>19</v>
      </c>
      <c r="C45" s="30" t="s">
        <v>122</v>
      </c>
      <c r="D45" s="12" t="s">
        <v>48</v>
      </c>
      <c r="E45" s="12" t="s">
        <v>9</v>
      </c>
      <c r="F45" s="12" t="s">
        <v>49</v>
      </c>
      <c r="G45" s="12" t="s">
        <v>15</v>
      </c>
      <c r="H45" s="12"/>
      <c r="I45" s="12" t="str">
        <f>VLOOKUP(C45,'Retry type table'!$B$2:$C$59,2,FALSE)</f>
        <v>loop</v>
      </c>
      <c r="J45" s="12"/>
      <c r="K45" s="12"/>
      <c r="L45" s="12"/>
      <c r="M45" s="27" t="str">
        <f>VLOOKUP(C45,'Symptom table'!$B$2:$D$59,2,FALSE)</f>
        <v>Latency</v>
      </c>
      <c r="N45" s="31" t="s">
        <v>53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28"/>
      <c r="B46" s="29" t="s">
        <v>19</v>
      </c>
      <c r="C46" s="30" t="s">
        <v>123</v>
      </c>
      <c r="D46" s="12" t="s">
        <v>48</v>
      </c>
      <c r="E46" s="12" t="s">
        <v>9</v>
      </c>
      <c r="F46" s="12" t="s">
        <v>49</v>
      </c>
      <c r="G46" s="12" t="s">
        <v>14</v>
      </c>
      <c r="H46" s="12"/>
      <c r="I46" s="12" t="str">
        <f>VLOOKUP(C46,'Retry type table'!$B$2:$C$59,2,FALSE)</f>
        <v>loop</v>
      </c>
      <c r="J46" s="12"/>
      <c r="K46" s="12"/>
      <c r="L46" s="12" t="s">
        <v>116</v>
      </c>
      <c r="M46" s="27" t="str">
        <f>VLOOKUP(C46,'Symptom table'!$B$2:$D$59,2,FALSE)</f>
        <v>??</v>
      </c>
      <c r="N46" s="31" t="s">
        <v>53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28"/>
      <c r="B47" s="38" t="s">
        <v>20</v>
      </c>
      <c r="C47" s="39" t="s">
        <v>124</v>
      </c>
      <c r="D47" s="12" t="s">
        <v>48</v>
      </c>
      <c r="E47" s="40" t="s">
        <v>9</v>
      </c>
      <c r="F47" s="40" t="s">
        <v>49</v>
      </c>
      <c r="G47" s="12" t="s">
        <v>15</v>
      </c>
      <c r="H47" s="12"/>
      <c r="I47" s="40" t="s">
        <v>112</v>
      </c>
      <c r="J47" s="42" t="s">
        <v>125</v>
      </c>
      <c r="K47" s="12" t="s">
        <v>50</v>
      </c>
      <c r="L47" s="12"/>
      <c r="M47" s="27" t="str">
        <f>VLOOKUP(C47,'Symptom table'!$B$2:$D$59,2,FALSE)</f>
        <v>??</v>
      </c>
      <c r="N47" s="31" t="s">
        <v>53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A48" s="28"/>
      <c r="B48" s="29" t="s">
        <v>20</v>
      </c>
      <c r="C48" s="30" t="s">
        <v>126</v>
      </c>
      <c r="D48" s="12" t="s">
        <v>48</v>
      </c>
      <c r="E48" s="12" t="s">
        <v>9</v>
      </c>
      <c r="F48" s="12" t="s">
        <v>49</v>
      </c>
      <c r="G48" s="12" t="s">
        <v>14</v>
      </c>
      <c r="H48" s="12"/>
      <c r="I48" s="12" t="str">
        <f>VLOOKUP(C48,'Retry type table'!$B$2:$C$59,2,FALSE)</f>
        <v>loop</v>
      </c>
      <c r="J48" s="12"/>
      <c r="K48" s="12"/>
      <c r="L48" s="12" t="s">
        <v>120</v>
      </c>
      <c r="M48" s="27" t="str">
        <f>VLOOKUP(C48,'Symptom table'!$B$2:$D$59,2,FALSE)</f>
        <v>Incorrect behavior</v>
      </c>
      <c r="N48" s="31" t="s">
        <v>53</v>
      </c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A49" s="28"/>
      <c r="B49" s="29" t="s">
        <v>20</v>
      </c>
      <c r="C49" s="30" t="s">
        <v>127</v>
      </c>
      <c r="D49" s="12" t="s">
        <v>48</v>
      </c>
      <c r="E49" s="12" t="s">
        <v>9</v>
      </c>
      <c r="F49" s="12" t="s">
        <v>49</v>
      </c>
      <c r="G49" s="12" t="s">
        <v>14</v>
      </c>
      <c r="H49" s="12"/>
      <c r="I49" s="12" t="s">
        <v>68</v>
      </c>
      <c r="J49" s="12"/>
      <c r="K49" s="12"/>
      <c r="L49" s="12" t="s">
        <v>128</v>
      </c>
      <c r="M49" s="27" t="str">
        <f>VLOOKUP(C49,'Symptom table'!$B$2:$D$59,2,FALSE)</f>
        <v>Incorrect behavior</v>
      </c>
      <c r="N49" s="31" t="s">
        <v>53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A50" s="28"/>
      <c r="B50" s="27" t="s">
        <v>20</v>
      </c>
      <c r="C50" s="36" t="s">
        <v>129</v>
      </c>
      <c r="D50" s="12" t="s">
        <v>48</v>
      </c>
      <c r="E50" s="31" t="s">
        <v>11</v>
      </c>
      <c r="F50" s="31" t="s">
        <v>49</v>
      </c>
      <c r="G50" s="31" t="s">
        <v>15</v>
      </c>
      <c r="H50" s="31"/>
      <c r="I50" s="12"/>
      <c r="J50" s="31"/>
      <c r="K50" s="31"/>
      <c r="L50" s="31"/>
      <c r="M50" s="27" t="str">
        <f>VLOOKUP(C50,'Symptom table'!$B$2:$D$59,2,FALSE)</f>
        <v>Incorrect behavior</v>
      </c>
      <c r="N50" s="31" t="s">
        <v>130</v>
      </c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A51" s="28"/>
      <c r="B51" s="32" t="s">
        <v>22</v>
      </c>
      <c r="C51" s="33" t="s">
        <v>131</v>
      </c>
      <c r="D51" s="12" t="s">
        <v>48</v>
      </c>
      <c r="E51" s="34" t="s">
        <v>9</v>
      </c>
      <c r="F51" s="12" t="s">
        <v>49</v>
      </c>
      <c r="G51" s="12" t="s">
        <v>14</v>
      </c>
      <c r="H51" s="12"/>
      <c r="I51" s="12" t="s">
        <v>68</v>
      </c>
      <c r="J51" s="12"/>
      <c r="K51" s="12"/>
      <c r="L51" s="12"/>
      <c r="M51" s="27" t="str">
        <f>VLOOKUP(C51,'Symptom table'!$B$2:$D$59,2,FALSE)</f>
        <v>Specification non-compliant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8"/>
      <c r="B52" s="29" t="s">
        <v>29</v>
      </c>
      <c r="C52" s="30" t="s">
        <v>132</v>
      </c>
      <c r="D52" s="12" t="s">
        <v>48</v>
      </c>
      <c r="E52" s="12" t="s">
        <v>9</v>
      </c>
      <c r="F52" s="12" t="s">
        <v>49</v>
      </c>
      <c r="G52" s="12" t="s">
        <v>15</v>
      </c>
      <c r="H52" s="12"/>
      <c r="I52" s="12" t="str">
        <f>VLOOKUP(C52,'Retry type table'!$B$2:$C$59,2,FALSE)</f>
        <v/>
      </c>
      <c r="J52" s="12"/>
      <c r="K52" s="12"/>
      <c r="L52" s="12"/>
      <c r="M52" s="27" t="str">
        <f>VLOOKUP(C52,'Symptom table'!$B$2:$D$59,2,FALSE)</f>
        <v>Incorrect behavior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8"/>
      <c r="B53" s="29" t="s">
        <v>26</v>
      </c>
      <c r="C53" s="30" t="s">
        <v>133</v>
      </c>
      <c r="D53" s="12" t="s">
        <v>48</v>
      </c>
      <c r="E53" s="12" t="s">
        <v>9</v>
      </c>
      <c r="F53" s="12" t="s">
        <v>62</v>
      </c>
      <c r="G53" s="12" t="s">
        <v>4</v>
      </c>
      <c r="H53" s="12" t="s">
        <v>34</v>
      </c>
      <c r="I53" s="12" t="str">
        <f>VLOOKUP(C53,'Retry type table'!$B$2:$C$59,2,FALSE)</f>
        <v>loop</v>
      </c>
      <c r="J53" s="12"/>
      <c r="K53" s="12"/>
      <c r="L53" s="37"/>
      <c r="M53" s="27" t="str">
        <f>VLOOKUP(C53,'Symptom table'!$B$2:$D$59,2,FALSE)</f>
        <v>??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8"/>
      <c r="B54" s="29" t="s">
        <v>26</v>
      </c>
      <c r="C54" s="30" t="s">
        <v>134</v>
      </c>
      <c r="D54" s="12" t="s">
        <v>48</v>
      </c>
      <c r="E54" s="12" t="s">
        <v>9</v>
      </c>
      <c r="F54" s="12" t="s">
        <v>62</v>
      </c>
      <c r="G54" s="12" t="s">
        <v>4</v>
      </c>
      <c r="H54" s="12" t="s">
        <v>34</v>
      </c>
      <c r="I54" s="12" t="str">
        <f>VLOOKUP(C54,'Retry type table'!$B$2:$C$59,2,FALSE)</f>
        <v>loop</v>
      </c>
      <c r="J54" s="12"/>
      <c r="K54" s="12"/>
      <c r="L54" s="37"/>
      <c r="M54" s="27" t="str">
        <f>VLOOKUP(C54,'Symptom table'!$B$2:$D$59,2,FALSE)</f>
        <v>??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28"/>
      <c r="B55" s="29" t="s">
        <v>28</v>
      </c>
      <c r="C55" s="30" t="s">
        <v>135</v>
      </c>
      <c r="D55" s="12" t="s">
        <v>48</v>
      </c>
      <c r="E55" s="12" t="s">
        <v>7</v>
      </c>
      <c r="F55" s="12" t="s">
        <v>62</v>
      </c>
      <c r="G55" s="12" t="s">
        <v>4</v>
      </c>
      <c r="H55" s="12" t="s">
        <v>34</v>
      </c>
      <c r="I55" s="12" t="str">
        <f>VLOOKUP(C55,'Retry type table'!$B$2:$C$59,2,FALSE)</f>
        <v>loop</v>
      </c>
      <c r="J55" s="12"/>
      <c r="K55" s="12" t="s">
        <v>50</v>
      </c>
      <c r="L55" s="37"/>
      <c r="M55" s="27" t="str">
        <f>VLOOKUP(C55,'Symptom table'!$B$2:$D$59,2,FALSE)</f>
        <v>Incorrect behavior</v>
      </c>
      <c r="N55" s="31" t="s">
        <v>53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28"/>
      <c r="B56" s="29" t="s">
        <v>29</v>
      </c>
      <c r="C56" s="30" t="s">
        <v>136</v>
      </c>
      <c r="D56" s="12" t="s">
        <v>48</v>
      </c>
      <c r="E56" s="12" t="s">
        <v>9</v>
      </c>
      <c r="F56" s="12" t="s">
        <v>62</v>
      </c>
      <c r="G56" s="12" t="s">
        <v>6</v>
      </c>
      <c r="H56" s="12" t="s">
        <v>34</v>
      </c>
      <c r="I56" s="12" t="str">
        <f>VLOOKUP(C56,'Retry type table'!$B$2:$C$59,2,FALSE)</f>
        <v>loop</v>
      </c>
      <c r="J56" s="12"/>
      <c r="K56" s="12"/>
      <c r="L56" s="37"/>
      <c r="M56" s="27" t="str">
        <f>VLOOKUP(C56,'Symptom table'!$B$2:$D$59,2,FALSE)</f>
        <v>Latency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A57" s="28"/>
      <c r="B57" s="32" t="s">
        <v>28</v>
      </c>
      <c r="C57" s="33" t="s">
        <v>137</v>
      </c>
      <c r="D57" s="12" t="s">
        <v>48</v>
      </c>
      <c r="E57" s="34" t="s">
        <v>9</v>
      </c>
      <c r="F57" s="12" t="s">
        <v>62</v>
      </c>
      <c r="G57" s="12" t="s">
        <v>8</v>
      </c>
      <c r="H57" s="37"/>
      <c r="I57" s="12" t="str">
        <f>VLOOKUP(C57,'Retry type table'!$B$2:$C$59,2,FALSE)</f>
        <v>loop</v>
      </c>
      <c r="J57" s="12"/>
      <c r="K57" s="12"/>
      <c r="L57" s="37"/>
      <c r="M57" s="27" t="str">
        <f>VLOOKUP(C57,'Symptom table'!$B$2:$D$59,2,FALSE)</f>
        <v>Incorrect behavior</v>
      </c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A58" s="28"/>
      <c r="B58" s="43" t="s">
        <v>19</v>
      </c>
      <c r="C58" s="44" t="s">
        <v>138</v>
      </c>
      <c r="D58" s="45" t="s">
        <v>139</v>
      </c>
      <c r="E58" s="45" t="s">
        <v>9</v>
      </c>
      <c r="F58" s="45" t="s">
        <v>62</v>
      </c>
      <c r="G58" s="45" t="s">
        <v>4</v>
      </c>
      <c r="H58" s="45" t="s">
        <v>33</v>
      </c>
      <c r="I58" s="45"/>
      <c r="J58" s="46"/>
      <c r="K58" s="46"/>
      <c r="L58" s="46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A59" s="28"/>
      <c r="B59" s="43" t="s">
        <v>19</v>
      </c>
      <c r="C59" s="47" t="s">
        <v>140</v>
      </c>
      <c r="D59" s="31" t="s">
        <v>139</v>
      </c>
      <c r="E59" s="31" t="s">
        <v>9</v>
      </c>
      <c r="F59" s="31" t="s">
        <v>58</v>
      </c>
      <c r="G59" s="12" t="s">
        <v>23</v>
      </c>
      <c r="H59" s="27"/>
      <c r="I59" s="31" t="s">
        <v>63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A60" s="28"/>
      <c r="B60" s="31" t="s">
        <v>24</v>
      </c>
      <c r="C60" s="48" t="s">
        <v>141</v>
      </c>
      <c r="D60" s="31" t="s">
        <v>139</v>
      </c>
      <c r="E60" s="31" t="s">
        <v>9</v>
      </c>
      <c r="F60" s="31" t="s">
        <v>58</v>
      </c>
      <c r="G60" s="12" t="s">
        <v>25</v>
      </c>
      <c r="H60" s="27"/>
      <c r="I60" s="31" t="s">
        <v>68</v>
      </c>
      <c r="J60" s="48" t="s">
        <v>142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A61" s="28"/>
      <c r="B61" s="31" t="s">
        <v>20</v>
      </c>
      <c r="C61" s="49" t="s">
        <v>143</v>
      </c>
      <c r="D61" s="31" t="s">
        <v>144</v>
      </c>
      <c r="E61" s="31" t="s">
        <v>9</v>
      </c>
      <c r="F61" s="31" t="s">
        <v>58</v>
      </c>
      <c r="G61" s="31" t="s">
        <v>23</v>
      </c>
      <c r="H61" s="27"/>
      <c r="I61" s="31" t="s">
        <v>68</v>
      </c>
      <c r="J61" s="48" t="s">
        <v>145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A62" s="28"/>
      <c r="B62" s="31" t="s">
        <v>20</v>
      </c>
      <c r="C62" s="49" t="s">
        <v>146</v>
      </c>
      <c r="D62" s="31" t="s">
        <v>144</v>
      </c>
      <c r="E62" s="31" t="s">
        <v>9</v>
      </c>
      <c r="F62" s="31" t="s">
        <v>58</v>
      </c>
      <c r="G62" s="31" t="s">
        <v>23</v>
      </c>
      <c r="H62" s="27"/>
      <c r="I62" s="31" t="s">
        <v>68</v>
      </c>
      <c r="J62" s="48" t="s">
        <v>145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A63" s="28"/>
      <c r="B63" s="31" t="s">
        <v>24</v>
      </c>
      <c r="C63" s="49" t="s">
        <v>147</v>
      </c>
      <c r="D63" s="31" t="s">
        <v>148</v>
      </c>
      <c r="E63" s="31" t="s">
        <v>9</v>
      </c>
      <c r="F63" s="31" t="s">
        <v>62</v>
      </c>
      <c r="G63" s="12" t="s">
        <v>8</v>
      </c>
      <c r="H63" s="27"/>
      <c r="I63" s="31" t="s">
        <v>68</v>
      </c>
      <c r="J63" s="50" t="s">
        <v>149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A64" s="28"/>
      <c r="B64" s="31" t="s">
        <v>150</v>
      </c>
      <c r="C64" s="49" t="s">
        <v>151</v>
      </c>
      <c r="D64" s="31" t="s">
        <v>48</v>
      </c>
      <c r="E64" s="12" t="s">
        <v>12</v>
      </c>
      <c r="F64" s="31" t="s">
        <v>49</v>
      </c>
      <c r="G64" s="31" t="s">
        <v>15</v>
      </c>
      <c r="H64" s="27"/>
      <c r="I64" s="31" t="s">
        <v>68</v>
      </c>
      <c r="J64" s="48" t="s">
        <v>152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A65" s="28"/>
      <c r="B65" s="31" t="s">
        <v>150</v>
      </c>
      <c r="C65" s="51" t="s">
        <v>153</v>
      </c>
      <c r="D65" s="31" t="s">
        <v>48</v>
      </c>
      <c r="E65" s="12" t="s">
        <v>12</v>
      </c>
      <c r="F65" s="31" t="s">
        <v>49</v>
      </c>
      <c r="G65" s="31" t="s">
        <v>14</v>
      </c>
      <c r="H65" s="27"/>
      <c r="I65" s="31" t="s">
        <v>68</v>
      </c>
      <c r="J65" s="49" t="s">
        <v>154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28"/>
      <c r="B66" s="31" t="s">
        <v>150</v>
      </c>
      <c r="C66" s="49" t="s">
        <v>155</v>
      </c>
      <c r="D66" s="31" t="s">
        <v>48</v>
      </c>
      <c r="E66" s="12" t="s">
        <v>12</v>
      </c>
      <c r="F66" s="31" t="s">
        <v>58</v>
      </c>
      <c r="G66" s="31" t="s">
        <v>23</v>
      </c>
      <c r="H66" s="27"/>
      <c r="I66" s="31" t="s">
        <v>68</v>
      </c>
      <c r="J66" s="48" t="s">
        <v>156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28"/>
      <c r="B67" s="31" t="s">
        <v>150</v>
      </c>
      <c r="C67" s="49" t="s">
        <v>157</v>
      </c>
      <c r="D67" s="31" t="s">
        <v>48</v>
      </c>
      <c r="E67" s="12" t="s">
        <v>12</v>
      </c>
      <c r="F67" s="31" t="s">
        <v>49</v>
      </c>
      <c r="G67" s="31" t="s">
        <v>14</v>
      </c>
      <c r="H67" s="27"/>
      <c r="I67" s="31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8"/>
      <c r="B68" s="31" t="s">
        <v>26</v>
      </c>
      <c r="C68" s="49" t="s">
        <v>158</v>
      </c>
      <c r="D68" s="31" t="s">
        <v>48</v>
      </c>
      <c r="E68" s="31" t="s">
        <v>11</v>
      </c>
      <c r="F68" s="31" t="s">
        <v>58</v>
      </c>
      <c r="G68" s="31" t="s">
        <v>23</v>
      </c>
      <c r="H68" s="27"/>
      <c r="I68" s="31" t="s">
        <v>112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28"/>
      <c r="B69" s="31" t="s">
        <v>22</v>
      </c>
      <c r="C69" s="49" t="s">
        <v>159</v>
      </c>
      <c r="D69" s="31" t="s">
        <v>48</v>
      </c>
      <c r="E69" s="31" t="s">
        <v>5</v>
      </c>
      <c r="F69" s="31" t="s">
        <v>62</v>
      </c>
      <c r="G69" s="12" t="s">
        <v>4</v>
      </c>
      <c r="H69" s="31" t="s">
        <v>34</v>
      </c>
      <c r="I69" s="31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52"/>
      <c r="B70" s="31" t="s">
        <v>22</v>
      </c>
      <c r="C70" s="49" t="s">
        <v>160</v>
      </c>
      <c r="D70" s="31" t="s">
        <v>48</v>
      </c>
      <c r="E70" s="31" t="s">
        <v>7</v>
      </c>
      <c r="F70" s="31" t="s">
        <v>49</v>
      </c>
      <c r="G70" s="31" t="s">
        <v>15</v>
      </c>
      <c r="H70" s="27"/>
      <c r="I70" s="31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28"/>
      <c r="B71" s="31" t="s">
        <v>19</v>
      </c>
      <c r="C71" s="49" t="s">
        <v>161</v>
      </c>
      <c r="D71" s="31" t="s">
        <v>48</v>
      </c>
      <c r="E71" s="31" t="s">
        <v>9</v>
      </c>
      <c r="F71" s="31" t="s">
        <v>49</v>
      </c>
      <c r="G71" s="31" t="s">
        <v>15</v>
      </c>
      <c r="H71" s="27"/>
      <c r="I71" s="31" t="s">
        <v>63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28"/>
      <c r="B72" s="27"/>
      <c r="C72" s="53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28"/>
      <c r="B73" s="27"/>
      <c r="C73" s="53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28"/>
      <c r="B74" s="27"/>
      <c r="C74" s="53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28"/>
      <c r="B75" s="27"/>
      <c r="C75" s="54" t="s">
        <v>162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28"/>
      <c r="B76" s="27"/>
      <c r="C76" s="54" t="s">
        <v>163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28"/>
      <c r="B77" s="27"/>
      <c r="C77" s="54" t="s">
        <v>164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28"/>
      <c r="B78" s="27"/>
      <c r="C78" s="54" t="s">
        <v>165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8"/>
      <c r="B79" s="27"/>
      <c r="C79" s="54" t="s">
        <v>166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8"/>
      <c r="B80" s="2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8"/>
      <c r="B84" s="27"/>
      <c r="C84" s="55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8"/>
      <c r="B85" s="27"/>
      <c r="C85" s="55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8"/>
      <c r="B86" s="27"/>
      <c r="C86" s="55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8"/>
      <c r="B87" s="27"/>
      <c r="C87" s="55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8"/>
      <c r="B88" s="27"/>
      <c r="C88" s="5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8"/>
      <c r="B89" s="27"/>
      <c r="C89" s="55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8"/>
      <c r="B90" s="27"/>
      <c r="C90" s="55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8"/>
      <c r="B91" s="2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8"/>
      <c r="B92" s="27"/>
      <c r="C92" s="55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8"/>
      <c r="B93" s="27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8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8"/>
      <c r="B95" s="2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8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8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8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8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8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8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8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8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8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8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8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8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8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8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8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8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8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8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8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8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8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8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8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8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8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8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8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8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8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8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8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8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8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8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8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8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8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8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8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8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8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8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8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8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8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8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8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8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8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8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8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8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8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8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8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8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8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8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8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8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8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8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8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8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8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8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8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8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8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8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8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8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8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8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8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8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8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8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8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8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8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8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8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8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8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8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8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8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8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8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8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8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8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8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8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8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8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8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8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8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8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8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8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8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8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8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8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8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8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8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8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8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8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8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8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8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8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8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8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8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8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8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8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8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8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8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8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8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8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8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8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8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8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8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8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8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8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8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8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8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8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8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8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8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8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8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8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8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8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8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8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8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8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8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8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8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8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8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8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8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8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8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8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8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8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8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8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8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8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8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8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8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8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8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8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8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8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8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8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8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8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8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8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8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8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8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8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8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8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8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8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8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8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8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8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8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8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8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8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8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8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8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8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8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8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8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8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8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8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8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8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8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8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8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8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8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8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8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8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8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8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8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8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8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8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8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8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8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8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8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8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8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8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8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8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8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8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8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8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8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8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8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8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8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8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8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8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8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8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8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8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8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8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8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8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8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8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8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8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8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8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8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8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8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8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8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8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8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8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8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8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8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8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8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8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8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8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8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8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8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8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8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8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8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8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8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8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8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8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8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8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8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8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8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8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8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8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8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8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8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8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8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8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8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8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8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8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8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8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8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8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8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8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8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8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8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8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8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8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8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8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8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8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8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8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8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8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8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8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8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8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8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8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8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8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8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8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8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8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8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8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8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8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8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8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8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8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8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8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8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8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8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8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8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8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8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8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8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8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8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8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8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8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8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8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8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8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8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8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8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8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8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8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8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8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8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8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8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8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8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8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8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8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8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8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8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8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8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8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8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8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8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8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8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8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8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8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8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8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8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8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8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8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8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8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8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8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8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8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8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8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8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8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8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8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8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8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8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8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8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8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8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8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8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8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8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8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8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8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8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8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8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8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8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8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8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8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8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8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8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8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8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8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8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8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8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8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8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8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8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8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8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8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8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8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8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8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8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8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8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8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8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8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8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8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8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8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8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8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8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8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8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8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8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8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8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8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8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8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8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8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8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8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8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8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8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8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8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8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8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8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8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8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8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8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8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8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8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8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8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8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8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8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8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8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8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8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8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8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8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8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8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8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8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8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8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8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8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8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8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8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8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8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8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8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8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8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8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8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8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8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8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8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8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8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8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8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8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8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8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8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8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8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8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8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8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8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8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8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8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8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8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8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8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8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8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8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8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8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8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8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8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8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8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8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8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8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8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8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8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8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8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8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8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8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8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8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8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8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8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8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8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8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8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8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8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8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8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8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8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8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8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8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8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8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8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8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8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8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8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8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8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8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8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8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8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8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8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8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8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8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8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8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8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8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8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8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8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8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8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8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8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8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8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8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8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8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8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8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8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8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8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8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8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8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8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8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8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8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8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8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8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8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8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8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8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8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8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8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8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8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8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8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8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8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8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8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8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8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8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8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8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8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8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8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8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8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8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8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8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8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8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8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8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8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8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8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8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8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8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8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8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8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8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8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8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8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8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8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8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8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8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8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8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8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8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8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8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8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8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8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8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8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8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8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8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8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8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8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8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8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8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8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8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8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8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8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8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8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8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8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8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8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8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8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8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8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8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8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8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8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8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8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8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8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8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8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8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8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8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8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8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8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8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8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8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8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8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8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8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8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8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8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8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8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8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8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8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8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8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8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8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8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8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8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8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8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8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8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8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8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8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8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8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8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8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8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8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8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8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8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8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8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8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8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8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8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8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8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8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8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8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8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8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8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8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8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8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8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8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8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8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8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8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8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8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8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8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8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8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8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8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8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8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8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8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8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28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28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28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28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>
      <c r="A1006" s="28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>
      <c r="A1007" s="28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>
      <c r="A1008" s="28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>
      <c r="A1009" s="28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>
      <c r="A1010" s="28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>
      <c r="A1011" s="28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>
      <c r="A1012" s="28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location="L653-L666" ref="J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location="L954" ref="J60"/>
    <hyperlink r:id="rId62" ref="C61"/>
    <hyperlink r:id="rId63" location="L359" ref="J61"/>
    <hyperlink r:id="rId64" ref="C62"/>
    <hyperlink r:id="rId65" location="L359" ref="J62"/>
    <hyperlink r:id="rId66" ref="C63"/>
    <hyperlink r:id="rId67" location="L968" ref="J63"/>
    <hyperlink r:id="rId68" ref="C64"/>
    <hyperlink r:id="rId69" location="L1307" ref="J64"/>
    <hyperlink r:id="rId70" ref="C65"/>
    <hyperlink r:id="rId71" location="L282" ref="J65"/>
    <hyperlink r:id="rId72" ref="C66"/>
    <hyperlink r:id="rId73" location="L150" ref="J66"/>
    <hyperlink r:id="rId74" ref="C67"/>
    <hyperlink r:id="rId75" ref="C68"/>
    <hyperlink r:id="rId76" ref="C69"/>
    <hyperlink r:id="rId77" ref="C70"/>
    <hyperlink r:id="rId78" ref="C71"/>
    <hyperlink r:id="rId79" ref="C75"/>
    <hyperlink r:id="rId80" ref="C76"/>
    <hyperlink r:id="rId81" ref="C77"/>
    <hyperlink r:id="rId82" ref="C78"/>
    <hyperlink r:id="rId83" ref="C79"/>
  </hyperlinks>
  <printOptions/>
  <pageMargins bottom="0.75" footer="0.0" header="0.0" left="0.7" right="0.7" top="0.75"/>
  <pageSetup orientation="landscape"/>
  <drawing r:id="rId8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4.0"/>
  </cols>
  <sheetData>
    <row r="1">
      <c r="B1" s="6" t="s">
        <v>36</v>
      </c>
      <c r="C1" s="6" t="s">
        <v>45</v>
      </c>
      <c r="D1" s="6" t="s">
        <v>167</v>
      </c>
    </row>
    <row r="2">
      <c r="B2" s="56" t="s">
        <v>47</v>
      </c>
      <c r="C2" s="57" t="s">
        <v>51</v>
      </c>
      <c r="D2" s="57" t="s">
        <v>168</v>
      </c>
    </row>
    <row r="3">
      <c r="B3" s="56" t="s">
        <v>52</v>
      </c>
      <c r="C3" s="57" t="s">
        <v>169</v>
      </c>
      <c r="D3" s="57" t="s">
        <v>170</v>
      </c>
    </row>
    <row r="4">
      <c r="B4" s="56" t="s">
        <v>54</v>
      </c>
      <c r="C4" s="57" t="s">
        <v>169</v>
      </c>
      <c r="D4" s="57" t="s">
        <v>170</v>
      </c>
    </row>
    <row r="5">
      <c r="B5" s="56" t="s">
        <v>55</v>
      </c>
      <c r="C5" s="57" t="s">
        <v>169</v>
      </c>
      <c r="D5" s="57" t="s">
        <v>171</v>
      </c>
    </row>
    <row r="6">
      <c r="B6" s="56" t="s">
        <v>57</v>
      </c>
      <c r="C6" s="57" t="s">
        <v>172</v>
      </c>
      <c r="D6" s="57" t="s">
        <v>173</v>
      </c>
    </row>
    <row r="7">
      <c r="B7" s="56" t="s">
        <v>59</v>
      </c>
      <c r="C7" s="57" t="s">
        <v>174</v>
      </c>
      <c r="D7" s="57" t="s">
        <v>175</v>
      </c>
    </row>
    <row r="8">
      <c r="B8" s="56" t="s">
        <v>61</v>
      </c>
      <c r="C8" s="57" t="s">
        <v>176</v>
      </c>
      <c r="D8" s="57" t="s">
        <v>177</v>
      </c>
    </row>
    <row r="9">
      <c r="B9" s="56" t="s">
        <v>65</v>
      </c>
      <c r="C9" s="57" t="s">
        <v>178</v>
      </c>
      <c r="D9" s="57" t="s">
        <v>179</v>
      </c>
    </row>
    <row r="10">
      <c r="B10" s="58" t="s">
        <v>67</v>
      </c>
      <c r="C10" s="59" t="s">
        <v>178</v>
      </c>
      <c r="D10" s="59" t="s">
        <v>180</v>
      </c>
    </row>
    <row r="11">
      <c r="B11" s="58" t="s">
        <v>70</v>
      </c>
      <c r="C11" s="59" t="s">
        <v>178</v>
      </c>
      <c r="D11" s="59" t="s">
        <v>179</v>
      </c>
    </row>
    <row r="12">
      <c r="B12" s="58" t="s">
        <v>71</v>
      </c>
      <c r="C12" s="59" t="s">
        <v>178</v>
      </c>
      <c r="D12" s="59" t="s">
        <v>179</v>
      </c>
    </row>
    <row r="13">
      <c r="B13" s="58" t="s">
        <v>72</v>
      </c>
      <c r="C13" s="59" t="s">
        <v>181</v>
      </c>
      <c r="D13" s="59" t="s">
        <v>182</v>
      </c>
    </row>
    <row r="14">
      <c r="B14" s="56" t="s">
        <v>74</v>
      </c>
      <c r="C14" s="57" t="s">
        <v>183</v>
      </c>
      <c r="D14" s="57" t="s">
        <v>184</v>
      </c>
    </row>
    <row r="15">
      <c r="B15" s="56" t="s">
        <v>76</v>
      </c>
      <c r="C15" s="57" t="s">
        <v>181</v>
      </c>
      <c r="D15" s="57" t="s">
        <v>185</v>
      </c>
    </row>
    <row r="16">
      <c r="B16" s="56" t="s">
        <v>77</v>
      </c>
      <c r="C16" s="57" t="s">
        <v>186</v>
      </c>
      <c r="D16" s="57" t="s">
        <v>187</v>
      </c>
    </row>
    <row r="17">
      <c r="B17" s="56" t="s">
        <v>79</v>
      </c>
      <c r="C17" s="57" t="s">
        <v>181</v>
      </c>
      <c r="D17" s="57" t="s">
        <v>170</v>
      </c>
    </row>
    <row r="18">
      <c r="B18" s="56" t="s">
        <v>80</v>
      </c>
      <c r="C18" s="57" t="s">
        <v>181</v>
      </c>
      <c r="D18" s="57" t="s">
        <v>170</v>
      </c>
    </row>
    <row r="19">
      <c r="B19" s="56" t="s">
        <v>81</v>
      </c>
      <c r="C19" s="57" t="s">
        <v>181</v>
      </c>
      <c r="D19" s="57" t="s">
        <v>170</v>
      </c>
    </row>
    <row r="20">
      <c r="B20" s="56" t="s">
        <v>188</v>
      </c>
      <c r="C20" s="57" t="s">
        <v>178</v>
      </c>
      <c r="D20" s="57" t="s">
        <v>189</v>
      </c>
    </row>
    <row r="21">
      <c r="B21" s="56" t="s">
        <v>190</v>
      </c>
      <c r="C21" s="57" t="s">
        <v>181</v>
      </c>
      <c r="D21" s="57" t="s">
        <v>191</v>
      </c>
    </row>
    <row r="22">
      <c r="B22" s="56" t="s">
        <v>82</v>
      </c>
      <c r="C22" s="57" t="s">
        <v>178</v>
      </c>
      <c r="D22" s="57" t="s">
        <v>192</v>
      </c>
    </row>
    <row r="23">
      <c r="B23" s="56" t="s">
        <v>83</v>
      </c>
      <c r="C23" s="57" t="s">
        <v>174</v>
      </c>
      <c r="D23" s="57" t="s">
        <v>193</v>
      </c>
    </row>
    <row r="24">
      <c r="B24" s="56" t="s">
        <v>85</v>
      </c>
      <c r="C24" s="57" t="s">
        <v>178</v>
      </c>
      <c r="D24" s="57"/>
    </row>
    <row r="25">
      <c r="B25" s="56" t="s">
        <v>86</v>
      </c>
      <c r="C25" s="57" t="s">
        <v>51</v>
      </c>
      <c r="D25" s="57" t="s">
        <v>194</v>
      </c>
    </row>
    <row r="26">
      <c r="B26" s="56" t="s">
        <v>88</v>
      </c>
      <c r="C26" s="57" t="s">
        <v>178</v>
      </c>
      <c r="D26" s="57" t="s">
        <v>179</v>
      </c>
    </row>
    <row r="27">
      <c r="B27" s="56" t="s">
        <v>89</v>
      </c>
      <c r="C27" s="57" t="s">
        <v>178</v>
      </c>
      <c r="D27" s="57" t="s">
        <v>179</v>
      </c>
    </row>
    <row r="28">
      <c r="B28" s="56" t="s">
        <v>90</v>
      </c>
      <c r="C28" s="57" t="s">
        <v>181</v>
      </c>
      <c r="D28" s="57" t="s">
        <v>195</v>
      </c>
    </row>
    <row r="29">
      <c r="B29" s="56" t="s">
        <v>92</v>
      </c>
      <c r="C29" s="57" t="s">
        <v>181</v>
      </c>
      <c r="D29" s="57" t="s">
        <v>191</v>
      </c>
    </row>
    <row r="30">
      <c r="B30" s="56" t="s">
        <v>94</v>
      </c>
      <c r="C30" s="57" t="s">
        <v>181</v>
      </c>
      <c r="D30" s="57" t="s">
        <v>196</v>
      </c>
    </row>
    <row r="31">
      <c r="B31" s="58" t="s">
        <v>96</v>
      </c>
      <c r="C31" s="59" t="s">
        <v>172</v>
      </c>
      <c r="D31" s="59" t="s">
        <v>197</v>
      </c>
    </row>
    <row r="32">
      <c r="B32" s="56" t="s">
        <v>97</v>
      </c>
      <c r="C32" s="57" t="s">
        <v>183</v>
      </c>
      <c r="D32" s="57" t="s">
        <v>170</v>
      </c>
    </row>
    <row r="33">
      <c r="B33" s="56" t="s">
        <v>98</v>
      </c>
      <c r="C33" s="57" t="s">
        <v>99</v>
      </c>
      <c r="D33" s="57" t="s">
        <v>106</v>
      </c>
    </row>
    <row r="34">
      <c r="B34" s="56" t="s">
        <v>100</v>
      </c>
      <c r="C34" s="57" t="s">
        <v>176</v>
      </c>
      <c r="D34" s="57" t="s">
        <v>198</v>
      </c>
    </row>
    <row r="35">
      <c r="B35" s="56" t="s">
        <v>102</v>
      </c>
      <c r="C35" s="57" t="s">
        <v>176</v>
      </c>
      <c r="D35" s="57" t="s">
        <v>198</v>
      </c>
    </row>
    <row r="36">
      <c r="B36" s="56" t="s">
        <v>103</v>
      </c>
      <c r="C36" s="57" t="s">
        <v>176</v>
      </c>
      <c r="D36" s="57" t="s">
        <v>199</v>
      </c>
    </row>
    <row r="37">
      <c r="B37" s="56" t="s">
        <v>105</v>
      </c>
      <c r="C37" s="57" t="s">
        <v>99</v>
      </c>
      <c r="D37" s="57" t="s">
        <v>106</v>
      </c>
    </row>
    <row r="38">
      <c r="B38" s="58" t="s">
        <v>107</v>
      </c>
      <c r="C38" s="59" t="s">
        <v>172</v>
      </c>
      <c r="D38" s="59" t="s">
        <v>200</v>
      </c>
    </row>
    <row r="39">
      <c r="B39" s="56" t="s">
        <v>108</v>
      </c>
      <c r="C39" s="57" t="s">
        <v>181</v>
      </c>
      <c r="D39" s="57" t="s">
        <v>201</v>
      </c>
    </row>
    <row r="40">
      <c r="B40" s="56" t="s">
        <v>109</v>
      </c>
      <c r="C40" s="57" t="s">
        <v>176</v>
      </c>
      <c r="D40" s="57" t="s">
        <v>101</v>
      </c>
    </row>
    <row r="41">
      <c r="B41" s="56" t="s">
        <v>110</v>
      </c>
      <c r="C41" s="57" t="s">
        <v>181</v>
      </c>
      <c r="D41" s="57" t="s">
        <v>202</v>
      </c>
    </row>
    <row r="42">
      <c r="B42" s="56" t="s">
        <v>111</v>
      </c>
      <c r="C42" s="57" t="s">
        <v>181</v>
      </c>
      <c r="D42" s="57" t="s">
        <v>203</v>
      </c>
    </row>
    <row r="43">
      <c r="B43" s="56" t="s">
        <v>114</v>
      </c>
      <c r="C43" s="57" t="s">
        <v>172</v>
      </c>
      <c r="D43" s="57" t="s">
        <v>173</v>
      </c>
    </row>
    <row r="44">
      <c r="B44" s="56" t="s">
        <v>115</v>
      </c>
      <c r="C44" s="57" t="s">
        <v>51</v>
      </c>
      <c r="D44" s="57" t="s">
        <v>168</v>
      </c>
    </row>
    <row r="45">
      <c r="B45" s="56" t="s">
        <v>117</v>
      </c>
      <c r="C45" s="57" t="s">
        <v>51</v>
      </c>
      <c r="D45" s="57" t="s">
        <v>204</v>
      </c>
    </row>
    <row r="46">
      <c r="B46" s="56" t="s">
        <v>119</v>
      </c>
      <c r="C46" s="57" t="s">
        <v>186</v>
      </c>
      <c r="D46" s="57" t="s">
        <v>205</v>
      </c>
    </row>
    <row r="47">
      <c r="B47" s="56" t="s">
        <v>122</v>
      </c>
      <c r="C47" s="57" t="s">
        <v>174</v>
      </c>
      <c r="D47" s="57" t="s">
        <v>206</v>
      </c>
    </row>
    <row r="48">
      <c r="B48" s="56" t="s">
        <v>123</v>
      </c>
      <c r="C48" s="57" t="s">
        <v>183</v>
      </c>
      <c r="D48" s="57" t="s">
        <v>170</v>
      </c>
    </row>
    <row r="49">
      <c r="B49" s="56" t="s">
        <v>124</v>
      </c>
      <c r="C49" s="57" t="s">
        <v>183</v>
      </c>
      <c r="D49" s="57" t="s">
        <v>170</v>
      </c>
    </row>
    <row r="50">
      <c r="B50" s="56" t="s">
        <v>126</v>
      </c>
      <c r="C50" s="57" t="s">
        <v>181</v>
      </c>
      <c r="D50" s="57" t="s">
        <v>170</v>
      </c>
    </row>
    <row r="51">
      <c r="B51" s="56" t="s">
        <v>127</v>
      </c>
      <c r="C51" s="57" t="s">
        <v>181</v>
      </c>
      <c r="D51" s="57" t="s">
        <v>170</v>
      </c>
    </row>
    <row r="52">
      <c r="B52" s="56" t="s">
        <v>129</v>
      </c>
      <c r="C52" s="57" t="s">
        <v>181</v>
      </c>
      <c r="D52" s="57"/>
    </row>
    <row r="53">
      <c r="B53" s="56" t="s">
        <v>131</v>
      </c>
      <c r="C53" s="57" t="s">
        <v>169</v>
      </c>
      <c r="D53" s="57"/>
    </row>
    <row r="54">
      <c r="B54" s="56" t="s">
        <v>132</v>
      </c>
      <c r="C54" s="57" t="s">
        <v>181</v>
      </c>
      <c r="D54" s="57" t="s">
        <v>207</v>
      </c>
    </row>
    <row r="55">
      <c r="B55" s="56" t="s">
        <v>133</v>
      </c>
      <c r="C55" s="57" t="s">
        <v>183</v>
      </c>
      <c r="D55" s="57" t="s">
        <v>170</v>
      </c>
    </row>
    <row r="56">
      <c r="B56" s="56" t="s">
        <v>134</v>
      </c>
      <c r="C56" s="57" t="s">
        <v>183</v>
      </c>
      <c r="D56" s="57" t="s">
        <v>208</v>
      </c>
    </row>
    <row r="57">
      <c r="B57" s="56" t="s">
        <v>135</v>
      </c>
      <c r="C57" s="57" t="s">
        <v>181</v>
      </c>
      <c r="D57" s="57" t="s">
        <v>170</v>
      </c>
    </row>
    <row r="58">
      <c r="B58" s="56" t="s">
        <v>136</v>
      </c>
      <c r="C58" s="57" t="s">
        <v>174</v>
      </c>
      <c r="D58" s="57" t="s">
        <v>209</v>
      </c>
    </row>
    <row r="59">
      <c r="B59" s="56" t="s">
        <v>137</v>
      </c>
      <c r="C59" s="57" t="s">
        <v>181</v>
      </c>
      <c r="D59" s="57" t="s">
        <v>210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</hyperlinks>
  <drawing r:id="rId5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25"/>
  </cols>
  <sheetData>
    <row r="2">
      <c r="B2" s="60" t="s">
        <v>76</v>
      </c>
      <c r="C2" s="61" t="s">
        <v>211</v>
      </c>
    </row>
    <row r="3">
      <c r="B3" s="60" t="s">
        <v>77</v>
      </c>
      <c r="C3" s="61" t="s">
        <v>211</v>
      </c>
    </row>
    <row r="4">
      <c r="B4" s="60" t="s">
        <v>96</v>
      </c>
      <c r="C4" s="61" t="s">
        <v>212</v>
      </c>
    </row>
    <row r="5">
      <c r="B5" s="60" t="s">
        <v>82</v>
      </c>
      <c r="C5" s="61" t="s">
        <v>211</v>
      </c>
    </row>
    <row r="6">
      <c r="B6" s="60" t="s">
        <v>83</v>
      </c>
      <c r="C6" s="61" t="s">
        <v>112</v>
      </c>
    </row>
    <row r="7">
      <c r="B7" s="60" t="s">
        <v>61</v>
      </c>
      <c r="C7" s="61" t="s">
        <v>211</v>
      </c>
    </row>
    <row r="8">
      <c r="B8" s="60" t="s">
        <v>111</v>
      </c>
      <c r="C8" s="61" t="s">
        <v>112</v>
      </c>
    </row>
    <row r="9">
      <c r="B9" s="60" t="s">
        <v>57</v>
      </c>
      <c r="C9" s="61" t="s">
        <v>112</v>
      </c>
    </row>
    <row r="10">
      <c r="B10" s="60" t="s">
        <v>98</v>
      </c>
      <c r="C10" s="61" t="s">
        <v>112</v>
      </c>
    </row>
    <row r="11">
      <c r="B11" s="60" t="s">
        <v>133</v>
      </c>
      <c r="C11" s="61" t="s">
        <v>112</v>
      </c>
    </row>
    <row r="12">
      <c r="B12" s="60" t="s">
        <v>74</v>
      </c>
      <c r="C12" s="61" t="s">
        <v>112</v>
      </c>
    </row>
    <row r="13">
      <c r="B13" s="60" t="s">
        <v>134</v>
      </c>
      <c r="C13" s="61" t="s">
        <v>112</v>
      </c>
    </row>
    <row r="14">
      <c r="B14" s="60" t="s">
        <v>85</v>
      </c>
      <c r="C14" s="61" t="s">
        <v>112</v>
      </c>
    </row>
    <row r="15">
      <c r="B15" s="60" t="s">
        <v>59</v>
      </c>
      <c r="C15" s="61" t="s">
        <v>112</v>
      </c>
    </row>
    <row r="16">
      <c r="B16" s="60" t="s">
        <v>90</v>
      </c>
      <c r="C16" s="61" t="s">
        <v>112</v>
      </c>
    </row>
    <row r="17">
      <c r="B17" s="60" t="s">
        <v>100</v>
      </c>
      <c r="C17" s="61" t="s">
        <v>211</v>
      </c>
    </row>
    <row r="18">
      <c r="B18" s="60" t="s">
        <v>102</v>
      </c>
      <c r="C18" s="61" t="s">
        <v>211</v>
      </c>
    </row>
    <row r="19">
      <c r="B19" s="60" t="s">
        <v>86</v>
      </c>
      <c r="C19" s="61" t="s">
        <v>211</v>
      </c>
    </row>
    <row r="20">
      <c r="B20" s="60" t="s">
        <v>47</v>
      </c>
      <c r="C20" s="61" t="s">
        <v>112</v>
      </c>
    </row>
    <row r="21">
      <c r="B21" s="60" t="s">
        <v>114</v>
      </c>
      <c r="C21" s="61" t="s">
        <v>211</v>
      </c>
    </row>
    <row r="22">
      <c r="B22" s="60" t="s">
        <v>115</v>
      </c>
      <c r="C22" s="61" t="s">
        <v>211</v>
      </c>
    </row>
    <row r="23">
      <c r="B23" s="60" t="s">
        <v>117</v>
      </c>
      <c r="C23" s="61" t="s">
        <v>112</v>
      </c>
    </row>
    <row r="24">
      <c r="B24" s="60" t="s">
        <v>119</v>
      </c>
      <c r="C24" s="61" t="s">
        <v>112</v>
      </c>
    </row>
    <row r="25">
      <c r="B25" s="60" t="s">
        <v>122</v>
      </c>
      <c r="C25" s="61" t="s">
        <v>112</v>
      </c>
    </row>
    <row r="26">
      <c r="B26" s="60" t="s">
        <v>123</v>
      </c>
      <c r="C26" s="61" t="s">
        <v>112</v>
      </c>
    </row>
    <row r="27">
      <c r="B27" s="60" t="s">
        <v>135</v>
      </c>
      <c r="C27" s="61" t="s">
        <v>112</v>
      </c>
    </row>
    <row r="28">
      <c r="B28" s="60" t="s">
        <v>52</v>
      </c>
      <c r="C28" s="61" t="s">
        <v>112</v>
      </c>
    </row>
    <row r="29">
      <c r="B29" s="60" t="s">
        <v>137</v>
      </c>
      <c r="C29" s="61" t="s">
        <v>112</v>
      </c>
    </row>
    <row r="30">
      <c r="B30" s="60" t="s">
        <v>103</v>
      </c>
      <c r="C30" s="61" t="s">
        <v>112</v>
      </c>
    </row>
    <row r="31">
      <c r="B31" s="60" t="s">
        <v>97</v>
      </c>
      <c r="C31" s="61" t="s">
        <v>112</v>
      </c>
    </row>
    <row r="32">
      <c r="B32" s="60" t="s">
        <v>65</v>
      </c>
      <c r="C32" s="61" t="s">
        <v>112</v>
      </c>
    </row>
    <row r="33">
      <c r="B33" s="60" t="s">
        <v>88</v>
      </c>
      <c r="C33" s="61" t="s">
        <v>211</v>
      </c>
    </row>
    <row r="34">
      <c r="B34" s="60" t="s">
        <v>79</v>
      </c>
      <c r="C34" s="61" t="s">
        <v>112</v>
      </c>
    </row>
    <row r="35">
      <c r="B35" s="60" t="s">
        <v>124</v>
      </c>
      <c r="C35" s="61" t="s">
        <v>112</v>
      </c>
    </row>
    <row r="36">
      <c r="B36" s="60" t="s">
        <v>126</v>
      </c>
      <c r="C36" s="61" t="s">
        <v>112</v>
      </c>
    </row>
    <row r="37">
      <c r="B37" s="60" t="s">
        <v>127</v>
      </c>
      <c r="C37" s="61" t="s">
        <v>212</v>
      </c>
    </row>
    <row r="38">
      <c r="B38" s="60" t="s">
        <v>129</v>
      </c>
      <c r="C38" s="61" t="s">
        <v>211</v>
      </c>
    </row>
    <row r="39">
      <c r="B39" s="60" t="s">
        <v>92</v>
      </c>
      <c r="C39" s="61" t="s">
        <v>112</v>
      </c>
    </row>
    <row r="40">
      <c r="B40" s="60" t="s">
        <v>67</v>
      </c>
      <c r="C40" s="61" t="s">
        <v>212</v>
      </c>
    </row>
    <row r="41">
      <c r="B41" s="60" t="s">
        <v>70</v>
      </c>
      <c r="C41" s="61" t="s">
        <v>112</v>
      </c>
    </row>
    <row r="42">
      <c r="B42" s="60" t="s">
        <v>89</v>
      </c>
      <c r="C42" s="61" t="s">
        <v>212</v>
      </c>
    </row>
    <row r="43">
      <c r="B43" s="60" t="s">
        <v>71</v>
      </c>
      <c r="C43" s="61" t="s">
        <v>112</v>
      </c>
    </row>
    <row r="44">
      <c r="B44" s="60" t="s">
        <v>72</v>
      </c>
      <c r="C44" s="61" t="s">
        <v>211</v>
      </c>
    </row>
    <row r="45">
      <c r="B45" s="60" t="s">
        <v>131</v>
      </c>
      <c r="C45" s="61" t="s">
        <v>211</v>
      </c>
    </row>
    <row r="46">
      <c r="B46" s="60" t="s">
        <v>105</v>
      </c>
      <c r="C46" s="61" t="s">
        <v>211</v>
      </c>
    </row>
    <row r="47">
      <c r="B47" s="60" t="s">
        <v>107</v>
      </c>
      <c r="C47" s="61" t="s">
        <v>211</v>
      </c>
    </row>
    <row r="48">
      <c r="B48" s="60" t="s">
        <v>108</v>
      </c>
      <c r="C48" s="61" t="s">
        <v>212</v>
      </c>
    </row>
    <row r="49">
      <c r="B49" s="60" t="s">
        <v>109</v>
      </c>
      <c r="C49" s="61" t="s">
        <v>211</v>
      </c>
    </row>
    <row r="50">
      <c r="B50" s="60" t="s">
        <v>80</v>
      </c>
      <c r="C50" s="61" t="s">
        <v>212</v>
      </c>
    </row>
    <row r="51">
      <c r="B51" s="60" t="s">
        <v>94</v>
      </c>
      <c r="C51" s="61" t="s">
        <v>12</v>
      </c>
    </row>
    <row r="52">
      <c r="B52" s="60" t="s">
        <v>54</v>
      </c>
      <c r="C52" s="61" t="s">
        <v>112</v>
      </c>
    </row>
    <row r="53">
      <c r="B53" s="60" t="s">
        <v>81</v>
      </c>
      <c r="C53" s="61" t="s">
        <v>112</v>
      </c>
    </row>
    <row r="54">
      <c r="B54" s="60" t="s">
        <v>110</v>
      </c>
      <c r="C54" s="61" t="s">
        <v>112</v>
      </c>
    </row>
    <row r="55">
      <c r="B55" s="60" t="s">
        <v>136</v>
      </c>
      <c r="C55" s="61" t="s">
        <v>112</v>
      </c>
    </row>
    <row r="56">
      <c r="B56" s="60" t="s">
        <v>55</v>
      </c>
    </row>
    <row r="57">
      <c r="B57" s="60" t="s">
        <v>132</v>
      </c>
    </row>
    <row r="58">
      <c r="B58" s="60" t="s">
        <v>188</v>
      </c>
    </row>
    <row r="59">
      <c r="B59" s="60" t="s">
        <v>190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</hyperlinks>
  <drawing r:id="rId59"/>
</worksheet>
</file>