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ember" sheetId="1" r:id="rId4"/>
    <sheet state="visible" name="December" sheetId="2" r:id="rId5"/>
    <sheet state="visible" name="January" sheetId="3" r:id="rId6"/>
    <sheet state="visible" name="February" sheetId="4" r:id="rId7"/>
  </sheets>
  <definedNames/>
  <calcPr/>
</workbook>
</file>

<file path=xl/sharedStrings.xml><?xml version="1.0" encoding="utf-8"?>
<sst xmlns="http://schemas.openxmlformats.org/spreadsheetml/2006/main" count="131" uniqueCount="34">
  <si>
    <r>
      <rPr>
        <rFont val="Roboto"/>
        <b/>
        <color theme="1"/>
        <sz val="10.0"/>
      </rPr>
      <t xml:space="preserve">Income statement of Gupta Mobiles
</t>
    </r>
    <r>
      <rPr>
        <rFont val="Roboto"/>
        <b val="0"/>
        <color theme="1"/>
        <sz val="10.0"/>
      </rPr>
      <t>For the month of November</t>
    </r>
  </si>
  <si>
    <t>Particulars</t>
  </si>
  <si>
    <t>November</t>
  </si>
  <si>
    <t>Revenue</t>
  </si>
  <si>
    <t>Total Income</t>
  </si>
  <si>
    <t>Expense</t>
  </si>
  <si>
    <t>COGS</t>
  </si>
  <si>
    <t>Rent</t>
  </si>
  <si>
    <t>Salary</t>
  </si>
  <si>
    <t>Gift Hamper</t>
  </si>
  <si>
    <t>Other Expense</t>
  </si>
  <si>
    <t>Electricity Bill</t>
  </si>
  <si>
    <t>Total Expenses</t>
  </si>
  <si>
    <t>Profit</t>
  </si>
  <si>
    <t>Working Note</t>
  </si>
  <si>
    <t>Salary (10000*4)</t>
  </si>
  <si>
    <r>
      <rPr>
        <rFont val="Roboto"/>
        <b/>
        <color theme="1"/>
        <sz val="10.0"/>
      </rPr>
      <t xml:space="preserve">Income statement of Gupta Mobiles
</t>
    </r>
    <r>
      <rPr>
        <rFont val="Roboto"/>
        <b val="0"/>
        <color theme="1"/>
        <sz val="10.0"/>
      </rPr>
      <t xml:space="preserve">For the month of November        </t>
    </r>
  </si>
  <si>
    <r>
      <rPr>
        <rFont val="Roboto"/>
        <b/>
        <color theme="1"/>
        <sz val="10.0"/>
      </rPr>
      <t xml:space="preserve">Income statement of Gupta Mobiles
</t>
    </r>
    <r>
      <rPr>
        <rFont val="Roboto"/>
        <b val="0"/>
        <color theme="1"/>
        <sz val="10.0"/>
      </rPr>
      <t>For the month of December</t>
    </r>
  </si>
  <si>
    <r>
      <rPr>
        <rFont val="Roboto"/>
        <b/>
        <color theme="1"/>
        <sz val="10.0"/>
      </rPr>
      <t xml:space="preserve">Income statement of Gupta Mobiles
</t>
    </r>
    <r>
      <rPr>
        <rFont val="Roboto"/>
        <b val="0"/>
        <color theme="1"/>
        <sz val="10.0"/>
      </rPr>
      <t>For the month of November &amp; December</t>
    </r>
  </si>
  <si>
    <t>December</t>
  </si>
  <si>
    <t>Advertisement</t>
  </si>
  <si>
    <t>Electricity Bills</t>
  </si>
  <si>
    <r>
      <rPr>
        <rFont val="Roboto"/>
        <b/>
        <color theme="1"/>
        <sz val="10.0"/>
      </rPr>
      <t xml:space="preserve">Income statement of Gupta Mobiles
</t>
    </r>
    <r>
      <rPr>
        <rFont val="Roboto"/>
        <b val="0"/>
        <color theme="1"/>
        <sz val="10.0"/>
      </rPr>
      <t>For the month of January</t>
    </r>
  </si>
  <si>
    <r>
      <rPr>
        <rFont val="Roboto"/>
        <b/>
        <color theme="1"/>
        <sz val="10.0"/>
      </rPr>
      <t xml:space="preserve">Income statement of Gupta Mobiles
</t>
    </r>
    <r>
      <rPr>
        <rFont val="Roboto"/>
        <b val="0"/>
        <color theme="1"/>
        <sz val="10.0"/>
      </rPr>
      <t xml:space="preserve">From November to January </t>
    </r>
  </si>
  <si>
    <t>January</t>
  </si>
  <si>
    <t xml:space="preserve">Working Notes </t>
  </si>
  <si>
    <t>Salary of 4 salespeople</t>
  </si>
  <si>
    <t>Salary of shop manager</t>
  </si>
  <si>
    <t>Total salary paid</t>
  </si>
  <si>
    <r>
      <rPr>
        <rFont val="Roboto"/>
        <b/>
        <color theme="1"/>
        <sz val="10.0"/>
      </rPr>
      <t xml:space="preserve">Income statement of Gupta Mobiles
</t>
    </r>
    <r>
      <rPr>
        <rFont val="Roboto"/>
        <b val="0"/>
        <color theme="1"/>
        <sz val="10.0"/>
      </rPr>
      <t>For the month of February</t>
    </r>
  </si>
  <si>
    <r>
      <rPr>
        <rFont val="Roboto"/>
        <b/>
        <color rgb="FF000000"/>
        <sz val="10.0"/>
      </rPr>
      <t xml:space="preserve">Income statement of Gupta Mobiles
</t>
    </r>
    <r>
      <rPr>
        <rFont val="Roboto"/>
        <b val="0"/>
        <color rgb="FF000000"/>
        <sz val="10.0"/>
      </rPr>
      <t>From November to February</t>
    </r>
  </si>
  <si>
    <t>February</t>
  </si>
  <si>
    <t>Fuel</t>
  </si>
  <si>
    <t>Delivery boy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</si>
</sst>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Roboto"/>
    </font>
    <font/>
    <font>
      <sz val="10.0"/>
      <color theme="1"/>
      <name val="Roboto"/>
    </font>
    <font>
      <sz val="10.0"/>
      <color theme="1"/>
      <name val="Arial"/>
      <scheme val="minor"/>
    </font>
    <font>
      <sz val="10.0"/>
      <color rgb="FF000000"/>
      <name val="Arial"/>
    </font>
    <font>
      <sz val="10.0"/>
      <color rgb="FF695D46"/>
      <name val="Arial"/>
    </font>
    <font>
      <sz val="10.0"/>
      <color rgb="FF000000"/>
      <name val="Roboto"/>
    </font>
    <font>
      <sz val="10.0"/>
      <color rgb="FFD9D9D9"/>
      <name val="Roboto"/>
    </font>
    <font>
      <b/>
      <sz val="10.0"/>
      <color rgb="FF000000"/>
      <name val="Roboto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0" fillId="0" fontId="3" numFmtId="0" xfId="0" applyFont="1"/>
    <xf borderId="0" fillId="0" fontId="4" numFmtId="0" xfId="0" applyFont="1"/>
    <xf borderId="3" fillId="0" fontId="3" numFmtId="1" xfId="0" applyAlignment="1" applyBorder="1" applyFont="1" applyNumberFormat="1">
      <alignment horizontal="left" readingOrder="0"/>
    </xf>
    <xf borderId="3" fillId="0" fontId="3" numFmtId="1" xfId="0" applyAlignment="1" applyBorder="1" applyFont="1" applyNumberFormat="1">
      <alignment horizontal="right" readingOrder="0"/>
    </xf>
    <xf borderId="3" fillId="0" fontId="3" numFmtId="0" xfId="0" applyAlignment="1" applyBorder="1" applyFont="1">
      <alignment readingOrder="0"/>
    </xf>
    <xf borderId="3" fillId="2" fontId="3" numFmtId="0" xfId="0" applyAlignment="1" applyBorder="1" applyFill="1" applyFont="1">
      <alignment readingOrder="0"/>
    </xf>
    <xf borderId="3" fillId="2" fontId="3" numFmtId="1" xfId="0" applyAlignment="1" applyBorder="1" applyFont="1" applyNumberFormat="1">
      <alignment horizontal="right"/>
    </xf>
    <xf borderId="3" fillId="0" fontId="3" numFmtId="1" xfId="0" applyAlignment="1" applyBorder="1" applyFont="1" applyNumberFormat="1">
      <alignment horizontal="right"/>
    </xf>
    <xf borderId="3" fillId="3" fontId="3" numFmtId="0" xfId="0" applyAlignment="1" applyBorder="1" applyFill="1" applyFont="1">
      <alignment readingOrder="0"/>
    </xf>
    <xf borderId="3" fillId="3" fontId="3" numFmtId="1" xfId="0" applyAlignment="1" applyBorder="1" applyFont="1" applyNumberFormat="1">
      <alignment horizontal="right" readingOrder="0"/>
    </xf>
    <xf borderId="3" fillId="0" fontId="3" numFmtId="1" xfId="0" applyAlignment="1" applyBorder="1" applyFont="1" applyNumberFormat="1">
      <alignment readingOrder="0"/>
    </xf>
    <xf borderId="3" fillId="2" fontId="3" numFmtId="1" xfId="0" applyAlignment="1" applyBorder="1" applyFont="1" applyNumberFormat="1">
      <alignment horizontal="right" readingOrder="0"/>
    </xf>
    <xf borderId="3" fillId="0" fontId="3" numFmtId="0" xfId="0" applyBorder="1" applyFont="1"/>
    <xf borderId="4" fillId="0" fontId="2" numFmtId="0" xfId="0" applyBorder="1" applyFont="1"/>
    <xf borderId="3" fillId="0" fontId="3" numFmtId="1" xfId="0" applyAlignment="1" applyBorder="1" applyFont="1" applyNumberFormat="1">
      <alignment horizontal="center" readingOrder="0"/>
    </xf>
    <xf borderId="3" fillId="0" fontId="4" numFmtId="0" xfId="0" applyAlignment="1" applyBorder="1" applyFont="1">
      <alignment horizontal="right" readingOrder="0"/>
    </xf>
    <xf borderId="3" fillId="0" fontId="3" numFmtId="0" xfId="0" applyAlignment="1" applyBorder="1" applyFont="1">
      <alignment horizontal="right" readingOrder="0"/>
    </xf>
    <xf borderId="3" fillId="0" fontId="4" numFmtId="0" xfId="0" applyAlignment="1" applyBorder="1" applyFont="1">
      <alignment horizontal="right"/>
    </xf>
    <xf borderId="3" fillId="0" fontId="5" numFmtId="0" xfId="0" applyAlignment="1" applyBorder="1" applyFont="1">
      <alignment horizontal="right" readingOrder="0"/>
    </xf>
    <xf borderId="3" fillId="0" fontId="4" numFmtId="1" xfId="0" applyAlignment="1" applyBorder="1" applyFont="1" applyNumberFormat="1">
      <alignment horizontal="right" readingOrder="0"/>
    </xf>
    <xf borderId="3" fillId="0" fontId="4" numFmtId="1" xfId="0" applyAlignment="1" applyBorder="1" applyFont="1" applyNumberFormat="1">
      <alignment horizontal="right"/>
    </xf>
    <xf borderId="0" fillId="0" fontId="6" numFmtId="0" xfId="0" applyAlignment="1" applyFont="1">
      <alignment readingOrder="0"/>
    </xf>
    <xf borderId="1" fillId="0" fontId="1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/>
    </xf>
    <xf borderId="3" fillId="0" fontId="7" numFmtId="0" xfId="0" applyAlignment="1" applyBorder="1" applyFont="1">
      <alignment readingOrder="0"/>
    </xf>
    <xf borderId="3" fillId="0" fontId="7" numFmtId="1" xfId="0" applyAlignment="1" applyBorder="1" applyFont="1" applyNumberFormat="1">
      <alignment horizontal="right" readingOrder="0"/>
    </xf>
    <xf borderId="3" fillId="0" fontId="7" numFmtId="0" xfId="0" applyAlignment="1" applyBorder="1" applyFont="1">
      <alignment horizontal="right" readingOrder="0"/>
    </xf>
    <xf borderId="3" fillId="2" fontId="7" numFmtId="0" xfId="0" applyAlignment="1" applyBorder="1" applyFont="1">
      <alignment readingOrder="0"/>
    </xf>
    <xf borderId="3" fillId="0" fontId="3" numFmtId="0" xfId="0" applyAlignment="1" applyBorder="1" applyFont="1">
      <alignment horizontal="right"/>
    </xf>
    <xf borderId="3" fillId="3" fontId="7" numFmtId="0" xfId="0" applyAlignment="1" applyBorder="1" applyFont="1">
      <alignment readingOrder="0"/>
    </xf>
    <xf borderId="3" fillId="2" fontId="8" numFmtId="0" xfId="0" applyBorder="1" applyFont="1"/>
    <xf borderId="3" fillId="3" fontId="7" numFmtId="0" xfId="0" applyAlignment="1" applyBorder="1" applyFont="1">
      <alignment horizontal="left" readingOrder="0"/>
    </xf>
    <xf borderId="3" fillId="3" fontId="7" numFmtId="3" xfId="0" applyAlignment="1" applyBorder="1" applyFont="1" applyNumberFormat="1">
      <alignment horizontal="right" readingOrder="0"/>
    </xf>
    <xf borderId="3" fillId="2" fontId="3" numFmtId="0" xfId="0" applyBorder="1" applyFont="1"/>
    <xf borderId="3" fillId="2" fontId="3" numFmtId="0" xfId="0" applyAlignment="1" applyBorder="1" applyFont="1">
      <alignment horizontal="right"/>
    </xf>
    <xf borderId="1" fillId="0" fontId="9" numFmtId="0" xfId="0" applyAlignment="1" applyBorder="1" applyFont="1">
      <alignment horizontal="center" readingOrder="0" vertical="center"/>
    </xf>
    <xf borderId="3" fillId="0" fontId="7" numFmtId="1" xfId="0" applyAlignment="1" applyBorder="1" applyFont="1" applyNumberFormat="1">
      <alignment horizontal="center" readingOrder="0"/>
    </xf>
    <xf borderId="3" fillId="3" fontId="3" numFmtId="0" xfId="0" applyAlignment="1" applyBorder="1" applyFont="1">
      <alignment horizontal="right" readingOrder="0" vertical="bottom"/>
    </xf>
    <xf borderId="3" fillId="0" fontId="7" numFmtId="0" xfId="0" applyBorder="1" applyFont="1"/>
    <xf borderId="5" fillId="2" fontId="3" numFmtId="1" xfId="0" applyAlignment="1" applyBorder="1" applyFont="1" applyNumberFormat="1">
      <alignment horizontal="right" vertical="bottom"/>
    </xf>
    <xf borderId="3" fillId="0" fontId="7" numFmtId="1" xfId="0" applyBorder="1" applyFont="1" applyNumberFormat="1"/>
    <xf borderId="5" fillId="3" fontId="10" numFmtId="0" xfId="0" applyAlignment="1" applyBorder="1" applyFont="1">
      <alignment horizontal="right" vertical="bottom"/>
    </xf>
    <xf borderId="5" fillId="3" fontId="3" numFmtId="0" xfId="0" applyAlignment="1" applyBorder="1" applyFont="1">
      <alignment horizontal="right" readingOrder="0" vertical="bottom"/>
    </xf>
    <xf borderId="5" fillId="3" fontId="3" numFmtId="0" xfId="0" applyAlignment="1" applyBorder="1" applyFont="1">
      <alignment horizontal="right" vertical="bottom"/>
    </xf>
    <xf borderId="3" fillId="0" fontId="0" numFmtId="0" xfId="0" applyAlignment="1" applyBorder="1" applyFont="1">
      <alignment readingOrder="0"/>
    </xf>
    <xf borderId="5" fillId="3" fontId="10" numFmtId="1" xfId="0" applyAlignment="1" applyBorder="1" applyFont="1" applyNumberFormat="1">
      <alignment horizontal="right" vertical="bottom"/>
    </xf>
    <xf borderId="3" fillId="2" fontId="3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2.88"/>
  </cols>
  <sheetData>
    <row r="1" ht="33.7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</v>
      </c>
      <c r="B2" s="6" t="s">
        <v>2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7" t="s">
        <v>3</v>
      </c>
      <c r="B3" s="6">
        <v>9000000.0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8" t="s">
        <v>4</v>
      </c>
      <c r="B4" s="9">
        <f>B3</f>
        <v>9000000</v>
      </c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7" t="s">
        <v>5</v>
      </c>
      <c r="B5" s="10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7" t="s">
        <v>6</v>
      </c>
      <c r="B6" s="6">
        <v>1.0E7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1" t="s">
        <v>7</v>
      </c>
      <c r="B7" s="12">
        <v>100000.0</v>
      </c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1" t="s">
        <v>8</v>
      </c>
      <c r="B8" s="12">
        <f>B18</f>
        <v>40000</v>
      </c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1" t="s">
        <v>9</v>
      </c>
      <c r="B9" s="12">
        <v>45000.0</v>
      </c>
      <c r="C9" s="3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1" t="s">
        <v>10</v>
      </c>
      <c r="B10" s="13">
        <v>17000.0</v>
      </c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8" t="s">
        <v>11</v>
      </c>
      <c r="B11" s="14">
        <v>10000.0</v>
      </c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8" t="s">
        <v>12</v>
      </c>
      <c r="B12" s="9">
        <f>SUM(B6:B11)</f>
        <v>10212000</v>
      </c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7" t="s">
        <v>13</v>
      </c>
      <c r="B13" s="10">
        <f>B4-B12</f>
        <v>-1212000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3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7" t="s">
        <v>14</v>
      </c>
      <c r="B17" s="15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7" t="s">
        <v>15</v>
      </c>
      <c r="B18" s="12">
        <f>10000*4</f>
        <v>40000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22.88"/>
    <col customWidth="1" min="4" max="4" width="23.5"/>
    <col customWidth="1" min="5" max="5" width="21.5"/>
    <col customWidth="1" min="7" max="7" width="24.88"/>
  </cols>
  <sheetData>
    <row r="1" ht="36.0" customHeight="1">
      <c r="A1" s="1" t="s">
        <v>16</v>
      </c>
      <c r="B1" s="2"/>
      <c r="C1" s="4"/>
      <c r="D1" s="1" t="s">
        <v>17</v>
      </c>
      <c r="E1" s="2"/>
      <c r="F1" s="4"/>
      <c r="G1" s="1" t="s">
        <v>18</v>
      </c>
      <c r="H1" s="16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7" t="s">
        <v>1</v>
      </c>
      <c r="B2" s="6" t="s">
        <v>2</v>
      </c>
      <c r="C2" s="4"/>
      <c r="D2" s="7" t="s">
        <v>1</v>
      </c>
      <c r="E2" s="6" t="s">
        <v>19</v>
      </c>
      <c r="F2" s="4"/>
      <c r="G2" s="7" t="s">
        <v>1</v>
      </c>
      <c r="H2" s="17" t="s">
        <v>2</v>
      </c>
      <c r="I2" s="17" t="s">
        <v>19</v>
      </c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7" t="s">
        <v>3</v>
      </c>
      <c r="B3" s="6">
        <f>November!B3</f>
        <v>9000000</v>
      </c>
      <c r="C3" s="4"/>
      <c r="D3" s="7" t="s">
        <v>3</v>
      </c>
      <c r="E3" s="18">
        <v>1.25E7</v>
      </c>
      <c r="F3" s="4"/>
      <c r="G3" s="7" t="s">
        <v>3</v>
      </c>
      <c r="H3" s="6">
        <f t="shared" ref="H3:H13" si="1">B3</f>
        <v>9000000</v>
      </c>
      <c r="I3" s="19">
        <f t="shared" ref="I3:I13" si="2">E3</f>
        <v>12500000</v>
      </c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8" t="s">
        <v>4</v>
      </c>
      <c r="B4" s="6">
        <f>November!B4</f>
        <v>9000000</v>
      </c>
      <c r="C4" s="4"/>
      <c r="D4" s="8" t="s">
        <v>4</v>
      </c>
      <c r="E4" s="9">
        <f>E3</f>
        <v>12500000</v>
      </c>
      <c r="F4" s="4"/>
      <c r="G4" s="8" t="s">
        <v>4</v>
      </c>
      <c r="H4" s="6">
        <f t="shared" si="1"/>
        <v>9000000</v>
      </c>
      <c r="I4" s="6">
        <f t="shared" si="2"/>
        <v>12500000</v>
      </c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7" t="s">
        <v>5</v>
      </c>
      <c r="B5" s="6" t="str">
        <f>November!B5</f>
        <v/>
      </c>
      <c r="C5" s="4"/>
      <c r="D5" s="7" t="s">
        <v>5</v>
      </c>
      <c r="E5" s="20"/>
      <c r="F5" s="4"/>
      <c r="G5" s="7" t="s">
        <v>5</v>
      </c>
      <c r="H5" s="6" t="str">
        <f t="shared" si="1"/>
        <v/>
      </c>
      <c r="I5" s="19" t="str">
        <f t="shared" si="2"/>
        <v/>
      </c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7" t="s">
        <v>6</v>
      </c>
      <c r="B6" s="6">
        <f>November!B6</f>
        <v>10000000</v>
      </c>
      <c r="C6" s="4"/>
      <c r="D6" s="7" t="s">
        <v>6</v>
      </c>
      <c r="E6" s="21">
        <v>1.2E7</v>
      </c>
      <c r="F6" s="4"/>
      <c r="G6" s="7" t="s">
        <v>6</v>
      </c>
      <c r="H6" s="6">
        <f t="shared" si="1"/>
        <v>10000000</v>
      </c>
      <c r="I6" s="19">
        <f t="shared" si="2"/>
        <v>12000000</v>
      </c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11" t="s">
        <v>7</v>
      </c>
      <c r="B7" s="6">
        <f>November!B7</f>
        <v>100000</v>
      </c>
      <c r="C7" s="4"/>
      <c r="D7" s="11" t="s">
        <v>7</v>
      </c>
      <c r="E7" s="22">
        <f t="shared" ref="E7:E8" si="3">B7</f>
        <v>100000</v>
      </c>
      <c r="F7" s="4"/>
      <c r="G7" s="11" t="s">
        <v>7</v>
      </c>
      <c r="H7" s="6">
        <f t="shared" si="1"/>
        <v>100000</v>
      </c>
      <c r="I7" s="6">
        <f t="shared" si="2"/>
        <v>100000</v>
      </c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11" t="s">
        <v>8</v>
      </c>
      <c r="B8" s="6">
        <f>November!B8</f>
        <v>40000</v>
      </c>
      <c r="C8" s="4"/>
      <c r="D8" s="11" t="s">
        <v>8</v>
      </c>
      <c r="E8" s="22">
        <f t="shared" si="3"/>
        <v>40000</v>
      </c>
      <c r="F8" s="4"/>
      <c r="G8" s="11" t="s">
        <v>8</v>
      </c>
      <c r="H8" s="6">
        <f t="shared" si="1"/>
        <v>40000</v>
      </c>
      <c r="I8" s="6">
        <f t="shared" si="2"/>
        <v>40000</v>
      </c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11" t="s">
        <v>20</v>
      </c>
      <c r="B9" s="6">
        <f>November!B9</f>
        <v>45000</v>
      </c>
      <c r="C9" s="4"/>
      <c r="D9" s="11" t="s">
        <v>20</v>
      </c>
      <c r="E9" s="18">
        <v>0.0</v>
      </c>
      <c r="F9" s="4"/>
      <c r="G9" s="11" t="s">
        <v>20</v>
      </c>
      <c r="H9" s="6">
        <f t="shared" si="1"/>
        <v>45000</v>
      </c>
      <c r="I9" s="19">
        <f t="shared" si="2"/>
        <v>0</v>
      </c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11" t="s">
        <v>21</v>
      </c>
      <c r="B10" s="6">
        <f>November!B10</f>
        <v>17000</v>
      </c>
      <c r="C10" s="4"/>
      <c r="D10" s="11" t="s">
        <v>21</v>
      </c>
      <c r="E10" s="18">
        <v>11000.0</v>
      </c>
      <c r="F10" s="4"/>
      <c r="G10" s="11" t="s">
        <v>21</v>
      </c>
      <c r="H10" s="6">
        <f t="shared" si="1"/>
        <v>17000</v>
      </c>
      <c r="I10" s="19">
        <f t="shared" si="2"/>
        <v>11000</v>
      </c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11" t="s">
        <v>10</v>
      </c>
      <c r="B11" s="6">
        <f>November!B11</f>
        <v>10000</v>
      </c>
      <c r="C11" s="4"/>
      <c r="D11" s="11" t="s">
        <v>10</v>
      </c>
      <c r="E11" s="18">
        <v>25000.0</v>
      </c>
      <c r="F11" s="4"/>
      <c r="G11" s="11" t="s">
        <v>10</v>
      </c>
      <c r="H11" s="6">
        <f t="shared" si="1"/>
        <v>10000</v>
      </c>
      <c r="I11" s="19">
        <f t="shared" si="2"/>
        <v>25000</v>
      </c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8" t="s">
        <v>12</v>
      </c>
      <c r="B12" s="6">
        <f>November!B12</f>
        <v>10212000</v>
      </c>
      <c r="C12" s="4"/>
      <c r="D12" s="8" t="s">
        <v>12</v>
      </c>
      <c r="E12" s="9">
        <f>SUM(E6:E11)</f>
        <v>12176000</v>
      </c>
      <c r="F12" s="4"/>
      <c r="G12" s="8" t="s">
        <v>12</v>
      </c>
      <c r="H12" s="6">
        <f t="shared" si="1"/>
        <v>10212000</v>
      </c>
      <c r="I12" s="6">
        <f t="shared" si="2"/>
        <v>12176000</v>
      </c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7" t="s">
        <v>13</v>
      </c>
      <c r="B13" s="6">
        <f>November!B13</f>
        <v>-1212000</v>
      </c>
      <c r="C13" s="4"/>
      <c r="D13" s="7" t="s">
        <v>13</v>
      </c>
      <c r="E13" s="23">
        <f>E4-E12</f>
        <v>324000</v>
      </c>
      <c r="F13" s="4"/>
      <c r="G13" s="7" t="s">
        <v>13</v>
      </c>
      <c r="H13" s="6">
        <f t="shared" si="1"/>
        <v>-1212000</v>
      </c>
      <c r="I13" s="6">
        <f t="shared" si="2"/>
        <v>324000</v>
      </c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4"/>
      <c r="C19" s="4"/>
      <c r="D19" s="2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</sheetData>
  <mergeCells count="3">
    <mergeCell ref="A1:B1"/>
    <mergeCell ref="D1:E1"/>
    <mergeCell ref="G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3.38"/>
    <col customWidth="1" min="4" max="4" width="19.38"/>
    <col customWidth="1" min="5" max="5" width="13.63"/>
  </cols>
  <sheetData>
    <row r="1" ht="34.5" customHeight="1">
      <c r="A1" s="1" t="s">
        <v>22</v>
      </c>
      <c r="B1" s="2"/>
      <c r="C1" s="3"/>
      <c r="D1" s="25" t="s">
        <v>23</v>
      </c>
      <c r="E1" s="16"/>
      <c r="F1" s="16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7" t="s">
        <v>1</v>
      </c>
      <c r="B2" s="6" t="s">
        <v>24</v>
      </c>
      <c r="C2" s="3"/>
      <c r="D2" s="7" t="s">
        <v>1</v>
      </c>
      <c r="E2" s="26" t="s">
        <v>2</v>
      </c>
      <c r="F2" s="26" t="s">
        <v>19</v>
      </c>
      <c r="G2" s="26" t="s">
        <v>24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 t="s">
        <v>3</v>
      </c>
      <c r="B3" s="19">
        <v>1.44E7</v>
      </c>
      <c r="C3" s="3"/>
      <c r="D3" s="27" t="s">
        <v>3</v>
      </c>
      <c r="E3" s="28">
        <f>December!H3</f>
        <v>9000000</v>
      </c>
      <c r="F3" s="28">
        <f>December!I3</f>
        <v>12500000</v>
      </c>
      <c r="G3" s="29">
        <f t="shared" ref="G3:G13" si="1">B3</f>
        <v>14400000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 t="s">
        <v>4</v>
      </c>
      <c r="B4" s="9">
        <f>B3</f>
        <v>14400000</v>
      </c>
      <c r="C4" s="3"/>
      <c r="D4" s="30" t="s">
        <v>4</v>
      </c>
      <c r="E4" s="28">
        <f>December!H4</f>
        <v>9000000</v>
      </c>
      <c r="F4" s="28">
        <f>December!I4</f>
        <v>12500000</v>
      </c>
      <c r="G4" s="28">
        <f t="shared" si="1"/>
        <v>14400000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 t="s">
        <v>5</v>
      </c>
      <c r="B5" s="31"/>
      <c r="C5" s="3"/>
      <c r="D5" s="27" t="s">
        <v>5</v>
      </c>
      <c r="E5" s="28" t="str">
        <f>December!H5</f>
        <v/>
      </c>
      <c r="F5" s="28" t="str">
        <f>December!I5</f>
        <v/>
      </c>
      <c r="G5" s="29" t="str">
        <f t="shared" si="1"/>
        <v/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 t="s">
        <v>6</v>
      </c>
      <c r="B6" s="27">
        <v>1.3E7</v>
      </c>
      <c r="C6" s="3"/>
      <c r="D6" s="27" t="s">
        <v>6</v>
      </c>
      <c r="E6" s="28">
        <f>December!H6</f>
        <v>10000000</v>
      </c>
      <c r="F6" s="28">
        <f>December!I6</f>
        <v>12000000</v>
      </c>
      <c r="G6" s="29">
        <f t="shared" si="1"/>
        <v>13000000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1" t="s">
        <v>7</v>
      </c>
      <c r="B7" s="28">
        <f>December!E7</f>
        <v>100000</v>
      </c>
      <c r="C7" s="3"/>
      <c r="D7" s="32" t="s">
        <v>7</v>
      </c>
      <c r="E7" s="28">
        <f>December!H7</f>
        <v>100000</v>
      </c>
      <c r="F7" s="28">
        <f>December!I7</f>
        <v>100000</v>
      </c>
      <c r="G7" s="28">
        <f t="shared" si="1"/>
        <v>100000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1" t="s">
        <v>8</v>
      </c>
      <c r="B8" s="19">
        <f>B19</f>
        <v>115000</v>
      </c>
      <c r="C8" s="3"/>
      <c r="D8" s="32" t="s">
        <v>8</v>
      </c>
      <c r="E8" s="28">
        <f>December!H8</f>
        <v>40000</v>
      </c>
      <c r="F8" s="28">
        <f>December!I8</f>
        <v>40000</v>
      </c>
      <c r="G8" s="29">
        <f t="shared" si="1"/>
        <v>115000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1" t="s">
        <v>21</v>
      </c>
      <c r="B9" s="19">
        <v>12500.0</v>
      </c>
      <c r="C9" s="3"/>
      <c r="D9" s="32" t="s">
        <v>21</v>
      </c>
      <c r="E9" s="28">
        <f>December!H9</f>
        <v>45000</v>
      </c>
      <c r="F9" s="28">
        <f>December!I9</f>
        <v>0</v>
      </c>
      <c r="G9" s="29">
        <f t="shared" si="1"/>
        <v>12500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1" t="s">
        <v>10</v>
      </c>
      <c r="B10" s="19">
        <v>55000.0</v>
      </c>
      <c r="C10" s="3"/>
      <c r="D10" s="32" t="s">
        <v>10</v>
      </c>
      <c r="E10" s="28">
        <f>December!H10</f>
        <v>17000</v>
      </c>
      <c r="F10" s="28">
        <f>December!I10</f>
        <v>11000</v>
      </c>
      <c r="G10" s="29">
        <f t="shared" si="1"/>
        <v>55000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1" t="s">
        <v>20</v>
      </c>
      <c r="B11" s="7">
        <v>350000.0</v>
      </c>
      <c r="C11" s="3"/>
      <c r="D11" s="32" t="s">
        <v>20</v>
      </c>
      <c r="E11" s="28">
        <f>December!H11</f>
        <v>10000</v>
      </c>
      <c r="F11" s="28">
        <f>December!I11</f>
        <v>25000</v>
      </c>
      <c r="G11" s="29">
        <f t="shared" si="1"/>
        <v>350000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 t="s">
        <v>12</v>
      </c>
      <c r="B12" s="9">
        <f>SUM(B6:B11)</f>
        <v>13632500</v>
      </c>
      <c r="C12" s="3"/>
      <c r="D12" s="30" t="s">
        <v>12</v>
      </c>
      <c r="E12" s="28">
        <f>December!H12</f>
        <v>10212000</v>
      </c>
      <c r="F12" s="28">
        <f>December!I12</f>
        <v>12176000</v>
      </c>
      <c r="G12" s="28">
        <f t="shared" si="1"/>
        <v>13632500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7" t="s">
        <v>13</v>
      </c>
      <c r="B13" s="10">
        <f>B4-B12</f>
        <v>767500</v>
      </c>
      <c r="C13" s="3"/>
      <c r="D13" s="27" t="s">
        <v>13</v>
      </c>
      <c r="E13" s="28">
        <f>December!H13</f>
        <v>-1212000</v>
      </c>
      <c r="F13" s="28">
        <f>December!I13</f>
        <v>324000</v>
      </c>
      <c r="G13" s="28">
        <f t="shared" si="1"/>
        <v>767500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0" t="s">
        <v>25</v>
      </c>
      <c r="B16" s="33"/>
      <c r="C16" s="3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 t="s">
        <v>26</v>
      </c>
      <c r="B17" s="19">
        <f>4*10000</f>
        <v>40000</v>
      </c>
      <c r="C17" s="19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4" t="s">
        <v>27</v>
      </c>
      <c r="B18" s="7">
        <v>75000.0</v>
      </c>
      <c r="C18" s="3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 t="s">
        <v>28</v>
      </c>
      <c r="B19" s="36">
        <f>SUM(B17:B18)</f>
        <v>115000</v>
      </c>
      <c r="C19" s="37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2">
    <mergeCell ref="A1:B1"/>
    <mergeCell ref="D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26.5"/>
  </cols>
  <sheetData>
    <row r="1" ht="36.0" customHeight="1">
      <c r="A1" s="1" t="s">
        <v>29</v>
      </c>
      <c r="B1" s="2"/>
      <c r="C1" s="4"/>
      <c r="D1" s="4"/>
      <c r="E1" s="38" t="s">
        <v>30</v>
      </c>
      <c r="F1" s="16"/>
      <c r="G1" s="16"/>
      <c r="H1" s="16"/>
      <c r="I1" s="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1</v>
      </c>
      <c r="B2" s="28" t="s">
        <v>31</v>
      </c>
      <c r="C2" s="4"/>
      <c r="D2" s="4"/>
      <c r="E2" s="7" t="s">
        <v>1</v>
      </c>
      <c r="F2" s="26" t="s">
        <v>2</v>
      </c>
      <c r="G2" s="26" t="s">
        <v>19</v>
      </c>
      <c r="H2" s="26" t="s">
        <v>24</v>
      </c>
      <c r="I2" s="39" t="s">
        <v>31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3</v>
      </c>
      <c r="B3" s="40">
        <v>1.54E7</v>
      </c>
      <c r="C3" s="4"/>
      <c r="D3" s="4"/>
      <c r="E3" s="27" t="s">
        <v>3</v>
      </c>
      <c r="F3" s="28">
        <f>January!E3</f>
        <v>9000000</v>
      </c>
      <c r="G3" s="28">
        <f>January!F3</f>
        <v>12500000</v>
      </c>
      <c r="H3" s="28">
        <f>January!G3</f>
        <v>14400000</v>
      </c>
      <c r="I3" s="41">
        <f t="shared" ref="I3:I14" si="1">B3</f>
        <v>15400000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4</v>
      </c>
      <c r="B4" s="42">
        <f>B3</f>
        <v>15400000</v>
      </c>
      <c r="C4" s="4"/>
      <c r="D4" s="4"/>
      <c r="E4" s="30" t="s">
        <v>4</v>
      </c>
      <c r="F4" s="28">
        <f>January!E4</f>
        <v>9000000</v>
      </c>
      <c r="G4" s="28">
        <f>January!F4</f>
        <v>12500000</v>
      </c>
      <c r="H4" s="28">
        <f>January!G4</f>
        <v>14400000</v>
      </c>
      <c r="I4" s="43">
        <f t="shared" si="1"/>
        <v>15400000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7" t="s">
        <v>5</v>
      </c>
      <c r="B5" s="44"/>
      <c r="C5" s="4"/>
      <c r="D5" s="4"/>
      <c r="E5" s="27" t="s">
        <v>5</v>
      </c>
      <c r="F5" s="28" t="str">
        <f>January!E5</f>
        <v/>
      </c>
      <c r="G5" s="28" t="str">
        <f>January!F5</f>
        <v/>
      </c>
      <c r="H5" s="28" t="str">
        <f>January!G5</f>
        <v/>
      </c>
      <c r="I5" s="41" t="str">
        <f t="shared" si="1"/>
        <v/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7" t="s">
        <v>6</v>
      </c>
      <c r="B6" s="45">
        <v>1.4E7</v>
      </c>
      <c r="C6" s="4"/>
      <c r="D6" s="4"/>
      <c r="E6" s="27" t="s">
        <v>6</v>
      </c>
      <c r="F6" s="28">
        <f>January!E6</f>
        <v>10000000</v>
      </c>
      <c r="G6" s="28">
        <f>January!F6</f>
        <v>12000000</v>
      </c>
      <c r="H6" s="28">
        <f>January!G6</f>
        <v>13000000</v>
      </c>
      <c r="I6" s="41">
        <f t="shared" si="1"/>
        <v>14000000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2" t="s">
        <v>7</v>
      </c>
      <c r="B7" s="28">
        <f>January!B7</f>
        <v>100000</v>
      </c>
      <c r="C7" s="4"/>
      <c r="D7" s="4"/>
      <c r="E7" s="32" t="s">
        <v>7</v>
      </c>
      <c r="F7" s="28">
        <f>January!E7</f>
        <v>100000</v>
      </c>
      <c r="G7" s="28">
        <f>January!F7</f>
        <v>100000</v>
      </c>
      <c r="H7" s="28">
        <f>January!G7</f>
        <v>100000</v>
      </c>
      <c r="I7" s="43">
        <f t="shared" si="1"/>
        <v>100000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2" t="s">
        <v>8</v>
      </c>
      <c r="B8" s="46">
        <f>B21</f>
        <v>129000</v>
      </c>
      <c r="C8" s="4"/>
      <c r="D8" s="4"/>
      <c r="E8" s="32" t="s">
        <v>8</v>
      </c>
      <c r="F8" s="28">
        <f>January!E8</f>
        <v>40000</v>
      </c>
      <c r="G8" s="28">
        <f>January!F8</f>
        <v>40000</v>
      </c>
      <c r="H8" s="28">
        <f>January!G8</f>
        <v>115000</v>
      </c>
      <c r="I8" s="41">
        <f t="shared" si="1"/>
        <v>129000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2" t="s">
        <v>21</v>
      </c>
      <c r="B9" s="45">
        <v>14000.0</v>
      </c>
      <c r="C9" s="4"/>
      <c r="D9" s="4"/>
      <c r="E9" s="32" t="s">
        <v>21</v>
      </c>
      <c r="F9" s="28">
        <f>January!E9</f>
        <v>45000</v>
      </c>
      <c r="G9" s="28">
        <f>January!F9</f>
        <v>0</v>
      </c>
      <c r="H9" s="28">
        <f>January!G9</f>
        <v>12500</v>
      </c>
      <c r="I9" s="41">
        <f t="shared" si="1"/>
        <v>14000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2" t="s">
        <v>10</v>
      </c>
      <c r="B10" s="45">
        <v>85000.0</v>
      </c>
      <c r="C10" s="4"/>
      <c r="D10" s="4"/>
      <c r="E10" s="32" t="s">
        <v>10</v>
      </c>
      <c r="F10" s="28">
        <f>January!E10</f>
        <v>17000</v>
      </c>
      <c r="G10" s="28">
        <f>January!F10</f>
        <v>11000</v>
      </c>
      <c r="H10" s="28">
        <f>January!G10</f>
        <v>55000</v>
      </c>
      <c r="I10" s="41">
        <f t="shared" si="1"/>
        <v>85000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2" t="s">
        <v>20</v>
      </c>
      <c r="B11" s="45">
        <v>175000.0</v>
      </c>
      <c r="C11" s="4"/>
      <c r="D11" s="4"/>
      <c r="E11" s="32" t="s">
        <v>20</v>
      </c>
      <c r="F11" s="28">
        <f>January!E11</f>
        <v>10000</v>
      </c>
      <c r="G11" s="28">
        <f>January!F11</f>
        <v>25000</v>
      </c>
      <c r="H11" s="28">
        <f>January!G11</f>
        <v>350000</v>
      </c>
      <c r="I11" s="41">
        <f t="shared" si="1"/>
        <v>175000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7" t="s">
        <v>32</v>
      </c>
      <c r="B12" s="45">
        <v>7500.0</v>
      </c>
      <c r="C12" s="4"/>
      <c r="D12" s="4"/>
      <c r="E12" s="27" t="s">
        <v>32</v>
      </c>
      <c r="F12" s="28">
        <v>0.0</v>
      </c>
      <c r="G12" s="28">
        <v>0.0</v>
      </c>
      <c r="H12" s="28">
        <v>0.0</v>
      </c>
      <c r="I12" s="41">
        <f t="shared" si="1"/>
        <v>7500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0" t="s">
        <v>12</v>
      </c>
      <c r="B13" s="42">
        <f>SUM(B6:B12)</f>
        <v>14510500</v>
      </c>
      <c r="C13" s="4"/>
      <c r="D13" s="4"/>
      <c r="E13" s="30" t="s">
        <v>12</v>
      </c>
      <c r="F13" s="28">
        <f t="shared" ref="F13:H13" si="2">sum(F6:F12)</f>
        <v>10212000</v>
      </c>
      <c r="G13" s="28">
        <f t="shared" si="2"/>
        <v>12176000</v>
      </c>
      <c r="H13" s="28">
        <f t="shared" si="2"/>
        <v>13632500</v>
      </c>
      <c r="I13" s="43">
        <f t="shared" si="1"/>
        <v>14510500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7" t="s">
        <v>13</v>
      </c>
      <c r="B14" s="48">
        <f>B4-B13</f>
        <v>889500</v>
      </c>
      <c r="C14" s="4"/>
      <c r="D14" s="4"/>
      <c r="E14" s="27" t="s">
        <v>13</v>
      </c>
      <c r="F14" s="28">
        <f t="shared" ref="F14:H14" si="3">F4-F13</f>
        <v>-1212000</v>
      </c>
      <c r="G14" s="28">
        <f t="shared" si="3"/>
        <v>324000</v>
      </c>
      <c r="H14" s="28">
        <f t="shared" si="3"/>
        <v>767500</v>
      </c>
      <c r="I14" s="43">
        <f t="shared" si="1"/>
        <v>889500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0" t="s">
        <v>25</v>
      </c>
      <c r="B17" s="33"/>
      <c r="C17" s="3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" t="s">
        <v>26</v>
      </c>
      <c r="B18" s="19">
        <f>January!B17</f>
        <v>40000</v>
      </c>
      <c r="C18" s="19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4" t="s">
        <v>27</v>
      </c>
      <c r="B19" s="19">
        <f>January!B18</f>
        <v>75000</v>
      </c>
      <c r="C19" s="3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8" t="s">
        <v>33</v>
      </c>
      <c r="B20" s="19">
        <v>14000.0</v>
      </c>
      <c r="C20" s="49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8" t="s">
        <v>28</v>
      </c>
      <c r="B21" s="36">
        <f>SUM(B18:B20)</f>
        <v>129000</v>
      </c>
      <c r="C21" s="36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1:B1"/>
    <mergeCell ref="E1:I1"/>
  </mergeCells>
  <drawing r:id="rId1"/>
</worksheet>
</file>