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767 El Sereno Ave" sheetId="1" r:id="rId4"/>
    <sheet state="visible" name="1747 Meadowbrook Rd" sheetId="2" r:id="rId5"/>
    <sheet state="visible" name="2284 Winrock Avenue" sheetId="3" r:id="rId6"/>
    <sheet state="visible" name="1130 Beverly Way " sheetId="4" r:id="rId7"/>
    <sheet state="visible" name="2659 Tanabole Dr." sheetId="5" r:id="rId8"/>
    <sheet state="visible" name="1080 East Altadena " sheetId="6" r:id="rId9"/>
    <sheet state="visible" name="562 Athens" sheetId="7" r:id="rId10"/>
    <sheet state="visible" name="526 Altadena" sheetId="8" r:id="rId11"/>
    <sheet state="visible" name="565 Athens" sheetId="9" r:id="rId12"/>
    <sheet state="visible" name="602 Athens" sheetId="10" r:id="rId13"/>
    <sheet state="visible" name="391 W Harriet St" sheetId="11" r:id="rId14"/>
    <sheet state="visible" name="83 Altadena" sheetId="12" r:id="rId15"/>
    <sheet state="visible" name="3067 Santa Rosa" sheetId="13" r:id="rId16"/>
    <sheet state="visible" name="1221 W Loma" sheetId="14" r:id="rId17"/>
    <sheet state="visible" name="310 Calavera" sheetId="15" r:id="rId18"/>
    <sheet state="visible" name="3349 Tonia" sheetId="16" r:id="rId19"/>
    <sheet state="visible" name="Sheet16" sheetId="17" r:id="rId20"/>
  </sheets>
  <definedNames/>
  <calcPr/>
</workbook>
</file>

<file path=xl/sharedStrings.xml><?xml version="1.0" encoding="utf-8"?>
<sst xmlns="http://schemas.openxmlformats.org/spreadsheetml/2006/main" count="894" uniqueCount="290">
  <si>
    <t>Element</t>
  </si>
  <si>
    <t>Type</t>
  </si>
  <si>
    <t>Pb (µg/g)</t>
  </si>
  <si>
    <t>Ti (µg/g)</t>
  </si>
  <si>
    <t>Cr (µg/g)</t>
  </si>
  <si>
    <t>Mn (µg/g)</t>
  </si>
  <si>
    <t>Fe (µg/g)</t>
  </si>
  <si>
    <t>Ni (µg/g)</t>
  </si>
  <si>
    <t>Cu (µg/g)</t>
  </si>
  <si>
    <t>Zn (µg/g)</t>
  </si>
  <si>
    <t>As (µg/g)</t>
  </si>
  <si>
    <t>Ag (µg/g)</t>
  </si>
  <si>
    <t>Cd (µg/g)</t>
  </si>
  <si>
    <t>3767_Backyard_Unburned_A</t>
  </si>
  <si>
    <t>Unburned Soil</t>
  </si>
  <si>
    <t>3767_Backyard_Unburned_B</t>
  </si>
  <si>
    <t>3767_Backyard_Unburned_C</t>
  </si>
  <si>
    <t>3767_Backyard_Unburned_Average</t>
  </si>
  <si>
    <t>3767_Burned_Front_A</t>
  </si>
  <si>
    <t>Front Yard Burned Soil</t>
  </si>
  <si>
    <t>3767_Burned_Front_B</t>
  </si>
  <si>
    <t>3767_Burned_Front_C</t>
  </si>
  <si>
    <t>3767_Burned_Front_Average</t>
  </si>
  <si>
    <t>3767_Washing_Machine_A</t>
  </si>
  <si>
    <t>Washing Machine Ash</t>
  </si>
  <si>
    <t>3767_Washing_Machine_B</t>
  </si>
  <si>
    <t>3767_Washing_Machine_C</t>
  </si>
  <si>
    <t>3767_Washing_Machine_Average</t>
  </si>
  <si>
    <t>3767_Backwall_A</t>
  </si>
  <si>
    <t>Backwall Debri</t>
  </si>
  <si>
    <t>3767_Backwall_B</t>
  </si>
  <si>
    <t>3767_Backwall_C</t>
  </si>
  <si>
    <t>3767_Backwall_Average</t>
  </si>
  <si>
    <t>3767_Ash_A</t>
  </si>
  <si>
    <t>Ash</t>
  </si>
  <si>
    <t>3767_Ash_B</t>
  </si>
  <si>
    <t>3767_Ash_C</t>
  </si>
  <si>
    <t>3767_Ash_Average</t>
  </si>
  <si>
    <t>3767_question_A</t>
  </si>
  <si>
    <t>Microwave Ash</t>
  </si>
  <si>
    <t>3767_question_B</t>
  </si>
  <si>
    <t>3767_question_C</t>
  </si>
  <si>
    <t>3767_question_Average</t>
  </si>
  <si>
    <t>3767_Debri_Kitchen_A</t>
  </si>
  <si>
    <t>&lt; 3.0</t>
  </si>
  <si>
    <t>3767_Debri_Kitchen_B</t>
  </si>
  <si>
    <t>3767_Debri_Kitchen_C</t>
  </si>
  <si>
    <t>3767_Debri_Oven_A</t>
  </si>
  <si>
    <t>&lt; 0.5</t>
  </si>
  <si>
    <t>3767_Debri_Oven_B</t>
  </si>
  <si>
    <t>3767_Debri_Oven_C</t>
  </si>
  <si>
    <t>N1739_Patio_Unburned_Soil_A</t>
  </si>
  <si>
    <t>N1739_Patio_Unburned_Soil_B</t>
  </si>
  <si>
    <t>N1739_Patio_Unburned_Soil_C</t>
  </si>
  <si>
    <t>N1739_Patio_Unburned_Soil_Average</t>
  </si>
  <si>
    <t>N1739_Patio_Burned_Soil_A</t>
  </si>
  <si>
    <t>Burned Soil</t>
  </si>
  <si>
    <t>N1739_Patio_Burned_Soil_B</t>
  </si>
  <si>
    <t>N1739_Patio_Burned_Soil_C</t>
  </si>
  <si>
    <t>N1739_Patio_Burned_Soil_Average</t>
  </si>
  <si>
    <t>N1739_Kitchen_Debri_A</t>
  </si>
  <si>
    <t>Kitchen Debri</t>
  </si>
  <si>
    <t>N1739_Kitchen_Debri_B</t>
  </si>
  <si>
    <t>N1739_Kitchen_Debri_C</t>
  </si>
  <si>
    <t>N1739_Kitchen_Debri_Average</t>
  </si>
  <si>
    <t>2284_Unburned_Soil_A</t>
  </si>
  <si>
    <t>2284_Unburned_Soil_B</t>
  </si>
  <si>
    <t>2284_Unburned_Soil_C</t>
  </si>
  <si>
    <t>2284_Unburned_Soil_Average</t>
  </si>
  <si>
    <t>2284_Burned_Soil_A</t>
  </si>
  <si>
    <t>2284_Burned_Soil_B</t>
  </si>
  <si>
    <t>2284_Burned_Soil_C</t>
  </si>
  <si>
    <t>2284_Burned_Soil_Average</t>
  </si>
  <si>
    <t>2284_Washing_Machine_A</t>
  </si>
  <si>
    <t>2284_Washing_Machine_B</t>
  </si>
  <si>
    <t>2284_Washing_Machine_C</t>
  </si>
  <si>
    <t>2284_Washing_Machine_Average</t>
  </si>
  <si>
    <t>2284_Restroom_Debri_A</t>
  </si>
  <si>
    <t>2284_Restroom_Debri_B</t>
  </si>
  <si>
    <t>2284_Restroom_Debri_C</t>
  </si>
  <si>
    <t>2284_Restroom_Debri_Average</t>
  </si>
  <si>
    <t>2284_Wall_Water_Pipe_A</t>
  </si>
  <si>
    <t>2284_Wall_Water_Pipe_B</t>
  </si>
  <si>
    <t>2284_Wall_Water_Pipe_C</t>
  </si>
  <si>
    <t>&lt; 0.4</t>
  </si>
  <si>
    <t>2284_Wall_Water_Pipe_Average</t>
  </si>
  <si>
    <t xml:space="preserve">June: </t>
  </si>
  <si>
    <t>2284_Winrock_US_A</t>
  </si>
  <si>
    <t>2284_Winrock_US_B</t>
  </si>
  <si>
    <t>2284_Winrock_US_C</t>
  </si>
  <si>
    <t>2284_Winrock_BS_A</t>
  </si>
  <si>
    <t>2284_Winrock_BS_B</t>
  </si>
  <si>
    <t>2284_Winrock_BS_C</t>
  </si>
  <si>
    <t>2284_Winrock_PS_A</t>
  </si>
  <si>
    <t>2284_Winrock_PS_B</t>
  </si>
  <si>
    <t>2284_Winrock_PS_C</t>
  </si>
  <si>
    <t>2284_Winrock_Deb_A</t>
  </si>
  <si>
    <t>2284_Winrock_Deb_B</t>
  </si>
  <si>
    <t>2284_Winrock_Deb_C</t>
  </si>
  <si>
    <t>Pb</t>
  </si>
  <si>
    <t>Ti</t>
  </si>
  <si>
    <t>Cr</t>
  </si>
  <si>
    <t>Mn</t>
  </si>
  <si>
    <t>Fe</t>
  </si>
  <si>
    <t>Ni</t>
  </si>
  <si>
    <t>Cu</t>
  </si>
  <si>
    <t>Zn</t>
  </si>
  <si>
    <t>As</t>
  </si>
  <si>
    <t>Ag</t>
  </si>
  <si>
    <t>Cd</t>
  </si>
  <si>
    <t>Co</t>
  </si>
  <si>
    <t>Dimension</t>
  </si>
  <si>
    <t>µg/g</t>
  </si>
  <si>
    <t>1130_Bedroom_Debri_C</t>
  </si>
  <si>
    <t>1130_Bedroom_Debri_A</t>
  </si>
  <si>
    <t>1130_Bedroom_Debri_B</t>
  </si>
  <si>
    <t xml:space="preserve">Debri </t>
  </si>
  <si>
    <t>1130_Garage_Inside_Debri_C</t>
  </si>
  <si>
    <t>1130_Garage_Inside_Debri_B</t>
  </si>
  <si>
    <t>1130_Garage_Inside_Debri_A</t>
  </si>
  <si>
    <t>1130_Garage_EV_Debri_C</t>
  </si>
  <si>
    <t>Ash + Debri</t>
  </si>
  <si>
    <t>1130_Garage_EV_Debri_B</t>
  </si>
  <si>
    <t>1130_Garage_EV_Debri_A</t>
  </si>
  <si>
    <t>1130_Burned_Soil_A</t>
  </si>
  <si>
    <t>1130_Burned_Soil_B</t>
  </si>
  <si>
    <t xml:space="preserve">Burned Soil </t>
  </si>
  <si>
    <t>1130_Burned_Soil_D</t>
  </si>
  <si>
    <t>2659_P41_A</t>
  </si>
  <si>
    <t>Point Source</t>
  </si>
  <si>
    <t>2659_P41_B</t>
  </si>
  <si>
    <t>2659_P41_C</t>
  </si>
  <si>
    <t>2659_P41_Average</t>
  </si>
  <si>
    <t>2659_S41_A</t>
  </si>
  <si>
    <t>2659_S41_B</t>
  </si>
  <si>
    <t>2659_S41_C</t>
  </si>
  <si>
    <t>2659_S41_Average</t>
  </si>
  <si>
    <t>2659_D41_A</t>
  </si>
  <si>
    <t>2659_D41_B</t>
  </si>
  <si>
    <t>2659_D41_C</t>
  </si>
  <si>
    <t>2659_D41_Average</t>
  </si>
  <si>
    <t>1080_S22_A</t>
  </si>
  <si>
    <t>1080_S22_B</t>
  </si>
  <si>
    <t>1080_S22_C</t>
  </si>
  <si>
    <t>1080_S22_Average</t>
  </si>
  <si>
    <t>1080_D22_A</t>
  </si>
  <si>
    <t>Debri</t>
  </si>
  <si>
    <t>1080_D22_B</t>
  </si>
  <si>
    <t>1080_D22_C</t>
  </si>
  <si>
    <t>1080_D22_Average</t>
  </si>
  <si>
    <t>1080_P22_A</t>
  </si>
  <si>
    <t>1080_P22_B</t>
  </si>
  <si>
    <t>1080_P22_C</t>
  </si>
  <si>
    <t>1080_P22_Average</t>
  </si>
  <si>
    <t>562_S24_A</t>
  </si>
  <si>
    <t>562_S24_B</t>
  </si>
  <si>
    <t>562_S24_C</t>
  </si>
  <si>
    <t>562_S24_Average</t>
  </si>
  <si>
    <t>562_P24_A</t>
  </si>
  <si>
    <t>562_P24_B</t>
  </si>
  <si>
    <t>562_P24_C</t>
  </si>
  <si>
    <t>562_P24_Average</t>
  </si>
  <si>
    <t>563_D24_A</t>
  </si>
  <si>
    <t>563_D24_B</t>
  </si>
  <si>
    <t>563_D24_C</t>
  </si>
  <si>
    <t>563_D24_Average</t>
  </si>
  <si>
    <t>562_Alt_Deb_A_Rerun</t>
  </si>
  <si>
    <t>562_Alt_Deb_B_Rerun</t>
  </si>
  <si>
    <t>562_Alt_Deb_C_Rerun</t>
  </si>
  <si>
    <t>526_Chimney_Debri_A</t>
  </si>
  <si>
    <t>Chinmey Debri</t>
  </si>
  <si>
    <t>526_Chimney_Debri_B</t>
  </si>
  <si>
    <t>526_Chimney_Debri_C</t>
  </si>
  <si>
    <t>526_Chimney_Debri_Average</t>
  </si>
  <si>
    <t>526_3question_A</t>
  </si>
  <si>
    <t>526_3question_B</t>
  </si>
  <si>
    <t>526_3question_C</t>
  </si>
  <si>
    <t>526_3question_Average</t>
  </si>
  <si>
    <t>526_Burned_Soil_A</t>
  </si>
  <si>
    <t>526_Burned_Soil_B</t>
  </si>
  <si>
    <t>526_Burned_Soil_C</t>
  </si>
  <si>
    <t>526_Burned_Soil_Average</t>
  </si>
  <si>
    <t>526_Unburned_Soil_A</t>
  </si>
  <si>
    <t>526_Unburned_Soil_B</t>
  </si>
  <si>
    <t>526_Unburned_Soil_C</t>
  </si>
  <si>
    <t>526_Unburned_Soil_Average</t>
  </si>
  <si>
    <t>Sum Conc.</t>
  </si>
  <si>
    <t>%</t>
  </si>
  <si>
    <t>565_S25_A</t>
  </si>
  <si>
    <t>565_S25_B</t>
  </si>
  <si>
    <t>565_S25_C</t>
  </si>
  <si>
    <t>565_S25_Avg</t>
  </si>
  <si>
    <t>565_D25_A</t>
  </si>
  <si>
    <t xml:space="preserve">Mixed Debri </t>
  </si>
  <si>
    <t>565_D25_B</t>
  </si>
  <si>
    <t>565_D25_C</t>
  </si>
  <si>
    <t>565_P25_A</t>
  </si>
  <si>
    <t>565_P25_B</t>
  </si>
  <si>
    <t>565_P25_C</t>
  </si>
  <si>
    <t>565_gutter_C</t>
  </si>
  <si>
    <t>Gutter</t>
  </si>
  <si>
    <t>565_gutter_B</t>
  </si>
  <si>
    <t>565_gutter_A</t>
  </si>
  <si>
    <t>June_565_Athens_US_A</t>
  </si>
  <si>
    <t>&lt; 6.7</t>
  </si>
  <si>
    <t>June_565_Athens_US_B</t>
  </si>
  <si>
    <t>June_565_Athens_US_C</t>
  </si>
  <si>
    <t>June_565_Athens_BS_A</t>
  </si>
  <si>
    <t>&lt; 11</t>
  </si>
  <si>
    <t>June_565_Athens_BS_B</t>
  </si>
  <si>
    <t>June_565_Athens_BS_C</t>
  </si>
  <si>
    <t>June_565_Athens_Deb_A</t>
  </si>
  <si>
    <t>June_565_Athens_Deb_B</t>
  </si>
  <si>
    <t>June_565_Athens_Deb_C</t>
  </si>
  <si>
    <t>June_565_Athens_PS_A</t>
  </si>
  <si>
    <t>June_565_Athens_PS_B</t>
  </si>
  <si>
    <t>June_565_Athens_PS_C</t>
  </si>
  <si>
    <t>602_Athens_S26_A_REDO</t>
  </si>
  <si>
    <t>602_Athens_S26_B_REDO</t>
  </si>
  <si>
    <t>602_Athens_S26_C_REDO</t>
  </si>
  <si>
    <t>602_Athens_D26_A_REDO</t>
  </si>
  <si>
    <t>602_Athens_D26_B_REDO</t>
  </si>
  <si>
    <t>602_Athens_D26_C_REDO</t>
  </si>
  <si>
    <t>602_Athens_P26_A</t>
  </si>
  <si>
    <t xml:space="preserve">Point Source </t>
  </si>
  <si>
    <t>602_Athens_P26_B</t>
  </si>
  <si>
    <t>&lt; 17</t>
  </si>
  <si>
    <t>602_Athens_P26_C</t>
  </si>
  <si>
    <t xml:space="preserve">Ag (µg/g) </t>
  </si>
  <si>
    <t>391H_Washing_Machine_A</t>
  </si>
  <si>
    <t>391H_Washing_Machine_B</t>
  </si>
  <si>
    <t>391H_Washing_Machine_C</t>
  </si>
  <si>
    <t>391H_Washing_Machine_Average</t>
  </si>
  <si>
    <t>391_S31_A</t>
  </si>
  <si>
    <t>391_S31_B</t>
  </si>
  <si>
    <t>391_S31_C</t>
  </si>
  <si>
    <t>391_S31_Average</t>
  </si>
  <si>
    <t>83_Allt_D35_B</t>
  </si>
  <si>
    <t>&lt; 0.6</t>
  </si>
  <si>
    <t>&lt; 1.0</t>
  </si>
  <si>
    <t>83_Allt_D35_A</t>
  </si>
  <si>
    <t>83_Allt_S35_C</t>
  </si>
  <si>
    <t>83_Allt_S35_B</t>
  </si>
  <si>
    <t>83_Allt_S35_A</t>
  </si>
  <si>
    <t>83_Alt_S35_A</t>
  </si>
  <si>
    <t>&lt; 12</t>
  </si>
  <si>
    <t>83_Alt_PS_A</t>
  </si>
  <si>
    <t>83_Alt_PS_B</t>
  </si>
  <si>
    <t>83_Alt_PS_C</t>
  </si>
  <si>
    <t>3067_Santa_Rosa_BS_A</t>
  </si>
  <si>
    <t>3067_Santa_Rosa_BS_B</t>
  </si>
  <si>
    <t>3067_Santa_Rosa_BS_C</t>
  </si>
  <si>
    <t>3067_Santa_Rosa_Deb_A</t>
  </si>
  <si>
    <t>3067_Santa_Rosa_Deb_B</t>
  </si>
  <si>
    <t>3067_Santa_Rosa_Deb_C</t>
  </si>
  <si>
    <t>3067_Santa_Rosa_PS_A</t>
  </si>
  <si>
    <t>3067_Santa_Rosa_PS_B</t>
  </si>
  <si>
    <t>3067_Santa_Rosa_PS_C</t>
  </si>
  <si>
    <t>1221_Loma_BS_A</t>
  </si>
  <si>
    <t>1221_Loma_BS_B</t>
  </si>
  <si>
    <t>1221_Loma_BS_C</t>
  </si>
  <si>
    <t>1221_Loma_Deb_A</t>
  </si>
  <si>
    <t>&lt; 1.2</t>
  </si>
  <si>
    <t>1221_Loma_Deb_B</t>
  </si>
  <si>
    <t>1221_Loma_Deb_C</t>
  </si>
  <si>
    <t>310_Calavera_S33_A</t>
  </si>
  <si>
    <t>310_Calavera_S33_B</t>
  </si>
  <si>
    <t>310_Calavera_S33_C</t>
  </si>
  <si>
    <t>310_Calavera_D33_A</t>
  </si>
  <si>
    <t>310_Calavera_D33_B</t>
  </si>
  <si>
    <t>310_Calavera_D33_C</t>
  </si>
  <si>
    <t>310_Calavera_P33_A_REDO</t>
  </si>
  <si>
    <t>&lt; 18</t>
  </si>
  <si>
    <t>310_Calavera_P33_B_REDO</t>
  </si>
  <si>
    <t>310_Calavera_P33_C_REDO</t>
  </si>
  <si>
    <t>3349_Tonia_S37_A</t>
  </si>
  <si>
    <t>3349_Tonia_S37_B</t>
  </si>
  <si>
    <t>3349_Tonia_S37_C</t>
  </si>
  <si>
    <t>3349_Tonia_D37_A</t>
  </si>
  <si>
    <t>3349_Tonia_D37_B</t>
  </si>
  <si>
    <t>3349_Tonia_D37_C</t>
  </si>
  <si>
    <t>3349_Tonia_Debri_A</t>
  </si>
  <si>
    <t>3349_Tonia_Debri_B</t>
  </si>
  <si>
    <t>3349_Tonia_Debri_C</t>
  </si>
  <si>
    <t>Sample Type</t>
  </si>
  <si>
    <t xml:space="preserve">First Sampling </t>
  </si>
  <si>
    <t>Second Sampling</t>
  </si>
  <si>
    <t>&lt;LOD</t>
  </si>
  <si>
    <t>Restroom Debri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</si>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</sst>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sz val="11.0"/>
      <color theme="1"/>
      <name val="Aptos Narrow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sz val="11.0"/>
      <color theme="1"/>
      <name val="&quot;Aptos Narrow&quot;"/>
    </font>
    <font>
      <sz val="11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C0E6F5"/>
        <bgColor rgb="FFC0E6F5"/>
      </patternFill>
    </fill>
    <fill>
      <patternFill patternType="solid">
        <fgColor rgb="FFFBE2D5"/>
        <bgColor rgb="FFFBE2D5"/>
      </patternFill>
    </fill>
    <fill>
      <patternFill patternType="solid">
        <fgColor rgb="FFDAF2D0"/>
        <bgColor rgb="FFDAF2D0"/>
      </patternFill>
    </fill>
  </fills>
  <borders count="4">
    <border/>
    <border>
      <left style="thin">
        <color rgb="FF8ED973"/>
      </left>
      <top style="thin">
        <color rgb="FF8ED973"/>
      </top>
      <bottom style="thin">
        <color rgb="FF8ED973"/>
      </bottom>
    </border>
    <border>
      <right style="thin">
        <color rgb="FF8ED973"/>
      </right>
      <top style="thin">
        <color rgb="FF8ED973"/>
      </top>
      <bottom style="thin">
        <color rgb="FF8ED973"/>
      </bottom>
    </border>
    <border>
      <top style="thin">
        <color rgb="FF8ED973"/>
      </top>
      <bottom style="thin">
        <color rgb="FF8ED973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3" fontId="2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shrinkToFit="0" vertical="bottom" wrapText="0"/>
    </xf>
    <xf borderId="0" fillId="2" fontId="5" numFmtId="0" xfId="0" applyFont="1"/>
    <xf borderId="0" fillId="0" fontId="5" numFmtId="0" xfId="0" applyFont="1"/>
    <xf borderId="0" fillId="4" fontId="6" numFmtId="0" xfId="0" applyAlignment="1" applyFont="1">
      <alignment readingOrder="0" shrinkToFit="0" vertical="bottom" wrapText="0"/>
    </xf>
    <xf borderId="0" fillId="4" fontId="7" numFmtId="0" xfId="0" applyAlignment="1" applyFont="1">
      <alignment horizontal="right" readingOrder="0" shrinkToFit="0" vertical="bottom" wrapText="0"/>
    </xf>
    <xf borderId="0" fillId="4" fontId="7" numFmtId="0" xfId="0" applyAlignment="1" applyFont="1">
      <alignment shrinkToFit="0" vertical="bottom" wrapText="0"/>
    </xf>
    <xf borderId="0" fillId="4" fontId="5" numFmtId="0" xfId="0" applyFont="1"/>
    <xf borderId="0" fillId="3" fontId="2" numFmtId="0" xfId="0" applyAlignment="1" applyFont="1">
      <alignment horizontal="right" readingOrder="0" shrinkToFit="0" vertical="bottom" wrapText="0"/>
    </xf>
    <xf borderId="0" fillId="3" fontId="8" numFmtId="0" xfId="0" applyFont="1"/>
    <xf borderId="0" fillId="3" fontId="5" numFmtId="0" xfId="0" applyFont="1"/>
    <xf borderId="0" fillId="0" fontId="5" numFmtId="0" xfId="0" applyAlignment="1" applyFont="1">
      <alignment readingOrder="0"/>
    </xf>
    <xf borderId="0" fillId="4" fontId="1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5" fontId="2" numFmtId="0" xfId="0" applyAlignment="1" applyFont="1">
      <alignment horizontal="right" readingOrder="0" shrinkToFit="0" vertical="bottom" wrapText="0"/>
    </xf>
    <xf borderId="0" fillId="5" fontId="1" numFmtId="0" xfId="0" applyAlignment="1" applyFont="1">
      <alignment horizontal="right" readingOrder="0" shrinkToFit="0" vertical="bottom" wrapText="0"/>
    </xf>
    <xf borderId="0" fillId="5" fontId="1" numFmtId="0" xfId="0" applyAlignment="1" applyFont="1">
      <alignment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3" fontId="6" numFmtId="0" xfId="0" applyAlignment="1" applyFont="1">
      <alignment horizontal="right" readingOrder="0" shrinkToFit="0" vertical="bottom" wrapText="0"/>
    </xf>
    <xf borderId="0" fillId="3" fontId="7" numFmtId="0" xfId="0" applyAlignment="1" applyFont="1">
      <alignment horizontal="right" readingOrder="0" shrinkToFit="0" vertical="bottom" wrapText="0"/>
    </xf>
    <xf borderId="0" fillId="3" fontId="7" numFmtId="0" xfId="0" applyAlignment="1" applyFont="1">
      <alignment shrinkToFit="0" vertical="bottom" wrapText="0"/>
    </xf>
    <xf borderId="0" fillId="4" fontId="2" numFmtId="0" xfId="0" applyAlignment="1" applyFont="1">
      <alignment horizontal="right" readingOrder="0"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8" fontId="1" numFmtId="0" xfId="0" applyAlignment="1" applyFill="1" applyFont="1">
      <alignment readingOrder="0" shrinkToFit="0" vertical="bottom" wrapText="0"/>
    </xf>
    <xf borderId="1" fillId="9" fontId="1" numFmtId="0" xfId="0" applyAlignment="1" applyBorder="1" applyFill="1" applyFont="1">
      <alignment readingOrder="0" shrinkToFit="0" vertical="bottom" wrapText="0"/>
    </xf>
    <xf borderId="2" fillId="9" fontId="1" numFmtId="0" xfId="0" applyAlignment="1" applyBorder="1" applyFont="1">
      <alignment readingOrder="0" shrinkToFit="0" vertical="bottom" wrapText="0"/>
    </xf>
    <xf borderId="3" fillId="9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8" numFmtId="164" xfId="0" applyFont="1" applyNumberFormat="1"/>
    <xf borderId="0" fillId="0" fontId="8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5" numFmtId="164" xfId="0" applyFont="1" applyNumberFormat="1"/>
    <xf borderId="0" fillId="0" fontId="5" numFmtId="164" xfId="0" applyAlignment="1" applyFont="1" applyNumberFormat="1">
      <alignment readingOrder="0"/>
    </xf>
    <xf borderId="0" fillId="0" fontId="5" numFmtId="2" xfId="0" applyAlignment="1" applyFont="1" applyNumberFormat="1">
      <alignment readingOrder="0"/>
    </xf>
    <xf borderId="0" fillId="0" fontId="5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2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</row>
    <row r="2" ht="17.25" customHeight="1">
      <c r="A2" s="1" t="s">
        <v>13</v>
      </c>
      <c r="B2" s="4" t="s">
        <v>14</v>
      </c>
      <c r="C2" s="5">
        <v>45.3</v>
      </c>
      <c r="D2" s="5">
        <v>2411.0</v>
      </c>
      <c r="E2" s="5">
        <v>27.9</v>
      </c>
      <c r="F2" s="5">
        <v>343.7</v>
      </c>
      <c r="G2" s="5">
        <v>22020.0</v>
      </c>
      <c r="H2" s="5">
        <v>21.7</v>
      </c>
      <c r="I2" s="5">
        <v>14.7</v>
      </c>
      <c r="J2" s="5">
        <v>67.3</v>
      </c>
      <c r="K2" s="2">
        <v>0.5</v>
      </c>
      <c r="L2" s="5">
        <v>1.3</v>
      </c>
      <c r="M2" s="5">
        <v>1.6</v>
      </c>
      <c r="N2" s="3"/>
    </row>
    <row r="3">
      <c r="A3" s="1" t="s">
        <v>15</v>
      </c>
      <c r="B3" s="4" t="s">
        <v>14</v>
      </c>
      <c r="C3" s="5">
        <v>43.6</v>
      </c>
      <c r="D3" s="5">
        <v>2455.0</v>
      </c>
      <c r="E3" s="5">
        <v>29.2</v>
      </c>
      <c r="F3" s="5">
        <v>368.7</v>
      </c>
      <c r="G3" s="5">
        <v>22910.0</v>
      </c>
      <c r="H3" s="5">
        <v>21.1</v>
      </c>
      <c r="I3" s="5">
        <v>14.2</v>
      </c>
      <c r="J3" s="5">
        <v>69.4</v>
      </c>
      <c r="K3" s="5">
        <v>1.3</v>
      </c>
      <c r="L3" s="5">
        <v>1.5</v>
      </c>
      <c r="M3" s="5">
        <v>2.1</v>
      </c>
      <c r="N3" s="3"/>
    </row>
    <row r="4">
      <c r="A4" s="1" t="s">
        <v>16</v>
      </c>
      <c r="B4" s="4" t="s">
        <v>14</v>
      </c>
      <c r="C4" s="5">
        <v>46.6</v>
      </c>
      <c r="D4" s="5">
        <v>2576.0</v>
      </c>
      <c r="E4" s="5">
        <v>30.5</v>
      </c>
      <c r="F4" s="5">
        <v>372.4</v>
      </c>
      <c r="G4" s="5">
        <v>24060.0</v>
      </c>
      <c r="H4" s="5">
        <v>20.8</v>
      </c>
      <c r="I4" s="5">
        <v>14.2</v>
      </c>
      <c r="J4" s="5">
        <v>72.1</v>
      </c>
      <c r="K4" s="2">
        <v>0.4</v>
      </c>
      <c r="L4" s="5">
        <v>1.6</v>
      </c>
      <c r="M4" s="5">
        <v>1.6</v>
      </c>
      <c r="N4" s="3"/>
    </row>
    <row r="5">
      <c r="A5" s="1" t="s">
        <v>13</v>
      </c>
      <c r="B5" s="4" t="s">
        <v>14</v>
      </c>
      <c r="C5" s="5">
        <v>45.7</v>
      </c>
      <c r="D5" s="5">
        <v>2534.0</v>
      </c>
      <c r="E5" s="5">
        <v>29.1</v>
      </c>
      <c r="F5" s="5">
        <v>362.4</v>
      </c>
      <c r="G5" s="5">
        <v>22300.0</v>
      </c>
      <c r="H5" s="5">
        <v>22.5</v>
      </c>
      <c r="I5" s="5">
        <v>14.4</v>
      </c>
      <c r="J5" s="5">
        <v>69.2</v>
      </c>
      <c r="K5" s="2">
        <v>0.4</v>
      </c>
      <c r="L5" s="5">
        <v>2.6</v>
      </c>
      <c r="M5" s="5">
        <v>2.9</v>
      </c>
      <c r="N5" s="3"/>
    </row>
    <row r="6">
      <c r="A6" s="1" t="s">
        <v>15</v>
      </c>
      <c r="B6" s="4" t="s">
        <v>14</v>
      </c>
      <c r="C6" s="5">
        <v>45.9</v>
      </c>
      <c r="D6" s="5">
        <v>2649.0</v>
      </c>
      <c r="E6" s="5">
        <v>32.2</v>
      </c>
      <c r="F6" s="5">
        <v>386.3</v>
      </c>
      <c r="G6" s="5">
        <v>23690.0</v>
      </c>
      <c r="H6" s="5">
        <v>23.5</v>
      </c>
      <c r="I6" s="5">
        <v>19.1</v>
      </c>
      <c r="J6" s="5">
        <v>75.5</v>
      </c>
      <c r="K6" s="5">
        <v>2.3</v>
      </c>
      <c r="L6" s="5">
        <v>3.3</v>
      </c>
      <c r="M6" s="5">
        <v>3.5</v>
      </c>
      <c r="N6" s="3"/>
    </row>
    <row r="7">
      <c r="A7" s="2" t="s">
        <v>16</v>
      </c>
      <c r="B7" s="4" t="s">
        <v>14</v>
      </c>
      <c r="C7" s="5">
        <v>48.7</v>
      </c>
      <c r="D7" s="5">
        <v>2728.0</v>
      </c>
      <c r="E7" s="5">
        <v>32.6</v>
      </c>
      <c r="F7" s="5">
        <v>390.6</v>
      </c>
      <c r="G7" s="5">
        <v>24620.0</v>
      </c>
      <c r="H7" s="5">
        <v>24.8</v>
      </c>
      <c r="I7" s="5">
        <v>19.9</v>
      </c>
      <c r="J7" s="5">
        <v>74.2</v>
      </c>
      <c r="K7" s="2">
        <v>0.5</v>
      </c>
      <c r="L7" s="5">
        <v>2.1</v>
      </c>
      <c r="M7" s="5">
        <v>3.3</v>
      </c>
      <c r="N7" s="3"/>
    </row>
    <row r="8">
      <c r="A8" s="6" t="s">
        <v>17</v>
      </c>
      <c r="B8" s="4" t="s">
        <v>14</v>
      </c>
      <c r="C8" s="7">
        <f t="shared" ref="C8:M8" si="1">AVERAGE(C2:C7)</f>
        <v>45.96666667</v>
      </c>
      <c r="D8" s="7">
        <f t="shared" si="1"/>
        <v>2558.833333</v>
      </c>
      <c r="E8" s="7">
        <f t="shared" si="1"/>
        <v>30.25</v>
      </c>
      <c r="F8" s="7">
        <f t="shared" si="1"/>
        <v>370.6833333</v>
      </c>
      <c r="G8" s="7">
        <f t="shared" si="1"/>
        <v>23266.66667</v>
      </c>
      <c r="H8" s="7">
        <f t="shared" si="1"/>
        <v>22.4</v>
      </c>
      <c r="I8" s="7">
        <f t="shared" si="1"/>
        <v>16.08333333</v>
      </c>
      <c r="J8" s="7">
        <f t="shared" si="1"/>
        <v>71.28333333</v>
      </c>
      <c r="K8" s="7">
        <f t="shared" si="1"/>
        <v>0.9</v>
      </c>
      <c r="L8" s="7">
        <f t="shared" si="1"/>
        <v>2.066666667</v>
      </c>
      <c r="M8" s="7">
        <f t="shared" si="1"/>
        <v>2.5</v>
      </c>
      <c r="N8" s="8"/>
    </row>
    <row r="9">
      <c r="A9" s="1" t="s">
        <v>18</v>
      </c>
      <c r="B9" s="4" t="s">
        <v>19</v>
      </c>
      <c r="C9" s="5">
        <v>43.5</v>
      </c>
      <c r="D9" s="5">
        <v>2008.0</v>
      </c>
      <c r="E9" s="5">
        <v>36.6</v>
      </c>
      <c r="F9" s="5">
        <v>441.4</v>
      </c>
      <c r="G9" s="5">
        <v>15190.0</v>
      </c>
      <c r="H9" s="5">
        <v>23.5</v>
      </c>
      <c r="I9" s="5">
        <v>37.7</v>
      </c>
      <c r="J9" s="5">
        <v>283.4</v>
      </c>
      <c r="K9" s="5">
        <v>3.8</v>
      </c>
      <c r="L9" s="5">
        <v>2.3</v>
      </c>
      <c r="M9" s="5">
        <v>3.0</v>
      </c>
      <c r="N9" s="3"/>
    </row>
    <row r="10">
      <c r="A10" s="1" t="s">
        <v>20</v>
      </c>
      <c r="B10" s="4" t="s">
        <v>19</v>
      </c>
      <c r="C10" s="5">
        <v>39.4</v>
      </c>
      <c r="D10" s="5">
        <v>2162.0</v>
      </c>
      <c r="E10" s="5">
        <v>41.9</v>
      </c>
      <c r="F10" s="5">
        <v>436.5</v>
      </c>
      <c r="G10" s="5">
        <v>15260.0</v>
      </c>
      <c r="H10" s="5">
        <v>24.1</v>
      </c>
      <c r="I10" s="5">
        <v>40.9</v>
      </c>
      <c r="J10" s="5">
        <v>264.4</v>
      </c>
      <c r="K10" s="5">
        <v>4.3</v>
      </c>
      <c r="L10" s="5">
        <v>2.7</v>
      </c>
      <c r="M10" s="5">
        <v>2.8</v>
      </c>
      <c r="N10" s="3"/>
    </row>
    <row r="11">
      <c r="A11" s="2" t="s">
        <v>21</v>
      </c>
      <c r="B11" s="4" t="s">
        <v>19</v>
      </c>
      <c r="C11" s="5">
        <v>43.6</v>
      </c>
      <c r="D11" s="5">
        <v>2008.0</v>
      </c>
      <c r="E11" s="5">
        <v>35.9</v>
      </c>
      <c r="F11" s="5">
        <v>411.2</v>
      </c>
      <c r="G11" s="5">
        <v>14760.0</v>
      </c>
      <c r="H11" s="5">
        <v>22.8</v>
      </c>
      <c r="I11" s="5">
        <v>37.9</v>
      </c>
      <c r="J11" s="5">
        <v>252.8</v>
      </c>
      <c r="K11" s="5">
        <v>3.2</v>
      </c>
      <c r="L11" s="5">
        <v>3.1</v>
      </c>
      <c r="M11" s="5">
        <v>3.3</v>
      </c>
      <c r="N11" s="3"/>
    </row>
    <row r="12">
      <c r="A12" s="9" t="s">
        <v>22</v>
      </c>
      <c r="B12" s="4" t="s">
        <v>19</v>
      </c>
      <c r="C12" s="10">
        <f t="shared" ref="C12:M12" si="2">AVERAGE(C9:C11)</f>
        <v>42.16666667</v>
      </c>
      <c r="D12" s="10">
        <f t="shared" si="2"/>
        <v>2059.333333</v>
      </c>
      <c r="E12" s="10">
        <f t="shared" si="2"/>
        <v>38.13333333</v>
      </c>
      <c r="F12" s="10">
        <f t="shared" si="2"/>
        <v>429.7</v>
      </c>
      <c r="G12" s="10">
        <f t="shared" si="2"/>
        <v>15070</v>
      </c>
      <c r="H12" s="10">
        <f t="shared" si="2"/>
        <v>23.46666667</v>
      </c>
      <c r="I12" s="10">
        <f t="shared" si="2"/>
        <v>38.83333333</v>
      </c>
      <c r="J12" s="10">
        <f t="shared" si="2"/>
        <v>266.8666667</v>
      </c>
      <c r="K12" s="10">
        <f t="shared" si="2"/>
        <v>3.766666667</v>
      </c>
      <c r="L12" s="10">
        <f t="shared" si="2"/>
        <v>2.7</v>
      </c>
      <c r="M12" s="10">
        <f t="shared" si="2"/>
        <v>3.033333333</v>
      </c>
      <c r="N12" s="11"/>
    </row>
    <row r="13">
      <c r="A13" s="1" t="s">
        <v>23</v>
      </c>
      <c r="B13" s="4" t="s">
        <v>24</v>
      </c>
      <c r="C13" s="5">
        <v>11.8</v>
      </c>
      <c r="D13" s="5">
        <v>39150.0</v>
      </c>
      <c r="E13" s="5">
        <v>144.6</v>
      </c>
      <c r="F13" s="5">
        <v>113.3</v>
      </c>
      <c r="G13" s="5">
        <v>5753.0</v>
      </c>
      <c r="H13" s="5">
        <v>34.2</v>
      </c>
      <c r="I13" s="5">
        <v>87.6</v>
      </c>
      <c r="J13" s="5">
        <v>14850.0</v>
      </c>
      <c r="K13" s="5">
        <v>2.8</v>
      </c>
      <c r="L13" s="5">
        <v>2.2</v>
      </c>
      <c r="M13" s="5">
        <v>2.0</v>
      </c>
      <c r="N13" s="3"/>
    </row>
    <row r="14">
      <c r="A14" s="1" t="s">
        <v>25</v>
      </c>
      <c r="B14" s="4" t="s">
        <v>24</v>
      </c>
      <c r="C14" s="5">
        <v>10.7</v>
      </c>
      <c r="D14" s="5">
        <v>36940.0</v>
      </c>
      <c r="E14" s="5">
        <v>140.9</v>
      </c>
      <c r="F14" s="5">
        <v>105.3</v>
      </c>
      <c r="G14" s="5">
        <v>5976.0</v>
      </c>
      <c r="H14" s="5">
        <v>33.5</v>
      </c>
      <c r="I14" s="5">
        <v>86.3</v>
      </c>
      <c r="J14" s="5">
        <v>13980.0</v>
      </c>
      <c r="K14" s="5">
        <v>2.7</v>
      </c>
      <c r="L14" s="5">
        <v>1.4</v>
      </c>
      <c r="M14" s="5">
        <v>1.7</v>
      </c>
      <c r="N14" s="3"/>
    </row>
    <row r="15">
      <c r="A15" s="1" t="s">
        <v>26</v>
      </c>
      <c r="B15" s="4" t="s">
        <v>24</v>
      </c>
      <c r="C15" s="5">
        <v>12.2</v>
      </c>
      <c r="D15" s="5">
        <v>38920.0</v>
      </c>
      <c r="E15" s="5">
        <v>145.3</v>
      </c>
      <c r="F15" s="5">
        <v>116.9</v>
      </c>
      <c r="G15" s="5">
        <v>6093.0</v>
      </c>
      <c r="H15" s="5">
        <v>38.4</v>
      </c>
      <c r="I15" s="5">
        <v>87.9</v>
      </c>
      <c r="J15" s="5">
        <v>14690.0</v>
      </c>
      <c r="K15" s="5">
        <v>2.7</v>
      </c>
      <c r="L15" s="5">
        <v>1.4</v>
      </c>
      <c r="M15" s="5">
        <v>2.1</v>
      </c>
      <c r="N15" s="3"/>
    </row>
    <row r="16">
      <c r="A16" s="9" t="s">
        <v>27</v>
      </c>
      <c r="B16" s="4" t="s">
        <v>24</v>
      </c>
      <c r="C16" s="10">
        <f t="shared" ref="C16:M16" si="3">AVERAGE(C13:C15)</f>
        <v>11.56666667</v>
      </c>
      <c r="D16" s="10">
        <f t="shared" si="3"/>
        <v>38336.66667</v>
      </c>
      <c r="E16" s="10">
        <f t="shared" si="3"/>
        <v>143.6</v>
      </c>
      <c r="F16" s="10">
        <f t="shared" si="3"/>
        <v>111.8333333</v>
      </c>
      <c r="G16" s="10">
        <f t="shared" si="3"/>
        <v>5940.666667</v>
      </c>
      <c r="H16" s="10">
        <f t="shared" si="3"/>
        <v>35.36666667</v>
      </c>
      <c r="I16" s="10">
        <f t="shared" si="3"/>
        <v>87.26666667</v>
      </c>
      <c r="J16" s="10">
        <f t="shared" si="3"/>
        <v>14506.66667</v>
      </c>
      <c r="K16" s="10">
        <f t="shared" si="3"/>
        <v>2.733333333</v>
      </c>
      <c r="L16" s="10">
        <f t="shared" si="3"/>
        <v>1.666666667</v>
      </c>
      <c r="M16" s="10">
        <f t="shared" si="3"/>
        <v>1.933333333</v>
      </c>
      <c r="N16" s="11"/>
    </row>
    <row r="17">
      <c r="A17" s="1" t="s">
        <v>28</v>
      </c>
      <c r="B17" s="4" t="s">
        <v>29</v>
      </c>
      <c r="C17" s="5">
        <v>17.9</v>
      </c>
      <c r="D17" s="5">
        <v>28190.0</v>
      </c>
      <c r="E17" s="5">
        <v>12.8</v>
      </c>
      <c r="F17" s="5">
        <v>186.8</v>
      </c>
      <c r="G17" s="5">
        <v>6026.0</v>
      </c>
      <c r="H17" s="5">
        <v>29.2</v>
      </c>
      <c r="I17" s="5">
        <v>75.6</v>
      </c>
      <c r="J17" s="5">
        <v>690.7</v>
      </c>
      <c r="K17" s="5">
        <v>4.2</v>
      </c>
      <c r="L17" s="5">
        <v>1.8</v>
      </c>
      <c r="M17" s="5">
        <v>3.6</v>
      </c>
      <c r="N17" s="3"/>
    </row>
    <row r="18">
      <c r="A18" s="1" t="s">
        <v>30</v>
      </c>
      <c r="B18" s="4" t="s">
        <v>29</v>
      </c>
      <c r="C18" s="5">
        <v>19.0</v>
      </c>
      <c r="D18" s="5">
        <v>29030.0</v>
      </c>
      <c r="E18" s="5">
        <v>14.6</v>
      </c>
      <c r="F18" s="5">
        <v>202.6</v>
      </c>
      <c r="G18" s="5">
        <v>6006.0</v>
      </c>
      <c r="H18" s="5">
        <v>29.1</v>
      </c>
      <c r="I18" s="5">
        <v>64.5</v>
      </c>
      <c r="J18" s="5">
        <v>698.7</v>
      </c>
      <c r="K18" s="5">
        <v>4.0</v>
      </c>
      <c r="L18" s="5">
        <v>3.1</v>
      </c>
      <c r="M18" s="5">
        <v>4.1</v>
      </c>
      <c r="N18" s="3"/>
    </row>
    <row r="19">
      <c r="A19" s="1" t="s">
        <v>31</v>
      </c>
      <c r="B19" s="4" t="s">
        <v>29</v>
      </c>
      <c r="C19" s="5">
        <v>18.7</v>
      </c>
      <c r="D19" s="5">
        <v>29270.0</v>
      </c>
      <c r="E19" s="5">
        <v>14.3</v>
      </c>
      <c r="F19" s="5">
        <v>199.8</v>
      </c>
      <c r="G19" s="5">
        <v>6344.0</v>
      </c>
      <c r="H19" s="5">
        <v>31.6</v>
      </c>
      <c r="I19" s="5">
        <v>60.6</v>
      </c>
      <c r="J19" s="5">
        <v>683.9</v>
      </c>
      <c r="K19" s="5">
        <v>3.6</v>
      </c>
      <c r="L19" s="5">
        <v>2.8</v>
      </c>
      <c r="M19" s="5">
        <v>3.9</v>
      </c>
      <c r="N19" s="3"/>
    </row>
    <row r="20">
      <c r="A20" s="12" t="s">
        <v>32</v>
      </c>
      <c r="B20" s="4" t="s">
        <v>29</v>
      </c>
      <c r="C20" s="13">
        <f t="shared" ref="C20:M20" si="4">AVERAGE(C17:C19)</f>
        <v>18.53333333</v>
      </c>
      <c r="D20" s="13">
        <f t="shared" si="4"/>
        <v>28830</v>
      </c>
      <c r="E20" s="13">
        <f t="shared" si="4"/>
        <v>13.9</v>
      </c>
      <c r="F20" s="13">
        <f t="shared" si="4"/>
        <v>196.4</v>
      </c>
      <c r="G20" s="13">
        <f t="shared" si="4"/>
        <v>6125.333333</v>
      </c>
      <c r="H20" s="13">
        <f t="shared" si="4"/>
        <v>29.96666667</v>
      </c>
      <c r="I20" s="13">
        <f t="shared" si="4"/>
        <v>66.9</v>
      </c>
      <c r="J20" s="13">
        <f t="shared" si="4"/>
        <v>691.1</v>
      </c>
      <c r="K20" s="13">
        <f t="shared" si="4"/>
        <v>3.933333333</v>
      </c>
      <c r="L20" s="13">
        <f t="shared" si="4"/>
        <v>2.566666667</v>
      </c>
      <c r="M20" s="13">
        <f t="shared" si="4"/>
        <v>3.866666667</v>
      </c>
      <c r="N20" s="14"/>
    </row>
    <row r="21">
      <c r="A21" s="1" t="s">
        <v>33</v>
      </c>
      <c r="B21" s="4" t="s">
        <v>34</v>
      </c>
      <c r="C21" s="5">
        <v>20.5</v>
      </c>
      <c r="D21" s="5">
        <v>1618.0</v>
      </c>
      <c r="E21" s="5">
        <v>19.4</v>
      </c>
      <c r="F21" s="5">
        <v>272.3</v>
      </c>
      <c r="G21" s="5">
        <v>17120.0</v>
      </c>
      <c r="H21" s="5">
        <v>22.8</v>
      </c>
      <c r="I21" s="5">
        <v>11.5</v>
      </c>
      <c r="J21" s="5">
        <v>50.9</v>
      </c>
      <c r="K21" s="2">
        <v>0.5</v>
      </c>
      <c r="L21" s="5">
        <v>4.3</v>
      </c>
      <c r="M21" s="5">
        <v>4.1</v>
      </c>
      <c r="N21" s="3"/>
    </row>
    <row r="22">
      <c r="A22" s="1" t="s">
        <v>35</v>
      </c>
      <c r="B22" s="4" t="s">
        <v>34</v>
      </c>
      <c r="C22" s="5">
        <v>19.4</v>
      </c>
      <c r="D22" s="5">
        <v>1542.0</v>
      </c>
      <c r="E22" s="5">
        <v>14.6</v>
      </c>
      <c r="F22" s="5">
        <v>291.6</v>
      </c>
      <c r="G22" s="5">
        <v>16780.0</v>
      </c>
      <c r="H22" s="5">
        <v>23.0</v>
      </c>
      <c r="I22" s="5">
        <v>15.8</v>
      </c>
      <c r="J22" s="5">
        <v>52.2</v>
      </c>
      <c r="K22" s="2">
        <v>0.5</v>
      </c>
      <c r="L22" s="5">
        <v>3.1</v>
      </c>
      <c r="M22" s="5">
        <v>3.8</v>
      </c>
      <c r="N22" s="3"/>
    </row>
    <row r="23">
      <c r="A23" s="1" t="s">
        <v>36</v>
      </c>
      <c r="B23" s="4" t="s">
        <v>34</v>
      </c>
      <c r="C23" s="5">
        <v>21.9</v>
      </c>
      <c r="D23" s="5">
        <v>1466.0</v>
      </c>
      <c r="E23" s="5">
        <v>16.6</v>
      </c>
      <c r="F23" s="5">
        <v>260.6</v>
      </c>
      <c r="G23" s="5">
        <v>17400.0</v>
      </c>
      <c r="H23" s="5">
        <v>23.9</v>
      </c>
      <c r="I23" s="5">
        <v>20.0</v>
      </c>
      <c r="J23" s="5">
        <v>52.3</v>
      </c>
      <c r="K23" s="2">
        <v>0.5</v>
      </c>
      <c r="L23" s="5">
        <v>4.4</v>
      </c>
      <c r="M23" s="5">
        <v>3.6</v>
      </c>
      <c r="N23" s="3"/>
    </row>
    <row r="24">
      <c r="A24" s="12" t="s">
        <v>37</v>
      </c>
      <c r="B24" s="4" t="s">
        <v>34</v>
      </c>
      <c r="C24" s="13">
        <f t="shared" ref="C24:M24" si="5">AVERAGE(C21:C23)</f>
        <v>20.6</v>
      </c>
      <c r="D24" s="13">
        <f t="shared" si="5"/>
        <v>1542</v>
      </c>
      <c r="E24" s="13">
        <f t="shared" si="5"/>
        <v>16.86666667</v>
      </c>
      <c r="F24" s="13">
        <f t="shared" si="5"/>
        <v>274.8333333</v>
      </c>
      <c r="G24" s="13">
        <f t="shared" si="5"/>
        <v>17100</v>
      </c>
      <c r="H24" s="13">
        <f t="shared" si="5"/>
        <v>23.23333333</v>
      </c>
      <c r="I24" s="13">
        <f t="shared" si="5"/>
        <v>15.76666667</v>
      </c>
      <c r="J24" s="13">
        <f t="shared" si="5"/>
        <v>51.8</v>
      </c>
      <c r="K24" s="13">
        <f t="shared" si="5"/>
        <v>0.5</v>
      </c>
      <c r="L24" s="13">
        <f t="shared" si="5"/>
        <v>3.933333333</v>
      </c>
      <c r="M24" s="13">
        <f t="shared" si="5"/>
        <v>3.833333333</v>
      </c>
      <c r="N24" s="14"/>
    </row>
    <row r="25">
      <c r="A25" s="1" t="s">
        <v>38</v>
      </c>
      <c r="B25" s="4" t="s">
        <v>39</v>
      </c>
      <c r="C25" s="5">
        <v>195.7</v>
      </c>
      <c r="D25" s="5">
        <v>12040.0</v>
      </c>
      <c r="E25" s="5">
        <v>28.2</v>
      </c>
      <c r="F25" s="5">
        <v>290.9</v>
      </c>
      <c r="G25" s="5">
        <v>15270.0</v>
      </c>
      <c r="H25" s="5">
        <v>40.9</v>
      </c>
      <c r="I25" s="5">
        <v>4774.0</v>
      </c>
      <c r="J25" s="5">
        <v>2935.0</v>
      </c>
      <c r="K25" s="5">
        <v>1.2</v>
      </c>
      <c r="L25" s="5">
        <v>45.5</v>
      </c>
      <c r="M25" s="5">
        <v>4.1</v>
      </c>
      <c r="N25" s="3"/>
    </row>
    <row r="26">
      <c r="A26" s="1" t="s">
        <v>40</v>
      </c>
      <c r="B26" s="4" t="s">
        <v>39</v>
      </c>
      <c r="C26" s="5">
        <v>198.8</v>
      </c>
      <c r="D26" s="5">
        <v>12350.0</v>
      </c>
      <c r="E26" s="5">
        <v>30.2</v>
      </c>
      <c r="F26" s="5">
        <v>307.1</v>
      </c>
      <c r="G26" s="5">
        <v>15350.0</v>
      </c>
      <c r="H26" s="5">
        <v>44.1</v>
      </c>
      <c r="I26" s="5">
        <v>4330.0</v>
      </c>
      <c r="J26" s="5">
        <v>2928.0</v>
      </c>
      <c r="K26" s="5">
        <v>1.9</v>
      </c>
      <c r="L26" s="5">
        <v>44.0</v>
      </c>
      <c r="M26" s="5">
        <v>3.5</v>
      </c>
      <c r="N26" s="3"/>
    </row>
    <row r="27">
      <c r="A27" s="1" t="s">
        <v>41</v>
      </c>
      <c r="B27" s="4" t="s">
        <v>39</v>
      </c>
      <c r="C27" s="5">
        <v>196.9</v>
      </c>
      <c r="D27" s="5">
        <v>11910.0</v>
      </c>
      <c r="E27" s="5">
        <v>35.5</v>
      </c>
      <c r="F27" s="5">
        <v>286.8</v>
      </c>
      <c r="G27" s="5">
        <v>14550.0</v>
      </c>
      <c r="H27" s="5">
        <v>41.9</v>
      </c>
      <c r="I27" s="5">
        <v>4009.0</v>
      </c>
      <c r="J27" s="5">
        <v>3111.0</v>
      </c>
      <c r="K27" s="5">
        <v>2.7</v>
      </c>
      <c r="L27" s="5">
        <v>42.9</v>
      </c>
      <c r="M27" s="5">
        <v>4.2</v>
      </c>
      <c r="N27" s="3"/>
    </row>
    <row r="28">
      <c r="A28" s="6" t="s">
        <v>42</v>
      </c>
      <c r="B28" s="4" t="s">
        <v>39</v>
      </c>
      <c r="C28" s="15">
        <f t="shared" ref="C28:M28" si="6">AVERAGE(C25:C27)</f>
        <v>197.1333333</v>
      </c>
      <c r="D28" s="15">
        <f t="shared" si="6"/>
        <v>12100</v>
      </c>
      <c r="E28" s="15">
        <f t="shared" si="6"/>
        <v>31.3</v>
      </c>
      <c r="F28" s="15">
        <f t="shared" si="6"/>
        <v>294.9333333</v>
      </c>
      <c r="G28" s="15">
        <f t="shared" si="6"/>
        <v>15056.66667</v>
      </c>
      <c r="H28" s="15">
        <f t="shared" si="6"/>
        <v>42.3</v>
      </c>
      <c r="I28" s="15">
        <f t="shared" si="6"/>
        <v>4371</v>
      </c>
      <c r="J28" s="15">
        <f t="shared" si="6"/>
        <v>2991.333333</v>
      </c>
      <c r="K28" s="15">
        <f t="shared" si="6"/>
        <v>1.933333333</v>
      </c>
      <c r="L28" s="15">
        <f t="shared" si="6"/>
        <v>44.13333333</v>
      </c>
      <c r="M28" s="15">
        <f t="shared" si="6"/>
        <v>3.933333333</v>
      </c>
      <c r="N28" s="15"/>
    </row>
    <row r="30">
      <c r="A30" s="1" t="s">
        <v>43</v>
      </c>
      <c r="C30" s="1">
        <v>184.1</v>
      </c>
      <c r="D30" s="1">
        <v>11210.0</v>
      </c>
      <c r="E30" s="1">
        <v>27.7</v>
      </c>
      <c r="F30" s="1">
        <v>291.6</v>
      </c>
      <c r="G30" s="1">
        <v>14210.0</v>
      </c>
      <c r="H30" s="1" t="s">
        <v>44</v>
      </c>
      <c r="I30" s="1">
        <v>55.3</v>
      </c>
      <c r="J30" s="1">
        <v>3755.0</v>
      </c>
      <c r="K30" s="1">
        <v>2732.0</v>
      </c>
      <c r="L30" s="1">
        <v>0.4</v>
      </c>
      <c r="M30" s="1">
        <v>45.0</v>
      </c>
      <c r="N30" s="1">
        <v>3.5</v>
      </c>
    </row>
    <row r="31">
      <c r="A31" s="1" t="s">
        <v>45</v>
      </c>
      <c r="C31" s="1">
        <v>188.7</v>
      </c>
      <c r="D31" s="1">
        <v>11810.0</v>
      </c>
      <c r="E31" s="1">
        <v>28.8</v>
      </c>
      <c r="F31" s="1">
        <v>292.8</v>
      </c>
      <c r="G31" s="1">
        <v>15710.0</v>
      </c>
      <c r="H31" s="1" t="s">
        <v>44</v>
      </c>
      <c r="I31" s="1">
        <v>34.9</v>
      </c>
      <c r="J31" s="1">
        <v>5890.0</v>
      </c>
      <c r="K31" s="1">
        <v>3024.0</v>
      </c>
      <c r="L31" s="1">
        <v>1.7</v>
      </c>
      <c r="M31" s="1">
        <v>55.3</v>
      </c>
      <c r="N31" s="1">
        <v>3.3</v>
      </c>
    </row>
    <row r="32">
      <c r="A32" s="1" t="s">
        <v>46</v>
      </c>
      <c r="C32" s="1">
        <v>193.0</v>
      </c>
      <c r="D32" s="1">
        <v>11830.0</v>
      </c>
      <c r="E32" s="1">
        <v>31.2</v>
      </c>
      <c r="F32" s="1">
        <v>305.2</v>
      </c>
      <c r="G32" s="1">
        <v>13720.0</v>
      </c>
      <c r="H32" s="1" t="s">
        <v>44</v>
      </c>
      <c r="I32" s="1">
        <v>49.1</v>
      </c>
      <c r="J32" s="1">
        <v>4297.0</v>
      </c>
      <c r="K32" s="1">
        <v>2879.0</v>
      </c>
      <c r="L32" s="1">
        <v>0.8</v>
      </c>
      <c r="M32" s="1">
        <v>44.8</v>
      </c>
      <c r="N32" s="1">
        <v>3.4</v>
      </c>
    </row>
    <row r="33">
      <c r="A33" s="1"/>
      <c r="C33" s="1">
        <f>average(C30:C32)</f>
        <v>188.6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>
      <c r="A34" s="1" t="s">
        <v>47</v>
      </c>
      <c r="C34" s="1">
        <v>19.7</v>
      </c>
      <c r="D34" s="1">
        <v>1452.0</v>
      </c>
      <c r="E34" s="1">
        <v>16.8</v>
      </c>
      <c r="F34" s="1">
        <v>249.4</v>
      </c>
      <c r="G34" s="1">
        <v>16100.0</v>
      </c>
      <c r="H34" s="1" t="s">
        <v>44</v>
      </c>
      <c r="I34" s="1">
        <v>22.2</v>
      </c>
      <c r="J34" s="1">
        <v>10.4</v>
      </c>
      <c r="K34" s="1">
        <v>49.7</v>
      </c>
      <c r="L34" s="1" t="s">
        <v>48</v>
      </c>
      <c r="M34" s="1">
        <v>2.7</v>
      </c>
      <c r="N34" s="1">
        <v>4.1</v>
      </c>
    </row>
    <row r="35">
      <c r="A35" s="1" t="s">
        <v>49</v>
      </c>
      <c r="C35" s="1">
        <v>19.3</v>
      </c>
      <c r="D35" s="1">
        <v>1421.0</v>
      </c>
      <c r="E35" s="1">
        <v>14.6</v>
      </c>
      <c r="F35" s="1">
        <v>245.7</v>
      </c>
      <c r="G35" s="1">
        <v>15800.0</v>
      </c>
      <c r="H35" s="1" t="s">
        <v>44</v>
      </c>
      <c r="I35" s="1">
        <v>23.6</v>
      </c>
      <c r="J35" s="1">
        <v>12.2</v>
      </c>
      <c r="K35" s="1">
        <v>48.0</v>
      </c>
      <c r="L35" s="1" t="s">
        <v>48</v>
      </c>
      <c r="M35" s="1">
        <v>3.9</v>
      </c>
      <c r="N35" s="1">
        <v>3.0</v>
      </c>
    </row>
    <row r="36">
      <c r="A36" s="1" t="s">
        <v>50</v>
      </c>
      <c r="C36" s="1">
        <v>19.7</v>
      </c>
      <c r="D36" s="1">
        <v>1434.0</v>
      </c>
      <c r="E36" s="1">
        <v>13.5</v>
      </c>
      <c r="F36" s="1">
        <v>265.7</v>
      </c>
      <c r="G36" s="1">
        <v>16100.0</v>
      </c>
      <c r="H36" s="1" t="s">
        <v>44</v>
      </c>
      <c r="I36" s="1">
        <v>24.4</v>
      </c>
      <c r="J36" s="1">
        <v>13.6</v>
      </c>
      <c r="K36" s="1">
        <v>51.0</v>
      </c>
      <c r="L36" s="1" t="s">
        <v>48</v>
      </c>
      <c r="M36" s="1">
        <v>4.1</v>
      </c>
      <c r="N36" s="1">
        <v>3.2</v>
      </c>
    </row>
    <row r="37">
      <c r="C37" s="16">
        <f>average(C34:C36)</f>
        <v>19.56666667</v>
      </c>
    </row>
    <row r="39">
      <c r="A39" s="16">
        <f>max(C2:C36)</f>
        <v>198.8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3" width="16.13"/>
  </cols>
  <sheetData>
    <row r="1">
      <c r="A1" s="2" t="s">
        <v>0</v>
      </c>
      <c r="B1" s="2"/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/>
    </row>
    <row r="2">
      <c r="A2" s="1" t="s">
        <v>51</v>
      </c>
      <c r="B2" s="4"/>
      <c r="C2" s="4" t="s">
        <v>14</v>
      </c>
      <c r="D2" s="5">
        <v>28.7</v>
      </c>
      <c r="E2" s="5">
        <v>4030.0</v>
      </c>
      <c r="F2" s="5">
        <v>40.7</v>
      </c>
      <c r="G2" s="5">
        <v>730.8</v>
      </c>
      <c r="H2" s="5">
        <v>31940.0</v>
      </c>
      <c r="I2" s="5">
        <v>31.8</v>
      </c>
      <c r="J2" s="5">
        <v>18.6</v>
      </c>
      <c r="K2" s="5">
        <v>77.1</v>
      </c>
      <c r="L2" s="5">
        <v>2.1</v>
      </c>
      <c r="M2" s="5">
        <v>0.9</v>
      </c>
      <c r="N2" s="5">
        <v>2.9</v>
      </c>
      <c r="O2" s="3"/>
    </row>
    <row r="3">
      <c r="A3" s="1" t="s">
        <v>52</v>
      </c>
      <c r="B3" s="4"/>
      <c r="C3" s="4" t="s">
        <v>14</v>
      </c>
      <c r="D3" s="5">
        <v>28.1</v>
      </c>
      <c r="E3" s="5">
        <v>4042.0</v>
      </c>
      <c r="F3" s="5">
        <v>41.3</v>
      </c>
      <c r="G3" s="5">
        <v>743.9</v>
      </c>
      <c r="H3" s="5">
        <v>32810.0</v>
      </c>
      <c r="I3" s="5">
        <v>32.1</v>
      </c>
      <c r="J3" s="5">
        <v>23.2</v>
      </c>
      <c r="K3" s="5">
        <v>80.7</v>
      </c>
      <c r="L3" s="5">
        <v>2.3</v>
      </c>
      <c r="M3" s="5">
        <v>2.9</v>
      </c>
      <c r="N3" s="5">
        <v>3.4</v>
      </c>
      <c r="O3" s="3"/>
    </row>
    <row r="4">
      <c r="A4" s="1" t="s">
        <v>53</v>
      </c>
      <c r="B4" s="4"/>
      <c r="C4" s="4" t="s">
        <v>14</v>
      </c>
      <c r="D4" s="5">
        <v>28.5</v>
      </c>
      <c r="E4" s="5">
        <v>4034.0</v>
      </c>
      <c r="F4" s="5">
        <v>44.4</v>
      </c>
      <c r="G4" s="5">
        <v>782.6</v>
      </c>
      <c r="H4" s="5">
        <v>32320.0</v>
      </c>
      <c r="I4" s="5">
        <v>36.4</v>
      </c>
      <c r="J4" s="5">
        <v>26.2</v>
      </c>
      <c r="K4" s="5">
        <v>86.7</v>
      </c>
      <c r="L4" s="5">
        <v>2.5</v>
      </c>
      <c r="M4" s="5">
        <v>2.3</v>
      </c>
      <c r="N4" s="5">
        <v>3.5</v>
      </c>
      <c r="O4" s="3"/>
    </row>
    <row r="5">
      <c r="A5" s="17" t="s">
        <v>54</v>
      </c>
      <c r="B5" s="4"/>
      <c r="C5" s="4" t="s">
        <v>14</v>
      </c>
      <c r="D5" s="18">
        <f t="shared" ref="D5:N5" si="1">AVERAGE(D2:D4)</f>
        <v>28.43333333</v>
      </c>
      <c r="E5" s="18">
        <f t="shared" si="1"/>
        <v>4035.333333</v>
      </c>
      <c r="F5" s="18">
        <f t="shared" si="1"/>
        <v>42.13333333</v>
      </c>
      <c r="G5" s="18">
        <f t="shared" si="1"/>
        <v>752.4333333</v>
      </c>
      <c r="H5" s="18">
        <f t="shared" si="1"/>
        <v>32356.66667</v>
      </c>
      <c r="I5" s="18">
        <f t="shared" si="1"/>
        <v>33.43333333</v>
      </c>
      <c r="J5" s="18">
        <f t="shared" si="1"/>
        <v>22.66666667</v>
      </c>
      <c r="K5" s="18">
        <f t="shared" si="1"/>
        <v>81.5</v>
      </c>
      <c r="L5" s="18">
        <f t="shared" si="1"/>
        <v>2.3</v>
      </c>
      <c r="M5" s="18">
        <f t="shared" si="1"/>
        <v>2.033333333</v>
      </c>
      <c r="N5" s="18">
        <f t="shared" si="1"/>
        <v>3.266666667</v>
      </c>
      <c r="O5" s="19"/>
    </row>
    <row r="6">
      <c r="A6" s="1" t="s">
        <v>55</v>
      </c>
      <c r="B6" s="4"/>
      <c r="C6" s="4" t="s">
        <v>56</v>
      </c>
      <c r="D6" s="5">
        <v>83.9</v>
      </c>
      <c r="E6" s="5">
        <v>4269.0</v>
      </c>
      <c r="F6" s="5">
        <v>70.5</v>
      </c>
      <c r="G6" s="5">
        <v>1103.0</v>
      </c>
      <c r="H6" s="5">
        <v>35260.0</v>
      </c>
      <c r="I6" s="5">
        <v>40.5</v>
      </c>
      <c r="J6" s="5">
        <v>65.1</v>
      </c>
      <c r="K6" s="5">
        <v>309.0</v>
      </c>
      <c r="L6" s="5">
        <v>13.4</v>
      </c>
      <c r="M6" s="5">
        <v>3.3</v>
      </c>
      <c r="N6" s="5">
        <v>4.4</v>
      </c>
      <c r="O6" s="3"/>
    </row>
    <row r="7">
      <c r="A7" s="1" t="s">
        <v>57</v>
      </c>
      <c r="B7" s="4"/>
      <c r="C7" s="4" t="s">
        <v>56</v>
      </c>
      <c r="D7" s="5">
        <v>85.5</v>
      </c>
      <c r="E7" s="5">
        <v>4215.0</v>
      </c>
      <c r="F7" s="5">
        <v>66.7</v>
      </c>
      <c r="G7" s="5">
        <v>1074.0</v>
      </c>
      <c r="H7" s="5">
        <v>34610.0</v>
      </c>
      <c r="I7" s="5">
        <v>44.0</v>
      </c>
      <c r="J7" s="5">
        <v>72.7</v>
      </c>
      <c r="K7" s="5">
        <v>306.2</v>
      </c>
      <c r="L7" s="5">
        <v>11.7</v>
      </c>
      <c r="M7" s="5">
        <v>3.3</v>
      </c>
      <c r="N7" s="5">
        <v>4.2</v>
      </c>
      <c r="O7" s="3"/>
    </row>
    <row r="8">
      <c r="A8" s="2" t="s">
        <v>58</v>
      </c>
      <c r="B8" s="4"/>
      <c r="C8" s="4" t="s">
        <v>56</v>
      </c>
      <c r="D8" s="5">
        <v>82.7</v>
      </c>
      <c r="E8" s="5">
        <v>4014.0</v>
      </c>
      <c r="F8" s="5">
        <v>64.3</v>
      </c>
      <c r="G8" s="5">
        <v>1044.0</v>
      </c>
      <c r="H8" s="5">
        <v>33980.0</v>
      </c>
      <c r="I8" s="5">
        <v>43.8</v>
      </c>
      <c r="J8" s="5">
        <v>70.5</v>
      </c>
      <c r="K8" s="5">
        <v>299.3</v>
      </c>
      <c r="L8" s="5">
        <v>12.1</v>
      </c>
      <c r="M8" s="5">
        <v>3.2</v>
      </c>
      <c r="N8" s="5">
        <v>4.1</v>
      </c>
      <c r="O8" s="3"/>
    </row>
    <row r="9">
      <c r="A9" s="12" t="s">
        <v>59</v>
      </c>
      <c r="B9" s="4"/>
      <c r="C9" s="4" t="s">
        <v>56</v>
      </c>
      <c r="D9" s="13">
        <f t="shared" ref="D9:N9" si="2">AVERAGE(D6:D8)</f>
        <v>84.03333333</v>
      </c>
      <c r="E9" s="13">
        <f t="shared" si="2"/>
        <v>4166</v>
      </c>
      <c r="F9" s="13">
        <f t="shared" si="2"/>
        <v>67.16666667</v>
      </c>
      <c r="G9" s="13">
        <f t="shared" si="2"/>
        <v>1073.666667</v>
      </c>
      <c r="H9" s="13">
        <f t="shared" si="2"/>
        <v>34616.66667</v>
      </c>
      <c r="I9" s="13">
        <f t="shared" si="2"/>
        <v>42.76666667</v>
      </c>
      <c r="J9" s="13">
        <f t="shared" si="2"/>
        <v>69.43333333</v>
      </c>
      <c r="K9" s="13">
        <f t="shared" si="2"/>
        <v>304.8333333</v>
      </c>
      <c r="L9" s="13">
        <f t="shared" si="2"/>
        <v>12.4</v>
      </c>
      <c r="M9" s="13">
        <f t="shared" si="2"/>
        <v>3.266666667</v>
      </c>
      <c r="N9" s="13">
        <f t="shared" si="2"/>
        <v>4.233333333</v>
      </c>
      <c r="O9" s="14"/>
    </row>
    <row r="10">
      <c r="A10" s="1" t="s">
        <v>60</v>
      </c>
      <c r="B10" s="4"/>
      <c r="C10" s="4" t="s">
        <v>61</v>
      </c>
      <c r="D10" s="5">
        <v>41.9</v>
      </c>
      <c r="E10" s="5">
        <v>3264.0</v>
      </c>
      <c r="F10" s="5">
        <v>31.4</v>
      </c>
      <c r="G10" s="5">
        <v>134.7</v>
      </c>
      <c r="H10" s="5">
        <v>3192.0</v>
      </c>
      <c r="I10" s="5">
        <v>59.6</v>
      </c>
      <c r="J10" s="5">
        <v>700.5</v>
      </c>
      <c r="K10" s="5">
        <v>770.2</v>
      </c>
      <c r="L10" s="5">
        <v>1.6</v>
      </c>
      <c r="M10" s="5">
        <v>3.3</v>
      </c>
      <c r="N10" s="5">
        <v>4.4</v>
      </c>
      <c r="O10" s="3"/>
    </row>
    <row r="11">
      <c r="A11" s="1" t="s">
        <v>62</v>
      </c>
      <c r="B11" s="4"/>
      <c r="C11" s="4" t="s">
        <v>61</v>
      </c>
      <c r="D11" s="5">
        <v>42.1</v>
      </c>
      <c r="E11" s="5">
        <v>3525.0</v>
      </c>
      <c r="F11" s="5">
        <v>39.4</v>
      </c>
      <c r="G11" s="5">
        <v>141.9</v>
      </c>
      <c r="H11" s="5">
        <v>3384.0</v>
      </c>
      <c r="I11" s="5">
        <v>60.7</v>
      </c>
      <c r="J11" s="5">
        <v>793.4</v>
      </c>
      <c r="K11" s="5">
        <v>804.2</v>
      </c>
      <c r="L11" s="5">
        <v>1.6</v>
      </c>
      <c r="M11" s="5">
        <v>1.0</v>
      </c>
      <c r="N11" s="5">
        <v>4.0</v>
      </c>
      <c r="O11" s="3"/>
    </row>
    <row r="12">
      <c r="A12" s="1" t="s">
        <v>63</v>
      </c>
      <c r="B12" s="4"/>
      <c r="C12" s="4" t="s">
        <v>61</v>
      </c>
      <c r="D12" s="5">
        <v>40.9</v>
      </c>
      <c r="E12" s="5">
        <v>3454.0</v>
      </c>
      <c r="F12" s="5">
        <v>44.2</v>
      </c>
      <c r="G12" s="5">
        <v>162.3</v>
      </c>
      <c r="H12" s="5">
        <v>3354.0</v>
      </c>
      <c r="I12" s="5">
        <v>63.0</v>
      </c>
      <c r="J12" s="5">
        <v>583.0</v>
      </c>
      <c r="K12" s="5">
        <v>742.1</v>
      </c>
      <c r="L12" s="5">
        <v>2.1</v>
      </c>
      <c r="M12" s="5">
        <v>2.1</v>
      </c>
      <c r="N12" s="5">
        <v>4.1</v>
      </c>
      <c r="O12" s="3"/>
    </row>
    <row r="13">
      <c r="A13" s="12" t="s">
        <v>64</v>
      </c>
      <c r="B13" s="4"/>
      <c r="C13" s="4" t="s">
        <v>61</v>
      </c>
      <c r="D13" s="20">
        <f t="shared" ref="D13:N13" si="3">AVERAGE(D10:D12)</f>
        <v>41.63333333</v>
      </c>
      <c r="E13" s="20">
        <f t="shared" si="3"/>
        <v>3414.333333</v>
      </c>
      <c r="F13" s="20">
        <f t="shared" si="3"/>
        <v>38.33333333</v>
      </c>
      <c r="G13" s="20">
        <f t="shared" si="3"/>
        <v>146.3</v>
      </c>
      <c r="H13" s="20">
        <f t="shared" si="3"/>
        <v>3310</v>
      </c>
      <c r="I13" s="20">
        <f t="shared" si="3"/>
        <v>61.1</v>
      </c>
      <c r="J13" s="20">
        <f t="shared" si="3"/>
        <v>692.3</v>
      </c>
      <c r="K13" s="20">
        <f t="shared" si="3"/>
        <v>772.1666667</v>
      </c>
      <c r="L13" s="20">
        <f t="shared" si="3"/>
        <v>1.766666667</v>
      </c>
      <c r="M13" s="20">
        <f t="shared" si="3"/>
        <v>2.133333333</v>
      </c>
      <c r="N13" s="20">
        <f t="shared" si="3"/>
        <v>4.166666667</v>
      </c>
      <c r="O13" s="20"/>
    </row>
    <row r="16">
      <c r="D16" s="16">
        <f>max(D2:D13)</f>
        <v>85.5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3" width="22.5"/>
  </cols>
  <sheetData>
    <row r="1">
      <c r="A1" s="1" t="s">
        <v>0</v>
      </c>
      <c r="B1" s="2"/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P1" s="3"/>
    </row>
    <row r="2">
      <c r="A2" s="1" t="s">
        <v>65</v>
      </c>
      <c r="B2" s="4"/>
      <c r="C2" s="4" t="str">
        <f>IFERROR(__xludf.DUMMYFUNCTION("CONCATENATE(REGEXEXTRACT(A2,""[A-Za-z]+""),"" "",MID(A2,FIND(CHAR(160),SUBSTITUTE(A2,""_"",CHAR(160),2)) + 1,FIND(CHAR(160),SUBSTITUTE(A2,""_"",CHAR(160),3)) - 1 - (FIND(CHAR(160),SUBSTITUTE(A2,""_"",CHAR(160),2)))))"),"Unburned Soil")</f>
        <v>Unburned Soil</v>
      </c>
      <c r="D2" s="5">
        <v>39.0</v>
      </c>
      <c r="E2" s="5">
        <v>2905.0</v>
      </c>
      <c r="F2" s="5">
        <v>36.2</v>
      </c>
      <c r="G2" s="5">
        <v>422.8</v>
      </c>
      <c r="H2" s="5">
        <v>23310.0</v>
      </c>
      <c r="I2" s="5">
        <v>25.2</v>
      </c>
      <c r="J2" s="5">
        <v>17.8</v>
      </c>
      <c r="K2" s="5">
        <v>75.0</v>
      </c>
      <c r="L2" s="5">
        <v>1.3</v>
      </c>
      <c r="M2" s="5">
        <v>2.4</v>
      </c>
      <c r="N2" s="5">
        <v>3.2</v>
      </c>
      <c r="P2" s="3"/>
    </row>
    <row r="3">
      <c r="A3" s="1" t="s">
        <v>66</v>
      </c>
      <c r="B3" s="4"/>
      <c r="C3" s="4" t="str">
        <f>IFERROR(__xludf.DUMMYFUNCTION("CONCATENATE(REGEXEXTRACT(A3,""[A-Za-z]+""),"" "",MID(A3,FIND(CHAR(160),SUBSTITUTE(A3,""_"",CHAR(160),2)) + 1,FIND(CHAR(160),SUBSTITUTE(A3,""_"",CHAR(160),3)) - 1 - (FIND(CHAR(160),SUBSTITUTE(A3,""_"",CHAR(160),2)))))"),"Unburned Soil")</f>
        <v>Unburned Soil</v>
      </c>
      <c r="D3" s="5">
        <v>41.8</v>
      </c>
      <c r="E3" s="5">
        <v>3274.0</v>
      </c>
      <c r="F3" s="5">
        <v>31.5</v>
      </c>
      <c r="G3" s="5">
        <v>476.6</v>
      </c>
      <c r="H3" s="5">
        <v>26020.0</v>
      </c>
      <c r="I3" s="5">
        <v>27.1</v>
      </c>
      <c r="J3" s="5">
        <v>20.7</v>
      </c>
      <c r="K3" s="5">
        <v>90.7</v>
      </c>
      <c r="L3" s="5">
        <v>2.9</v>
      </c>
      <c r="M3" s="5">
        <v>3.0</v>
      </c>
      <c r="N3" s="5">
        <v>3.7</v>
      </c>
      <c r="P3" s="3"/>
    </row>
    <row r="4">
      <c r="A4" s="1" t="s">
        <v>67</v>
      </c>
      <c r="B4" s="4"/>
      <c r="C4" s="4" t="str">
        <f>IFERROR(__xludf.DUMMYFUNCTION("CONCATENATE(REGEXEXTRACT(A4,""[A-Za-z]+""),"" "",MID(A4,FIND(CHAR(160),SUBSTITUTE(A4,""_"",CHAR(160),2)) + 1,FIND(CHAR(160),SUBSTITUTE(A4,""_"",CHAR(160),3)) - 1 - (FIND(CHAR(160),SUBSTITUTE(A4,""_"",CHAR(160),2)))))"),"Unburned Soil")</f>
        <v>Unburned Soil</v>
      </c>
      <c r="D4" s="5">
        <v>37.6</v>
      </c>
      <c r="E4" s="5">
        <v>2958.0</v>
      </c>
      <c r="F4" s="5">
        <v>35.2</v>
      </c>
      <c r="G4" s="5">
        <v>436.2</v>
      </c>
      <c r="H4" s="5">
        <v>23900.0</v>
      </c>
      <c r="I4" s="5">
        <v>25.8</v>
      </c>
      <c r="J4" s="5">
        <v>15.8</v>
      </c>
      <c r="K4" s="5">
        <v>77.1</v>
      </c>
      <c r="L4" s="5">
        <v>4.3</v>
      </c>
      <c r="M4" s="5">
        <v>3.1</v>
      </c>
      <c r="N4" s="5">
        <v>3.2</v>
      </c>
      <c r="P4" s="3"/>
    </row>
    <row r="5">
      <c r="A5" s="9" t="s">
        <v>68</v>
      </c>
      <c r="B5" s="21"/>
      <c r="C5" s="21" t="str">
        <f>IFERROR(__xludf.DUMMYFUNCTION("CONCATENATE(REGEXEXTRACT(A5,""[A-Za-z]+""),"" "",MID(A5,FIND(CHAR(160),SUBSTITUTE(A5,""_"",CHAR(160),2)) + 1,FIND(CHAR(160),SUBSTITUTE(A5,""_"",CHAR(160),3)) - 1 - (FIND(CHAR(160),SUBSTITUTE(A5,""_"",CHAR(160),2)))))"),"Unburned Soil")</f>
        <v>Unburned Soil</v>
      </c>
      <c r="D5" s="10">
        <f t="shared" ref="D5:N5" si="1">AVERAGE(D2:D4)</f>
        <v>39.46666667</v>
      </c>
      <c r="E5" s="10">
        <f t="shared" si="1"/>
        <v>3045.666667</v>
      </c>
      <c r="F5" s="10">
        <f t="shared" si="1"/>
        <v>34.3</v>
      </c>
      <c r="G5" s="10">
        <f t="shared" si="1"/>
        <v>445.2</v>
      </c>
      <c r="H5" s="10">
        <f t="shared" si="1"/>
        <v>24410</v>
      </c>
      <c r="I5" s="10">
        <f t="shared" si="1"/>
        <v>26.03333333</v>
      </c>
      <c r="J5" s="10">
        <f t="shared" si="1"/>
        <v>18.1</v>
      </c>
      <c r="K5" s="10">
        <f t="shared" si="1"/>
        <v>80.93333333</v>
      </c>
      <c r="L5" s="10">
        <f t="shared" si="1"/>
        <v>2.833333333</v>
      </c>
      <c r="M5" s="10">
        <f t="shared" si="1"/>
        <v>2.833333333</v>
      </c>
      <c r="N5" s="10">
        <f t="shared" si="1"/>
        <v>3.366666667</v>
      </c>
      <c r="P5" s="11"/>
    </row>
    <row r="6">
      <c r="A6" s="1" t="s">
        <v>69</v>
      </c>
      <c r="B6" s="4"/>
      <c r="C6" s="4" t="str">
        <f>IFERROR(__xludf.DUMMYFUNCTION("CONCATENATE(REGEXEXTRACT(A6,""[A-Za-z]+""),"" "",MID(A6,FIND(CHAR(160),SUBSTITUTE(A6,""_"",CHAR(160),2)) + 1,FIND(CHAR(160),SUBSTITUTE(A6,""_"",CHAR(160),3)) - 1 - (FIND(CHAR(160),SUBSTITUTE(A6,""_"",CHAR(160),2)))))"),"Burned Soil")</f>
        <v>Burned Soil</v>
      </c>
      <c r="D6" s="5">
        <v>213.2</v>
      </c>
      <c r="E6" s="5">
        <v>12640.0</v>
      </c>
      <c r="F6" s="5">
        <v>71.8</v>
      </c>
      <c r="G6" s="5">
        <v>751.7</v>
      </c>
      <c r="H6" s="5">
        <v>29320.0</v>
      </c>
      <c r="I6" s="5">
        <v>48.8</v>
      </c>
      <c r="J6" s="5">
        <v>204.9</v>
      </c>
      <c r="K6" s="5">
        <v>1358.0</v>
      </c>
      <c r="L6" s="5">
        <v>13.5</v>
      </c>
      <c r="M6" s="5">
        <v>5.3</v>
      </c>
      <c r="N6" s="5">
        <v>3.6</v>
      </c>
      <c r="P6" s="3"/>
    </row>
    <row r="7">
      <c r="A7" s="1" t="s">
        <v>70</v>
      </c>
      <c r="B7" s="4"/>
      <c r="C7" s="4" t="str">
        <f>IFERROR(__xludf.DUMMYFUNCTION("CONCATENATE(REGEXEXTRACT(A7,""[A-Za-z]+""),"" "",MID(A7,FIND(CHAR(160),SUBSTITUTE(A7,""_"",CHAR(160),2)) + 1,FIND(CHAR(160),SUBSTITUTE(A7,""_"",CHAR(160),3)) - 1 - (FIND(CHAR(160),SUBSTITUTE(A7,""_"",CHAR(160),2)))))"),"Burned Soil")</f>
        <v>Burned Soil</v>
      </c>
      <c r="D7" s="5">
        <v>216.2</v>
      </c>
      <c r="E7" s="5">
        <v>12520.0</v>
      </c>
      <c r="F7" s="5">
        <v>70.6</v>
      </c>
      <c r="G7" s="5">
        <v>742.0</v>
      </c>
      <c r="H7" s="5">
        <v>29500.0</v>
      </c>
      <c r="I7" s="5">
        <v>50.7</v>
      </c>
      <c r="J7" s="5">
        <v>265.9</v>
      </c>
      <c r="K7" s="5">
        <v>1402.0</v>
      </c>
      <c r="L7" s="5">
        <v>12.1</v>
      </c>
      <c r="M7" s="5">
        <v>5.6</v>
      </c>
      <c r="N7" s="5">
        <v>3.6</v>
      </c>
      <c r="P7" s="3"/>
    </row>
    <row r="8">
      <c r="A8" s="2" t="s">
        <v>71</v>
      </c>
      <c r="B8" s="4"/>
      <c r="C8" s="4" t="str">
        <f>IFERROR(__xludf.DUMMYFUNCTION("CONCATENATE(REGEXEXTRACT(A8,""[A-Za-z]+""),"" "",MID(A8,FIND(CHAR(160),SUBSTITUTE(A8,""_"",CHAR(160),2)) + 1,FIND(CHAR(160),SUBSTITUTE(A8,""_"",CHAR(160),3)) - 1 - (FIND(CHAR(160),SUBSTITUTE(A8,""_"",CHAR(160),2)))))"),"Burned Soil")</f>
        <v>Burned Soil</v>
      </c>
      <c r="D8" s="5">
        <v>207.6</v>
      </c>
      <c r="E8" s="5">
        <v>12430.0</v>
      </c>
      <c r="F8" s="5">
        <v>69.2</v>
      </c>
      <c r="G8" s="5">
        <v>766.1</v>
      </c>
      <c r="H8" s="5">
        <v>29090.0</v>
      </c>
      <c r="I8" s="5">
        <v>49.2</v>
      </c>
      <c r="J8" s="5">
        <v>231.4</v>
      </c>
      <c r="K8" s="5">
        <v>1389.0</v>
      </c>
      <c r="L8" s="5">
        <v>12.7</v>
      </c>
      <c r="M8" s="5">
        <v>4.9</v>
      </c>
      <c r="N8" s="5">
        <v>3.3</v>
      </c>
      <c r="P8" s="3"/>
    </row>
    <row r="9">
      <c r="A9" s="9" t="s">
        <v>72</v>
      </c>
      <c r="B9" s="21"/>
      <c r="C9" s="21" t="str">
        <f>IFERROR(__xludf.DUMMYFUNCTION("CONCATENATE(REGEXEXTRACT(A9,""[A-Za-z]+""),"" "",MID(A9,FIND(CHAR(160),SUBSTITUTE(A9,""_"",CHAR(160),2)) + 1,FIND(CHAR(160),SUBSTITUTE(A9,""_"",CHAR(160),3)) - 1 - (FIND(CHAR(160),SUBSTITUTE(A9,""_"",CHAR(160),2)))))"),"Burned Soil")</f>
        <v>Burned Soil</v>
      </c>
      <c r="D9" s="22">
        <f t="shared" ref="D9:N9" si="2">AVERAGE(D6:D8)</f>
        <v>212.3333333</v>
      </c>
      <c r="E9" s="22">
        <f t="shared" si="2"/>
        <v>12530</v>
      </c>
      <c r="F9" s="22">
        <f t="shared" si="2"/>
        <v>70.53333333</v>
      </c>
      <c r="G9" s="22">
        <f t="shared" si="2"/>
        <v>753.2666667</v>
      </c>
      <c r="H9" s="22">
        <f t="shared" si="2"/>
        <v>29303.33333</v>
      </c>
      <c r="I9" s="22">
        <f t="shared" si="2"/>
        <v>49.56666667</v>
      </c>
      <c r="J9" s="22">
        <f t="shared" si="2"/>
        <v>234.0666667</v>
      </c>
      <c r="K9" s="22">
        <f t="shared" si="2"/>
        <v>1383</v>
      </c>
      <c r="L9" s="22">
        <f t="shared" si="2"/>
        <v>12.76666667</v>
      </c>
      <c r="M9" s="22">
        <f t="shared" si="2"/>
        <v>5.266666667</v>
      </c>
      <c r="N9" s="22">
        <f t="shared" si="2"/>
        <v>3.5</v>
      </c>
      <c r="P9" s="23"/>
    </row>
    <row r="10">
      <c r="A10" s="2" t="s">
        <v>69</v>
      </c>
      <c r="B10" s="5"/>
      <c r="C10" s="5" t="str">
        <f>IFERROR(__xludf.DUMMYFUNCTION("CONCATENATE(REGEXEXTRACT(A10,""[A-Za-z]+""),"" "",MID(A10,FIND(CHAR(160),SUBSTITUTE(A10,""_"",CHAR(160),2)) + 1,FIND(CHAR(160),SUBSTITUTE(A10,""_"",CHAR(160),3)) - 1 - (FIND(CHAR(160),SUBSTITUTE(A10,""_"",CHAR(160),2)))))"),"Burned Soil")</f>
        <v>Burned Soil</v>
      </c>
      <c r="D10" s="5">
        <v>128.5</v>
      </c>
      <c r="E10" s="5">
        <v>7775.0</v>
      </c>
      <c r="F10" s="5">
        <v>62.8</v>
      </c>
      <c r="G10" s="5">
        <v>629.5</v>
      </c>
      <c r="H10" s="5">
        <v>29340.0</v>
      </c>
      <c r="I10" s="5">
        <v>42.4</v>
      </c>
      <c r="J10" s="5">
        <v>219.9</v>
      </c>
      <c r="K10" s="5">
        <v>585.0</v>
      </c>
      <c r="L10" s="5">
        <v>7.2</v>
      </c>
      <c r="M10" s="5">
        <v>11.9</v>
      </c>
      <c r="N10" s="5">
        <v>2.2</v>
      </c>
      <c r="P10" s="3"/>
    </row>
    <row r="11">
      <c r="A11" s="1" t="s">
        <v>70</v>
      </c>
      <c r="B11" s="5"/>
      <c r="C11" s="5" t="str">
        <f>IFERROR(__xludf.DUMMYFUNCTION("CONCATENATE(REGEXEXTRACT(A11,""[A-Za-z]+""),"" "",MID(A11,FIND(CHAR(160),SUBSTITUTE(A11,""_"",CHAR(160),2)) + 1,FIND(CHAR(160),SUBSTITUTE(A11,""_"",CHAR(160),3)) - 1 - (FIND(CHAR(160),SUBSTITUTE(A11,""_"",CHAR(160),2)))))"),"Burned Soil")</f>
        <v>Burned Soil</v>
      </c>
      <c r="D11" s="5">
        <v>120.5</v>
      </c>
      <c r="E11" s="5">
        <v>7784.0</v>
      </c>
      <c r="F11" s="5">
        <v>64.2</v>
      </c>
      <c r="G11" s="5">
        <v>644.1</v>
      </c>
      <c r="H11" s="5">
        <v>27910.0</v>
      </c>
      <c r="I11" s="5">
        <v>38.9</v>
      </c>
      <c r="J11" s="5">
        <v>211.8</v>
      </c>
      <c r="K11" s="5">
        <v>569.9</v>
      </c>
      <c r="L11" s="5">
        <v>6.5</v>
      </c>
      <c r="M11" s="5">
        <v>4.5</v>
      </c>
      <c r="N11" s="5">
        <v>2.3</v>
      </c>
      <c r="P11" s="3"/>
    </row>
    <row r="12">
      <c r="A12" s="1" t="s">
        <v>71</v>
      </c>
      <c r="B12" s="5"/>
      <c r="C12" s="5" t="str">
        <f>IFERROR(__xludf.DUMMYFUNCTION("CONCATENATE(REGEXEXTRACT(A12,""[A-Za-z]+""),"" "",MID(A12,FIND(CHAR(160),SUBSTITUTE(A12,""_"",CHAR(160),2)) + 1,FIND(CHAR(160),SUBSTITUTE(A12,""_"",CHAR(160),3)) - 1 - (FIND(CHAR(160),SUBSTITUTE(A12,""_"",CHAR(160),2)))))"),"Burned Soil")</f>
        <v>Burned Soil</v>
      </c>
      <c r="D12" s="5">
        <v>116.2</v>
      </c>
      <c r="E12" s="5">
        <v>7480.0</v>
      </c>
      <c r="F12" s="5">
        <v>59.8</v>
      </c>
      <c r="G12" s="5">
        <v>646.1</v>
      </c>
      <c r="H12" s="5">
        <v>27580.0</v>
      </c>
      <c r="I12" s="5">
        <v>36.3</v>
      </c>
      <c r="J12" s="5">
        <v>276.6</v>
      </c>
      <c r="K12" s="5">
        <v>593.0</v>
      </c>
      <c r="L12" s="5">
        <v>6.1</v>
      </c>
      <c r="M12" s="5">
        <v>6.3</v>
      </c>
      <c r="N12" s="5">
        <v>2.2</v>
      </c>
      <c r="P12" s="3"/>
    </row>
    <row r="13">
      <c r="A13" s="1" t="s">
        <v>69</v>
      </c>
      <c r="B13" s="5"/>
      <c r="C13" s="5" t="str">
        <f>IFERROR(__xludf.DUMMYFUNCTION("CONCATENATE(REGEXEXTRACT(A13,""[A-Za-z]+""),"" "",MID(A13,FIND(CHAR(160),SUBSTITUTE(A13,""_"",CHAR(160),2)) + 1,FIND(CHAR(160),SUBSTITUTE(A13,""_"",CHAR(160),3)) - 1 - (FIND(CHAR(160),SUBSTITUTE(A13,""_"",CHAR(160),2)))))"),"Burned Soil")</f>
        <v>Burned Soil</v>
      </c>
      <c r="D13" s="5">
        <v>117.2</v>
      </c>
      <c r="E13" s="5">
        <v>7780.0</v>
      </c>
      <c r="F13" s="5">
        <v>62.5</v>
      </c>
      <c r="G13" s="5">
        <v>639.3</v>
      </c>
      <c r="H13" s="5">
        <v>27880.0</v>
      </c>
      <c r="I13" s="5">
        <v>38.0</v>
      </c>
      <c r="J13" s="5">
        <v>209.0</v>
      </c>
      <c r="K13" s="5">
        <v>570.4</v>
      </c>
      <c r="L13" s="5">
        <v>8.2</v>
      </c>
      <c r="M13" s="5">
        <v>12.7</v>
      </c>
      <c r="N13" s="5">
        <v>3.4</v>
      </c>
      <c r="P13" s="3"/>
    </row>
    <row r="14">
      <c r="A14" s="1" t="s">
        <v>70</v>
      </c>
      <c r="B14" s="5"/>
      <c r="C14" s="5" t="str">
        <f>IFERROR(__xludf.DUMMYFUNCTION("CONCATENATE(REGEXEXTRACT(A14,""[A-Za-z]+""),"" "",MID(A14,FIND(CHAR(160),SUBSTITUTE(A14,""_"",CHAR(160),2)) + 1,FIND(CHAR(160),SUBSTITUTE(A14,""_"",CHAR(160),3)) - 1 - (FIND(CHAR(160),SUBSTITUTE(A14,""_"",CHAR(160),2)))))"),"Burned Soil")</f>
        <v>Burned Soil</v>
      </c>
      <c r="D14" s="5">
        <v>117.0</v>
      </c>
      <c r="E14" s="5">
        <v>7560.0</v>
      </c>
      <c r="F14" s="5">
        <v>63.8</v>
      </c>
      <c r="G14" s="5">
        <v>628.2</v>
      </c>
      <c r="H14" s="5">
        <v>26920.0</v>
      </c>
      <c r="I14" s="5">
        <v>36.6</v>
      </c>
      <c r="J14" s="5">
        <v>200.0</v>
      </c>
      <c r="K14" s="5">
        <v>549.9</v>
      </c>
      <c r="L14" s="5">
        <v>6.5</v>
      </c>
      <c r="M14" s="5">
        <v>4.7</v>
      </c>
      <c r="N14" s="5">
        <v>4.0</v>
      </c>
      <c r="P14" s="3"/>
    </row>
    <row r="15">
      <c r="A15" s="1" t="s">
        <v>71</v>
      </c>
      <c r="B15" s="5"/>
      <c r="C15" s="5" t="str">
        <f>IFERROR(__xludf.DUMMYFUNCTION("CONCATENATE(REGEXEXTRACT(A15,""[A-Za-z]+""),"" "",MID(A15,FIND(CHAR(160),SUBSTITUTE(A15,""_"",CHAR(160),2)) + 1,FIND(CHAR(160),SUBSTITUTE(A15,""_"",CHAR(160),3)) - 1 - (FIND(CHAR(160),SUBSTITUTE(A15,""_"",CHAR(160),2)))))"),"Burned Soil")</f>
        <v>Burned Soil</v>
      </c>
      <c r="D15" s="5">
        <v>114.2</v>
      </c>
      <c r="E15" s="5">
        <v>7318.0</v>
      </c>
      <c r="F15" s="5">
        <v>58.5</v>
      </c>
      <c r="G15" s="5">
        <v>633.4</v>
      </c>
      <c r="H15" s="5">
        <v>26970.0</v>
      </c>
      <c r="I15" s="5">
        <v>38.2</v>
      </c>
      <c r="J15" s="5">
        <v>267.2</v>
      </c>
      <c r="K15" s="5">
        <v>580.1</v>
      </c>
      <c r="L15" s="5">
        <v>6.3</v>
      </c>
      <c r="M15" s="5">
        <v>9.0</v>
      </c>
      <c r="N15" s="5">
        <v>3.4</v>
      </c>
      <c r="P15" s="3"/>
    </row>
    <row r="16">
      <c r="A16" s="9" t="s">
        <v>72</v>
      </c>
      <c r="B16" s="10"/>
      <c r="C16" s="10" t="str">
        <f>IFERROR(__xludf.DUMMYFUNCTION("CONCATENATE(REGEXEXTRACT(A16,""[A-Za-z]+""),"" "",MID(A16,FIND(CHAR(160),SUBSTITUTE(A16,""_"",CHAR(160),2)) + 1,FIND(CHAR(160),SUBSTITUTE(A16,""_"",CHAR(160),3)) - 1 - (FIND(CHAR(160),SUBSTITUTE(A16,""_"",CHAR(160),2)))))"),"Burned Soil")</f>
        <v>Burned Soil</v>
      </c>
      <c r="D16" s="10">
        <f t="shared" ref="D16:N16" si="3">AVERAGE(D10:D15)</f>
        <v>118.9333333</v>
      </c>
      <c r="E16" s="10">
        <f t="shared" si="3"/>
        <v>7616.166667</v>
      </c>
      <c r="F16" s="10">
        <f t="shared" si="3"/>
        <v>61.93333333</v>
      </c>
      <c r="G16" s="10">
        <f t="shared" si="3"/>
        <v>636.7666667</v>
      </c>
      <c r="H16" s="10">
        <f t="shared" si="3"/>
        <v>27766.66667</v>
      </c>
      <c r="I16" s="10">
        <f t="shared" si="3"/>
        <v>38.4</v>
      </c>
      <c r="J16" s="10">
        <f t="shared" si="3"/>
        <v>230.75</v>
      </c>
      <c r="K16" s="10">
        <f t="shared" si="3"/>
        <v>574.7166667</v>
      </c>
      <c r="L16" s="10">
        <f t="shared" si="3"/>
        <v>6.8</v>
      </c>
      <c r="M16" s="10">
        <f t="shared" si="3"/>
        <v>8.183333333</v>
      </c>
      <c r="N16" s="10">
        <f t="shared" si="3"/>
        <v>2.916666667</v>
      </c>
      <c r="P16" s="11"/>
    </row>
    <row r="17">
      <c r="A17" s="1" t="s">
        <v>73</v>
      </c>
      <c r="B17" s="5"/>
      <c r="C17" s="5" t="str">
        <f>IFERROR(__xludf.DUMMYFUNCTION("CONCATENATE(REGEXEXTRACT(A17,""[A-Za-z]+""),"" "",MID(A17,FIND(CHAR(160),SUBSTITUTE(A17,""_"",CHAR(160),2)) + 1,FIND(CHAR(160),SUBSTITUTE(A17,""_"",CHAR(160),3)) - 1 - (FIND(CHAR(160),SUBSTITUTE(A17,""_"",CHAR(160),2)))))"),"Washing Machine")</f>
        <v>Washing Machine</v>
      </c>
      <c r="D17" s="5">
        <v>27.5</v>
      </c>
      <c r="E17" s="5">
        <v>8758.0</v>
      </c>
      <c r="F17" s="5">
        <v>21.0</v>
      </c>
      <c r="G17" s="5">
        <v>37.3</v>
      </c>
      <c r="H17" s="5">
        <v>1228.0</v>
      </c>
      <c r="I17" s="5">
        <v>19.0</v>
      </c>
      <c r="J17" s="5">
        <v>92.1</v>
      </c>
      <c r="K17" s="5">
        <v>2268.0</v>
      </c>
      <c r="L17" s="5">
        <v>2.1</v>
      </c>
      <c r="M17" s="5">
        <v>2.0</v>
      </c>
      <c r="N17" s="5">
        <v>2.4</v>
      </c>
      <c r="P17" s="3"/>
    </row>
    <row r="18">
      <c r="A18" s="1" t="s">
        <v>74</v>
      </c>
      <c r="B18" s="5"/>
      <c r="C18" s="5" t="str">
        <f>IFERROR(__xludf.DUMMYFUNCTION("CONCATENATE(REGEXEXTRACT(A18,""[A-Za-z]+""),"" "",MID(A18,FIND(CHAR(160),SUBSTITUTE(A18,""_"",CHAR(160),2)) + 1,FIND(CHAR(160),SUBSTITUTE(A18,""_"",CHAR(160),3)) - 1 - (FIND(CHAR(160),SUBSTITUTE(A18,""_"",CHAR(160),2)))))"),"Washing Machine")</f>
        <v>Washing Machine</v>
      </c>
      <c r="D18" s="5">
        <v>29.5</v>
      </c>
      <c r="E18" s="5">
        <v>9310.0</v>
      </c>
      <c r="F18" s="5">
        <v>23.0</v>
      </c>
      <c r="G18" s="5">
        <v>40.7</v>
      </c>
      <c r="H18" s="5">
        <v>1270.0</v>
      </c>
      <c r="I18" s="5">
        <v>19.6</v>
      </c>
      <c r="J18" s="5">
        <v>86.5</v>
      </c>
      <c r="K18" s="5">
        <v>2998.0</v>
      </c>
      <c r="L18" s="5">
        <v>1.4</v>
      </c>
      <c r="M18" s="5">
        <v>1.4</v>
      </c>
      <c r="N18" s="5">
        <v>1.8</v>
      </c>
      <c r="P18" s="3"/>
    </row>
    <row r="19">
      <c r="A19" s="1" t="s">
        <v>75</v>
      </c>
      <c r="B19" s="5"/>
      <c r="C19" s="5" t="str">
        <f>IFERROR(__xludf.DUMMYFUNCTION("CONCATENATE(REGEXEXTRACT(A19,""[A-Za-z]+""),"" "",MID(A19,FIND(CHAR(160),SUBSTITUTE(A19,""_"",CHAR(160),2)) + 1,FIND(CHAR(160),SUBSTITUTE(A19,""_"",CHAR(160),3)) - 1 - (FIND(CHAR(160),SUBSTITUTE(A19,""_"",CHAR(160),2)))))"),"Washing Machine")</f>
        <v>Washing Machine</v>
      </c>
      <c r="D19" s="5">
        <v>19.3</v>
      </c>
      <c r="E19" s="5">
        <v>8935.0</v>
      </c>
      <c r="F19" s="5">
        <v>22.4</v>
      </c>
      <c r="G19" s="5">
        <v>37.0</v>
      </c>
      <c r="H19" s="5">
        <v>1126.0</v>
      </c>
      <c r="I19" s="5">
        <v>19.2</v>
      </c>
      <c r="J19" s="5">
        <v>72.2</v>
      </c>
      <c r="K19" s="5">
        <v>2798.0</v>
      </c>
      <c r="L19" s="5">
        <v>3.0</v>
      </c>
      <c r="M19" s="5">
        <v>0.9</v>
      </c>
      <c r="N19" s="5">
        <v>0.9</v>
      </c>
      <c r="P19" s="3"/>
    </row>
    <row r="20">
      <c r="A20" s="1" t="s">
        <v>73</v>
      </c>
      <c r="B20" s="5"/>
      <c r="C20" s="5" t="str">
        <f>IFERROR(__xludf.DUMMYFUNCTION("CONCATENATE(REGEXEXTRACT(A20,""[A-Za-z]+""),"" "",MID(A20,FIND(CHAR(160),SUBSTITUTE(A20,""_"",CHAR(160),2)) + 1,FIND(CHAR(160),SUBSTITUTE(A20,""_"",CHAR(160),3)) - 1 - (FIND(CHAR(160),SUBSTITUTE(A20,""_"",CHAR(160),2)))))"),"Washing Machine")</f>
        <v>Washing Machine</v>
      </c>
      <c r="D20" s="5">
        <v>27.9</v>
      </c>
      <c r="E20" s="5">
        <v>8874.0</v>
      </c>
      <c r="F20" s="5">
        <v>21.1</v>
      </c>
      <c r="G20" s="5">
        <v>37.2</v>
      </c>
      <c r="H20" s="5">
        <v>1246.0</v>
      </c>
      <c r="I20" s="5">
        <v>19.3</v>
      </c>
      <c r="J20" s="5">
        <v>90.2</v>
      </c>
      <c r="K20" s="5">
        <v>2286.0</v>
      </c>
      <c r="L20" s="5">
        <v>2.6</v>
      </c>
      <c r="M20" s="5">
        <v>3.3</v>
      </c>
      <c r="N20" s="5">
        <v>3.9</v>
      </c>
      <c r="P20" s="3"/>
    </row>
    <row r="21">
      <c r="A21" s="1" t="s">
        <v>74</v>
      </c>
      <c r="B21" s="5"/>
      <c r="C21" s="5" t="str">
        <f>IFERROR(__xludf.DUMMYFUNCTION("CONCATENATE(REGEXEXTRACT(A21,""[A-Za-z]+""),"" "",MID(A21,FIND(CHAR(160),SUBSTITUTE(A21,""_"",CHAR(160),2)) + 1,FIND(CHAR(160),SUBSTITUTE(A21,""_"",CHAR(160),3)) - 1 - (FIND(CHAR(160),SUBSTITUTE(A21,""_"",CHAR(160),2)))))"),"Washing Machine")</f>
        <v>Washing Machine</v>
      </c>
      <c r="D21" s="5">
        <v>29.8</v>
      </c>
      <c r="E21" s="5">
        <v>9589.0</v>
      </c>
      <c r="F21" s="5">
        <v>23.8</v>
      </c>
      <c r="G21" s="5">
        <v>41.8</v>
      </c>
      <c r="H21" s="5">
        <v>1321.0</v>
      </c>
      <c r="I21" s="5">
        <v>20.6</v>
      </c>
      <c r="J21" s="5">
        <v>89.1</v>
      </c>
      <c r="K21" s="5">
        <v>3068.0</v>
      </c>
      <c r="L21" s="5">
        <v>1.6</v>
      </c>
      <c r="M21" s="5">
        <v>3.7</v>
      </c>
      <c r="N21" s="5">
        <v>3.5</v>
      </c>
      <c r="P21" s="3"/>
    </row>
    <row r="22">
      <c r="A22" s="1" t="s">
        <v>75</v>
      </c>
      <c r="B22" s="5"/>
      <c r="C22" s="5" t="str">
        <f>IFERROR(__xludf.DUMMYFUNCTION("CONCATENATE(REGEXEXTRACT(A22,""[A-Za-z]+""),"" "",MID(A22,FIND(CHAR(160),SUBSTITUTE(A22,""_"",CHAR(160),2)) + 1,FIND(CHAR(160),SUBSTITUTE(A22,""_"",CHAR(160),3)) - 1 - (FIND(CHAR(160),SUBSTITUTE(A22,""_"",CHAR(160),2)))))"),"Washing Machine")</f>
        <v>Washing Machine</v>
      </c>
      <c r="D22" s="5">
        <v>22.3</v>
      </c>
      <c r="E22" s="5">
        <v>9044.0</v>
      </c>
      <c r="F22" s="5">
        <v>22.8</v>
      </c>
      <c r="G22" s="5">
        <v>37.2</v>
      </c>
      <c r="H22" s="5">
        <v>1125.0</v>
      </c>
      <c r="I22" s="5">
        <v>20.4</v>
      </c>
      <c r="J22" s="5">
        <v>72.5</v>
      </c>
      <c r="K22" s="5">
        <v>2824.0</v>
      </c>
      <c r="L22" s="5">
        <v>2.4</v>
      </c>
      <c r="M22" s="5">
        <v>1.9</v>
      </c>
      <c r="N22" s="5">
        <v>3.7</v>
      </c>
      <c r="P22" s="3"/>
    </row>
    <row r="23">
      <c r="A23" s="9" t="s">
        <v>76</v>
      </c>
      <c r="B23" s="22"/>
      <c r="C23" s="22" t="str">
        <f>IFERROR(__xludf.DUMMYFUNCTION("CONCATENATE(REGEXEXTRACT(A23,""[A-Za-z]+""),"" "",MID(A23,FIND(CHAR(160),SUBSTITUTE(A23,""_"",CHAR(160),2)) + 1,FIND(CHAR(160),SUBSTITUTE(A23,""_"",CHAR(160),3)) - 1 - (FIND(CHAR(160),SUBSTITUTE(A23,""_"",CHAR(160),2)))))"),"Washing Machine")</f>
        <v>Washing Machine</v>
      </c>
      <c r="D23" s="22">
        <f t="shared" ref="D23:N23" si="4">AVERAGE(D17:D22)</f>
        <v>26.05</v>
      </c>
      <c r="E23" s="22">
        <f t="shared" si="4"/>
        <v>9085</v>
      </c>
      <c r="F23" s="22">
        <f t="shared" si="4"/>
        <v>22.35</v>
      </c>
      <c r="G23" s="22">
        <f t="shared" si="4"/>
        <v>38.53333333</v>
      </c>
      <c r="H23" s="22">
        <f t="shared" si="4"/>
        <v>1219.333333</v>
      </c>
      <c r="I23" s="22">
        <f t="shared" si="4"/>
        <v>19.68333333</v>
      </c>
      <c r="J23" s="22">
        <f t="shared" si="4"/>
        <v>83.76666667</v>
      </c>
      <c r="K23" s="22">
        <f t="shared" si="4"/>
        <v>2707</v>
      </c>
      <c r="L23" s="22">
        <f t="shared" si="4"/>
        <v>2.183333333</v>
      </c>
      <c r="M23" s="22">
        <f t="shared" si="4"/>
        <v>2.2</v>
      </c>
      <c r="N23" s="22">
        <f t="shared" si="4"/>
        <v>2.7</v>
      </c>
      <c r="P23" s="23"/>
    </row>
    <row r="24">
      <c r="A24" s="1" t="s">
        <v>77</v>
      </c>
      <c r="B24" s="5"/>
      <c r="C24" s="5" t="str">
        <f>IFERROR(__xludf.DUMMYFUNCTION("CONCATENATE(REGEXEXTRACT(A24,""[A-Za-z]+""),"" "",MID(A24,FIND(CHAR(160),SUBSTITUTE(A24,""_"",CHAR(160),2)) + 1,FIND(CHAR(160),SUBSTITUTE(A24,""_"",CHAR(160),3)) - 1 - (FIND(CHAR(160),SUBSTITUTE(A24,""_"",CHAR(160),2)))))"),"Restroom Debri")</f>
        <v>Restroom Debri</v>
      </c>
      <c r="D24" s="5">
        <v>21.0</v>
      </c>
      <c r="E24" s="5">
        <v>1563.0</v>
      </c>
      <c r="F24" s="5">
        <v>15.5</v>
      </c>
      <c r="G24" s="5">
        <v>211.2</v>
      </c>
      <c r="H24" s="5">
        <v>23790.0</v>
      </c>
      <c r="I24" s="5">
        <v>18.6</v>
      </c>
      <c r="J24" s="5">
        <v>28.5</v>
      </c>
      <c r="K24" s="5">
        <v>74.4</v>
      </c>
      <c r="L24" s="5">
        <v>2.4</v>
      </c>
      <c r="M24" s="5">
        <v>3.7</v>
      </c>
      <c r="N24" s="5">
        <v>3.3</v>
      </c>
      <c r="P24" s="3"/>
    </row>
    <row r="25">
      <c r="A25" s="1" t="s">
        <v>78</v>
      </c>
      <c r="B25" s="5"/>
      <c r="C25" s="5" t="str">
        <f>IFERROR(__xludf.DUMMYFUNCTION("CONCATENATE(REGEXEXTRACT(A25,""[A-Za-z]+""),"" "",MID(A25,FIND(CHAR(160),SUBSTITUTE(A25,""_"",CHAR(160),2)) + 1,FIND(CHAR(160),SUBSTITUTE(A25,""_"",CHAR(160),3)) - 1 - (FIND(CHAR(160),SUBSTITUTE(A25,""_"",CHAR(160),2)))))"),"Restroom Debri")</f>
        <v>Restroom Debri</v>
      </c>
      <c r="D25" s="5">
        <v>19.9</v>
      </c>
      <c r="E25" s="5">
        <v>1385.0</v>
      </c>
      <c r="F25" s="5">
        <v>14.2</v>
      </c>
      <c r="G25" s="5">
        <v>191.9</v>
      </c>
      <c r="H25" s="5">
        <v>21720.0</v>
      </c>
      <c r="I25" s="5">
        <v>19.8</v>
      </c>
      <c r="J25" s="5">
        <v>31.0</v>
      </c>
      <c r="K25" s="5">
        <v>63.3</v>
      </c>
      <c r="L25" s="5">
        <v>2.3</v>
      </c>
      <c r="M25" s="5">
        <v>2.4</v>
      </c>
      <c r="N25" s="5">
        <v>3.2</v>
      </c>
      <c r="P25" s="3"/>
    </row>
    <row r="26">
      <c r="A26" s="1" t="s">
        <v>79</v>
      </c>
      <c r="B26" s="5"/>
      <c r="C26" s="5" t="str">
        <f>IFERROR(__xludf.DUMMYFUNCTION("CONCATENATE(REGEXEXTRACT(A26,""[A-Za-z]+""),"" "",MID(A26,FIND(CHAR(160),SUBSTITUTE(A26,""_"",CHAR(160),2)) + 1,FIND(CHAR(160),SUBSTITUTE(A26,""_"",CHAR(160),3)) - 1 - (FIND(CHAR(160),SUBSTITUTE(A26,""_"",CHAR(160),2)))))"),"Restroom Debri")</f>
        <v>Restroom Debri</v>
      </c>
      <c r="D26" s="5">
        <v>19.4</v>
      </c>
      <c r="E26" s="5">
        <v>1479.0</v>
      </c>
      <c r="F26" s="5">
        <v>14.9</v>
      </c>
      <c r="G26" s="5">
        <v>208.5</v>
      </c>
      <c r="H26" s="5">
        <v>24260.0</v>
      </c>
      <c r="I26" s="5">
        <v>18.1</v>
      </c>
      <c r="J26" s="5">
        <v>38.9</v>
      </c>
      <c r="K26" s="5">
        <v>69.9</v>
      </c>
      <c r="L26" s="5">
        <v>4.4</v>
      </c>
      <c r="M26" s="5">
        <v>2.5</v>
      </c>
      <c r="N26" s="5">
        <v>3.6</v>
      </c>
      <c r="P26" s="3"/>
    </row>
    <row r="27">
      <c r="A27" s="9" t="s">
        <v>80</v>
      </c>
      <c r="B27" s="22"/>
      <c r="C27" s="22" t="str">
        <f>IFERROR(__xludf.DUMMYFUNCTION("CONCATENATE(REGEXEXTRACT(A27,""[A-Za-z]+""),"" "",MID(A27,FIND(CHAR(160),SUBSTITUTE(A27,""_"",CHAR(160),2)) + 1,FIND(CHAR(160),SUBSTITUTE(A27,""_"",CHAR(160),3)) - 1 - (FIND(CHAR(160),SUBSTITUTE(A27,""_"",CHAR(160),2)))))"),"Restroom Debri")</f>
        <v>Restroom Debri</v>
      </c>
      <c r="D27" s="22">
        <f t="shared" ref="D27:N27" si="5">AVERAGE(D24:D26)</f>
        <v>20.1</v>
      </c>
      <c r="E27" s="22">
        <f t="shared" si="5"/>
        <v>1475.666667</v>
      </c>
      <c r="F27" s="22">
        <f t="shared" si="5"/>
        <v>14.86666667</v>
      </c>
      <c r="G27" s="22">
        <f t="shared" si="5"/>
        <v>203.8666667</v>
      </c>
      <c r="H27" s="22">
        <f t="shared" si="5"/>
        <v>23256.66667</v>
      </c>
      <c r="I27" s="22">
        <f t="shared" si="5"/>
        <v>18.83333333</v>
      </c>
      <c r="J27" s="22">
        <f t="shared" si="5"/>
        <v>32.8</v>
      </c>
      <c r="K27" s="22">
        <f t="shared" si="5"/>
        <v>69.2</v>
      </c>
      <c r="L27" s="22">
        <f t="shared" si="5"/>
        <v>3.033333333</v>
      </c>
      <c r="M27" s="22">
        <f t="shared" si="5"/>
        <v>2.866666667</v>
      </c>
      <c r="N27" s="22">
        <f t="shared" si="5"/>
        <v>3.366666667</v>
      </c>
      <c r="P27" s="23"/>
    </row>
    <row r="28">
      <c r="A28" s="1" t="s">
        <v>81</v>
      </c>
      <c r="B28" s="5"/>
      <c r="C28" s="5" t="str">
        <f>IFERROR(__xludf.DUMMYFUNCTION("CONCATENATE(REGEXEXTRACT(A28,""[A-Za-z]+""),"" "",MID(A28,FIND(CHAR(160),SUBSTITUTE(A28,""_"",CHAR(160),2)) + 1,FIND(CHAR(160),SUBSTITUTE(A28,""_"",CHAR(160),3)) - 1 - (FIND(CHAR(160),SUBSTITUTE(A28,""_"",CHAR(160),2)))))"),"Wall Water")</f>
        <v>Wall Water</v>
      </c>
      <c r="D28" s="5">
        <v>14.4</v>
      </c>
      <c r="E28" s="5">
        <v>25630.0</v>
      </c>
      <c r="F28" s="5">
        <v>7.2</v>
      </c>
      <c r="G28" s="5">
        <v>13.8</v>
      </c>
      <c r="H28" s="5">
        <v>284.3</v>
      </c>
      <c r="I28" s="5">
        <v>18.1</v>
      </c>
      <c r="J28" s="5">
        <v>13.0</v>
      </c>
      <c r="K28" s="5">
        <v>257.5</v>
      </c>
      <c r="L28" s="1" t="s">
        <v>48</v>
      </c>
      <c r="M28" s="5">
        <v>5.0</v>
      </c>
      <c r="N28" s="5">
        <v>2.9</v>
      </c>
      <c r="P28" s="3"/>
    </row>
    <row r="29">
      <c r="A29" s="1" t="s">
        <v>82</v>
      </c>
      <c r="B29" s="5"/>
      <c r="C29" s="5" t="str">
        <f>IFERROR(__xludf.DUMMYFUNCTION("CONCATENATE(REGEXEXTRACT(A29,""[A-Za-z]+""),"" "",MID(A29,FIND(CHAR(160),SUBSTITUTE(A29,""_"",CHAR(160),2)) + 1,FIND(CHAR(160),SUBSTITUTE(A29,""_"",CHAR(160),3)) - 1 - (FIND(CHAR(160),SUBSTITUTE(A29,""_"",CHAR(160),2)))))"),"Wall Water")</f>
        <v>Wall Water</v>
      </c>
      <c r="D29" s="5">
        <v>15.1</v>
      </c>
      <c r="E29" s="5">
        <v>27420.0</v>
      </c>
      <c r="F29" s="5">
        <v>7.7</v>
      </c>
      <c r="G29" s="5">
        <v>21.5</v>
      </c>
      <c r="H29" s="5">
        <v>300.3</v>
      </c>
      <c r="I29" s="5">
        <v>21.9</v>
      </c>
      <c r="J29" s="5">
        <v>12.1</v>
      </c>
      <c r="K29" s="5">
        <v>281.8</v>
      </c>
      <c r="L29" s="1" t="s">
        <v>48</v>
      </c>
      <c r="M29" s="5">
        <v>4.9</v>
      </c>
      <c r="N29" s="5">
        <v>3.3</v>
      </c>
      <c r="P29" s="3"/>
    </row>
    <row r="30">
      <c r="A30" s="1" t="s">
        <v>83</v>
      </c>
      <c r="B30" s="5"/>
      <c r="C30" s="5" t="str">
        <f>IFERROR(__xludf.DUMMYFUNCTION("CONCATENATE(REGEXEXTRACT(A30,""[A-Za-z]+""),"" "",MID(A30,FIND(CHAR(160),SUBSTITUTE(A30,""_"",CHAR(160),2)) + 1,FIND(CHAR(160),SUBSTITUTE(A30,""_"",CHAR(160),3)) - 1 - (FIND(CHAR(160),SUBSTITUTE(A30,""_"",CHAR(160),2)))))"),"Wall Water")</f>
        <v>Wall Water</v>
      </c>
      <c r="D30" s="5">
        <v>16.4</v>
      </c>
      <c r="E30" s="5">
        <v>30160.0</v>
      </c>
      <c r="F30" s="5">
        <v>8.7</v>
      </c>
      <c r="G30" s="5">
        <v>24.0</v>
      </c>
      <c r="H30" s="5">
        <v>333.2</v>
      </c>
      <c r="I30" s="5">
        <v>22.0</v>
      </c>
      <c r="J30" s="5">
        <v>13.2</v>
      </c>
      <c r="K30" s="5">
        <v>307.4</v>
      </c>
      <c r="L30" s="1" t="s">
        <v>84</v>
      </c>
      <c r="M30" s="5">
        <v>4.6</v>
      </c>
      <c r="N30" s="5">
        <v>3.3</v>
      </c>
      <c r="P30" s="3"/>
    </row>
    <row r="31">
      <c r="A31" s="9" t="s">
        <v>85</v>
      </c>
      <c r="B31" s="10"/>
      <c r="C31" s="10" t="str">
        <f>IFERROR(__xludf.DUMMYFUNCTION("CONCATENATE(REGEXEXTRACT(A31,""[A-Za-z]+""),"" "",MID(A31,FIND(CHAR(160),SUBSTITUTE(A31,""_"",CHAR(160),2)) + 1,FIND(CHAR(160),SUBSTITUTE(A31,""_"",CHAR(160),3)) - 1 - (FIND(CHAR(160),SUBSTITUTE(A31,""_"",CHAR(160),2)))))"),"Wall Water")</f>
        <v>Wall Water</v>
      </c>
      <c r="D31" s="22">
        <f t="shared" ref="D31:N31" si="6">AVERAGE(D28:D30)</f>
        <v>15.3</v>
      </c>
      <c r="E31" s="22">
        <f t="shared" si="6"/>
        <v>27736.66667</v>
      </c>
      <c r="F31" s="22">
        <f t="shared" si="6"/>
        <v>7.866666667</v>
      </c>
      <c r="G31" s="22">
        <f t="shared" si="6"/>
        <v>19.76666667</v>
      </c>
      <c r="H31" s="22">
        <f t="shared" si="6"/>
        <v>305.9333333</v>
      </c>
      <c r="I31" s="22">
        <f t="shared" si="6"/>
        <v>20.66666667</v>
      </c>
      <c r="J31" s="22">
        <f t="shared" si="6"/>
        <v>12.76666667</v>
      </c>
      <c r="K31" s="22">
        <f t="shared" si="6"/>
        <v>282.2333333</v>
      </c>
      <c r="L31" s="22" t="str">
        <f t="shared" si="6"/>
        <v>#DIV/0!</v>
      </c>
      <c r="M31" s="22">
        <f t="shared" si="6"/>
        <v>4.833333333</v>
      </c>
      <c r="N31" s="22">
        <f t="shared" si="6"/>
        <v>3.166666667</v>
      </c>
      <c r="P31" s="23"/>
    </row>
    <row r="35">
      <c r="A35" s="24" t="s">
        <v>86</v>
      </c>
    </row>
    <row r="36">
      <c r="A36" s="1" t="s">
        <v>87</v>
      </c>
      <c r="B36" s="3"/>
      <c r="C36" s="1">
        <v>73.0</v>
      </c>
      <c r="D36" s="1">
        <v>3044.0</v>
      </c>
      <c r="E36" s="1">
        <v>48.1</v>
      </c>
      <c r="F36" s="1">
        <v>429.8</v>
      </c>
      <c r="G36" s="1">
        <v>24400.0</v>
      </c>
      <c r="H36" s="1">
        <v>31.7</v>
      </c>
      <c r="I36" s="1">
        <v>30.9</v>
      </c>
      <c r="J36" s="1">
        <v>163.2</v>
      </c>
      <c r="K36" s="1">
        <v>2.1</v>
      </c>
      <c r="L36" s="1">
        <v>3.7</v>
      </c>
      <c r="M36" s="1">
        <v>3.0</v>
      </c>
      <c r="N36" s="1">
        <v>73.0</v>
      </c>
      <c r="O36" s="3"/>
    </row>
    <row r="37">
      <c r="A37" s="1" t="s">
        <v>88</v>
      </c>
      <c r="B37" s="3"/>
      <c r="C37" s="1">
        <v>76.6</v>
      </c>
      <c r="D37" s="1">
        <v>3031.0</v>
      </c>
      <c r="E37" s="1">
        <v>46.6</v>
      </c>
      <c r="F37" s="1">
        <v>405.7</v>
      </c>
      <c r="G37" s="1">
        <v>25080.0</v>
      </c>
      <c r="H37" s="1">
        <v>31.7</v>
      </c>
      <c r="I37" s="1">
        <v>27.4</v>
      </c>
      <c r="J37" s="1">
        <v>157.5</v>
      </c>
      <c r="K37" s="1">
        <v>1.0</v>
      </c>
      <c r="L37" s="1">
        <v>3.3</v>
      </c>
      <c r="M37" s="1">
        <v>3.3</v>
      </c>
      <c r="N37" s="1">
        <v>76.6</v>
      </c>
      <c r="O37" s="3"/>
    </row>
    <row r="38">
      <c r="A38" s="1" t="s">
        <v>89</v>
      </c>
      <c r="B38" s="3"/>
      <c r="C38" s="1">
        <v>68.0</v>
      </c>
      <c r="D38" s="1">
        <v>3003.0</v>
      </c>
      <c r="E38" s="1">
        <v>47.1</v>
      </c>
      <c r="F38" s="1">
        <v>400.3</v>
      </c>
      <c r="G38" s="1">
        <v>23080.0</v>
      </c>
      <c r="H38" s="1">
        <v>27.8</v>
      </c>
      <c r="I38" s="1">
        <v>23.6</v>
      </c>
      <c r="J38" s="1">
        <v>149.8</v>
      </c>
      <c r="K38" s="1">
        <v>4.0</v>
      </c>
      <c r="L38" s="1">
        <v>3.8</v>
      </c>
      <c r="M38" s="1">
        <v>3.7</v>
      </c>
      <c r="N38" s="1">
        <v>68.0</v>
      </c>
      <c r="O38" s="3"/>
    </row>
    <row r="39">
      <c r="A39" s="1"/>
      <c r="B39" s="3"/>
      <c r="C39" s="1">
        <f t="shared" ref="C39:N39" si="7">AVERAGE(C36:C38)</f>
        <v>72.53333333</v>
      </c>
      <c r="D39" s="1">
        <f t="shared" si="7"/>
        <v>3026</v>
      </c>
      <c r="E39" s="1">
        <f t="shared" si="7"/>
        <v>47.26666667</v>
      </c>
      <c r="F39" s="1">
        <f t="shared" si="7"/>
        <v>411.9333333</v>
      </c>
      <c r="G39" s="1">
        <f t="shared" si="7"/>
        <v>24186.66667</v>
      </c>
      <c r="H39" s="1">
        <f t="shared" si="7"/>
        <v>30.4</v>
      </c>
      <c r="I39" s="1">
        <f t="shared" si="7"/>
        <v>27.3</v>
      </c>
      <c r="J39" s="1">
        <f t="shared" si="7"/>
        <v>156.8333333</v>
      </c>
      <c r="K39" s="1">
        <f t="shared" si="7"/>
        <v>2.366666667</v>
      </c>
      <c r="L39" s="1">
        <f t="shared" si="7"/>
        <v>3.6</v>
      </c>
      <c r="M39" s="1">
        <f t="shared" si="7"/>
        <v>3.333333333</v>
      </c>
      <c r="N39" s="1">
        <f t="shared" si="7"/>
        <v>72.53333333</v>
      </c>
      <c r="O39" s="3"/>
    </row>
    <row r="40">
      <c r="A40" s="1" t="s">
        <v>90</v>
      </c>
      <c r="B40" s="3"/>
      <c r="C40" s="1">
        <v>112.5</v>
      </c>
      <c r="D40" s="1">
        <v>6200.0</v>
      </c>
      <c r="E40" s="1">
        <v>69.3</v>
      </c>
      <c r="F40" s="1">
        <v>623.4</v>
      </c>
      <c r="G40" s="1">
        <v>27670.0</v>
      </c>
      <c r="H40" s="1">
        <v>40.8</v>
      </c>
      <c r="I40" s="1">
        <v>73.4</v>
      </c>
      <c r="J40" s="1">
        <v>491.0</v>
      </c>
      <c r="K40" s="1">
        <v>6.2</v>
      </c>
      <c r="L40" s="1">
        <v>7.7</v>
      </c>
      <c r="M40" s="1">
        <v>4.7</v>
      </c>
      <c r="N40" s="1">
        <v>112.5</v>
      </c>
      <c r="O40" s="3"/>
    </row>
    <row r="41">
      <c r="A41" s="1" t="s">
        <v>91</v>
      </c>
      <c r="B41" s="3"/>
      <c r="C41" s="1">
        <v>109.5</v>
      </c>
      <c r="D41" s="1">
        <v>6144.0</v>
      </c>
      <c r="E41" s="1">
        <v>66.9</v>
      </c>
      <c r="F41" s="1">
        <v>618.3</v>
      </c>
      <c r="G41" s="1">
        <v>27890.0</v>
      </c>
      <c r="H41" s="1">
        <v>39.4</v>
      </c>
      <c r="I41" s="1">
        <v>80.3</v>
      </c>
      <c r="J41" s="1">
        <v>466.6</v>
      </c>
      <c r="K41" s="1">
        <v>6.1</v>
      </c>
      <c r="L41" s="1">
        <v>11.7</v>
      </c>
      <c r="M41" s="1">
        <v>4.2</v>
      </c>
      <c r="N41" s="1">
        <v>109.5</v>
      </c>
      <c r="O41" s="3"/>
    </row>
    <row r="42">
      <c r="A42" s="1" t="s">
        <v>92</v>
      </c>
      <c r="B42" s="3"/>
      <c r="C42" s="1">
        <v>110.3</v>
      </c>
      <c r="D42" s="1">
        <v>6158.0</v>
      </c>
      <c r="E42" s="1">
        <v>67.9</v>
      </c>
      <c r="F42" s="1">
        <v>608.2</v>
      </c>
      <c r="G42" s="1">
        <v>27550.0</v>
      </c>
      <c r="H42" s="1">
        <v>38.8</v>
      </c>
      <c r="I42" s="1">
        <v>71.9</v>
      </c>
      <c r="J42" s="1">
        <v>471.1</v>
      </c>
      <c r="K42" s="1">
        <v>6.0</v>
      </c>
      <c r="L42" s="1">
        <v>8.6</v>
      </c>
      <c r="M42" s="1">
        <v>5.2</v>
      </c>
      <c r="N42" s="1">
        <v>110.3</v>
      </c>
      <c r="O42" s="3"/>
    </row>
    <row r="43">
      <c r="A43" s="1"/>
      <c r="B43" s="3"/>
      <c r="C43" s="1">
        <f t="shared" ref="C43:N43" si="8">AVERAGE(C40:C42)</f>
        <v>110.7666667</v>
      </c>
      <c r="D43" s="1">
        <f t="shared" si="8"/>
        <v>6167.333333</v>
      </c>
      <c r="E43" s="1">
        <f t="shared" si="8"/>
        <v>68.03333333</v>
      </c>
      <c r="F43" s="1">
        <f t="shared" si="8"/>
        <v>616.6333333</v>
      </c>
      <c r="G43" s="1">
        <f t="shared" si="8"/>
        <v>27703.33333</v>
      </c>
      <c r="H43" s="1">
        <f t="shared" si="8"/>
        <v>39.66666667</v>
      </c>
      <c r="I43" s="1">
        <f t="shared" si="8"/>
        <v>75.2</v>
      </c>
      <c r="J43" s="1">
        <f t="shared" si="8"/>
        <v>476.2333333</v>
      </c>
      <c r="K43" s="1">
        <f t="shared" si="8"/>
        <v>6.1</v>
      </c>
      <c r="L43" s="1">
        <f t="shared" si="8"/>
        <v>9.333333333</v>
      </c>
      <c r="M43" s="1">
        <f t="shared" si="8"/>
        <v>4.7</v>
      </c>
      <c r="N43" s="1">
        <f t="shared" si="8"/>
        <v>110.7666667</v>
      </c>
      <c r="O43" s="3"/>
    </row>
    <row r="44">
      <c r="A44" s="1" t="s">
        <v>93</v>
      </c>
      <c r="B44" s="3"/>
      <c r="C44" s="1">
        <v>54.1</v>
      </c>
      <c r="D44" s="1">
        <v>4011.0</v>
      </c>
      <c r="E44" s="1">
        <v>107.3</v>
      </c>
      <c r="F44" s="1">
        <v>374.3</v>
      </c>
      <c r="G44" s="1">
        <v>19040.0</v>
      </c>
      <c r="H44" s="1">
        <v>47.5</v>
      </c>
      <c r="I44" s="1">
        <v>366.8</v>
      </c>
      <c r="J44" s="1">
        <v>641.5</v>
      </c>
      <c r="K44" s="1">
        <v>5.7</v>
      </c>
      <c r="L44" s="1">
        <v>6.9</v>
      </c>
      <c r="M44" s="1">
        <v>4.0</v>
      </c>
      <c r="N44" s="1">
        <v>54.1</v>
      </c>
      <c r="O44" s="3"/>
    </row>
    <row r="45">
      <c r="A45" s="1" t="s">
        <v>94</v>
      </c>
      <c r="B45" s="3"/>
      <c r="C45" s="1">
        <v>51.5</v>
      </c>
      <c r="D45" s="1">
        <v>4138.0</v>
      </c>
      <c r="E45" s="1">
        <v>99.3</v>
      </c>
      <c r="F45" s="1">
        <v>384.0</v>
      </c>
      <c r="G45" s="1">
        <v>19610.0</v>
      </c>
      <c r="H45" s="1">
        <v>48.9</v>
      </c>
      <c r="I45" s="1">
        <v>237.9</v>
      </c>
      <c r="J45" s="1">
        <v>627.2</v>
      </c>
      <c r="K45" s="1">
        <v>6.3</v>
      </c>
      <c r="L45" s="1">
        <v>5.6</v>
      </c>
      <c r="M45" s="1">
        <v>4.1</v>
      </c>
      <c r="N45" s="1">
        <v>51.5</v>
      </c>
      <c r="O45" s="3"/>
    </row>
    <row r="46">
      <c r="A46" s="1" t="s">
        <v>95</v>
      </c>
      <c r="B46" s="3"/>
      <c r="C46" s="1">
        <v>52.9</v>
      </c>
      <c r="D46" s="1">
        <v>3992.0</v>
      </c>
      <c r="E46" s="1">
        <v>127.7</v>
      </c>
      <c r="F46" s="1">
        <v>371.4</v>
      </c>
      <c r="G46" s="1">
        <v>20110.0</v>
      </c>
      <c r="H46" s="1">
        <v>50.2</v>
      </c>
      <c r="I46" s="1">
        <v>262.0</v>
      </c>
      <c r="J46" s="1">
        <v>635.8</v>
      </c>
      <c r="K46" s="1">
        <v>5.9</v>
      </c>
      <c r="L46" s="1">
        <v>4.4</v>
      </c>
      <c r="M46" s="1">
        <v>3.8</v>
      </c>
      <c r="N46" s="1">
        <v>52.9</v>
      </c>
      <c r="O46" s="3"/>
    </row>
    <row r="47">
      <c r="A47" s="1"/>
      <c r="B47" s="3"/>
      <c r="C47" s="1">
        <f t="shared" ref="C47:N47" si="9">AVERAGE(C44:C46)</f>
        <v>52.83333333</v>
      </c>
      <c r="D47" s="1">
        <f t="shared" si="9"/>
        <v>4047</v>
      </c>
      <c r="E47" s="1">
        <f t="shared" si="9"/>
        <v>111.4333333</v>
      </c>
      <c r="F47" s="1">
        <f t="shared" si="9"/>
        <v>376.5666667</v>
      </c>
      <c r="G47" s="1">
        <f t="shared" si="9"/>
        <v>19586.66667</v>
      </c>
      <c r="H47" s="1">
        <f t="shared" si="9"/>
        <v>48.86666667</v>
      </c>
      <c r="I47" s="1">
        <f t="shared" si="9"/>
        <v>288.9</v>
      </c>
      <c r="J47" s="1">
        <f t="shared" si="9"/>
        <v>634.8333333</v>
      </c>
      <c r="K47" s="1">
        <f t="shared" si="9"/>
        <v>5.966666667</v>
      </c>
      <c r="L47" s="1">
        <f t="shared" si="9"/>
        <v>5.633333333</v>
      </c>
      <c r="M47" s="1">
        <f t="shared" si="9"/>
        <v>3.966666667</v>
      </c>
      <c r="N47" s="1">
        <f t="shared" si="9"/>
        <v>52.83333333</v>
      </c>
      <c r="O47" s="3"/>
    </row>
    <row r="48">
      <c r="A48" s="1" t="s">
        <v>96</v>
      </c>
      <c r="B48" s="3"/>
      <c r="C48" s="1">
        <v>99.3</v>
      </c>
      <c r="D48" s="1">
        <v>7482.0</v>
      </c>
      <c r="E48" s="1">
        <v>99.6</v>
      </c>
      <c r="F48" s="1">
        <v>370.7</v>
      </c>
      <c r="G48" s="1">
        <v>16590.0</v>
      </c>
      <c r="H48" s="1">
        <v>43.0</v>
      </c>
      <c r="I48" s="1">
        <v>323.9</v>
      </c>
      <c r="J48" s="1">
        <v>797.9</v>
      </c>
      <c r="K48" s="1">
        <v>8.4</v>
      </c>
      <c r="L48" s="1">
        <v>6.2</v>
      </c>
      <c r="M48" s="1">
        <v>3.9</v>
      </c>
      <c r="N48" s="1">
        <v>99.3</v>
      </c>
      <c r="O48" s="3"/>
    </row>
    <row r="49">
      <c r="A49" s="1" t="s">
        <v>97</v>
      </c>
      <c r="B49" s="3"/>
      <c r="C49" s="1">
        <v>113.5</v>
      </c>
      <c r="D49" s="1">
        <v>7753.0</v>
      </c>
      <c r="E49" s="1">
        <v>92.7</v>
      </c>
      <c r="F49" s="1">
        <v>382.2</v>
      </c>
      <c r="G49" s="1">
        <v>15400.0</v>
      </c>
      <c r="H49" s="1">
        <v>66.6</v>
      </c>
      <c r="I49" s="1">
        <v>542.0</v>
      </c>
      <c r="J49" s="1">
        <v>1018.0</v>
      </c>
      <c r="K49" s="1">
        <v>9.6</v>
      </c>
      <c r="L49" s="1">
        <v>6.4</v>
      </c>
      <c r="M49" s="1">
        <v>4.1</v>
      </c>
      <c r="N49" s="1">
        <v>113.5</v>
      </c>
      <c r="O49" s="3"/>
    </row>
    <row r="50">
      <c r="A50" s="1" t="s">
        <v>98</v>
      </c>
      <c r="B50" s="3"/>
      <c r="C50" s="1">
        <v>105.7</v>
      </c>
      <c r="D50" s="1">
        <v>8158.0</v>
      </c>
      <c r="E50" s="1">
        <v>97.5</v>
      </c>
      <c r="F50" s="1">
        <v>389.3</v>
      </c>
      <c r="G50" s="1">
        <v>16040.0</v>
      </c>
      <c r="H50" s="1">
        <v>44.0</v>
      </c>
      <c r="I50" s="1">
        <v>910.9</v>
      </c>
      <c r="J50" s="1">
        <v>929.9</v>
      </c>
      <c r="K50" s="1">
        <v>9.1</v>
      </c>
      <c r="L50" s="1">
        <v>19.6</v>
      </c>
      <c r="M50" s="1">
        <v>3.9</v>
      </c>
      <c r="N50" s="1">
        <v>105.7</v>
      </c>
      <c r="O50" s="3"/>
    </row>
    <row r="51">
      <c r="C51" s="1">
        <f t="shared" ref="C51:N51" si="10">AVERAGE(C48:C50)</f>
        <v>106.1666667</v>
      </c>
      <c r="D51" s="1">
        <f t="shared" si="10"/>
        <v>7797.666667</v>
      </c>
      <c r="E51" s="1">
        <f t="shared" si="10"/>
        <v>96.6</v>
      </c>
      <c r="F51" s="1">
        <f t="shared" si="10"/>
        <v>380.7333333</v>
      </c>
      <c r="G51" s="1">
        <f t="shared" si="10"/>
        <v>16010</v>
      </c>
      <c r="H51" s="1">
        <f t="shared" si="10"/>
        <v>51.2</v>
      </c>
      <c r="I51" s="1">
        <f t="shared" si="10"/>
        <v>592.2666667</v>
      </c>
      <c r="J51" s="1">
        <f t="shared" si="10"/>
        <v>915.2666667</v>
      </c>
      <c r="K51" s="1">
        <f t="shared" si="10"/>
        <v>9.033333333</v>
      </c>
      <c r="L51" s="1">
        <f t="shared" si="10"/>
        <v>10.73333333</v>
      </c>
      <c r="M51" s="1">
        <f t="shared" si="10"/>
        <v>3.966666667</v>
      </c>
      <c r="N51" s="1">
        <f t="shared" si="10"/>
        <v>106.1666667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6.0"/>
  </cols>
  <sheetData>
    <row r="1">
      <c r="A1" s="1" t="s">
        <v>0</v>
      </c>
      <c r="B1" s="1"/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3"/>
    </row>
    <row r="2">
      <c r="A2" s="1" t="s">
        <v>111</v>
      </c>
      <c r="B2" s="1"/>
      <c r="C2" s="1" t="s">
        <v>112</v>
      </c>
      <c r="D2" s="1" t="s">
        <v>112</v>
      </c>
      <c r="E2" s="1" t="s">
        <v>112</v>
      </c>
      <c r="F2" s="1" t="s">
        <v>112</v>
      </c>
      <c r="G2" s="1" t="s">
        <v>112</v>
      </c>
      <c r="H2" s="1" t="s">
        <v>112</v>
      </c>
      <c r="I2" s="1" t="s">
        <v>112</v>
      </c>
      <c r="J2" s="1" t="s">
        <v>112</v>
      </c>
      <c r="K2" s="1" t="s">
        <v>112</v>
      </c>
      <c r="L2" s="1" t="s">
        <v>112</v>
      </c>
      <c r="M2" s="1" t="s">
        <v>112</v>
      </c>
      <c r="N2" s="1" t="s">
        <v>112</v>
      </c>
      <c r="O2" s="3"/>
    </row>
    <row r="3">
      <c r="A3" s="1" t="s">
        <v>113</v>
      </c>
      <c r="B3" s="1"/>
      <c r="C3" s="1">
        <v>309.3</v>
      </c>
      <c r="D3" s="1">
        <v>1822.0</v>
      </c>
      <c r="E3" s="1">
        <v>185.8</v>
      </c>
      <c r="F3" s="1">
        <v>584.4</v>
      </c>
      <c r="G3" s="1">
        <v>12090.0</v>
      </c>
      <c r="H3" s="1">
        <v>53.2</v>
      </c>
      <c r="I3" s="1">
        <v>790.1</v>
      </c>
      <c r="J3" s="1">
        <v>235.7</v>
      </c>
      <c r="K3" s="1">
        <v>2.6</v>
      </c>
      <c r="L3" s="1">
        <v>2.1</v>
      </c>
      <c r="M3" s="1">
        <v>3.0</v>
      </c>
      <c r="N3" s="2">
        <v>3.0</v>
      </c>
      <c r="O3" s="3"/>
    </row>
    <row r="4">
      <c r="A4" s="1" t="s">
        <v>114</v>
      </c>
      <c r="B4" s="1"/>
      <c r="C4" s="1">
        <v>312.1</v>
      </c>
      <c r="D4" s="1">
        <v>1879.0</v>
      </c>
      <c r="E4" s="1">
        <v>185.2</v>
      </c>
      <c r="F4" s="1">
        <v>601.8</v>
      </c>
      <c r="G4" s="1">
        <v>12740.0</v>
      </c>
      <c r="H4" s="1">
        <v>54.1</v>
      </c>
      <c r="I4" s="1">
        <v>647.1</v>
      </c>
      <c r="J4" s="1">
        <v>228.7</v>
      </c>
      <c r="K4" s="1">
        <v>1.2</v>
      </c>
      <c r="L4" s="1">
        <v>2.8</v>
      </c>
      <c r="M4" s="1">
        <v>2.8</v>
      </c>
      <c r="N4" s="2">
        <v>3.0</v>
      </c>
      <c r="O4" s="3"/>
    </row>
    <row r="5">
      <c r="A5" s="2" t="s">
        <v>115</v>
      </c>
      <c r="B5" s="1"/>
      <c r="C5" s="1">
        <v>287.2</v>
      </c>
      <c r="D5" s="1">
        <v>1829.0</v>
      </c>
      <c r="E5" s="1">
        <v>216.4</v>
      </c>
      <c r="F5" s="1">
        <v>602.8</v>
      </c>
      <c r="G5" s="1">
        <v>12880.0</v>
      </c>
      <c r="H5" s="1">
        <v>79.4</v>
      </c>
      <c r="I5" s="1">
        <v>570.7</v>
      </c>
      <c r="J5" s="1">
        <v>230.9</v>
      </c>
      <c r="K5" s="1" t="s">
        <v>48</v>
      </c>
      <c r="L5" s="1">
        <v>1.7</v>
      </c>
      <c r="M5" s="1">
        <v>2.2</v>
      </c>
      <c r="N5" s="2">
        <v>3.0</v>
      </c>
      <c r="O5" s="3"/>
    </row>
    <row r="6">
      <c r="A6" s="25"/>
      <c r="B6" s="12" t="s">
        <v>116</v>
      </c>
      <c r="C6" s="25">
        <f t="shared" ref="C6:N6" si="1">average(C3:C5)</f>
        <v>302.8666667</v>
      </c>
      <c r="D6" s="25">
        <f t="shared" si="1"/>
        <v>1843.333333</v>
      </c>
      <c r="E6" s="25">
        <f t="shared" si="1"/>
        <v>195.8</v>
      </c>
      <c r="F6" s="25">
        <f t="shared" si="1"/>
        <v>596.3333333</v>
      </c>
      <c r="G6" s="25">
        <f t="shared" si="1"/>
        <v>12570</v>
      </c>
      <c r="H6" s="25">
        <f t="shared" si="1"/>
        <v>62.23333333</v>
      </c>
      <c r="I6" s="25">
        <f t="shared" si="1"/>
        <v>669.3</v>
      </c>
      <c r="J6" s="25">
        <f t="shared" si="1"/>
        <v>231.7666667</v>
      </c>
      <c r="K6" s="25">
        <f t="shared" si="1"/>
        <v>1.9</v>
      </c>
      <c r="L6" s="25">
        <f t="shared" si="1"/>
        <v>2.2</v>
      </c>
      <c r="M6" s="25">
        <f t="shared" si="1"/>
        <v>2.666666667</v>
      </c>
      <c r="N6" s="25">
        <f t="shared" si="1"/>
        <v>3</v>
      </c>
      <c r="O6" s="14"/>
    </row>
    <row r="7">
      <c r="A7" s="1" t="s">
        <v>117</v>
      </c>
      <c r="B7" s="2" t="s">
        <v>116</v>
      </c>
      <c r="C7" s="1">
        <v>86.0</v>
      </c>
      <c r="D7" s="1">
        <v>3263.0</v>
      </c>
      <c r="E7" s="1">
        <v>113.7</v>
      </c>
      <c r="F7" s="1">
        <v>250.5</v>
      </c>
      <c r="G7" s="1">
        <v>7820.0</v>
      </c>
      <c r="H7" s="1">
        <v>39.3</v>
      </c>
      <c r="I7" s="1">
        <v>134.2</v>
      </c>
      <c r="J7" s="1">
        <v>589.2</v>
      </c>
      <c r="K7" s="1">
        <v>2.0</v>
      </c>
      <c r="L7" s="1">
        <v>2.6</v>
      </c>
      <c r="M7" s="1">
        <v>2.6</v>
      </c>
      <c r="N7" s="2">
        <v>3.0</v>
      </c>
      <c r="O7" s="3"/>
    </row>
    <row r="8">
      <c r="A8" s="1" t="s">
        <v>118</v>
      </c>
      <c r="B8" s="2" t="s">
        <v>116</v>
      </c>
      <c r="C8" s="1">
        <v>88.0</v>
      </c>
      <c r="D8" s="1">
        <v>3193.0</v>
      </c>
      <c r="E8" s="1">
        <v>107.7</v>
      </c>
      <c r="F8" s="1">
        <v>255.0</v>
      </c>
      <c r="G8" s="1">
        <v>7784.0</v>
      </c>
      <c r="H8" s="1">
        <v>60.0</v>
      </c>
      <c r="I8" s="1">
        <v>132.4</v>
      </c>
      <c r="J8" s="1">
        <v>556.4</v>
      </c>
      <c r="K8" s="1" t="s">
        <v>48</v>
      </c>
      <c r="L8" s="1">
        <v>1.7</v>
      </c>
      <c r="M8" s="1">
        <v>2.6</v>
      </c>
      <c r="N8" s="2">
        <v>3.0</v>
      </c>
      <c r="O8" s="3"/>
    </row>
    <row r="9">
      <c r="A9" s="1" t="s">
        <v>119</v>
      </c>
      <c r="B9" s="2" t="s">
        <v>116</v>
      </c>
      <c r="C9" s="1">
        <v>85.9</v>
      </c>
      <c r="D9" s="1">
        <v>3202.0</v>
      </c>
      <c r="E9" s="1">
        <v>109.7</v>
      </c>
      <c r="F9" s="1">
        <v>234.1</v>
      </c>
      <c r="G9" s="1">
        <v>7705.0</v>
      </c>
      <c r="H9" s="1">
        <v>40.3</v>
      </c>
      <c r="I9" s="1">
        <v>140.0</v>
      </c>
      <c r="J9" s="1">
        <v>571.1</v>
      </c>
      <c r="K9" s="1">
        <v>3.0</v>
      </c>
      <c r="L9" s="1">
        <v>2.5</v>
      </c>
      <c r="M9" s="1">
        <v>2.5</v>
      </c>
      <c r="N9" s="2">
        <v>3.0</v>
      </c>
      <c r="O9" s="3"/>
    </row>
    <row r="10">
      <c r="A10" s="26"/>
      <c r="B10" s="9" t="s">
        <v>116</v>
      </c>
      <c r="C10" s="26">
        <f t="shared" ref="C10:N10" si="2">AVERAGE(C7:C9)</f>
        <v>86.63333333</v>
      </c>
      <c r="D10" s="26">
        <f t="shared" si="2"/>
        <v>3219.333333</v>
      </c>
      <c r="E10" s="26">
        <f t="shared" si="2"/>
        <v>110.3666667</v>
      </c>
      <c r="F10" s="26">
        <f t="shared" si="2"/>
        <v>246.5333333</v>
      </c>
      <c r="G10" s="26">
        <f t="shared" si="2"/>
        <v>7769.666667</v>
      </c>
      <c r="H10" s="26">
        <f t="shared" si="2"/>
        <v>46.53333333</v>
      </c>
      <c r="I10" s="26">
        <f t="shared" si="2"/>
        <v>135.5333333</v>
      </c>
      <c r="J10" s="26">
        <f t="shared" si="2"/>
        <v>572.2333333</v>
      </c>
      <c r="K10" s="26">
        <f t="shared" si="2"/>
        <v>2.5</v>
      </c>
      <c r="L10" s="26">
        <f t="shared" si="2"/>
        <v>2.266666667</v>
      </c>
      <c r="M10" s="26">
        <f t="shared" si="2"/>
        <v>2.566666667</v>
      </c>
      <c r="N10" s="26">
        <f t="shared" si="2"/>
        <v>3</v>
      </c>
      <c r="O10" s="11"/>
    </row>
    <row r="11">
      <c r="A11" s="1" t="s">
        <v>120</v>
      </c>
      <c r="B11" s="2" t="s">
        <v>121</v>
      </c>
      <c r="C11" s="1">
        <v>10300.0</v>
      </c>
      <c r="D11" s="1">
        <v>4506.0</v>
      </c>
      <c r="E11" s="1">
        <v>43.2</v>
      </c>
      <c r="F11" s="1">
        <v>644.2</v>
      </c>
      <c r="G11" s="1">
        <v>12610.0</v>
      </c>
      <c r="H11" s="1">
        <v>117.2</v>
      </c>
      <c r="I11" s="1">
        <v>611.2</v>
      </c>
      <c r="J11" s="1">
        <v>16630.0</v>
      </c>
      <c r="K11" s="2">
        <v>0.5</v>
      </c>
      <c r="L11" s="1">
        <v>2.0</v>
      </c>
      <c r="M11" s="1">
        <v>1.2</v>
      </c>
      <c r="N11" s="1">
        <v>166.0</v>
      </c>
      <c r="O11" s="3"/>
    </row>
    <row r="12">
      <c r="A12" s="1" t="s">
        <v>122</v>
      </c>
      <c r="B12" s="2" t="s">
        <v>121</v>
      </c>
      <c r="C12" s="1">
        <v>8592.0</v>
      </c>
      <c r="D12" s="1">
        <v>5889.0</v>
      </c>
      <c r="E12" s="1">
        <v>47.8</v>
      </c>
      <c r="F12" s="1">
        <v>445.5</v>
      </c>
      <c r="G12" s="1">
        <v>14120.0</v>
      </c>
      <c r="H12" s="1">
        <v>68.7</v>
      </c>
      <c r="I12" s="1">
        <v>609.7</v>
      </c>
      <c r="J12" s="1">
        <v>24420.0</v>
      </c>
      <c r="K12" s="2">
        <v>0.5</v>
      </c>
      <c r="L12" s="1">
        <v>2.1</v>
      </c>
      <c r="M12" s="1">
        <v>2.1</v>
      </c>
      <c r="N12" s="1">
        <v>276.0</v>
      </c>
      <c r="O12" s="3"/>
    </row>
    <row r="13">
      <c r="A13" s="2" t="s">
        <v>123</v>
      </c>
      <c r="B13" s="2" t="s">
        <v>121</v>
      </c>
      <c r="C13" s="1">
        <v>7460.0</v>
      </c>
      <c r="D13" s="1">
        <v>5624.0</v>
      </c>
      <c r="E13" s="1">
        <v>45.0</v>
      </c>
      <c r="F13" s="1">
        <v>491.7</v>
      </c>
      <c r="G13" s="1">
        <v>13810.0</v>
      </c>
      <c r="H13" s="1">
        <v>72.4</v>
      </c>
      <c r="I13" s="1">
        <v>602.7</v>
      </c>
      <c r="J13" s="1">
        <v>23800.0</v>
      </c>
      <c r="K13" s="2">
        <v>0.5</v>
      </c>
      <c r="L13" s="1">
        <v>2.3</v>
      </c>
      <c r="M13" s="1">
        <v>2.0</v>
      </c>
      <c r="N13" s="1">
        <v>345.0</v>
      </c>
      <c r="O13" s="3"/>
    </row>
    <row r="14">
      <c r="A14" s="25"/>
      <c r="B14" s="12" t="s">
        <v>121</v>
      </c>
      <c r="C14" s="25">
        <f t="shared" ref="C14:N14" si="3">AVERAGE(C11:C13)</f>
        <v>8784</v>
      </c>
      <c r="D14" s="25">
        <f t="shared" si="3"/>
        <v>5339.666667</v>
      </c>
      <c r="E14" s="25">
        <f t="shared" si="3"/>
        <v>45.33333333</v>
      </c>
      <c r="F14" s="25">
        <f t="shared" si="3"/>
        <v>527.1333333</v>
      </c>
      <c r="G14" s="25">
        <f t="shared" si="3"/>
        <v>13513.33333</v>
      </c>
      <c r="H14" s="25">
        <f t="shared" si="3"/>
        <v>86.1</v>
      </c>
      <c r="I14" s="25">
        <f t="shared" si="3"/>
        <v>607.8666667</v>
      </c>
      <c r="J14" s="25">
        <f t="shared" si="3"/>
        <v>21616.66667</v>
      </c>
      <c r="K14" s="25">
        <f t="shared" si="3"/>
        <v>0.5</v>
      </c>
      <c r="L14" s="25">
        <f t="shared" si="3"/>
        <v>2.133333333</v>
      </c>
      <c r="M14" s="25">
        <f t="shared" si="3"/>
        <v>1.766666667</v>
      </c>
      <c r="N14" s="25">
        <f t="shared" si="3"/>
        <v>262.3333333</v>
      </c>
      <c r="O14" s="20"/>
    </row>
    <row r="15">
      <c r="A15" s="1" t="s">
        <v>124</v>
      </c>
      <c r="B15" s="2" t="s">
        <v>56</v>
      </c>
      <c r="C15" s="5">
        <v>618.4</v>
      </c>
      <c r="D15" s="5">
        <v>7596.0</v>
      </c>
      <c r="E15" s="5">
        <v>105.0</v>
      </c>
      <c r="F15" s="5">
        <v>721.9</v>
      </c>
      <c r="G15" s="5">
        <v>26380.0</v>
      </c>
      <c r="H15" s="5">
        <v>88.9</v>
      </c>
      <c r="I15" s="5">
        <v>78.3</v>
      </c>
      <c r="J15" s="5">
        <v>1134.0</v>
      </c>
      <c r="K15" s="5">
        <v>8.1</v>
      </c>
      <c r="L15" s="5">
        <v>4.6</v>
      </c>
      <c r="M15" s="5">
        <v>4.7</v>
      </c>
      <c r="N15" s="5">
        <v>15.9</v>
      </c>
    </row>
    <row r="16">
      <c r="A16" s="1" t="s">
        <v>125</v>
      </c>
      <c r="B16" s="2" t="s">
        <v>126</v>
      </c>
      <c r="C16" s="5">
        <v>614.5</v>
      </c>
      <c r="D16" s="5">
        <v>7484.0</v>
      </c>
      <c r="E16" s="5">
        <v>115.3</v>
      </c>
      <c r="F16" s="5">
        <v>736.4</v>
      </c>
      <c r="G16" s="5">
        <v>26490.0</v>
      </c>
      <c r="H16" s="5">
        <v>88.0</v>
      </c>
      <c r="I16" s="5">
        <v>81.8</v>
      </c>
      <c r="J16" s="5">
        <v>1161.0</v>
      </c>
      <c r="K16" s="5">
        <v>9.3</v>
      </c>
      <c r="L16" s="5">
        <v>5.1</v>
      </c>
      <c r="M16" s="5">
        <v>5.4</v>
      </c>
      <c r="N16" s="5">
        <v>26.7</v>
      </c>
    </row>
    <row r="17">
      <c r="A17" s="1" t="s">
        <v>127</v>
      </c>
      <c r="B17" s="2" t="s">
        <v>56</v>
      </c>
      <c r="C17" s="5">
        <v>591.4</v>
      </c>
      <c r="D17" s="5">
        <v>7426.0</v>
      </c>
      <c r="E17" s="5">
        <v>96.6</v>
      </c>
      <c r="F17" s="5">
        <v>705.6</v>
      </c>
      <c r="G17" s="5">
        <v>25770.0</v>
      </c>
      <c r="H17" s="5">
        <v>90.3</v>
      </c>
      <c r="I17" s="5">
        <v>76.4</v>
      </c>
      <c r="J17" s="5">
        <v>1085.0</v>
      </c>
      <c r="K17" s="5">
        <v>7.9</v>
      </c>
      <c r="L17" s="5">
        <v>12.3</v>
      </c>
      <c r="M17" s="5">
        <v>5.4</v>
      </c>
      <c r="N17" s="5">
        <v>14.8</v>
      </c>
    </row>
    <row r="18">
      <c r="A18" s="23"/>
      <c r="B18" s="9" t="s">
        <v>56</v>
      </c>
      <c r="C18" s="26">
        <f t="shared" ref="C18:N18" si="4">AVERAGE(C15:C17)</f>
        <v>608.1</v>
      </c>
      <c r="D18" s="26">
        <f t="shared" si="4"/>
        <v>7502</v>
      </c>
      <c r="E18" s="26">
        <f t="shared" si="4"/>
        <v>105.6333333</v>
      </c>
      <c r="F18" s="26">
        <f t="shared" si="4"/>
        <v>721.3</v>
      </c>
      <c r="G18" s="26">
        <f t="shared" si="4"/>
        <v>26213.33333</v>
      </c>
      <c r="H18" s="26">
        <f t="shared" si="4"/>
        <v>89.06666667</v>
      </c>
      <c r="I18" s="26">
        <f t="shared" si="4"/>
        <v>78.83333333</v>
      </c>
      <c r="J18" s="26">
        <f t="shared" si="4"/>
        <v>1126.666667</v>
      </c>
      <c r="K18" s="26">
        <f t="shared" si="4"/>
        <v>8.433333333</v>
      </c>
      <c r="L18" s="26">
        <f t="shared" si="4"/>
        <v>7.333333333</v>
      </c>
      <c r="M18" s="26">
        <f t="shared" si="4"/>
        <v>5.166666667</v>
      </c>
      <c r="N18" s="26">
        <f t="shared" si="4"/>
        <v>19.13333333</v>
      </c>
      <c r="O18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0</v>
      </c>
      <c r="B1" s="2"/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/>
      <c r="P1" s="3"/>
    </row>
    <row r="2">
      <c r="A2" s="2" t="s">
        <v>128</v>
      </c>
      <c r="B2" s="4"/>
      <c r="C2" s="4" t="s">
        <v>129</v>
      </c>
      <c r="D2" s="5">
        <v>1310.0</v>
      </c>
      <c r="E2" s="5">
        <v>7714.0</v>
      </c>
      <c r="F2" s="5">
        <v>0.9</v>
      </c>
      <c r="G2" s="5">
        <v>290.6</v>
      </c>
      <c r="H2" s="5">
        <v>12220.0</v>
      </c>
      <c r="I2" s="5">
        <v>1708.0</v>
      </c>
      <c r="J2" s="5">
        <v>5396.0</v>
      </c>
      <c r="K2" s="5">
        <v>20070.0</v>
      </c>
      <c r="L2" s="2">
        <v>0.5</v>
      </c>
      <c r="M2" s="5">
        <v>26.7</v>
      </c>
      <c r="N2" s="5">
        <v>3.9</v>
      </c>
      <c r="O2" s="5"/>
      <c r="P2" s="3"/>
    </row>
    <row r="3">
      <c r="A3" s="1" t="s">
        <v>130</v>
      </c>
      <c r="B3" s="4"/>
      <c r="C3" s="4" t="s">
        <v>129</v>
      </c>
      <c r="D3" s="5">
        <v>1427.0</v>
      </c>
      <c r="E3" s="5">
        <v>7623.0</v>
      </c>
      <c r="F3" s="5">
        <v>1.0</v>
      </c>
      <c r="G3" s="5">
        <v>263.7</v>
      </c>
      <c r="H3" s="5">
        <v>12860.0</v>
      </c>
      <c r="I3" s="5">
        <v>1847.0</v>
      </c>
      <c r="J3" s="5">
        <v>5705.0</v>
      </c>
      <c r="K3" s="5">
        <v>20040.0</v>
      </c>
      <c r="L3" s="2">
        <v>0.5</v>
      </c>
      <c r="M3" s="5">
        <v>37.9</v>
      </c>
      <c r="N3" s="5">
        <v>3.4</v>
      </c>
      <c r="O3" s="5"/>
      <c r="P3" s="3"/>
    </row>
    <row r="4">
      <c r="A4" s="1" t="s">
        <v>131</v>
      </c>
      <c r="B4" s="4"/>
      <c r="C4" s="4" t="s">
        <v>129</v>
      </c>
      <c r="D4" s="5">
        <v>1352.0</v>
      </c>
      <c r="E4" s="5">
        <v>7834.0</v>
      </c>
      <c r="F4" s="5">
        <v>1.0</v>
      </c>
      <c r="G4" s="5">
        <v>294.6</v>
      </c>
      <c r="H4" s="5">
        <v>12440.0</v>
      </c>
      <c r="I4" s="5">
        <v>1758.0</v>
      </c>
      <c r="J4" s="5">
        <v>5548.0</v>
      </c>
      <c r="K4" s="5">
        <v>20330.0</v>
      </c>
      <c r="L4" s="2">
        <v>0.5</v>
      </c>
      <c r="M4" s="5">
        <v>17.2</v>
      </c>
      <c r="N4" s="5">
        <v>3.0</v>
      </c>
      <c r="O4" s="5"/>
      <c r="P4" s="3"/>
    </row>
    <row r="5">
      <c r="A5" s="1" t="s">
        <v>128</v>
      </c>
      <c r="B5" s="4"/>
      <c r="C5" s="4" t="s">
        <v>129</v>
      </c>
      <c r="D5" s="5">
        <v>1321.0</v>
      </c>
      <c r="E5" s="5">
        <v>7855.0</v>
      </c>
      <c r="F5" s="5">
        <v>1.0</v>
      </c>
      <c r="G5" s="5">
        <v>295.5</v>
      </c>
      <c r="H5" s="5">
        <v>12300.0</v>
      </c>
      <c r="I5" s="5">
        <v>1728.0</v>
      </c>
      <c r="J5" s="5">
        <v>5458.0</v>
      </c>
      <c r="K5" s="5">
        <v>20360.0</v>
      </c>
      <c r="L5" s="2">
        <v>0.5</v>
      </c>
      <c r="M5" s="5">
        <v>25.6</v>
      </c>
      <c r="N5" s="5">
        <v>3.9</v>
      </c>
      <c r="O5" s="5"/>
      <c r="P5" s="3"/>
    </row>
    <row r="6">
      <c r="A6" s="1" t="s">
        <v>130</v>
      </c>
      <c r="B6" s="4"/>
      <c r="C6" s="4" t="s">
        <v>129</v>
      </c>
      <c r="D6" s="5">
        <v>1367.0</v>
      </c>
      <c r="E6" s="5">
        <v>7389.0</v>
      </c>
      <c r="F6" s="5">
        <v>1.0</v>
      </c>
      <c r="G6" s="5">
        <v>256.9</v>
      </c>
      <c r="H6" s="5">
        <v>12640.0</v>
      </c>
      <c r="I6" s="5">
        <v>1789.0</v>
      </c>
      <c r="J6" s="5">
        <v>5501.0</v>
      </c>
      <c r="K6" s="5">
        <v>19430.0</v>
      </c>
      <c r="L6" s="2">
        <v>0.5</v>
      </c>
      <c r="M6" s="5">
        <v>33.6</v>
      </c>
      <c r="N6" s="5">
        <v>3.7</v>
      </c>
      <c r="O6" s="5"/>
      <c r="P6" s="3"/>
    </row>
    <row r="7">
      <c r="A7" s="1" t="s">
        <v>131</v>
      </c>
      <c r="B7" s="4"/>
      <c r="C7" s="4" t="s">
        <v>129</v>
      </c>
      <c r="D7" s="5">
        <v>1372.0</v>
      </c>
      <c r="E7" s="5">
        <v>7944.0</v>
      </c>
      <c r="F7" s="5">
        <v>1.0</v>
      </c>
      <c r="G7" s="5">
        <v>300.5</v>
      </c>
      <c r="H7" s="5">
        <v>12600.0</v>
      </c>
      <c r="I7" s="5">
        <v>1778.0</v>
      </c>
      <c r="J7" s="5">
        <v>5605.0</v>
      </c>
      <c r="K7" s="5">
        <v>20530.0</v>
      </c>
      <c r="L7" s="2">
        <v>0.5</v>
      </c>
      <c r="M7" s="5">
        <v>17.0</v>
      </c>
      <c r="N7" s="5">
        <v>3.2</v>
      </c>
      <c r="O7" s="5"/>
      <c r="P7" s="3"/>
    </row>
    <row r="8">
      <c r="A8" s="9" t="s">
        <v>132</v>
      </c>
      <c r="B8" s="4"/>
      <c r="C8" s="4" t="s">
        <v>129</v>
      </c>
      <c r="D8" s="10">
        <f t="shared" ref="D8:N8" si="1">AVERAGE(D2:D7)</f>
        <v>1358.166667</v>
      </c>
      <c r="E8" s="10">
        <f t="shared" si="1"/>
        <v>7726.5</v>
      </c>
      <c r="F8" s="10">
        <f t="shared" si="1"/>
        <v>0.9833333333</v>
      </c>
      <c r="G8" s="10">
        <f t="shared" si="1"/>
        <v>283.6333333</v>
      </c>
      <c r="H8" s="10">
        <f t="shared" si="1"/>
        <v>12510</v>
      </c>
      <c r="I8" s="10">
        <f t="shared" si="1"/>
        <v>1768</v>
      </c>
      <c r="J8" s="10">
        <f t="shared" si="1"/>
        <v>5535.5</v>
      </c>
      <c r="K8" s="10">
        <f t="shared" si="1"/>
        <v>20126.66667</v>
      </c>
      <c r="L8" s="10">
        <f t="shared" si="1"/>
        <v>0.5</v>
      </c>
      <c r="M8" s="10">
        <f t="shared" si="1"/>
        <v>26.33333333</v>
      </c>
      <c r="N8" s="10">
        <f t="shared" si="1"/>
        <v>3.516666667</v>
      </c>
      <c r="O8" s="10"/>
      <c r="P8" s="11"/>
    </row>
    <row r="9">
      <c r="A9" s="1" t="s">
        <v>133</v>
      </c>
      <c r="B9" s="4"/>
      <c r="C9" s="4" t="s">
        <v>56</v>
      </c>
      <c r="D9" s="5">
        <v>433.7</v>
      </c>
      <c r="E9" s="5">
        <v>5241.0</v>
      </c>
      <c r="F9" s="5">
        <v>0.7</v>
      </c>
      <c r="G9" s="5">
        <v>684.3</v>
      </c>
      <c r="H9" s="5">
        <v>34190.0</v>
      </c>
      <c r="I9" s="5">
        <v>40.5</v>
      </c>
      <c r="J9" s="5">
        <v>131.7</v>
      </c>
      <c r="K9" s="5">
        <v>619.3</v>
      </c>
      <c r="L9" s="5">
        <v>4.9</v>
      </c>
      <c r="M9" s="5">
        <v>3.5</v>
      </c>
      <c r="N9" s="5">
        <v>4.0</v>
      </c>
      <c r="O9" s="5"/>
      <c r="P9" s="3"/>
    </row>
    <row r="10">
      <c r="A10" s="1" t="s">
        <v>134</v>
      </c>
      <c r="B10" s="4"/>
      <c r="C10" s="4" t="s">
        <v>56</v>
      </c>
      <c r="D10" s="5">
        <v>429.2</v>
      </c>
      <c r="E10" s="5">
        <v>5330.0</v>
      </c>
      <c r="F10" s="5">
        <v>0.7</v>
      </c>
      <c r="G10" s="5">
        <v>704.8</v>
      </c>
      <c r="H10" s="5">
        <v>34900.0</v>
      </c>
      <c r="I10" s="5">
        <v>40.4</v>
      </c>
      <c r="J10" s="5">
        <v>87.7</v>
      </c>
      <c r="K10" s="5">
        <v>628.4</v>
      </c>
      <c r="L10" s="5">
        <v>5.4</v>
      </c>
      <c r="M10" s="5">
        <v>5.4</v>
      </c>
      <c r="N10" s="5">
        <v>4.0</v>
      </c>
      <c r="O10" s="5"/>
      <c r="P10" s="3"/>
    </row>
    <row r="11">
      <c r="A11" s="2" t="s">
        <v>135</v>
      </c>
      <c r="B11" s="4"/>
      <c r="C11" s="4" t="s">
        <v>56</v>
      </c>
      <c r="D11" s="5">
        <v>496.0</v>
      </c>
      <c r="E11" s="5">
        <v>5324.0</v>
      </c>
      <c r="F11" s="5">
        <v>0.8</v>
      </c>
      <c r="G11" s="5">
        <v>712.2</v>
      </c>
      <c r="H11" s="5">
        <v>37110.0</v>
      </c>
      <c r="I11" s="5">
        <v>41.7</v>
      </c>
      <c r="J11" s="5">
        <v>75.7</v>
      </c>
      <c r="K11" s="5">
        <v>625.4</v>
      </c>
      <c r="L11" s="5">
        <v>9.0</v>
      </c>
      <c r="M11" s="5">
        <v>4.1</v>
      </c>
      <c r="N11" s="5">
        <v>3.5</v>
      </c>
      <c r="O11" s="5"/>
      <c r="P11" s="3"/>
    </row>
    <row r="12">
      <c r="A12" s="1" t="s">
        <v>133</v>
      </c>
      <c r="B12" s="4"/>
      <c r="C12" s="4" t="s">
        <v>56</v>
      </c>
      <c r="D12" s="5">
        <v>435.2</v>
      </c>
      <c r="E12" s="5">
        <v>5271.0</v>
      </c>
      <c r="F12" s="5">
        <v>0.8</v>
      </c>
      <c r="G12" s="5">
        <v>693.4</v>
      </c>
      <c r="H12" s="5">
        <v>34250.0</v>
      </c>
      <c r="I12" s="5">
        <v>42.4</v>
      </c>
      <c r="J12" s="5">
        <v>142.1</v>
      </c>
      <c r="K12" s="5">
        <v>615.7</v>
      </c>
      <c r="L12" s="5">
        <v>5.1</v>
      </c>
      <c r="M12" s="5">
        <v>4.3</v>
      </c>
      <c r="N12" s="5">
        <v>4.9</v>
      </c>
      <c r="O12" s="5"/>
      <c r="P12" s="3"/>
    </row>
    <row r="13">
      <c r="A13" s="1" t="s">
        <v>134</v>
      </c>
      <c r="B13" s="4"/>
      <c r="C13" s="4" t="s">
        <v>56</v>
      </c>
      <c r="D13" s="5">
        <v>422.2</v>
      </c>
      <c r="E13" s="5">
        <v>5232.0</v>
      </c>
      <c r="F13" s="5">
        <v>0.7</v>
      </c>
      <c r="G13" s="5">
        <v>700.2</v>
      </c>
      <c r="H13" s="5">
        <v>33890.0</v>
      </c>
      <c r="I13" s="5">
        <v>41.5</v>
      </c>
      <c r="J13" s="5">
        <v>89.9</v>
      </c>
      <c r="K13" s="5">
        <v>610.8</v>
      </c>
      <c r="L13" s="5">
        <v>4.7</v>
      </c>
      <c r="M13" s="5">
        <v>8.4</v>
      </c>
      <c r="N13" s="5">
        <v>4.6</v>
      </c>
      <c r="O13" s="5"/>
      <c r="P13" s="3"/>
    </row>
    <row r="14">
      <c r="A14" s="1" t="s">
        <v>135</v>
      </c>
      <c r="B14" s="4"/>
      <c r="C14" s="4" t="s">
        <v>56</v>
      </c>
      <c r="D14" s="5">
        <v>493.4</v>
      </c>
      <c r="E14" s="5">
        <v>5375.0</v>
      </c>
      <c r="F14" s="5">
        <v>0.8</v>
      </c>
      <c r="G14" s="5">
        <v>720.4</v>
      </c>
      <c r="H14" s="5">
        <v>37230.0</v>
      </c>
      <c r="I14" s="5">
        <v>40.3</v>
      </c>
      <c r="J14" s="5">
        <v>73.1</v>
      </c>
      <c r="K14" s="5">
        <v>624.2</v>
      </c>
      <c r="L14" s="5">
        <v>9.3</v>
      </c>
      <c r="M14" s="5">
        <v>4.5</v>
      </c>
      <c r="N14" s="5">
        <v>3.8</v>
      </c>
      <c r="O14" s="5"/>
      <c r="P14" s="3"/>
    </row>
    <row r="15" ht="14.25" customHeight="1">
      <c r="A15" s="9" t="s">
        <v>136</v>
      </c>
      <c r="B15" s="4"/>
      <c r="C15" s="4" t="s">
        <v>56</v>
      </c>
      <c r="D15" s="10">
        <f t="shared" ref="D15:N15" si="2">AVERAGE(D9:D14)</f>
        <v>451.6166667</v>
      </c>
      <c r="E15" s="10">
        <f t="shared" si="2"/>
        <v>5295.5</v>
      </c>
      <c r="F15" s="10">
        <f t="shared" si="2"/>
        <v>0.75</v>
      </c>
      <c r="G15" s="10">
        <f t="shared" si="2"/>
        <v>702.55</v>
      </c>
      <c r="H15" s="10">
        <f t="shared" si="2"/>
        <v>35261.66667</v>
      </c>
      <c r="I15" s="10">
        <f t="shared" si="2"/>
        <v>41.13333333</v>
      </c>
      <c r="J15" s="10">
        <f t="shared" si="2"/>
        <v>100.0333333</v>
      </c>
      <c r="K15" s="10">
        <f t="shared" si="2"/>
        <v>620.6333333</v>
      </c>
      <c r="L15" s="10">
        <f t="shared" si="2"/>
        <v>6.4</v>
      </c>
      <c r="M15" s="10">
        <f t="shared" si="2"/>
        <v>5.033333333</v>
      </c>
      <c r="N15" s="10">
        <f t="shared" si="2"/>
        <v>4.133333333</v>
      </c>
      <c r="O15" s="10"/>
      <c r="P15" s="11"/>
    </row>
    <row r="16" ht="14.25" customHeight="1">
      <c r="A16" s="1" t="s">
        <v>137</v>
      </c>
      <c r="B16" s="4"/>
      <c r="C16" s="4" t="s">
        <v>116</v>
      </c>
      <c r="D16" s="5">
        <v>1115.0</v>
      </c>
      <c r="E16" s="5">
        <v>7004.0</v>
      </c>
      <c r="F16" s="5">
        <v>1.3</v>
      </c>
      <c r="G16" s="5">
        <v>385.8</v>
      </c>
      <c r="H16" s="5">
        <v>23970.0</v>
      </c>
      <c r="I16" s="5">
        <v>30.0</v>
      </c>
      <c r="J16" s="5">
        <v>1599.0</v>
      </c>
      <c r="K16" s="5">
        <v>1485.0</v>
      </c>
      <c r="L16" s="5">
        <v>5.8</v>
      </c>
      <c r="M16" s="5">
        <v>4.1</v>
      </c>
      <c r="N16" s="5">
        <v>4.5</v>
      </c>
      <c r="O16" s="5"/>
      <c r="P16" s="3"/>
    </row>
    <row r="17">
      <c r="A17" s="1" t="s">
        <v>138</v>
      </c>
      <c r="B17" s="4"/>
      <c r="C17" s="4" t="s">
        <v>116</v>
      </c>
      <c r="D17" s="5">
        <v>1061.0</v>
      </c>
      <c r="E17" s="5">
        <v>6822.0</v>
      </c>
      <c r="F17" s="5">
        <v>1.2</v>
      </c>
      <c r="G17" s="5">
        <v>396.5</v>
      </c>
      <c r="H17" s="5">
        <v>23350.0</v>
      </c>
      <c r="I17" s="5">
        <v>31.3</v>
      </c>
      <c r="J17" s="5">
        <v>1519.0</v>
      </c>
      <c r="K17" s="5">
        <v>1275.0</v>
      </c>
      <c r="L17" s="5">
        <v>2.1</v>
      </c>
      <c r="M17" s="5">
        <v>3.7</v>
      </c>
      <c r="N17" s="5">
        <v>4.6</v>
      </c>
      <c r="O17" s="5"/>
      <c r="P17" s="3"/>
    </row>
    <row r="18">
      <c r="A18" s="1" t="s">
        <v>137</v>
      </c>
      <c r="B18" s="4"/>
      <c r="C18" s="4" t="s">
        <v>116</v>
      </c>
      <c r="D18" s="5">
        <v>1136.0</v>
      </c>
      <c r="E18" s="5">
        <v>7138.0</v>
      </c>
      <c r="F18" s="5">
        <v>1.3</v>
      </c>
      <c r="G18" s="5">
        <v>394.3</v>
      </c>
      <c r="H18" s="5">
        <v>24180.0</v>
      </c>
      <c r="I18" s="5">
        <v>30.1</v>
      </c>
      <c r="J18" s="5">
        <v>1675.0</v>
      </c>
      <c r="K18" s="5">
        <v>1530.0</v>
      </c>
      <c r="L18" s="5">
        <v>5.1</v>
      </c>
      <c r="M18" s="5">
        <v>4.4</v>
      </c>
      <c r="N18" s="5">
        <v>4.5</v>
      </c>
      <c r="O18" s="5"/>
      <c r="P18" s="3"/>
    </row>
    <row r="19">
      <c r="A19" s="1" t="s">
        <v>138</v>
      </c>
      <c r="B19" s="4"/>
      <c r="C19" s="4" t="s">
        <v>116</v>
      </c>
      <c r="D19" s="5">
        <v>1050.0</v>
      </c>
      <c r="E19" s="5">
        <v>6831.0</v>
      </c>
      <c r="F19" s="5">
        <v>1.3</v>
      </c>
      <c r="G19" s="5">
        <v>393.6</v>
      </c>
      <c r="H19" s="5">
        <v>23110.0</v>
      </c>
      <c r="I19" s="5">
        <v>30.9</v>
      </c>
      <c r="J19" s="5">
        <v>1485.0</v>
      </c>
      <c r="K19" s="5">
        <v>1255.0</v>
      </c>
      <c r="L19" s="5">
        <v>3.5</v>
      </c>
      <c r="M19" s="5">
        <v>4.8</v>
      </c>
      <c r="N19" s="5">
        <v>4.5</v>
      </c>
      <c r="O19" s="5"/>
      <c r="P19" s="3"/>
    </row>
    <row r="20">
      <c r="A20" s="2" t="s">
        <v>139</v>
      </c>
      <c r="B20" s="4"/>
      <c r="C20" s="4" t="s">
        <v>116</v>
      </c>
      <c r="D20" s="5">
        <v>1073.0</v>
      </c>
      <c r="E20" s="5">
        <v>6790.0</v>
      </c>
      <c r="F20" s="5">
        <v>1.2</v>
      </c>
      <c r="G20" s="5">
        <v>365.9</v>
      </c>
      <c r="H20" s="5">
        <v>22710.0</v>
      </c>
      <c r="I20" s="5">
        <v>27.7</v>
      </c>
      <c r="J20" s="5">
        <v>1541.0</v>
      </c>
      <c r="K20" s="5">
        <v>1215.0</v>
      </c>
      <c r="L20" s="5">
        <v>2.4</v>
      </c>
      <c r="M20" s="5">
        <v>3.2</v>
      </c>
      <c r="N20" s="5">
        <v>4.4</v>
      </c>
      <c r="O20" s="5"/>
      <c r="P20" s="3"/>
    </row>
    <row r="21">
      <c r="A21" s="12" t="s">
        <v>140</v>
      </c>
      <c r="B21" s="4"/>
      <c r="C21" s="4" t="s">
        <v>116</v>
      </c>
      <c r="D21" s="20">
        <f t="shared" ref="D21:N21" si="3">AVERAGE(D2:D20)</f>
        <v>952.8149123</v>
      </c>
      <c r="E21" s="20">
        <f t="shared" si="3"/>
        <v>6617.842105</v>
      </c>
      <c r="F21" s="20">
        <f t="shared" si="3"/>
        <v>0.9701754386</v>
      </c>
      <c r="G21" s="20">
        <f t="shared" si="3"/>
        <v>465.2307018</v>
      </c>
      <c r="H21" s="20">
        <f t="shared" si="3"/>
        <v>23774.82456</v>
      </c>
      <c r="I21" s="20">
        <f t="shared" si="3"/>
        <v>674.4175439</v>
      </c>
      <c r="J21" s="20">
        <f t="shared" si="3"/>
        <v>2487.775439</v>
      </c>
      <c r="K21" s="20">
        <f t="shared" si="3"/>
        <v>7999.531579</v>
      </c>
      <c r="L21" s="20">
        <f t="shared" si="3"/>
        <v>3.536842105</v>
      </c>
      <c r="M21" s="20">
        <f t="shared" si="3"/>
        <v>12.61929825</v>
      </c>
      <c r="N21" s="20">
        <f t="shared" si="3"/>
        <v>4.002631579</v>
      </c>
      <c r="O21" s="20"/>
      <c r="P21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3" width="19.13"/>
  </cols>
  <sheetData>
    <row r="1">
      <c r="A1" s="1" t="s">
        <v>0</v>
      </c>
      <c r="B1" s="2"/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/>
    </row>
    <row r="2" ht="16.5" customHeight="1">
      <c r="A2" s="1" t="s">
        <v>141</v>
      </c>
      <c r="B2" s="4"/>
      <c r="C2" s="4" t="s">
        <v>126</v>
      </c>
      <c r="D2" s="5">
        <v>187.7</v>
      </c>
      <c r="E2" s="5">
        <v>3562.0</v>
      </c>
      <c r="F2" s="5">
        <v>62.1</v>
      </c>
      <c r="G2" s="5">
        <v>766.9</v>
      </c>
      <c r="H2" s="5">
        <v>28670.0</v>
      </c>
      <c r="I2" s="5">
        <v>43.8</v>
      </c>
      <c r="J2" s="5">
        <v>122.1</v>
      </c>
      <c r="K2" s="5">
        <v>872.3</v>
      </c>
      <c r="L2" s="5">
        <v>13.4</v>
      </c>
      <c r="M2" s="5">
        <v>3.3</v>
      </c>
      <c r="N2" s="5">
        <v>10.0</v>
      </c>
      <c r="O2" s="3"/>
    </row>
    <row r="3">
      <c r="A3" s="1" t="s">
        <v>142</v>
      </c>
      <c r="B3" s="4"/>
      <c r="C3" s="4" t="s">
        <v>126</v>
      </c>
      <c r="D3" s="5">
        <v>177.4</v>
      </c>
      <c r="E3" s="5">
        <v>3417.0</v>
      </c>
      <c r="F3" s="5">
        <v>56.8</v>
      </c>
      <c r="G3" s="5">
        <v>701.9</v>
      </c>
      <c r="H3" s="5">
        <v>27120.0</v>
      </c>
      <c r="I3" s="5">
        <v>42.0</v>
      </c>
      <c r="J3" s="5">
        <v>119.5</v>
      </c>
      <c r="K3" s="5">
        <v>836.7</v>
      </c>
      <c r="L3" s="5">
        <v>13.0</v>
      </c>
      <c r="M3" s="5">
        <v>5.9</v>
      </c>
      <c r="N3" s="5">
        <v>10.7</v>
      </c>
      <c r="O3" s="3"/>
    </row>
    <row r="4">
      <c r="A4" s="1" t="s">
        <v>143</v>
      </c>
      <c r="B4" s="4"/>
      <c r="C4" s="4" t="s">
        <v>126</v>
      </c>
      <c r="D4" s="5">
        <v>175.6</v>
      </c>
      <c r="E4" s="5">
        <v>3522.0</v>
      </c>
      <c r="F4" s="5">
        <v>58.7</v>
      </c>
      <c r="G4" s="5">
        <v>723.5</v>
      </c>
      <c r="H4" s="5">
        <v>28600.0</v>
      </c>
      <c r="I4" s="5">
        <v>41.5</v>
      </c>
      <c r="J4" s="5">
        <v>115.2</v>
      </c>
      <c r="K4" s="5">
        <v>819.6</v>
      </c>
      <c r="L4" s="5">
        <v>13.0</v>
      </c>
      <c r="M4" s="5">
        <v>4.1</v>
      </c>
      <c r="N4" s="5">
        <v>8.9</v>
      </c>
      <c r="O4" s="3"/>
    </row>
    <row r="5">
      <c r="A5" s="27" t="s">
        <v>144</v>
      </c>
      <c r="B5" s="28"/>
      <c r="C5" s="28" t="s">
        <v>126</v>
      </c>
      <c r="D5" s="29">
        <f t="shared" ref="D5:N5" si="1">AVERAGE(D2:D4)</f>
        <v>180.2333333</v>
      </c>
      <c r="E5" s="29">
        <f t="shared" si="1"/>
        <v>3500.333333</v>
      </c>
      <c r="F5" s="29">
        <f t="shared" si="1"/>
        <v>59.2</v>
      </c>
      <c r="G5" s="29">
        <f t="shared" si="1"/>
        <v>730.7666667</v>
      </c>
      <c r="H5" s="29">
        <f t="shared" si="1"/>
        <v>28130</v>
      </c>
      <c r="I5" s="29">
        <f t="shared" si="1"/>
        <v>42.43333333</v>
      </c>
      <c r="J5" s="29">
        <f t="shared" si="1"/>
        <v>118.9333333</v>
      </c>
      <c r="K5" s="29">
        <f t="shared" si="1"/>
        <v>842.8666667</v>
      </c>
      <c r="L5" s="29">
        <f t="shared" si="1"/>
        <v>13.13333333</v>
      </c>
      <c r="M5" s="29">
        <f t="shared" si="1"/>
        <v>4.433333333</v>
      </c>
      <c r="N5" s="29">
        <f t="shared" si="1"/>
        <v>9.866666667</v>
      </c>
      <c r="O5" s="30"/>
    </row>
    <row r="6">
      <c r="A6" s="1" t="s">
        <v>145</v>
      </c>
      <c r="B6" s="4"/>
      <c r="C6" s="4" t="s">
        <v>146</v>
      </c>
      <c r="D6" s="5">
        <v>49.7</v>
      </c>
      <c r="E6" s="5">
        <v>3051.0</v>
      </c>
      <c r="F6" s="5">
        <v>38.1</v>
      </c>
      <c r="G6" s="5">
        <v>331.7</v>
      </c>
      <c r="H6" s="5">
        <v>9683.0</v>
      </c>
      <c r="I6" s="5">
        <v>56.7</v>
      </c>
      <c r="J6" s="5">
        <v>72.5</v>
      </c>
      <c r="K6" s="5">
        <v>565.2</v>
      </c>
      <c r="L6" s="5">
        <v>63.8</v>
      </c>
      <c r="M6" s="5">
        <v>4.2</v>
      </c>
      <c r="N6" s="5">
        <v>4.1</v>
      </c>
      <c r="O6" s="3"/>
    </row>
    <row r="7">
      <c r="A7" s="1" t="s">
        <v>147</v>
      </c>
      <c r="B7" s="4"/>
      <c r="C7" s="4" t="s">
        <v>146</v>
      </c>
      <c r="D7" s="5">
        <v>41.3</v>
      </c>
      <c r="E7" s="5">
        <v>2821.0</v>
      </c>
      <c r="F7" s="5">
        <v>34.2</v>
      </c>
      <c r="G7" s="5">
        <v>315.5</v>
      </c>
      <c r="H7" s="5">
        <v>8760.0</v>
      </c>
      <c r="I7" s="5">
        <v>46.7</v>
      </c>
      <c r="J7" s="5">
        <v>73.5</v>
      </c>
      <c r="K7" s="5">
        <v>522.7</v>
      </c>
      <c r="L7" s="5">
        <v>60.2</v>
      </c>
      <c r="M7" s="5">
        <v>5.0</v>
      </c>
      <c r="N7" s="5">
        <v>4.1</v>
      </c>
      <c r="O7" s="3"/>
    </row>
    <row r="8" ht="16.5" customHeight="1">
      <c r="A8" s="1" t="s">
        <v>148</v>
      </c>
      <c r="B8" s="4"/>
      <c r="C8" s="4" t="s">
        <v>146</v>
      </c>
      <c r="D8" s="5">
        <v>47.5</v>
      </c>
      <c r="E8" s="5">
        <v>3007.0</v>
      </c>
      <c r="F8" s="5">
        <v>37.5</v>
      </c>
      <c r="G8" s="5">
        <v>345.3</v>
      </c>
      <c r="H8" s="5">
        <v>10020.0</v>
      </c>
      <c r="I8" s="5">
        <v>54.7</v>
      </c>
      <c r="J8" s="5">
        <v>89.2</v>
      </c>
      <c r="K8" s="5">
        <v>576.9</v>
      </c>
      <c r="L8" s="5">
        <v>66.2</v>
      </c>
      <c r="M8" s="5">
        <v>4.1</v>
      </c>
      <c r="N8" s="5">
        <v>3.8</v>
      </c>
      <c r="O8" s="3"/>
    </row>
    <row r="9">
      <c r="A9" s="31" t="s">
        <v>149</v>
      </c>
      <c r="B9" s="32"/>
      <c r="C9" s="32" t="s">
        <v>146</v>
      </c>
      <c r="D9" s="33">
        <f t="shared" ref="D9:N9" si="2">AVERAGE(D6:D8)</f>
        <v>46.16666667</v>
      </c>
      <c r="E9" s="33">
        <f t="shared" si="2"/>
        <v>2959.666667</v>
      </c>
      <c r="F9" s="33">
        <f t="shared" si="2"/>
        <v>36.6</v>
      </c>
      <c r="G9" s="33">
        <f t="shared" si="2"/>
        <v>330.8333333</v>
      </c>
      <c r="H9" s="33">
        <f t="shared" si="2"/>
        <v>9487.666667</v>
      </c>
      <c r="I9" s="33">
        <f t="shared" si="2"/>
        <v>52.7</v>
      </c>
      <c r="J9" s="33">
        <f t="shared" si="2"/>
        <v>78.4</v>
      </c>
      <c r="K9" s="33">
        <f t="shared" si="2"/>
        <v>554.9333333</v>
      </c>
      <c r="L9" s="33">
        <f t="shared" si="2"/>
        <v>63.4</v>
      </c>
      <c r="M9" s="33">
        <f t="shared" si="2"/>
        <v>4.433333333</v>
      </c>
      <c r="N9" s="33">
        <f t="shared" si="2"/>
        <v>4</v>
      </c>
      <c r="O9" s="34"/>
    </row>
    <row r="10">
      <c r="A10" s="1" t="s">
        <v>150</v>
      </c>
      <c r="B10" s="4"/>
      <c r="C10" s="4" t="s">
        <v>129</v>
      </c>
      <c r="D10" s="5">
        <v>66.5</v>
      </c>
      <c r="E10" s="5">
        <v>23200.0</v>
      </c>
      <c r="F10" s="5">
        <v>58.1</v>
      </c>
      <c r="G10" s="5">
        <v>429.4</v>
      </c>
      <c r="H10" s="5">
        <v>13620.0</v>
      </c>
      <c r="I10" s="5">
        <v>106.0</v>
      </c>
      <c r="J10" s="5">
        <v>1627.0</v>
      </c>
      <c r="K10" s="5">
        <v>13160.0</v>
      </c>
      <c r="L10" s="1" t="s">
        <v>48</v>
      </c>
      <c r="M10" s="5">
        <v>19.8</v>
      </c>
      <c r="N10" s="5">
        <v>8.8</v>
      </c>
      <c r="O10" s="3"/>
    </row>
    <row r="11">
      <c r="A11" s="1" t="s">
        <v>151</v>
      </c>
      <c r="B11" s="4"/>
      <c r="C11" s="4" t="s">
        <v>129</v>
      </c>
      <c r="D11" s="5">
        <v>60.8</v>
      </c>
      <c r="E11" s="5">
        <v>22140.0</v>
      </c>
      <c r="F11" s="5">
        <v>52.4</v>
      </c>
      <c r="G11" s="5">
        <v>427.8</v>
      </c>
      <c r="H11" s="5">
        <v>13530.0</v>
      </c>
      <c r="I11" s="5">
        <v>90.0</v>
      </c>
      <c r="J11" s="5">
        <v>1765.0</v>
      </c>
      <c r="K11" s="5">
        <v>12010.0</v>
      </c>
      <c r="L11" s="1" t="s">
        <v>48</v>
      </c>
      <c r="M11" s="5">
        <v>20.1</v>
      </c>
      <c r="N11" s="5">
        <v>8.4</v>
      </c>
      <c r="O11" s="3"/>
    </row>
    <row r="12">
      <c r="A12" s="1" t="s">
        <v>152</v>
      </c>
      <c r="B12" s="4"/>
      <c r="C12" s="4" t="s">
        <v>129</v>
      </c>
      <c r="D12" s="5">
        <v>59.7</v>
      </c>
      <c r="E12" s="5">
        <v>22300.0</v>
      </c>
      <c r="F12" s="5">
        <v>62.9</v>
      </c>
      <c r="G12" s="5">
        <v>451.1</v>
      </c>
      <c r="H12" s="5">
        <v>16120.0</v>
      </c>
      <c r="I12" s="5">
        <v>101.3</v>
      </c>
      <c r="J12" s="5">
        <v>2171.0</v>
      </c>
      <c r="K12" s="5">
        <v>11230.0</v>
      </c>
      <c r="L12" s="1" t="s">
        <v>48</v>
      </c>
      <c r="M12" s="5">
        <v>31.0</v>
      </c>
      <c r="N12" s="5">
        <v>8.6</v>
      </c>
      <c r="O12" s="3"/>
    </row>
    <row r="13">
      <c r="A13" s="9" t="s">
        <v>153</v>
      </c>
      <c r="B13" s="21"/>
      <c r="C13" s="21" t="s">
        <v>129</v>
      </c>
      <c r="D13" s="22">
        <f t="shared" ref="D13:N13" si="3">AVERAGE(D10:D12)</f>
        <v>62.33333333</v>
      </c>
      <c r="E13" s="22">
        <f t="shared" si="3"/>
        <v>22546.66667</v>
      </c>
      <c r="F13" s="22">
        <f t="shared" si="3"/>
        <v>57.8</v>
      </c>
      <c r="G13" s="22">
        <f t="shared" si="3"/>
        <v>436.1</v>
      </c>
      <c r="H13" s="22">
        <f t="shared" si="3"/>
        <v>14423.33333</v>
      </c>
      <c r="I13" s="22">
        <f t="shared" si="3"/>
        <v>99.1</v>
      </c>
      <c r="J13" s="22">
        <f t="shared" si="3"/>
        <v>1854.333333</v>
      </c>
      <c r="K13" s="22">
        <f t="shared" si="3"/>
        <v>12133.33333</v>
      </c>
      <c r="L13" s="22" t="str">
        <f t="shared" si="3"/>
        <v>#DIV/0!</v>
      </c>
      <c r="M13" s="22">
        <f t="shared" si="3"/>
        <v>23.63333333</v>
      </c>
      <c r="N13" s="22">
        <f t="shared" si="3"/>
        <v>8.6</v>
      </c>
      <c r="O13" s="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1">
      <c r="A1" s="1" t="s">
        <v>0</v>
      </c>
      <c r="B1" s="2"/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/>
    </row>
    <row r="2">
      <c r="A2" s="1" t="s">
        <v>154</v>
      </c>
      <c r="B2" s="4"/>
      <c r="C2" s="4" t="s">
        <v>56</v>
      </c>
      <c r="D2" s="5">
        <v>504.7</v>
      </c>
      <c r="E2" s="5">
        <v>5491.0</v>
      </c>
      <c r="F2" s="5">
        <v>44.8</v>
      </c>
      <c r="G2" s="5">
        <v>551.1</v>
      </c>
      <c r="H2" s="5">
        <v>22800.0</v>
      </c>
      <c r="I2" s="5">
        <v>28.7</v>
      </c>
      <c r="J2" s="5">
        <v>56.5</v>
      </c>
      <c r="K2" s="5">
        <v>655.7</v>
      </c>
      <c r="L2" s="5">
        <v>11.1</v>
      </c>
      <c r="M2" s="5">
        <v>2.3</v>
      </c>
      <c r="N2" s="5">
        <v>2.3</v>
      </c>
      <c r="O2" s="3"/>
    </row>
    <row r="3">
      <c r="A3" s="1" t="s">
        <v>155</v>
      </c>
      <c r="B3" s="4"/>
      <c r="C3" s="4" t="s">
        <v>56</v>
      </c>
      <c r="D3" s="5">
        <v>692.3</v>
      </c>
      <c r="E3" s="5">
        <v>6480.0</v>
      </c>
      <c r="F3" s="5">
        <v>51.7</v>
      </c>
      <c r="G3" s="5">
        <v>711.9</v>
      </c>
      <c r="H3" s="5">
        <v>26650.0</v>
      </c>
      <c r="I3" s="5">
        <v>33.2</v>
      </c>
      <c r="J3" s="5">
        <v>65.1</v>
      </c>
      <c r="K3" s="5">
        <v>890.6</v>
      </c>
      <c r="L3" s="5">
        <v>6.8</v>
      </c>
      <c r="M3" s="5">
        <v>3.0</v>
      </c>
      <c r="N3" s="5">
        <v>3.9</v>
      </c>
      <c r="O3" s="3"/>
    </row>
    <row r="4">
      <c r="A4" s="1" t="s">
        <v>156</v>
      </c>
      <c r="B4" s="4"/>
      <c r="C4" s="4" t="s">
        <v>56</v>
      </c>
      <c r="D4" s="5">
        <v>648.9</v>
      </c>
      <c r="E4" s="5">
        <v>6377.0</v>
      </c>
      <c r="F4" s="5">
        <v>52.4</v>
      </c>
      <c r="G4" s="5">
        <v>667.0</v>
      </c>
      <c r="H4" s="5">
        <v>25460.0</v>
      </c>
      <c r="I4" s="5">
        <v>31.2</v>
      </c>
      <c r="J4" s="5">
        <v>58.3</v>
      </c>
      <c r="K4" s="5">
        <v>826.6</v>
      </c>
      <c r="L4" s="5">
        <v>5.2</v>
      </c>
      <c r="M4" s="5">
        <v>2.6</v>
      </c>
      <c r="N4" s="5">
        <v>4.0</v>
      </c>
      <c r="O4" s="3"/>
    </row>
    <row r="5">
      <c r="A5" s="9" t="s">
        <v>157</v>
      </c>
      <c r="B5" s="21"/>
      <c r="C5" s="21" t="s">
        <v>56</v>
      </c>
      <c r="D5" s="10">
        <f t="shared" ref="D5:N5" si="1">AVERAGE(D2:D4)</f>
        <v>615.3</v>
      </c>
      <c r="E5" s="10">
        <f t="shared" si="1"/>
        <v>6116</v>
      </c>
      <c r="F5" s="10">
        <f t="shared" si="1"/>
        <v>49.63333333</v>
      </c>
      <c r="G5" s="10">
        <f t="shared" si="1"/>
        <v>643.3333333</v>
      </c>
      <c r="H5" s="10">
        <f t="shared" si="1"/>
        <v>24970</v>
      </c>
      <c r="I5" s="10">
        <f t="shared" si="1"/>
        <v>31.03333333</v>
      </c>
      <c r="J5" s="10">
        <f t="shared" si="1"/>
        <v>59.96666667</v>
      </c>
      <c r="K5" s="10">
        <f t="shared" si="1"/>
        <v>790.9666667</v>
      </c>
      <c r="L5" s="10">
        <f t="shared" si="1"/>
        <v>7.7</v>
      </c>
      <c r="M5" s="10">
        <f t="shared" si="1"/>
        <v>2.633333333</v>
      </c>
      <c r="N5" s="10">
        <f t="shared" si="1"/>
        <v>3.4</v>
      </c>
      <c r="O5" s="10"/>
    </row>
    <row r="6">
      <c r="A6" s="1" t="s">
        <v>158</v>
      </c>
      <c r="B6" s="4"/>
      <c r="C6" s="4" t="s">
        <v>129</v>
      </c>
      <c r="D6" s="5">
        <v>3063.0</v>
      </c>
      <c r="E6" s="5">
        <v>20620.0</v>
      </c>
      <c r="F6" s="5">
        <v>414.1</v>
      </c>
      <c r="G6" s="5">
        <v>492.2</v>
      </c>
      <c r="H6" s="5">
        <v>19500.0</v>
      </c>
      <c r="I6" s="5">
        <v>60.1</v>
      </c>
      <c r="J6" s="5">
        <v>4366.0</v>
      </c>
      <c r="K6" s="5">
        <v>12800.0</v>
      </c>
      <c r="L6" s="1" t="s">
        <v>48</v>
      </c>
      <c r="M6" s="5">
        <v>80.8</v>
      </c>
      <c r="N6" s="5">
        <v>4.0</v>
      </c>
      <c r="O6" s="3"/>
    </row>
    <row r="7">
      <c r="A7" s="1" t="s">
        <v>159</v>
      </c>
      <c r="B7" s="4"/>
      <c r="C7" s="4" t="s">
        <v>129</v>
      </c>
      <c r="D7" s="5">
        <v>3061.0</v>
      </c>
      <c r="E7" s="5">
        <v>20160.0</v>
      </c>
      <c r="F7" s="5">
        <v>448.6</v>
      </c>
      <c r="G7" s="5">
        <v>487.1</v>
      </c>
      <c r="H7" s="5">
        <v>19640.0</v>
      </c>
      <c r="I7" s="5">
        <v>64.7</v>
      </c>
      <c r="J7" s="5">
        <v>4592.0</v>
      </c>
      <c r="K7" s="5">
        <v>12860.0</v>
      </c>
      <c r="L7" s="1" t="s">
        <v>48</v>
      </c>
      <c r="M7" s="5">
        <v>77.6</v>
      </c>
      <c r="N7" s="5">
        <v>2.9</v>
      </c>
      <c r="O7" s="3"/>
    </row>
    <row r="8">
      <c r="A8" s="1" t="s">
        <v>160</v>
      </c>
      <c r="B8" s="4"/>
      <c r="C8" s="4" t="s">
        <v>129</v>
      </c>
      <c r="D8" s="5">
        <v>3114.0</v>
      </c>
      <c r="E8" s="5">
        <v>20240.0</v>
      </c>
      <c r="F8" s="5">
        <v>436.3</v>
      </c>
      <c r="G8" s="5">
        <v>496.2</v>
      </c>
      <c r="H8" s="5">
        <v>19440.0</v>
      </c>
      <c r="I8" s="5">
        <v>56.9</v>
      </c>
      <c r="J8" s="5">
        <v>4570.0</v>
      </c>
      <c r="K8" s="5">
        <v>12830.0</v>
      </c>
      <c r="L8" s="1" t="s">
        <v>48</v>
      </c>
      <c r="M8" s="5">
        <v>81.6</v>
      </c>
      <c r="N8" s="5">
        <v>4.1</v>
      </c>
      <c r="O8" s="3"/>
    </row>
    <row r="9">
      <c r="A9" s="12" t="s">
        <v>161</v>
      </c>
      <c r="B9" s="35"/>
      <c r="C9" s="35" t="s">
        <v>129</v>
      </c>
      <c r="D9" s="13">
        <f t="shared" ref="D9:N9" si="2">AVERAGE(D6:D8)</f>
        <v>3079.333333</v>
      </c>
      <c r="E9" s="13">
        <f t="shared" si="2"/>
        <v>20340</v>
      </c>
      <c r="F9" s="13">
        <f t="shared" si="2"/>
        <v>433</v>
      </c>
      <c r="G9" s="13">
        <f t="shared" si="2"/>
        <v>491.8333333</v>
      </c>
      <c r="H9" s="13">
        <f t="shared" si="2"/>
        <v>19526.66667</v>
      </c>
      <c r="I9" s="13">
        <f t="shared" si="2"/>
        <v>60.56666667</v>
      </c>
      <c r="J9" s="13">
        <f t="shared" si="2"/>
        <v>4509.333333</v>
      </c>
      <c r="K9" s="13">
        <f t="shared" si="2"/>
        <v>12830</v>
      </c>
      <c r="L9" s="13" t="str">
        <f t="shared" si="2"/>
        <v>#DIV/0!</v>
      </c>
      <c r="M9" s="13">
        <f t="shared" si="2"/>
        <v>80</v>
      </c>
      <c r="N9" s="13">
        <f t="shared" si="2"/>
        <v>3.666666667</v>
      </c>
      <c r="O9" s="14"/>
    </row>
    <row r="10">
      <c r="A10" s="1" t="s">
        <v>162</v>
      </c>
      <c r="B10" s="4"/>
      <c r="C10" s="4" t="s">
        <v>146</v>
      </c>
      <c r="D10" s="5">
        <v>2673.0</v>
      </c>
      <c r="E10" s="5">
        <v>11770.0</v>
      </c>
      <c r="F10" s="5">
        <v>233.4</v>
      </c>
      <c r="G10" s="5">
        <v>365.3</v>
      </c>
      <c r="H10" s="5">
        <v>7254.0</v>
      </c>
      <c r="I10" s="5">
        <v>51.9</v>
      </c>
      <c r="J10" s="5">
        <v>375.3</v>
      </c>
      <c r="K10" s="5">
        <v>2196.0</v>
      </c>
      <c r="L10" s="5">
        <v>14.4</v>
      </c>
      <c r="M10" s="5">
        <v>6.3</v>
      </c>
      <c r="N10" s="5">
        <v>9.0</v>
      </c>
      <c r="O10" s="3"/>
    </row>
    <row r="11">
      <c r="A11" s="1" t="s">
        <v>163</v>
      </c>
      <c r="B11" s="4"/>
      <c r="C11" s="4" t="s">
        <v>146</v>
      </c>
      <c r="D11" s="5">
        <v>2536.0</v>
      </c>
      <c r="E11" s="5">
        <v>11960.0</v>
      </c>
      <c r="F11" s="5">
        <v>231.5</v>
      </c>
      <c r="G11" s="5">
        <v>364.5</v>
      </c>
      <c r="H11" s="5">
        <v>7080.0</v>
      </c>
      <c r="I11" s="5">
        <v>48.7</v>
      </c>
      <c r="J11" s="5">
        <v>359.9</v>
      </c>
      <c r="K11" s="5">
        <v>2050.0</v>
      </c>
      <c r="L11" s="5">
        <v>9.2</v>
      </c>
      <c r="M11" s="5">
        <v>6.1</v>
      </c>
      <c r="N11" s="5">
        <v>9.7</v>
      </c>
      <c r="O11" s="3"/>
    </row>
    <row r="12">
      <c r="A12" s="1" t="s">
        <v>164</v>
      </c>
      <c r="B12" s="4"/>
      <c r="C12" s="4" t="s">
        <v>146</v>
      </c>
      <c r="D12" s="5">
        <v>2775.0</v>
      </c>
      <c r="E12" s="5">
        <v>12280.0</v>
      </c>
      <c r="F12" s="5">
        <v>232.0</v>
      </c>
      <c r="G12" s="5">
        <v>370.0</v>
      </c>
      <c r="H12" s="5">
        <v>6910.0</v>
      </c>
      <c r="I12" s="5">
        <v>48.1</v>
      </c>
      <c r="J12" s="5">
        <v>359.5</v>
      </c>
      <c r="K12" s="5">
        <v>2182.0</v>
      </c>
      <c r="L12" s="5">
        <v>8.5</v>
      </c>
      <c r="M12" s="5">
        <v>6.5</v>
      </c>
      <c r="N12" s="5">
        <v>9.7</v>
      </c>
      <c r="O12" s="3"/>
    </row>
    <row r="13">
      <c r="A13" s="9" t="s">
        <v>165</v>
      </c>
      <c r="B13" s="21"/>
      <c r="C13" s="21" t="s">
        <v>146</v>
      </c>
      <c r="D13" s="22">
        <f t="shared" ref="D13:N13" si="3">AVERAGE(D10:D12)</f>
        <v>2661.333333</v>
      </c>
      <c r="E13" s="22">
        <f t="shared" si="3"/>
        <v>12003.33333</v>
      </c>
      <c r="F13" s="22">
        <f t="shared" si="3"/>
        <v>232.3</v>
      </c>
      <c r="G13" s="22">
        <f t="shared" si="3"/>
        <v>366.6</v>
      </c>
      <c r="H13" s="22">
        <f t="shared" si="3"/>
        <v>7081.333333</v>
      </c>
      <c r="I13" s="22">
        <f t="shared" si="3"/>
        <v>49.56666667</v>
      </c>
      <c r="J13" s="22">
        <f t="shared" si="3"/>
        <v>364.9</v>
      </c>
      <c r="K13" s="22">
        <f t="shared" si="3"/>
        <v>2142.666667</v>
      </c>
      <c r="L13" s="22">
        <f t="shared" si="3"/>
        <v>10.7</v>
      </c>
      <c r="M13" s="22">
        <f t="shared" si="3"/>
        <v>6.3</v>
      </c>
      <c r="N13" s="22">
        <f t="shared" si="3"/>
        <v>9.466666667</v>
      </c>
      <c r="O13" s="23"/>
    </row>
    <row r="15">
      <c r="A15" s="2" t="s">
        <v>166</v>
      </c>
      <c r="C15" s="1">
        <v>2948.0</v>
      </c>
      <c r="D15" s="1">
        <v>19650.0</v>
      </c>
      <c r="E15" s="1">
        <v>438.7</v>
      </c>
      <c r="F15" s="1">
        <v>485.9</v>
      </c>
      <c r="G15" s="1">
        <v>20090.0</v>
      </c>
      <c r="H15" s="1">
        <v>68.7</v>
      </c>
      <c r="I15" s="1">
        <v>4455.0</v>
      </c>
      <c r="J15" s="1">
        <v>13010.0</v>
      </c>
      <c r="K15" s="1">
        <v>0.7</v>
      </c>
      <c r="L15" s="1">
        <v>76.0</v>
      </c>
      <c r="M15" s="1">
        <v>3.5</v>
      </c>
      <c r="N15" s="1">
        <v>2948.0</v>
      </c>
    </row>
    <row r="16">
      <c r="A16" s="2" t="s">
        <v>167</v>
      </c>
      <c r="C16" s="1">
        <v>2996.0</v>
      </c>
      <c r="D16" s="1">
        <v>18710.0</v>
      </c>
      <c r="E16" s="1">
        <v>406.2</v>
      </c>
      <c r="F16" s="1">
        <v>461.8</v>
      </c>
      <c r="G16" s="1">
        <v>18880.0</v>
      </c>
      <c r="H16" s="1">
        <v>58.2</v>
      </c>
      <c r="I16" s="1">
        <v>3993.0</v>
      </c>
      <c r="J16" s="1">
        <v>12270.0</v>
      </c>
      <c r="K16" s="1" t="s">
        <v>48</v>
      </c>
      <c r="L16" s="1">
        <v>79.3</v>
      </c>
      <c r="M16" s="1">
        <v>4.1</v>
      </c>
      <c r="N16" s="1">
        <v>2996.0</v>
      </c>
    </row>
    <row r="17">
      <c r="A17" s="2" t="s">
        <v>168</v>
      </c>
      <c r="C17" s="1">
        <v>3013.0</v>
      </c>
      <c r="D17" s="1">
        <v>19270.0</v>
      </c>
      <c r="E17" s="1">
        <v>427.6</v>
      </c>
      <c r="F17" s="1">
        <v>479.8</v>
      </c>
      <c r="G17" s="1">
        <v>19250.0</v>
      </c>
      <c r="H17" s="1">
        <v>73.0</v>
      </c>
      <c r="I17" s="1">
        <v>4384.0</v>
      </c>
      <c r="J17" s="1">
        <v>12560.0</v>
      </c>
      <c r="K17" s="1" t="s">
        <v>48</v>
      </c>
      <c r="L17" s="1">
        <v>81.7</v>
      </c>
      <c r="M17" s="1">
        <v>3.4</v>
      </c>
      <c r="N17" s="1">
        <v>3013.0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13"/>
    <col customWidth="1" min="2" max="3" width="21.63"/>
  </cols>
  <sheetData>
    <row r="1">
      <c r="A1" s="1" t="s">
        <v>0</v>
      </c>
      <c r="B1" s="2"/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 t="s">
        <v>169</v>
      </c>
      <c r="B2" s="4"/>
      <c r="C2" s="4" t="s">
        <v>170</v>
      </c>
      <c r="D2" s="5">
        <v>183.7</v>
      </c>
      <c r="E2" s="5">
        <v>17100.0</v>
      </c>
      <c r="F2" s="5">
        <v>1748.0</v>
      </c>
      <c r="G2" s="5">
        <v>399.7</v>
      </c>
      <c r="H2" s="5">
        <v>16930.0</v>
      </c>
      <c r="I2" s="5">
        <v>70.8</v>
      </c>
      <c r="J2" s="5">
        <v>873.9</v>
      </c>
      <c r="K2" s="5">
        <v>3470.0</v>
      </c>
      <c r="L2" s="5">
        <v>2.2</v>
      </c>
      <c r="M2" s="5">
        <v>49.6</v>
      </c>
      <c r="N2" s="5">
        <v>5.2</v>
      </c>
    </row>
    <row r="3">
      <c r="A3" s="1" t="s">
        <v>171</v>
      </c>
      <c r="B3" s="4"/>
      <c r="C3" s="4" t="s">
        <v>170</v>
      </c>
      <c r="D3" s="5">
        <v>187.0</v>
      </c>
      <c r="E3" s="5">
        <v>16880.0</v>
      </c>
      <c r="F3" s="5">
        <v>1738.0</v>
      </c>
      <c r="G3" s="5">
        <v>391.5</v>
      </c>
      <c r="H3" s="5">
        <v>17070.0</v>
      </c>
      <c r="I3" s="5">
        <v>75.9</v>
      </c>
      <c r="J3" s="5">
        <v>878.6</v>
      </c>
      <c r="K3" s="5">
        <v>3593.0</v>
      </c>
      <c r="L3" s="5">
        <v>4.1</v>
      </c>
      <c r="M3" s="5">
        <v>44.2</v>
      </c>
      <c r="N3" s="5">
        <v>5.0</v>
      </c>
    </row>
    <row r="4">
      <c r="A4" s="1" t="s">
        <v>172</v>
      </c>
      <c r="B4" s="4"/>
      <c r="C4" s="4" t="s">
        <v>170</v>
      </c>
      <c r="D4" s="5">
        <v>185.6</v>
      </c>
      <c r="E4" s="5">
        <v>16940.0</v>
      </c>
      <c r="F4" s="5">
        <v>1734.0</v>
      </c>
      <c r="G4" s="5">
        <v>387.5</v>
      </c>
      <c r="H4" s="5">
        <v>16990.0</v>
      </c>
      <c r="I4" s="5">
        <v>84.6</v>
      </c>
      <c r="J4" s="5">
        <v>919.0</v>
      </c>
      <c r="K4" s="5">
        <v>3575.0</v>
      </c>
      <c r="L4" s="5">
        <v>0.7</v>
      </c>
      <c r="M4" s="5">
        <v>37.5</v>
      </c>
      <c r="N4" s="5">
        <v>5.3</v>
      </c>
    </row>
    <row r="5">
      <c r="A5" s="9" t="s">
        <v>173</v>
      </c>
      <c r="B5" s="21"/>
      <c r="C5" s="21" t="s">
        <v>170</v>
      </c>
      <c r="D5" s="10">
        <f t="shared" ref="D5:N5" si="1">AVERAGE(D2:D4)</f>
        <v>185.4333333</v>
      </c>
      <c r="E5" s="10">
        <f t="shared" si="1"/>
        <v>16973.33333</v>
      </c>
      <c r="F5" s="10">
        <f t="shared" si="1"/>
        <v>1740</v>
      </c>
      <c r="G5" s="10">
        <f t="shared" si="1"/>
        <v>392.9</v>
      </c>
      <c r="H5" s="10">
        <f t="shared" si="1"/>
        <v>16996.66667</v>
      </c>
      <c r="I5" s="10">
        <f t="shared" si="1"/>
        <v>77.1</v>
      </c>
      <c r="J5" s="10">
        <f t="shared" si="1"/>
        <v>890.5</v>
      </c>
      <c r="K5" s="10">
        <f t="shared" si="1"/>
        <v>3546</v>
      </c>
      <c r="L5" s="10">
        <f t="shared" si="1"/>
        <v>2.333333333</v>
      </c>
      <c r="M5" s="10">
        <f t="shared" si="1"/>
        <v>43.76666667</v>
      </c>
      <c r="N5" s="10">
        <f t="shared" si="1"/>
        <v>5.166666667</v>
      </c>
    </row>
    <row r="6">
      <c r="A6" s="1" t="s">
        <v>174</v>
      </c>
      <c r="B6" s="4"/>
      <c r="C6" s="4" t="s">
        <v>34</v>
      </c>
      <c r="D6" s="5">
        <v>404.7</v>
      </c>
      <c r="E6" s="5">
        <v>25910.0</v>
      </c>
      <c r="F6" s="5">
        <v>478.9</v>
      </c>
      <c r="G6" s="5">
        <v>353.9</v>
      </c>
      <c r="H6" s="5">
        <v>12860.0</v>
      </c>
      <c r="I6" s="5">
        <v>54.3</v>
      </c>
      <c r="J6" s="5">
        <v>2135.0</v>
      </c>
      <c r="K6" s="5">
        <v>2298.0</v>
      </c>
      <c r="L6" s="5">
        <v>8.4</v>
      </c>
      <c r="M6" s="5">
        <v>202.1</v>
      </c>
      <c r="N6" s="5">
        <v>4.9</v>
      </c>
    </row>
    <row r="7">
      <c r="A7" s="1" t="s">
        <v>175</v>
      </c>
      <c r="B7" s="4"/>
      <c r="C7" s="4" t="s">
        <v>34</v>
      </c>
      <c r="D7" s="5">
        <v>398.1</v>
      </c>
      <c r="E7" s="5">
        <v>25980.0</v>
      </c>
      <c r="F7" s="5">
        <v>495.5</v>
      </c>
      <c r="G7" s="5">
        <v>342.9</v>
      </c>
      <c r="H7" s="5">
        <v>12280.0</v>
      </c>
      <c r="I7" s="5">
        <v>52.0</v>
      </c>
      <c r="J7" s="5">
        <v>2331.0</v>
      </c>
      <c r="K7" s="5">
        <v>2344.0</v>
      </c>
      <c r="L7" s="5">
        <v>4.0</v>
      </c>
      <c r="M7" s="5">
        <v>179.0</v>
      </c>
      <c r="N7" s="5">
        <v>5.2</v>
      </c>
    </row>
    <row r="8">
      <c r="A8" s="1" t="s">
        <v>176</v>
      </c>
      <c r="B8" s="4"/>
      <c r="C8" s="4" t="s">
        <v>34</v>
      </c>
      <c r="D8" s="5">
        <v>365.0</v>
      </c>
      <c r="E8" s="5">
        <v>24150.0</v>
      </c>
      <c r="F8" s="5">
        <v>575.6</v>
      </c>
      <c r="G8" s="5">
        <v>345.9</v>
      </c>
      <c r="H8" s="5">
        <v>13330.0</v>
      </c>
      <c r="I8" s="5">
        <v>52.2</v>
      </c>
      <c r="J8" s="5">
        <v>2006.0</v>
      </c>
      <c r="K8" s="5">
        <v>2245.0</v>
      </c>
      <c r="L8" s="5">
        <v>7.3</v>
      </c>
      <c r="M8" s="5">
        <v>167.6</v>
      </c>
      <c r="N8" s="5">
        <v>4.8</v>
      </c>
    </row>
    <row r="9">
      <c r="A9" s="9" t="s">
        <v>177</v>
      </c>
      <c r="B9" s="21"/>
      <c r="C9" s="21" t="s">
        <v>34</v>
      </c>
      <c r="D9" s="10">
        <f t="shared" ref="D9:N9" si="2">AVERAGE(D6:D8)</f>
        <v>389.2666667</v>
      </c>
      <c r="E9" s="10">
        <f t="shared" si="2"/>
        <v>25346.66667</v>
      </c>
      <c r="F9" s="10">
        <f t="shared" si="2"/>
        <v>516.6666667</v>
      </c>
      <c r="G9" s="10">
        <f t="shared" si="2"/>
        <v>347.5666667</v>
      </c>
      <c r="H9" s="10">
        <f t="shared" si="2"/>
        <v>12823.33333</v>
      </c>
      <c r="I9" s="10">
        <f t="shared" si="2"/>
        <v>52.83333333</v>
      </c>
      <c r="J9" s="10">
        <f t="shared" si="2"/>
        <v>2157.333333</v>
      </c>
      <c r="K9" s="10">
        <f t="shared" si="2"/>
        <v>2295.666667</v>
      </c>
      <c r="L9" s="10">
        <f t="shared" si="2"/>
        <v>6.566666667</v>
      </c>
      <c r="M9" s="10">
        <f t="shared" si="2"/>
        <v>182.9</v>
      </c>
      <c r="N9" s="10">
        <f t="shared" si="2"/>
        <v>4.966666667</v>
      </c>
    </row>
    <row r="10">
      <c r="A10" s="1" t="s">
        <v>178</v>
      </c>
      <c r="B10" s="4"/>
      <c r="C10" s="4" t="s">
        <v>56</v>
      </c>
      <c r="D10" s="5">
        <v>1058.0</v>
      </c>
      <c r="E10" s="5">
        <v>9216.0</v>
      </c>
      <c r="F10" s="5">
        <v>155.9</v>
      </c>
      <c r="G10" s="5">
        <v>651.8</v>
      </c>
      <c r="H10" s="5">
        <v>28170.0</v>
      </c>
      <c r="I10" s="5">
        <v>43.6</v>
      </c>
      <c r="J10" s="5">
        <v>81.3</v>
      </c>
      <c r="K10" s="5">
        <v>4581.0</v>
      </c>
      <c r="L10" s="5">
        <v>12.9</v>
      </c>
      <c r="M10" s="5">
        <v>3.7</v>
      </c>
      <c r="N10" s="5">
        <v>4.9</v>
      </c>
    </row>
    <row r="11">
      <c r="A11" s="1" t="s">
        <v>179</v>
      </c>
      <c r="B11" s="4"/>
      <c r="C11" s="4" t="s">
        <v>56</v>
      </c>
      <c r="D11" s="5">
        <v>847.1</v>
      </c>
      <c r="E11" s="5">
        <v>8251.0</v>
      </c>
      <c r="F11" s="5">
        <v>160.3</v>
      </c>
      <c r="G11" s="5">
        <v>593.5</v>
      </c>
      <c r="H11" s="5">
        <v>27050.0</v>
      </c>
      <c r="I11" s="5">
        <v>39.5</v>
      </c>
      <c r="J11" s="5">
        <v>63.7</v>
      </c>
      <c r="K11" s="5">
        <v>3664.0</v>
      </c>
      <c r="L11" s="5">
        <v>8.6</v>
      </c>
      <c r="M11" s="5">
        <v>3.6</v>
      </c>
      <c r="N11" s="5">
        <v>4.9</v>
      </c>
    </row>
    <row r="12">
      <c r="A12" s="1" t="s">
        <v>180</v>
      </c>
      <c r="B12" s="4"/>
      <c r="C12" s="4" t="s">
        <v>56</v>
      </c>
      <c r="D12" s="5">
        <v>678.1</v>
      </c>
      <c r="E12" s="5">
        <v>7663.0</v>
      </c>
      <c r="F12" s="5">
        <v>172.1</v>
      </c>
      <c r="G12" s="5">
        <v>546.3</v>
      </c>
      <c r="H12" s="5">
        <v>27530.0</v>
      </c>
      <c r="I12" s="5">
        <v>44.8</v>
      </c>
      <c r="J12" s="5">
        <v>50.8</v>
      </c>
      <c r="K12" s="5">
        <v>2971.0</v>
      </c>
      <c r="L12" s="5">
        <v>8.6</v>
      </c>
      <c r="M12" s="5">
        <v>2.8</v>
      </c>
      <c r="N12" s="5">
        <v>4.8</v>
      </c>
    </row>
    <row r="13">
      <c r="A13" s="12" t="s">
        <v>181</v>
      </c>
      <c r="B13" s="35"/>
      <c r="C13" s="35" t="s">
        <v>56</v>
      </c>
      <c r="D13" s="13">
        <f t="shared" ref="D13:N13" si="3">AVERAGE(D10:D12)</f>
        <v>861.0666667</v>
      </c>
      <c r="E13" s="13">
        <f t="shared" si="3"/>
        <v>8376.666667</v>
      </c>
      <c r="F13" s="13">
        <f t="shared" si="3"/>
        <v>162.7666667</v>
      </c>
      <c r="G13" s="13">
        <f t="shared" si="3"/>
        <v>597.2</v>
      </c>
      <c r="H13" s="13">
        <f t="shared" si="3"/>
        <v>27583.33333</v>
      </c>
      <c r="I13" s="13">
        <f t="shared" si="3"/>
        <v>42.63333333</v>
      </c>
      <c r="J13" s="13">
        <f t="shared" si="3"/>
        <v>65.26666667</v>
      </c>
      <c r="K13" s="13">
        <f t="shared" si="3"/>
        <v>3738.666667</v>
      </c>
      <c r="L13" s="13">
        <f t="shared" si="3"/>
        <v>10.03333333</v>
      </c>
      <c r="M13" s="13">
        <f t="shared" si="3"/>
        <v>3.366666667</v>
      </c>
      <c r="N13" s="13">
        <f t="shared" si="3"/>
        <v>4.866666667</v>
      </c>
    </row>
    <row r="14">
      <c r="A14" s="1" t="s">
        <v>182</v>
      </c>
      <c r="B14" s="4"/>
      <c r="C14" s="4" t="s">
        <v>14</v>
      </c>
      <c r="D14" s="5">
        <v>63.3</v>
      </c>
      <c r="E14" s="5">
        <v>2435.0</v>
      </c>
      <c r="F14" s="5">
        <v>28.4</v>
      </c>
      <c r="G14" s="5">
        <v>307.6</v>
      </c>
      <c r="H14" s="5">
        <v>18070.0</v>
      </c>
      <c r="I14" s="5">
        <v>20.4</v>
      </c>
      <c r="J14" s="5">
        <v>20.2</v>
      </c>
      <c r="K14" s="5">
        <v>104.7</v>
      </c>
      <c r="L14" s="5">
        <v>2.8</v>
      </c>
      <c r="M14" s="5">
        <v>1.9</v>
      </c>
      <c r="N14" s="5">
        <v>3.1</v>
      </c>
    </row>
    <row r="15">
      <c r="A15" s="1" t="s">
        <v>183</v>
      </c>
      <c r="B15" s="4"/>
      <c r="C15" s="4" t="s">
        <v>14</v>
      </c>
      <c r="D15" s="5">
        <v>64.8</v>
      </c>
      <c r="E15" s="5">
        <v>2347.0</v>
      </c>
      <c r="F15" s="5">
        <v>28.3</v>
      </c>
      <c r="G15" s="5">
        <v>313.9</v>
      </c>
      <c r="H15" s="5">
        <v>18950.0</v>
      </c>
      <c r="I15" s="5">
        <v>21.0</v>
      </c>
      <c r="J15" s="5">
        <v>19.6</v>
      </c>
      <c r="K15" s="5">
        <v>106.7</v>
      </c>
      <c r="L15" s="5">
        <v>1.9</v>
      </c>
      <c r="M15" s="5">
        <v>2.1</v>
      </c>
      <c r="N15" s="5">
        <v>3.2</v>
      </c>
    </row>
    <row r="16">
      <c r="A16" s="1" t="s">
        <v>184</v>
      </c>
      <c r="B16" s="4"/>
      <c r="C16" s="4" t="s">
        <v>14</v>
      </c>
      <c r="D16" s="5">
        <v>64.8</v>
      </c>
      <c r="E16" s="5">
        <v>2301.0</v>
      </c>
      <c r="F16" s="5">
        <v>27.8</v>
      </c>
      <c r="G16" s="5">
        <v>322.1</v>
      </c>
      <c r="H16" s="5">
        <v>18500.0</v>
      </c>
      <c r="I16" s="5">
        <v>20.3</v>
      </c>
      <c r="J16" s="5">
        <v>17.8</v>
      </c>
      <c r="K16" s="5">
        <v>105.4</v>
      </c>
      <c r="L16" s="5">
        <v>2.2</v>
      </c>
      <c r="M16" s="5">
        <v>2.6</v>
      </c>
      <c r="N16" s="5">
        <v>3.3</v>
      </c>
    </row>
    <row r="17">
      <c r="A17" s="9" t="s">
        <v>185</v>
      </c>
      <c r="B17" s="21"/>
      <c r="C17" s="21" t="s">
        <v>14</v>
      </c>
      <c r="D17" s="22">
        <f t="shared" ref="D17:N17" si="4">AVERAGE(D14:D16)</f>
        <v>64.3</v>
      </c>
      <c r="E17" s="22">
        <f t="shared" si="4"/>
        <v>2361</v>
      </c>
      <c r="F17" s="22">
        <f t="shared" si="4"/>
        <v>28.16666667</v>
      </c>
      <c r="G17" s="22">
        <f t="shared" si="4"/>
        <v>314.5333333</v>
      </c>
      <c r="H17" s="22">
        <f t="shared" si="4"/>
        <v>18506.66667</v>
      </c>
      <c r="I17" s="22">
        <f t="shared" si="4"/>
        <v>20.56666667</v>
      </c>
      <c r="J17" s="22">
        <f t="shared" si="4"/>
        <v>19.2</v>
      </c>
      <c r="K17" s="22">
        <f t="shared" si="4"/>
        <v>105.6</v>
      </c>
      <c r="L17" s="22">
        <f t="shared" si="4"/>
        <v>2.3</v>
      </c>
      <c r="M17" s="22">
        <f t="shared" si="4"/>
        <v>2.2</v>
      </c>
      <c r="N17" s="22">
        <f t="shared" si="4"/>
        <v>3.2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</cols>
  <sheetData>
    <row r="1">
      <c r="A1" s="1" t="s">
        <v>0</v>
      </c>
      <c r="B1" s="1"/>
      <c r="C1" s="1"/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186</v>
      </c>
      <c r="Q1" s="3"/>
      <c r="R1" s="3"/>
      <c r="S1" s="3"/>
    </row>
    <row r="2">
      <c r="A2" s="1" t="s">
        <v>111</v>
      </c>
      <c r="B2" s="1"/>
      <c r="C2" s="2" t="s">
        <v>1</v>
      </c>
      <c r="D2" s="1" t="s">
        <v>112</v>
      </c>
      <c r="E2" s="1" t="s">
        <v>112</v>
      </c>
      <c r="F2" s="1" t="s">
        <v>112</v>
      </c>
      <c r="G2" s="1" t="s">
        <v>112</v>
      </c>
      <c r="H2" s="1" t="s">
        <v>112</v>
      </c>
      <c r="I2" s="1" t="s">
        <v>112</v>
      </c>
      <c r="J2" s="1" t="s">
        <v>112</v>
      </c>
      <c r="K2" s="1" t="s">
        <v>112</v>
      </c>
      <c r="L2" s="1" t="s">
        <v>112</v>
      </c>
      <c r="M2" s="1" t="s">
        <v>112</v>
      </c>
      <c r="N2" s="1" t="s">
        <v>112</v>
      </c>
      <c r="O2" s="1" t="s">
        <v>112</v>
      </c>
      <c r="P2" s="1" t="s">
        <v>187</v>
      </c>
      <c r="Q2" s="3"/>
      <c r="R2" s="3"/>
      <c r="S2" s="3"/>
    </row>
    <row r="3">
      <c r="A3" s="1" t="s">
        <v>188</v>
      </c>
      <c r="C3" s="24" t="s">
        <v>126</v>
      </c>
      <c r="D3" s="5">
        <v>534.8</v>
      </c>
      <c r="E3" s="5">
        <v>4680.0</v>
      </c>
      <c r="F3" s="5">
        <v>73.5</v>
      </c>
      <c r="G3" s="5">
        <v>818.8</v>
      </c>
      <c r="H3" s="5">
        <v>28460.0</v>
      </c>
      <c r="I3" s="5">
        <v>42.0</v>
      </c>
      <c r="J3" s="5">
        <v>68.9</v>
      </c>
      <c r="K3" s="5">
        <v>713.7</v>
      </c>
      <c r="L3" s="5">
        <v>6.2</v>
      </c>
      <c r="M3" s="5">
        <v>2.4</v>
      </c>
      <c r="N3" s="5">
        <v>3.7</v>
      </c>
      <c r="O3" s="5">
        <v>15.3</v>
      </c>
    </row>
    <row r="4">
      <c r="A4" s="1" t="s">
        <v>189</v>
      </c>
      <c r="C4" s="24" t="s">
        <v>126</v>
      </c>
      <c r="D4" s="5">
        <v>518.8</v>
      </c>
      <c r="E4" s="5">
        <v>4949.0</v>
      </c>
      <c r="F4" s="5">
        <v>76.6</v>
      </c>
      <c r="G4" s="5">
        <v>798.4</v>
      </c>
      <c r="H4" s="5">
        <v>28590.0</v>
      </c>
      <c r="I4" s="5">
        <v>42.2</v>
      </c>
      <c r="J4" s="5">
        <v>69.5</v>
      </c>
      <c r="K4" s="5">
        <v>717.9</v>
      </c>
      <c r="L4" s="5">
        <v>8.8</v>
      </c>
      <c r="M4" s="5">
        <v>1.8</v>
      </c>
      <c r="N4" s="5">
        <v>3.6</v>
      </c>
      <c r="O4" s="5">
        <v>14.3</v>
      </c>
    </row>
    <row r="5">
      <c r="A5" s="1" t="s">
        <v>190</v>
      </c>
      <c r="C5" s="24" t="s">
        <v>126</v>
      </c>
      <c r="D5" s="4">
        <v>526.8</v>
      </c>
      <c r="E5" s="5">
        <v>4772.0</v>
      </c>
      <c r="F5" s="5">
        <v>76.4</v>
      </c>
      <c r="G5" s="5">
        <v>812.5</v>
      </c>
      <c r="H5" s="5">
        <v>28780.0</v>
      </c>
      <c r="I5" s="5">
        <v>39.8</v>
      </c>
      <c r="J5" s="5">
        <v>67.2</v>
      </c>
      <c r="K5" s="5">
        <v>708.9</v>
      </c>
      <c r="L5" s="5">
        <v>8.0</v>
      </c>
      <c r="M5" s="5">
        <v>1.7</v>
      </c>
      <c r="N5" s="5">
        <v>4.2</v>
      </c>
      <c r="O5" s="5">
        <v>22.9</v>
      </c>
    </row>
    <row r="6">
      <c r="A6" s="2" t="s">
        <v>191</v>
      </c>
      <c r="C6" s="24" t="s">
        <v>126</v>
      </c>
      <c r="D6" s="5">
        <f t="shared" ref="D6:O6" si="1">AVERAGE(D3:D5)</f>
        <v>526.8</v>
      </c>
      <c r="E6" s="5">
        <f t="shared" si="1"/>
        <v>4800.333333</v>
      </c>
      <c r="F6" s="5">
        <f t="shared" si="1"/>
        <v>75.5</v>
      </c>
      <c r="G6" s="5">
        <f t="shared" si="1"/>
        <v>809.9</v>
      </c>
      <c r="H6" s="5">
        <f t="shared" si="1"/>
        <v>28610</v>
      </c>
      <c r="I6" s="5">
        <f t="shared" si="1"/>
        <v>41.33333333</v>
      </c>
      <c r="J6" s="5">
        <f t="shared" si="1"/>
        <v>68.53333333</v>
      </c>
      <c r="K6" s="5">
        <f t="shared" si="1"/>
        <v>713.5</v>
      </c>
      <c r="L6" s="5">
        <f t="shared" si="1"/>
        <v>7.666666667</v>
      </c>
      <c r="M6" s="5">
        <f t="shared" si="1"/>
        <v>1.966666667</v>
      </c>
      <c r="N6" s="5">
        <f t="shared" si="1"/>
        <v>3.833333333</v>
      </c>
      <c r="O6" s="5">
        <f t="shared" si="1"/>
        <v>17.5</v>
      </c>
    </row>
    <row r="7">
      <c r="A7" s="1" t="s">
        <v>192</v>
      </c>
      <c r="C7" s="24" t="s">
        <v>193</v>
      </c>
      <c r="D7" s="5">
        <v>206.7</v>
      </c>
      <c r="E7" s="5">
        <v>3293.0</v>
      </c>
      <c r="F7" s="5">
        <v>137.9</v>
      </c>
      <c r="G7" s="5">
        <v>249.4</v>
      </c>
      <c r="H7" s="5">
        <v>8244.0</v>
      </c>
      <c r="I7" s="5">
        <v>49.8</v>
      </c>
      <c r="J7" s="5">
        <v>171.6</v>
      </c>
      <c r="K7" s="5">
        <v>386.5</v>
      </c>
      <c r="L7" s="5">
        <v>10.1</v>
      </c>
      <c r="M7" s="5">
        <v>4.5</v>
      </c>
      <c r="N7" s="5">
        <v>4.3</v>
      </c>
      <c r="O7" s="1" t="s">
        <v>44</v>
      </c>
    </row>
    <row r="8">
      <c r="A8" s="1" t="s">
        <v>194</v>
      </c>
      <c r="C8" s="24" t="s">
        <v>193</v>
      </c>
      <c r="D8" s="5">
        <v>213.8</v>
      </c>
      <c r="E8" s="5">
        <v>3428.0</v>
      </c>
      <c r="F8" s="5">
        <v>141.8</v>
      </c>
      <c r="G8" s="5">
        <v>245.7</v>
      </c>
      <c r="H8" s="5">
        <v>8016.0</v>
      </c>
      <c r="I8" s="5">
        <v>52.2</v>
      </c>
      <c r="J8" s="5">
        <v>214.7</v>
      </c>
      <c r="K8" s="5">
        <v>373.8</v>
      </c>
      <c r="L8" s="5">
        <v>12.0</v>
      </c>
      <c r="M8" s="5">
        <v>2.9</v>
      </c>
      <c r="N8" s="5">
        <v>4.1</v>
      </c>
      <c r="O8" s="1" t="s">
        <v>44</v>
      </c>
    </row>
    <row r="9">
      <c r="A9" s="2" t="s">
        <v>195</v>
      </c>
      <c r="C9" s="24" t="s">
        <v>193</v>
      </c>
      <c r="D9" s="5">
        <v>216.7</v>
      </c>
      <c r="E9" s="5">
        <v>3408.0</v>
      </c>
      <c r="F9" s="5">
        <v>139.9</v>
      </c>
      <c r="G9" s="5">
        <v>252.8</v>
      </c>
      <c r="H9" s="5">
        <v>8632.0</v>
      </c>
      <c r="I9" s="5">
        <v>53.9</v>
      </c>
      <c r="J9" s="5">
        <v>163.8</v>
      </c>
      <c r="K9" s="5">
        <v>423.2</v>
      </c>
      <c r="L9" s="5">
        <v>12.7</v>
      </c>
      <c r="M9" s="5">
        <v>2.4</v>
      </c>
      <c r="N9" s="5">
        <v>4.2</v>
      </c>
      <c r="O9" s="1" t="s">
        <v>44</v>
      </c>
    </row>
    <row r="10">
      <c r="A10" s="1"/>
      <c r="C10" s="24" t="s">
        <v>193</v>
      </c>
      <c r="D10" s="5">
        <f t="shared" ref="D10:O10" si="2">AVERAGE(D7:D9)</f>
        <v>212.4</v>
      </c>
      <c r="E10" s="5">
        <f t="shared" si="2"/>
        <v>3376.333333</v>
      </c>
      <c r="F10" s="5">
        <f t="shared" si="2"/>
        <v>139.8666667</v>
      </c>
      <c r="G10" s="5">
        <f t="shared" si="2"/>
        <v>249.3</v>
      </c>
      <c r="H10" s="5">
        <f t="shared" si="2"/>
        <v>8297.333333</v>
      </c>
      <c r="I10" s="5">
        <f t="shared" si="2"/>
        <v>51.96666667</v>
      </c>
      <c r="J10" s="5">
        <f t="shared" si="2"/>
        <v>183.3666667</v>
      </c>
      <c r="K10" s="5">
        <f t="shared" si="2"/>
        <v>394.5</v>
      </c>
      <c r="L10" s="5">
        <f t="shared" si="2"/>
        <v>11.6</v>
      </c>
      <c r="M10" s="5">
        <f t="shared" si="2"/>
        <v>3.266666667</v>
      </c>
      <c r="N10" s="5">
        <f t="shared" si="2"/>
        <v>4.2</v>
      </c>
      <c r="O10" s="5" t="str">
        <f t="shared" si="2"/>
        <v>#DIV/0!</v>
      </c>
    </row>
    <row r="11">
      <c r="A11" s="1" t="s">
        <v>196</v>
      </c>
      <c r="C11" s="24" t="s">
        <v>129</v>
      </c>
      <c r="D11" s="5">
        <v>91.5</v>
      </c>
      <c r="E11" s="5">
        <v>35540.0</v>
      </c>
      <c r="F11" s="5">
        <v>58.0</v>
      </c>
      <c r="G11" s="5">
        <v>1347.0</v>
      </c>
      <c r="H11" s="5">
        <v>6694.0</v>
      </c>
      <c r="I11" s="5">
        <v>89.7</v>
      </c>
      <c r="J11" s="5">
        <v>225.5</v>
      </c>
      <c r="K11" s="5">
        <v>1457.0</v>
      </c>
      <c r="L11" s="5">
        <v>4.9</v>
      </c>
      <c r="M11" s="5">
        <v>2.5</v>
      </c>
      <c r="N11" s="5">
        <v>3.5</v>
      </c>
      <c r="O11" s="1" t="s">
        <v>44</v>
      </c>
    </row>
    <row r="12">
      <c r="A12" s="1" t="s">
        <v>197</v>
      </c>
      <c r="C12" s="24" t="s">
        <v>129</v>
      </c>
      <c r="D12" s="5">
        <v>91.3</v>
      </c>
      <c r="E12" s="5">
        <v>36090.0</v>
      </c>
      <c r="F12" s="5">
        <v>59.6</v>
      </c>
      <c r="G12" s="5">
        <v>1351.0</v>
      </c>
      <c r="H12" s="5">
        <v>7014.0</v>
      </c>
      <c r="I12" s="5">
        <v>126.2</v>
      </c>
      <c r="J12" s="5">
        <v>302.9</v>
      </c>
      <c r="K12" s="5">
        <v>2187.0</v>
      </c>
      <c r="L12" s="5">
        <v>5.2</v>
      </c>
      <c r="M12" s="5">
        <v>2.0</v>
      </c>
      <c r="N12" s="5">
        <v>3.1</v>
      </c>
      <c r="O12" s="1" t="s">
        <v>44</v>
      </c>
    </row>
    <row r="13">
      <c r="A13" s="2" t="s">
        <v>198</v>
      </c>
      <c r="C13" s="24" t="s">
        <v>129</v>
      </c>
      <c r="D13" s="5">
        <v>92.7</v>
      </c>
      <c r="E13" s="5">
        <v>36690.0</v>
      </c>
      <c r="F13" s="5">
        <v>62.2</v>
      </c>
      <c r="G13" s="5">
        <v>1351.0</v>
      </c>
      <c r="H13" s="5">
        <v>6900.0</v>
      </c>
      <c r="I13" s="5">
        <v>83.1</v>
      </c>
      <c r="J13" s="5">
        <v>202.6</v>
      </c>
      <c r="K13" s="5">
        <v>1405.0</v>
      </c>
      <c r="L13" s="5">
        <v>5.5</v>
      </c>
      <c r="M13" s="5">
        <v>1.9</v>
      </c>
      <c r="N13" s="5">
        <v>2.9</v>
      </c>
      <c r="O13" s="1" t="s">
        <v>44</v>
      </c>
    </row>
    <row r="14">
      <c r="A14" s="36"/>
      <c r="C14" s="24" t="s">
        <v>129</v>
      </c>
      <c r="D14" s="5">
        <f t="shared" ref="D14:O14" si="3">AVERAGE(D11:D13)</f>
        <v>91.83333333</v>
      </c>
      <c r="E14" s="5">
        <f t="shared" si="3"/>
        <v>36106.66667</v>
      </c>
      <c r="F14" s="5">
        <f t="shared" si="3"/>
        <v>59.93333333</v>
      </c>
      <c r="G14" s="5">
        <f t="shared" si="3"/>
        <v>1349.666667</v>
      </c>
      <c r="H14" s="5">
        <f t="shared" si="3"/>
        <v>6869.333333</v>
      </c>
      <c r="I14" s="5">
        <f t="shared" si="3"/>
        <v>99.66666667</v>
      </c>
      <c r="J14" s="5">
        <f t="shared" si="3"/>
        <v>243.6666667</v>
      </c>
      <c r="K14" s="5">
        <f t="shared" si="3"/>
        <v>1683</v>
      </c>
      <c r="L14" s="5">
        <f t="shared" si="3"/>
        <v>5.2</v>
      </c>
      <c r="M14" s="5">
        <f t="shared" si="3"/>
        <v>2.133333333</v>
      </c>
      <c r="N14" s="5">
        <f t="shared" si="3"/>
        <v>3.166666667</v>
      </c>
      <c r="O14" s="5" t="str">
        <f t="shared" si="3"/>
        <v>#DIV/0!</v>
      </c>
    </row>
    <row r="15">
      <c r="A15" s="36" t="s">
        <v>199</v>
      </c>
      <c r="C15" s="24" t="s">
        <v>200</v>
      </c>
      <c r="D15" s="37">
        <v>1186.0</v>
      </c>
      <c r="E15" s="37">
        <v>12020.0</v>
      </c>
      <c r="F15" s="37">
        <v>48.9</v>
      </c>
      <c r="G15" s="37">
        <v>871.3</v>
      </c>
      <c r="H15" s="37">
        <v>14060.0</v>
      </c>
      <c r="I15" s="37">
        <v>32.8</v>
      </c>
      <c r="J15" s="37">
        <v>103.0</v>
      </c>
      <c r="K15" s="37">
        <v>2037.0</v>
      </c>
      <c r="L15" s="37">
        <v>2.5</v>
      </c>
      <c r="M15" s="37">
        <v>4.9</v>
      </c>
      <c r="N15" s="37">
        <v>5.8</v>
      </c>
      <c r="O15" s="37">
        <v>18.3</v>
      </c>
    </row>
    <row r="16">
      <c r="A16" s="36" t="s">
        <v>201</v>
      </c>
      <c r="C16" s="24" t="s">
        <v>200</v>
      </c>
      <c r="D16" s="37">
        <v>1093.0</v>
      </c>
      <c r="E16" s="37">
        <v>12270.0</v>
      </c>
      <c r="F16" s="37">
        <v>51.4</v>
      </c>
      <c r="G16" s="37">
        <v>894.2</v>
      </c>
      <c r="H16" s="37">
        <v>14800.0</v>
      </c>
      <c r="I16" s="37">
        <v>35.6</v>
      </c>
      <c r="J16" s="37">
        <v>103.3</v>
      </c>
      <c r="K16" s="37">
        <v>2040.0</v>
      </c>
      <c r="L16" s="37">
        <v>6.0</v>
      </c>
      <c r="M16" s="37">
        <v>4.3</v>
      </c>
      <c r="N16" s="37">
        <v>4.8</v>
      </c>
      <c r="O16" s="37">
        <v>20.0</v>
      </c>
    </row>
    <row r="17">
      <c r="A17" s="36" t="s">
        <v>202</v>
      </c>
      <c r="C17" s="24" t="s">
        <v>200</v>
      </c>
      <c r="D17" s="37">
        <v>1059.0</v>
      </c>
      <c r="E17" s="37">
        <v>11810.0</v>
      </c>
      <c r="F17" s="37">
        <v>53.9</v>
      </c>
      <c r="G17" s="37">
        <v>856.6</v>
      </c>
      <c r="H17" s="37">
        <v>13920.0</v>
      </c>
      <c r="I17" s="37">
        <v>52.0</v>
      </c>
      <c r="J17" s="37">
        <v>106.9</v>
      </c>
      <c r="K17" s="37">
        <v>1964.0</v>
      </c>
      <c r="L17" s="37" t="s">
        <v>48</v>
      </c>
      <c r="M17" s="37">
        <v>6.9</v>
      </c>
      <c r="N17" s="37">
        <v>5.4</v>
      </c>
      <c r="O17" s="37">
        <v>14.5</v>
      </c>
    </row>
    <row r="18">
      <c r="D18" s="5">
        <f t="shared" ref="D18:O18" si="4">AVERAGE(D15:D17)</f>
        <v>1112.666667</v>
      </c>
      <c r="E18" s="5">
        <f t="shared" si="4"/>
        <v>12033.33333</v>
      </c>
      <c r="F18" s="5">
        <f t="shared" si="4"/>
        <v>51.4</v>
      </c>
      <c r="G18" s="5">
        <f t="shared" si="4"/>
        <v>874.0333333</v>
      </c>
      <c r="H18" s="5">
        <f t="shared" si="4"/>
        <v>14260</v>
      </c>
      <c r="I18" s="5">
        <f t="shared" si="4"/>
        <v>40.13333333</v>
      </c>
      <c r="J18" s="5">
        <f t="shared" si="4"/>
        <v>104.4</v>
      </c>
      <c r="K18" s="5">
        <f t="shared" si="4"/>
        <v>2013.666667</v>
      </c>
      <c r="L18" s="5">
        <f t="shared" si="4"/>
        <v>4.25</v>
      </c>
      <c r="M18" s="5">
        <f t="shared" si="4"/>
        <v>5.366666667</v>
      </c>
      <c r="N18" s="5">
        <f t="shared" si="4"/>
        <v>5.333333333</v>
      </c>
      <c r="O18" s="5">
        <f t="shared" si="4"/>
        <v>17.6</v>
      </c>
    </row>
    <row r="20">
      <c r="A20" s="1" t="s">
        <v>203</v>
      </c>
      <c r="D20" s="1">
        <v>84.2</v>
      </c>
      <c r="E20" s="1">
        <v>2789.0</v>
      </c>
      <c r="F20" s="1">
        <v>42.3</v>
      </c>
      <c r="G20" s="1">
        <v>416.4</v>
      </c>
      <c r="H20" s="1">
        <v>24510.0</v>
      </c>
      <c r="I20" s="1" t="s">
        <v>204</v>
      </c>
      <c r="J20" s="1">
        <v>31.0</v>
      </c>
      <c r="K20" s="1">
        <v>29.5</v>
      </c>
      <c r="L20" s="1">
        <v>145.4</v>
      </c>
      <c r="M20" s="1">
        <v>4.9</v>
      </c>
      <c r="N20" s="1">
        <v>2.2</v>
      </c>
      <c r="O20" s="1">
        <v>3.5</v>
      </c>
    </row>
    <row r="21">
      <c r="A21" s="1" t="s">
        <v>205</v>
      </c>
      <c r="D21" s="1">
        <v>101.5</v>
      </c>
      <c r="E21" s="1">
        <v>3891.0</v>
      </c>
      <c r="F21" s="1">
        <v>54.7</v>
      </c>
      <c r="G21" s="1">
        <v>561.9</v>
      </c>
      <c r="H21" s="1">
        <v>31950.0</v>
      </c>
      <c r="I21" s="1">
        <v>15.2</v>
      </c>
      <c r="J21" s="1">
        <v>38.0</v>
      </c>
      <c r="K21" s="1">
        <v>38.7</v>
      </c>
      <c r="L21" s="1">
        <v>184.3</v>
      </c>
      <c r="M21" s="1">
        <v>6.6</v>
      </c>
      <c r="N21" s="1">
        <v>4.6</v>
      </c>
      <c r="O21" s="1">
        <v>3.6</v>
      </c>
    </row>
    <row r="22">
      <c r="A22" s="1" t="s">
        <v>206</v>
      </c>
      <c r="D22" s="1">
        <v>105.2</v>
      </c>
      <c r="E22" s="1">
        <v>3900.0</v>
      </c>
      <c r="F22" s="1">
        <v>54.7</v>
      </c>
      <c r="G22" s="1">
        <v>553.5</v>
      </c>
      <c r="H22" s="1">
        <v>32150.0</v>
      </c>
      <c r="I22" s="1">
        <v>17.6</v>
      </c>
      <c r="J22" s="1">
        <v>34.9</v>
      </c>
      <c r="K22" s="1">
        <v>68.1</v>
      </c>
      <c r="L22" s="1">
        <v>183.6</v>
      </c>
      <c r="M22" s="1">
        <v>1.8</v>
      </c>
      <c r="N22" s="1">
        <v>3.4</v>
      </c>
      <c r="O22" s="1">
        <v>3.2</v>
      </c>
    </row>
    <row r="23">
      <c r="A23" s="1" t="s">
        <v>207</v>
      </c>
      <c r="D23" s="1">
        <v>90.5</v>
      </c>
      <c r="E23" s="1">
        <v>3914.0</v>
      </c>
      <c r="F23" s="1">
        <v>59.6</v>
      </c>
      <c r="G23" s="1">
        <v>785.2</v>
      </c>
      <c r="H23" s="1">
        <v>27910.0</v>
      </c>
      <c r="I23" s="1" t="s">
        <v>208</v>
      </c>
      <c r="J23" s="1">
        <v>38.3</v>
      </c>
      <c r="K23" s="1">
        <v>106.5</v>
      </c>
      <c r="L23" s="1">
        <v>475.4</v>
      </c>
      <c r="M23" s="1">
        <v>7.0</v>
      </c>
      <c r="N23" s="1">
        <v>2.9</v>
      </c>
      <c r="O23" s="1">
        <v>4.2</v>
      </c>
    </row>
    <row r="24">
      <c r="A24" s="1" t="s">
        <v>209</v>
      </c>
      <c r="D24" s="1">
        <v>94.5</v>
      </c>
      <c r="E24" s="1">
        <v>3993.0</v>
      </c>
      <c r="F24" s="1">
        <v>56.1</v>
      </c>
      <c r="G24" s="1">
        <v>775.5</v>
      </c>
      <c r="H24" s="1">
        <v>28860.0</v>
      </c>
      <c r="I24" s="1" t="s">
        <v>208</v>
      </c>
      <c r="J24" s="1">
        <v>39.9</v>
      </c>
      <c r="K24" s="1">
        <v>106.7</v>
      </c>
      <c r="L24" s="1">
        <v>505.9</v>
      </c>
      <c r="M24" s="1">
        <v>7.5</v>
      </c>
      <c r="N24" s="1">
        <v>3.9</v>
      </c>
      <c r="O24" s="1">
        <v>3.9</v>
      </c>
    </row>
    <row r="25">
      <c r="A25" s="1" t="s">
        <v>210</v>
      </c>
      <c r="D25" s="1">
        <v>91.5</v>
      </c>
      <c r="E25" s="1">
        <v>4033.0</v>
      </c>
      <c r="F25" s="1">
        <v>57.5</v>
      </c>
      <c r="G25" s="1">
        <v>794.3</v>
      </c>
      <c r="H25" s="1">
        <v>28630.0</v>
      </c>
      <c r="I25" s="1">
        <v>12.2</v>
      </c>
      <c r="J25" s="1">
        <v>40.1</v>
      </c>
      <c r="K25" s="1">
        <v>107.8</v>
      </c>
      <c r="L25" s="1">
        <v>475.2</v>
      </c>
      <c r="M25" s="1">
        <v>6.9</v>
      </c>
      <c r="N25" s="1">
        <v>3.8</v>
      </c>
      <c r="O25" s="1">
        <v>4.0</v>
      </c>
    </row>
    <row r="26">
      <c r="A26" s="1" t="s">
        <v>211</v>
      </c>
      <c r="D26" s="1">
        <v>217.2</v>
      </c>
      <c r="E26" s="1">
        <v>3403.0</v>
      </c>
      <c r="F26" s="1">
        <v>51.7</v>
      </c>
      <c r="G26" s="1">
        <v>578.6</v>
      </c>
      <c r="H26" s="1">
        <v>27780.0</v>
      </c>
      <c r="I26" s="1">
        <v>12.1</v>
      </c>
      <c r="J26" s="1">
        <v>35.1</v>
      </c>
      <c r="K26" s="1">
        <v>40.9</v>
      </c>
      <c r="L26" s="1">
        <v>329.9</v>
      </c>
      <c r="M26" s="1">
        <v>10.2</v>
      </c>
      <c r="N26" s="1">
        <v>3.3</v>
      </c>
      <c r="O26" s="1">
        <v>4.2</v>
      </c>
    </row>
    <row r="27">
      <c r="A27" s="1" t="s">
        <v>212</v>
      </c>
      <c r="D27" s="1">
        <v>252.4</v>
      </c>
      <c r="E27" s="1">
        <v>3810.0</v>
      </c>
      <c r="F27" s="1">
        <v>54.5</v>
      </c>
      <c r="G27" s="1">
        <v>635.5</v>
      </c>
      <c r="H27" s="1">
        <v>32520.0</v>
      </c>
      <c r="I27" s="1" t="s">
        <v>208</v>
      </c>
      <c r="J27" s="1">
        <v>38.9</v>
      </c>
      <c r="K27" s="1">
        <v>54.9</v>
      </c>
      <c r="L27" s="1">
        <v>375.5</v>
      </c>
      <c r="M27" s="1">
        <v>13.3</v>
      </c>
      <c r="N27" s="1">
        <v>3.1</v>
      </c>
      <c r="O27" s="1">
        <v>3.8</v>
      </c>
    </row>
    <row r="28">
      <c r="A28" s="1" t="s">
        <v>213</v>
      </c>
      <c r="D28" s="1">
        <v>219.8</v>
      </c>
      <c r="E28" s="1">
        <v>3621.0</v>
      </c>
      <c r="F28" s="1">
        <v>50.9</v>
      </c>
      <c r="G28" s="1">
        <v>608.7</v>
      </c>
      <c r="H28" s="1">
        <v>27780.0</v>
      </c>
      <c r="I28" s="1" t="s">
        <v>208</v>
      </c>
      <c r="J28" s="1">
        <v>30.6</v>
      </c>
      <c r="K28" s="1">
        <v>46.3</v>
      </c>
      <c r="L28" s="1">
        <v>350.0</v>
      </c>
      <c r="M28" s="1">
        <v>9.5</v>
      </c>
      <c r="N28" s="1">
        <v>2.3</v>
      </c>
      <c r="O28" s="1">
        <v>3.7</v>
      </c>
    </row>
    <row r="29">
      <c r="A29" s="1" t="s">
        <v>214</v>
      </c>
      <c r="D29" s="1">
        <v>71.4</v>
      </c>
      <c r="E29" s="1">
        <v>4074.0</v>
      </c>
      <c r="F29" s="1">
        <v>45.4</v>
      </c>
      <c r="G29" s="1">
        <v>612.6</v>
      </c>
      <c r="H29" s="1">
        <v>36310.0</v>
      </c>
      <c r="I29" s="1" t="s">
        <v>208</v>
      </c>
      <c r="J29" s="1">
        <v>32.0</v>
      </c>
      <c r="K29" s="1">
        <v>28.6</v>
      </c>
      <c r="L29" s="1">
        <v>146.8</v>
      </c>
      <c r="M29" s="1">
        <v>24.5</v>
      </c>
      <c r="N29" s="1">
        <v>2.5</v>
      </c>
      <c r="O29" s="1">
        <v>3.0</v>
      </c>
    </row>
    <row r="30">
      <c r="A30" s="1" t="s">
        <v>215</v>
      </c>
      <c r="D30" s="1">
        <v>60.9</v>
      </c>
      <c r="E30" s="1">
        <v>3901.0</v>
      </c>
      <c r="F30" s="1">
        <v>43.6</v>
      </c>
      <c r="G30" s="1">
        <v>603.4</v>
      </c>
      <c r="H30" s="1">
        <v>29900.0</v>
      </c>
      <c r="I30" s="1" t="s">
        <v>208</v>
      </c>
      <c r="J30" s="1">
        <v>32.0</v>
      </c>
      <c r="K30" s="1">
        <v>23.0</v>
      </c>
      <c r="L30" s="1">
        <v>129.7</v>
      </c>
      <c r="M30" s="1">
        <v>24.6</v>
      </c>
      <c r="N30" s="1">
        <v>4.6</v>
      </c>
      <c r="O30" s="1">
        <v>3.4</v>
      </c>
    </row>
    <row r="31">
      <c r="A31" s="1" t="s">
        <v>216</v>
      </c>
      <c r="D31" s="1">
        <v>60.1</v>
      </c>
      <c r="E31" s="1">
        <v>3925.0</v>
      </c>
      <c r="F31" s="1">
        <v>42.8</v>
      </c>
      <c r="G31" s="1">
        <v>590.1</v>
      </c>
      <c r="H31" s="1">
        <v>29490.0</v>
      </c>
      <c r="I31" s="1" t="s">
        <v>208</v>
      </c>
      <c r="J31" s="1">
        <v>32.1</v>
      </c>
      <c r="K31" s="1">
        <v>24.2</v>
      </c>
      <c r="L31" s="1">
        <v>128.6</v>
      </c>
      <c r="M31" s="1">
        <v>23.9</v>
      </c>
      <c r="N31" s="1">
        <v>3.9</v>
      </c>
      <c r="O31" s="1">
        <v>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</cols>
  <sheetData>
    <row r="1" ht="13.5" customHeight="1">
      <c r="A1" s="2" t="s">
        <v>0</v>
      </c>
      <c r="B1" s="1"/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3"/>
    </row>
    <row r="2">
      <c r="A2" s="1" t="s">
        <v>111</v>
      </c>
      <c r="B2" s="1"/>
      <c r="C2" s="1" t="s">
        <v>112</v>
      </c>
      <c r="D2" s="1" t="s">
        <v>112</v>
      </c>
      <c r="E2" s="1" t="s">
        <v>112</v>
      </c>
      <c r="F2" s="1" t="s">
        <v>112</v>
      </c>
      <c r="G2" s="1" t="s">
        <v>112</v>
      </c>
      <c r="H2" s="1" t="s">
        <v>112</v>
      </c>
      <c r="I2" s="1" t="s">
        <v>112</v>
      </c>
      <c r="J2" s="1" t="s">
        <v>112</v>
      </c>
      <c r="K2" s="1" t="s">
        <v>112</v>
      </c>
      <c r="L2" s="1" t="s">
        <v>112</v>
      </c>
      <c r="M2" s="1" t="s">
        <v>112</v>
      </c>
      <c r="N2" s="1" t="s">
        <v>112</v>
      </c>
      <c r="O2" s="3"/>
    </row>
    <row r="3">
      <c r="A3" s="1" t="s">
        <v>217</v>
      </c>
      <c r="B3" s="2" t="s">
        <v>126</v>
      </c>
      <c r="C3" s="5">
        <v>138.3</v>
      </c>
      <c r="D3" s="5">
        <v>14410.0</v>
      </c>
      <c r="E3" s="5">
        <v>138.3</v>
      </c>
      <c r="F3" s="5">
        <v>183.9</v>
      </c>
      <c r="G3" s="5">
        <v>10450.0</v>
      </c>
      <c r="H3" s="5">
        <v>95.2</v>
      </c>
      <c r="I3" s="5">
        <v>3013.0</v>
      </c>
      <c r="J3" s="5">
        <v>10650.0</v>
      </c>
      <c r="K3" s="5">
        <v>0.6</v>
      </c>
      <c r="L3" s="5">
        <v>18.1</v>
      </c>
      <c r="M3" s="5">
        <v>4.5</v>
      </c>
      <c r="N3" s="1" t="s">
        <v>44</v>
      </c>
    </row>
    <row r="4">
      <c r="A4" s="1" t="s">
        <v>218</v>
      </c>
      <c r="B4" s="2" t="s">
        <v>126</v>
      </c>
      <c r="C4" s="5">
        <v>160.2</v>
      </c>
      <c r="D4" s="5">
        <v>3759.0</v>
      </c>
      <c r="E4" s="5">
        <v>66.9</v>
      </c>
      <c r="F4" s="5">
        <v>660.3</v>
      </c>
      <c r="G4" s="5">
        <v>26260.0</v>
      </c>
      <c r="H4" s="5">
        <v>40.7</v>
      </c>
      <c r="I4" s="5">
        <v>64.9</v>
      </c>
      <c r="J4" s="5">
        <v>392.9</v>
      </c>
      <c r="K4" s="5">
        <v>5.7</v>
      </c>
      <c r="L4" s="5">
        <v>3.7</v>
      </c>
      <c r="M4" s="5">
        <v>4.1</v>
      </c>
      <c r="N4" s="5">
        <v>12.4</v>
      </c>
    </row>
    <row r="5">
      <c r="A5" s="2" t="s">
        <v>219</v>
      </c>
      <c r="B5" s="2" t="s">
        <v>126</v>
      </c>
      <c r="C5" s="5">
        <v>171.5</v>
      </c>
      <c r="D5" s="5">
        <v>3669.0</v>
      </c>
      <c r="E5" s="5">
        <v>66.0</v>
      </c>
      <c r="F5" s="5">
        <v>644.5</v>
      </c>
      <c r="G5" s="5">
        <v>25530.0</v>
      </c>
      <c r="H5" s="5">
        <v>40.7</v>
      </c>
      <c r="I5" s="5">
        <v>65.1</v>
      </c>
      <c r="J5" s="5">
        <v>388.2</v>
      </c>
      <c r="K5" s="5">
        <v>3.8</v>
      </c>
      <c r="L5" s="5">
        <v>2.9</v>
      </c>
      <c r="M5" s="5">
        <v>4.7</v>
      </c>
      <c r="N5" s="1" t="s">
        <v>208</v>
      </c>
    </row>
    <row r="6">
      <c r="A6" s="1"/>
      <c r="B6" s="2"/>
      <c r="C6" s="5">
        <f t="shared" ref="C6:N6" si="1">AVERAGE(C2:C5)</f>
        <v>156.6666667</v>
      </c>
      <c r="D6" s="5">
        <f t="shared" si="1"/>
        <v>7279.333333</v>
      </c>
      <c r="E6" s="5">
        <f t="shared" si="1"/>
        <v>90.4</v>
      </c>
      <c r="F6" s="5">
        <f t="shared" si="1"/>
        <v>496.2333333</v>
      </c>
      <c r="G6" s="5">
        <f t="shared" si="1"/>
        <v>20746.66667</v>
      </c>
      <c r="H6" s="5">
        <f t="shared" si="1"/>
        <v>58.86666667</v>
      </c>
      <c r="I6" s="5">
        <f t="shared" si="1"/>
        <v>1047.666667</v>
      </c>
      <c r="J6" s="5">
        <f t="shared" si="1"/>
        <v>3810.366667</v>
      </c>
      <c r="K6" s="5">
        <f t="shared" si="1"/>
        <v>3.366666667</v>
      </c>
      <c r="L6" s="5">
        <f t="shared" si="1"/>
        <v>8.233333333</v>
      </c>
      <c r="M6" s="5">
        <f t="shared" si="1"/>
        <v>4.433333333</v>
      </c>
      <c r="N6" s="5">
        <f t="shared" si="1"/>
        <v>12.4</v>
      </c>
    </row>
    <row r="7">
      <c r="A7" s="1" t="s">
        <v>220</v>
      </c>
      <c r="B7" s="2" t="s">
        <v>116</v>
      </c>
      <c r="C7" s="5">
        <v>20.2</v>
      </c>
      <c r="D7" s="5">
        <v>4346.0</v>
      </c>
      <c r="E7" s="5">
        <v>50.2</v>
      </c>
      <c r="F7" s="5">
        <v>177.2</v>
      </c>
      <c r="G7" s="5">
        <v>4136.0</v>
      </c>
      <c r="H7" s="5">
        <v>26.0</v>
      </c>
      <c r="I7" s="5">
        <v>171.2</v>
      </c>
      <c r="J7" s="5">
        <v>405.0</v>
      </c>
      <c r="K7" s="5">
        <v>2.9</v>
      </c>
      <c r="L7" s="5">
        <v>5.0</v>
      </c>
      <c r="M7" s="5">
        <v>3.8</v>
      </c>
      <c r="N7" s="1" t="s">
        <v>44</v>
      </c>
    </row>
    <row r="8">
      <c r="A8" s="1" t="s">
        <v>221</v>
      </c>
      <c r="B8" s="2" t="s">
        <v>116</v>
      </c>
      <c r="C8" s="5">
        <v>20.5</v>
      </c>
      <c r="D8" s="5">
        <v>4320.0</v>
      </c>
      <c r="E8" s="5">
        <v>49.8</v>
      </c>
      <c r="F8" s="5">
        <v>183.7</v>
      </c>
      <c r="G8" s="5">
        <v>4074.0</v>
      </c>
      <c r="H8" s="5">
        <v>23.9</v>
      </c>
      <c r="I8" s="5">
        <v>234.9</v>
      </c>
      <c r="J8" s="5">
        <v>398.5</v>
      </c>
      <c r="K8" s="5">
        <v>2.7</v>
      </c>
      <c r="L8" s="5">
        <v>3.0</v>
      </c>
      <c r="M8" s="5">
        <v>3.9</v>
      </c>
      <c r="N8" s="1" t="s">
        <v>44</v>
      </c>
    </row>
    <row r="9">
      <c r="A9" s="2" t="s">
        <v>222</v>
      </c>
      <c r="B9" s="2" t="s">
        <v>116</v>
      </c>
      <c r="C9" s="5">
        <v>22.4</v>
      </c>
      <c r="D9" s="5">
        <v>4470.0</v>
      </c>
      <c r="E9" s="5">
        <v>59.3</v>
      </c>
      <c r="F9" s="5">
        <v>178.2</v>
      </c>
      <c r="G9" s="5">
        <v>4303.0</v>
      </c>
      <c r="H9" s="5">
        <v>24.7</v>
      </c>
      <c r="I9" s="5">
        <v>172.4</v>
      </c>
      <c r="J9" s="5">
        <v>460.3</v>
      </c>
      <c r="K9" s="5">
        <v>0.8</v>
      </c>
      <c r="L9" s="5">
        <v>3.5</v>
      </c>
      <c r="M9" s="5">
        <v>3.3</v>
      </c>
      <c r="N9" s="1" t="s">
        <v>44</v>
      </c>
    </row>
    <row r="10">
      <c r="A10" s="1"/>
      <c r="B10" s="2"/>
      <c r="C10" s="5">
        <f t="shared" ref="C10:M10" si="2">AVERAGE(C7:C9)</f>
        <v>21.03333333</v>
      </c>
      <c r="D10" s="5">
        <f t="shared" si="2"/>
        <v>4378.666667</v>
      </c>
      <c r="E10" s="5">
        <f t="shared" si="2"/>
        <v>53.1</v>
      </c>
      <c r="F10" s="5">
        <f t="shared" si="2"/>
        <v>179.7</v>
      </c>
      <c r="G10" s="5">
        <f t="shared" si="2"/>
        <v>4171</v>
      </c>
      <c r="H10" s="5">
        <f t="shared" si="2"/>
        <v>24.86666667</v>
      </c>
      <c r="I10" s="5">
        <f t="shared" si="2"/>
        <v>192.8333333</v>
      </c>
      <c r="J10" s="5">
        <f t="shared" si="2"/>
        <v>421.2666667</v>
      </c>
      <c r="K10" s="5">
        <f t="shared" si="2"/>
        <v>2.133333333</v>
      </c>
      <c r="L10" s="5">
        <f t="shared" si="2"/>
        <v>3.833333333</v>
      </c>
      <c r="M10" s="5">
        <f t="shared" si="2"/>
        <v>3.666666667</v>
      </c>
      <c r="N10" s="4">
        <v>3.0</v>
      </c>
    </row>
    <row r="11">
      <c r="A11" s="1" t="s">
        <v>223</v>
      </c>
      <c r="B11" s="2" t="s">
        <v>224</v>
      </c>
      <c r="C11" s="5">
        <v>11.9</v>
      </c>
      <c r="D11" s="5">
        <v>4850.0</v>
      </c>
      <c r="E11" s="5">
        <v>23.5</v>
      </c>
      <c r="F11" s="5">
        <v>263.8</v>
      </c>
      <c r="G11" s="5">
        <v>3200.0</v>
      </c>
      <c r="H11" s="5">
        <v>888.3</v>
      </c>
      <c r="I11" s="5">
        <v>2581.0</v>
      </c>
      <c r="J11" s="5">
        <v>558.1</v>
      </c>
      <c r="K11" s="1" t="s">
        <v>48</v>
      </c>
      <c r="L11" s="5">
        <v>5.6</v>
      </c>
      <c r="M11" s="5">
        <v>4.1</v>
      </c>
      <c r="N11" s="1" t="s">
        <v>44</v>
      </c>
    </row>
    <row r="12">
      <c r="A12" s="1" t="s">
        <v>225</v>
      </c>
      <c r="B12" s="2" t="s">
        <v>224</v>
      </c>
      <c r="C12" s="5">
        <v>12.0</v>
      </c>
      <c r="D12" s="5">
        <v>4469.0</v>
      </c>
      <c r="E12" s="5">
        <v>20.6</v>
      </c>
      <c r="F12" s="5">
        <v>252.3</v>
      </c>
      <c r="G12" s="5">
        <v>3141.0</v>
      </c>
      <c r="H12" s="5">
        <v>1011.0</v>
      </c>
      <c r="I12" s="5">
        <v>2786.0</v>
      </c>
      <c r="J12" s="5">
        <v>288.8</v>
      </c>
      <c r="K12" s="1" t="s">
        <v>48</v>
      </c>
      <c r="L12" s="5">
        <v>4.7</v>
      </c>
      <c r="M12" s="5">
        <v>3.9</v>
      </c>
      <c r="N12" s="1" t="s">
        <v>226</v>
      </c>
    </row>
    <row r="13">
      <c r="A13" s="2" t="s">
        <v>227</v>
      </c>
      <c r="B13" s="2" t="s">
        <v>224</v>
      </c>
      <c r="C13" s="4">
        <v>14.9</v>
      </c>
      <c r="D13" s="5">
        <v>4423.0</v>
      </c>
      <c r="E13" s="5">
        <v>26.4</v>
      </c>
      <c r="F13" s="5">
        <v>263.1</v>
      </c>
      <c r="G13" s="5">
        <v>2956.0</v>
      </c>
      <c r="H13" s="5">
        <v>1117.0</v>
      </c>
      <c r="I13" s="5">
        <v>3248.0</v>
      </c>
      <c r="J13" s="5">
        <v>303.3</v>
      </c>
      <c r="K13" s="1" t="s">
        <v>48</v>
      </c>
      <c r="L13" s="5">
        <v>5.6</v>
      </c>
      <c r="M13" s="5">
        <v>3.7</v>
      </c>
      <c r="N13" s="1" t="s">
        <v>44</v>
      </c>
    </row>
    <row r="14">
      <c r="C14" s="16">
        <f t="shared" ref="C14:M14" si="3">AVERAGE(C11:C13)</f>
        <v>12.93333333</v>
      </c>
      <c r="D14" s="16">
        <f t="shared" si="3"/>
        <v>4580.666667</v>
      </c>
      <c r="E14" s="16">
        <f t="shared" si="3"/>
        <v>23.5</v>
      </c>
      <c r="F14" s="16">
        <f t="shared" si="3"/>
        <v>259.7333333</v>
      </c>
      <c r="G14" s="16">
        <f t="shared" si="3"/>
        <v>3099</v>
      </c>
      <c r="H14" s="16">
        <f t="shared" si="3"/>
        <v>1005.433333</v>
      </c>
      <c r="I14" s="16">
        <f t="shared" si="3"/>
        <v>2871.666667</v>
      </c>
      <c r="J14" s="16">
        <f t="shared" si="3"/>
        <v>383.4</v>
      </c>
      <c r="K14" s="16" t="str">
        <f t="shared" si="3"/>
        <v>#DIV/0!</v>
      </c>
      <c r="L14" s="16">
        <f t="shared" si="3"/>
        <v>5.3</v>
      </c>
      <c r="M14" s="16">
        <f t="shared" si="3"/>
        <v>3.9</v>
      </c>
      <c r="N14" s="24">
        <v>3.0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3" width="27.63"/>
  </cols>
  <sheetData>
    <row r="1">
      <c r="A1" s="1" t="s">
        <v>0</v>
      </c>
      <c r="B1" s="2"/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228</v>
      </c>
      <c r="N1" s="2" t="s">
        <v>12</v>
      </c>
      <c r="O1" s="3"/>
    </row>
    <row r="2">
      <c r="A2" s="1" t="s">
        <v>229</v>
      </c>
      <c r="B2" s="4"/>
      <c r="C2" s="4" t="s">
        <v>24</v>
      </c>
      <c r="D2" s="5">
        <v>155.4</v>
      </c>
      <c r="E2" s="5">
        <v>20940.0</v>
      </c>
      <c r="F2" s="5">
        <v>37.6</v>
      </c>
      <c r="G2" s="5">
        <v>79.0</v>
      </c>
      <c r="H2" s="5">
        <v>2483.0</v>
      </c>
      <c r="I2" s="5">
        <v>43.7</v>
      </c>
      <c r="J2" s="5">
        <v>915.6</v>
      </c>
      <c r="K2" s="5">
        <v>4267.0</v>
      </c>
      <c r="L2" s="2">
        <v>0.5</v>
      </c>
      <c r="M2" s="5">
        <v>4.1</v>
      </c>
      <c r="N2" s="5">
        <v>4.3</v>
      </c>
      <c r="O2" s="3"/>
    </row>
    <row r="3">
      <c r="A3" s="1" t="s">
        <v>230</v>
      </c>
      <c r="B3" s="4"/>
      <c r="C3" s="4" t="s">
        <v>24</v>
      </c>
      <c r="D3" s="5">
        <v>138.0</v>
      </c>
      <c r="E3" s="5">
        <v>21230.0</v>
      </c>
      <c r="F3" s="5">
        <v>35.5</v>
      </c>
      <c r="G3" s="5">
        <v>81.8</v>
      </c>
      <c r="H3" s="5">
        <v>2290.0</v>
      </c>
      <c r="I3" s="5">
        <v>48.0</v>
      </c>
      <c r="J3" s="5">
        <v>617.2</v>
      </c>
      <c r="K3" s="5">
        <v>4372.0</v>
      </c>
      <c r="L3" s="2">
        <v>0.5</v>
      </c>
      <c r="M3" s="5">
        <v>5.0</v>
      </c>
      <c r="N3" s="5">
        <v>4.2</v>
      </c>
      <c r="O3" s="3"/>
    </row>
    <row r="4">
      <c r="A4" s="1" t="s">
        <v>231</v>
      </c>
      <c r="B4" s="4"/>
      <c r="C4" s="4" t="s">
        <v>24</v>
      </c>
      <c r="D4" s="5">
        <v>118.5</v>
      </c>
      <c r="E4" s="5">
        <v>21520.0</v>
      </c>
      <c r="F4" s="5">
        <v>36.2</v>
      </c>
      <c r="G4" s="5">
        <v>88.0</v>
      </c>
      <c r="H4" s="5">
        <v>2439.0</v>
      </c>
      <c r="I4" s="5">
        <v>46.2</v>
      </c>
      <c r="J4" s="5">
        <v>561.6</v>
      </c>
      <c r="K4" s="5">
        <v>4578.0</v>
      </c>
      <c r="L4" s="2">
        <v>0.5</v>
      </c>
      <c r="M4" s="5">
        <v>4.3</v>
      </c>
      <c r="N4" s="5">
        <v>4.6</v>
      </c>
      <c r="O4" s="3"/>
    </row>
    <row r="5">
      <c r="A5" s="9" t="s">
        <v>232</v>
      </c>
      <c r="B5" s="21"/>
      <c r="C5" s="21" t="s">
        <v>24</v>
      </c>
      <c r="D5" s="22">
        <f t="shared" ref="D5:K5" si="1">AVERAGE(D2:D4)</f>
        <v>137.3</v>
      </c>
      <c r="E5" s="22">
        <f t="shared" si="1"/>
        <v>21230</v>
      </c>
      <c r="F5" s="22">
        <f t="shared" si="1"/>
        <v>36.43333333</v>
      </c>
      <c r="G5" s="22">
        <f t="shared" si="1"/>
        <v>82.93333333</v>
      </c>
      <c r="H5" s="22">
        <f t="shared" si="1"/>
        <v>2404</v>
      </c>
      <c r="I5" s="22">
        <f t="shared" si="1"/>
        <v>45.96666667</v>
      </c>
      <c r="J5" s="22">
        <f t="shared" si="1"/>
        <v>698.1333333</v>
      </c>
      <c r="K5" s="22">
        <f t="shared" si="1"/>
        <v>4405.666667</v>
      </c>
      <c r="L5" s="9">
        <v>0.5</v>
      </c>
      <c r="M5" s="22">
        <f t="shared" ref="M5:N5" si="2">AVERAGE(M2:M4)</f>
        <v>4.466666667</v>
      </c>
      <c r="N5" s="22">
        <f t="shared" si="2"/>
        <v>4.366666667</v>
      </c>
      <c r="O5" s="23"/>
    </row>
    <row r="6">
      <c r="A6" s="1" t="s">
        <v>233</v>
      </c>
      <c r="B6" s="4"/>
      <c r="C6" s="4" t="s">
        <v>56</v>
      </c>
      <c r="D6" s="5">
        <v>135.3</v>
      </c>
      <c r="E6" s="5">
        <v>6341.0</v>
      </c>
      <c r="F6" s="5">
        <v>104.4</v>
      </c>
      <c r="G6" s="5">
        <v>775.3</v>
      </c>
      <c r="H6" s="5">
        <v>37530.0</v>
      </c>
      <c r="I6" s="5">
        <v>44.9</v>
      </c>
      <c r="J6" s="5">
        <v>85.0</v>
      </c>
      <c r="K6" s="5">
        <v>546.8</v>
      </c>
      <c r="L6" s="5">
        <v>7.9</v>
      </c>
      <c r="M6" s="5">
        <v>4.4</v>
      </c>
      <c r="N6" s="5">
        <v>5.3</v>
      </c>
      <c r="O6" s="3"/>
    </row>
    <row r="7">
      <c r="A7" s="1" t="s">
        <v>234</v>
      </c>
      <c r="B7" s="4"/>
      <c r="C7" s="4" t="s">
        <v>56</v>
      </c>
      <c r="D7" s="5">
        <v>124.9</v>
      </c>
      <c r="E7" s="5">
        <v>5994.0</v>
      </c>
      <c r="F7" s="5">
        <v>106.8</v>
      </c>
      <c r="G7" s="5">
        <v>728.1</v>
      </c>
      <c r="H7" s="5">
        <v>35880.0</v>
      </c>
      <c r="I7" s="5">
        <v>44.1</v>
      </c>
      <c r="J7" s="5">
        <v>75.6</v>
      </c>
      <c r="K7" s="5">
        <v>477.1</v>
      </c>
      <c r="L7" s="5">
        <v>7.5</v>
      </c>
      <c r="M7" s="5">
        <v>2.5</v>
      </c>
      <c r="N7" s="5">
        <v>5.6</v>
      </c>
      <c r="O7" s="3"/>
    </row>
    <row r="8">
      <c r="A8" s="1" t="s">
        <v>235</v>
      </c>
      <c r="B8" s="4"/>
      <c r="C8" s="4" t="s">
        <v>56</v>
      </c>
      <c r="D8" s="5">
        <v>129.0</v>
      </c>
      <c r="E8" s="5">
        <v>6164.0</v>
      </c>
      <c r="F8" s="5">
        <v>103.0</v>
      </c>
      <c r="G8" s="5">
        <v>742.1</v>
      </c>
      <c r="H8" s="5">
        <v>36640.0</v>
      </c>
      <c r="I8" s="5">
        <v>45.2</v>
      </c>
      <c r="J8" s="5">
        <v>83.6</v>
      </c>
      <c r="K8" s="5">
        <v>488.0</v>
      </c>
      <c r="L8" s="5">
        <v>7.8</v>
      </c>
      <c r="M8" s="5">
        <v>3.5</v>
      </c>
      <c r="N8" s="5">
        <v>5.3</v>
      </c>
      <c r="O8" s="3"/>
    </row>
    <row r="9">
      <c r="A9" s="9" t="s">
        <v>236</v>
      </c>
      <c r="B9" s="21"/>
      <c r="C9" s="21" t="s">
        <v>56</v>
      </c>
      <c r="D9" s="22">
        <f t="shared" ref="D9:N9" si="3">average(D6:D8)</f>
        <v>129.7333333</v>
      </c>
      <c r="E9" s="22">
        <f t="shared" si="3"/>
        <v>6166.333333</v>
      </c>
      <c r="F9" s="22">
        <f t="shared" si="3"/>
        <v>104.7333333</v>
      </c>
      <c r="G9" s="22">
        <f t="shared" si="3"/>
        <v>748.5</v>
      </c>
      <c r="H9" s="22">
        <f t="shared" si="3"/>
        <v>36683.33333</v>
      </c>
      <c r="I9" s="22">
        <f t="shared" si="3"/>
        <v>44.73333333</v>
      </c>
      <c r="J9" s="22">
        <f t="shared" si="3"/>
        <v>81.4</v>
      </c>
      <c r="K9" s="22">
        <f t="shared" si="3"/>
        <v>503.9666667</v>
      </c>
      <c r="L9" s="22">
        <f t="shared" si="3"/>
        <v>7.733333333</v>
      </c>
      <c r="M9" s="22">
        <f t="shared" si="3"/>
        <v>3.466666667</v>
      </c>
      <c r="N9" s="22">
        <f t="shared" si="3"/>
        <v>5.4</v>
      </c>
      <c r="O9" s="2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38"/>
      <c r="C1" s="38" t="s">
        <v>99</v>
      </c>
      <c r="D1" s="1" t="s">
        <v>101</v>
      </c>
      <c r="E1" s="1" t="s">
        <v>102</v>
      </c>
      <c r="F1" s="1" t="s">
        <v>103</v>
      </c>
      <c r="G1" s="1" t="s">
        <v>110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O1" s="3"/>
    </row>
    <row r="2">
      <c r="A2" s="1" t="s">
        <v>111</v>
      </c>
      <c r="B2" s="38"/>
      <c r="C2" s="38" t="s">
        <v>112</v>
      </c>
      <c r="D2" s="1" t="s">
        <v>112</v>
      </c>
      <c r="E2" s="1" t="s">
        <v>112</v>
      </c>
      <c r="F2" s="1" t="s">
        <v>112</v>
      </c>
      <c r="G2" s="1" t="s">
        <v>112</v>
      </c>
      <c r="H2" s="1" t="s">
        <v>112</v>
      </c>
      <c r="I2" s="1" t="s">
        <v>112</v>
      </c>
      <c r="J2" s="1" t="s">
        <v>112</v>
      </c>
      <c r="K2" s="1" t="s">
        <v>112</v>
      </c>
      <c r="L2" s="1" t="s">
        <v>112</v>
      </c>
      <c r="M2" s="1" t="s">
        <v>112</v>
      </c>
      <c r="O2" s="3"/>
    </row>
    <row r="3">
      <c r="A3" s="1" t="s">
        <v>237</v>
      </c>
      <c r="B3" s="38"/>
      <c r="C3" s="38" t="s">
        <v>238</v>
      </c>
      <c r="D3" s="1">
        <v>0.0</v>
      </c>
      <c r="E3" s="1">
        <v>0.0</v>
      </c>
      <c r="F3" s="1" t="s">
        <v>239</v>
      </c>
      <c r="G3" s="1" t="s">
        <v>44</v>
      </c>
      <c r="H3" s="1" t="s">
        <v>48</v>
      </c>
      <c r="I3" s="1" t="s">
        <v>48</v>
      </c>
      <c r="J3" s="1" t="s">
        <v>48</v>
      </c>
      <c r="K3" s="1" t="s">
        <v>48</v>
      </c>
      <c r="L3" s="1">
        <v>0.0</v>
      </c>
      <c r="M3" s="1">
        <v>0.0</v>
      </c>
      <c r="O3" s="3"/>
    </row>
    <row r="4">
      <c r="A4" s="1" t="s">
        <v>240</v>
      </c>
      <c r="B4" s="38"/>
      <c r="C4" s="38">
        <v>17.7</v>
      </c>
      <c r="D4" s="1">
        <v>16.6</v>
      </c>
      <c r="E4" s="1">
        <v>203.6</v>
      </c>
      <c r="F4" s="1">
        <v>3431.0</v>
      </c>
      <c r="G4" s="1" t="s">
        <v>44</v>
      </c>
      <c r="H4" s="1">
        <v>76.6</v>
      </c>
      <c r="I4" s="1">
        <v>858.1</v>
      </c>
      <c r="J4" s="1">
        <v>4824.0</v>
      </c>
      <c r="K4" s="1">
        <v>3.6</v>
      </c>
      <c r="L4" s="1">
        <v>17.9</v>
      </c>
      <c r="M4" s="1">
        <v>3.7</v>
      </c>
      <c r="O4" s="3"/>
    </row>
    <row r="5">
      <c r="A5" s="1"/>
      <c r="B5" s="38"/>
      <c r="C5" s="38"/>
      <c r="D5" s="1"/>
      <c r="E5" s="1"/>
      <c r="F5" s="1"/>
      <c r="G5" s="1"/>
      <c r="H5" s="1"/>
      <c r="I5" s="1"/>
      <c r="J5" s="1"/>
      <c r="K5" s="1"/>
      <c r="L5" s="1"/>
      <c r="M5" s="1"/>
      <c r="O5" s="3"/>
    </row>
    <row r="6">
      <c r="A6" s="1" t="s">
        <v>241</v>
      </c>
      <c r="B6" s="38"/>
      <c r="C6" s="38">
        <v>94.2</v>
      </c>
      <c r="D6" s="1">
        <v>45.5</v>
      </c>
      <c r="E6" s="1">
        <v>670.1</v>
      </c>
      <c r="F6" s="1">
        <v>25520.0</v>
      </c>
      <c r="G6" s="1">
        <v>13.9</v>
      </c>
      <c r="H6" s="1">
        <v>95.9</v>
      </c>
      <c r="I6" s="1">
        <v>55.1</v>
      </c>
      <c r="J6" s="1">
        <v>396.7</v>
      </c>
      <c r="K6" s="1">
        <v>2.8</v>
      </c>
      <c r="L6" s="1">
        <v>3.6</v>
      </c>
      <c r="M6" s="1">
        <v>4.5</v>
      </c>
      <c r="O6" s="3"/>
    </row>
    <row r="7">
      <c r="A7" s="1" t="s">
        <v>242</v>
      </c>
      <c r="B7" s="38"/>
      <c r="C7" s="38">
        <v>98.1</v>
      </c>
      <c r="D7" s="1">
        <v>44.8</v>
      </c>
      <c r="E7" s="1">
        <v>668.2</v>
      </c>
      <c r="F7" s="1">
        <v>26500.0</v>
      </c>
      <c r="G7" s="1">
        <v>16.1</v>
      </c>
      <c r="H7" s="1">
        <v>81.7</v>
      </c>
      <c r="I7" s="1">
        <v>53.9</v>
      </c>
      <c r="J7" s="1">
        <v>415.9</v>
      </c>
      <c r="K7" s="1">
        <v>4.4</v>
      </c>
      <c r="L7" s="1">
        <v>3.3</v>
      </c>
      <c r="M7" s="1">
        <v>4.6</v>
      </c>
      <c r="O7" s="3"/>
    </row>
    <row r="8">
      <c r="A8" s="1" t="s">
        <v>243</v>
      </c>
      <c r="B8" s="38"/>
      <c r="C8" s="38">
        <v>96.5</v>
      </c>
      <c r="D8" s="1">
        <v>39.5</v>
      </c>
      <c r="E8" s="1">
        <v>684.3</v>
      </c>
      <c r="F8" s="1">
        <v>26920.0</v>
      </c>
      <c r="G8" s="1">
        <v>12.9</v>
      </c>
      <c r="H8" s="1">
        <v>78.0</v>
      </c>
      <c r="I8" s="1">
        <v>55.1</v>
      </c>
      <c r="J8" s="1">
        <v>431.1</v>
      </c>
      <c r="K8" s="1">
        <v>3.4</v>
      </c>
      <c r="L8" s="1">
        <v>1.8</v>
      </c>
      <c r="M8" s="1">
        <v>3.9</v>
      </c>
      <c r="O8" s="3"/>
    </row>
    <row r="9">
      <c r="A9" s="2" t="s">
        <v>244</v>
      </c>
      <c r="B9" s="38"/>
      <c r="C9" s="38">
        <v>92.7</v>
      </c>
      <c r="D9" s="1">
        <v>38.3</v>
      </c>
      <c r="E9" s="1">
        <v>677.7</v>
      </c>
      <c r="F9" s="1">
        <v>26300.0</v>
      </c>
      <c r="G9" s="1" t="s">
        <v>245</v>
      </c>
      <c r="H9" s="1">
        <v>74.2</v>
      </c>
      <c r="I9" s="1">
        <v>49.4</v>
      </c>
      <c r="J9" s="1">
        <v>422.7</v>
      </c>
      <c r="K9" s="1">
        <v>4.1</v>
      </c>
      <c r="L9" s="1">
        <v>1.8</v>
      </c>
      <c r="M9" s="1">
        <v>3.8</v>
      </c>
      <c r="O9" s="3"/>
    </row>
    <row r="10">
      <c r="C10" s="16">
        <f t="shared" ref="C10:M10" si="1">AVERAGE(C6:C9)</f>
        <v>95.375</v>
      </c>
      <c r="D10" s="16">
        <f t="shared" si="1"/>
        <v>42.025</v>
      </c>
      <c r="E10" s="16">
        <f t="shared" si="1"/>
        <v>675.075</v>
      </c>
      <c r="F10" s="16">
        <f t="shared" si="1"/>
        <v>26310</v>
      </c>
      <c r="G10" s="16">
        <f t="shared" si="1"/>
        <v>14.3</v>
      </c>
      <c r="H10" s="16">
        <f t="shared" si="1"/>
        <v>82.45</v>
      </c>
      <c r="I10" s="16">
        <f t="shared" si="1"/>
        <v>53.375</v>
      </c>
      <c r="J10" s="16">
        <f t="shared" si="1"/>
        <v>416.6</v>
      </c>
      <c r="K10" s="16">
        <f t="shared" si="1"/>
        <v>3.675</v>
      </c>
      <c r="L10" s="16">
        <f t="shared" si="1"/>
        <v>2.625</v>
      </c>
      <c r="M10" s="16">
        <f t="shared" si="1"/>
        <v>4.2</v>
      </c>
    </row>
    <row r="12">
      <c r="A12" s="1" t="s">
        <v>246</v>
      </c>
      <c r="B12" s="1"/>
      <c r="C12" s="1">
        <v>189.4</v>
      </c>
      <c r="D12" s="1">
        <v>4268.0</v>
      </c>
      <c r="E12" s="1">
        <v>77.0</v>
      </c>
      <c r="F12" s="1">
        <v>2924.0</v>
      </c>
      <c r="G12" s="1">
        <v>8095.0</v>
      </c>
      <c r="H12" s="1">
        <v>5960.0</v>
      </c>
      <c r="I12" s="1">
        <v>32650.0</v>
      </c>
      <c r="J12" s="1">
        <v>4765.0</v>
      </c>
      <c r="K12" s="1">
        <v>14580.0</v>
      </c>
      <c r="L12" s="1" t="s">
        <v>48</v>
      </c>
      <c r="M12" s="1">
        <v>5.5</v>
      </c>
      <c r="N12" s="1">
        <v>4.3</v>
      </c>
    </row>
    <row r="13">
      <c r="A13" s="1" t="s">
        <v>247</v>
      </c>
      <c r="B13" s="1"/>
      <c r="C13" s="1">
        <v>189.4</v>
      </c>
      <c r="D13" s="1">
        <v>4334.0</v>
      </c>
      <c r="E13" s="1">
        <v>95.0</v>
      </c>
      <c r="F13" s="1">
        <v>2998.0</v>
      </c>
      <c r="G13" s="1">
        <v>8288.0</v>
      </c>
      <c r="H13" s="1">
        <v>6330.0</v>
      </c>
      <c r="I13" s="1">
        <v>35590.0</v>
      </c>
      <c r="J13" s="1">
        <v>6091.0</v>
      </c>
      <c r="K13" s="1">
        <v>15250.0</v>
      </c>
      <c r="L13" s="1" t="s">
        <v>48</v>
      </c>
      <c r="M13" s="1">
        <v>3.7</v>
      </c>
      <c r="N13" s="1">
        <v>3.1</v>
      </c>
    </row>
    <row r="14">
      <c r="A14" s="1" t="s">
        <v>248</v>
      </c>
      <c r="B14" s="1"/>
      <c r="C14" s="1">
        <v>202.2</v>
      </c>
      <c r="D14" s="1">
        <v>4447.0</v>
      </c>
      <c r="E14" s="1">
        <v>94.6</v>
      </c>
      <c r="F14" s="1">
        <v>2976.0</v>
      </c>
      <c r="G14" s="1">
        <v>8157.0</v>
      </c>
      <c r="H14" s="1">
        <v>6460.0</v>
      </c>
      <c r="I14" s="1">
        <v>36220.0</v>
      </c>
      <c r="J14" s="1">
        <v>5855.0</v>
      </c>
      <c r="K14" s="1">
        <v>15170.0</v>
      </c>
      <c r="L14" s="1" t="s">
        <v>84</v>
      </c>
      <c r="M14" s="1">
        <v>4.1</v>
      </c>
      <c r="N14" s="1">
        <v>3.2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 ht="15.0" customHeight="1"/>
    <row r="3">
      <c r="C3" s="1" t="s">
        <v>99</v>
      </c>
      <c r="D3" s="1" t="s">
        <v>100</v>
      </c>
      <c r="E3" s="1" t="s">
        <v>101</v>
      </c>
      <c r="F3" s="1" t="s">
        <v>102</v>
      </c>
      <c r="G3" s="1" t="s">
        <v>103</v>
      </c>
      <c r="H3" s="1" t="s">
        <v>104</v>
      </c>
      <c r="I3" s="1" t="s">
        <v>105</v>
      </c>
      <c r="J3" s="1" t="s">
        <v>106</v>
      </c>
      <c r="K3" s="1" t="s">
        <v>107</v>
      </c>
      <c r="L3" s="1" t="s">
        <v>108</v>
      </c>
      <c r="M3" s="1" t="s">
        <v>109</v>
      </c>
      <c r="N3" s="1" t="s">
        <v>99</v>
      </c>
    </row>
    <row r="4">
      <c r="A4" s="1" t="s">
        <v>249</v>
      </c>
      <c r="B4" s="3"/>
      <c r="C4" s="1">
        <v>129.7</v>
      </c>
      <c r="D4" s="1">
        <v>3833.0</v>
      </c>
      <c r="E4" s="1">
        <v>66.5</v>
      </c>
      <c r="F4" s="1">
        <v>768.3</v>
      </c>
      <c r="G4" s="1">
        <v>30280.0</v>
      </c>
      <c r="H4" s="1">
        <v>51.6</v>
      </c>
      <c r="I4" s="1">
        <v>52.3</v>
      </c>
      <c r="J4" s="1">
        <v>277.8</v>
      </c>
      <c r="K4" s="1">
        <v>7.5</v>
      </c>
      <c r="L4" s="1">
        <v>3.0</v>
      </c>
      <c r="M4" s="1">
        <v>4.2</v>
      </c>
      <c r="N4" s="1">
        <v>129.7</v>
      </c>
      <c r="O4" s="3"/>
    </row>
    <row r="5">
      <c r="A5" s="1" t="s">
        <v>250</v>
      </c>
      <c r="B5" s="3"/>
      <c r="C5" s="1">
        <v>121.6</v>
      </c>
      <c r="D5" s="1">
        <v>3967.0</v>
      </c>
      <c r="E5" s="1">
        <v>52.4</v>
      </c>
      <c r="F5" s="1">
        <v>736.2</v>
      </c>
      <c r="G5" s="1">
        <v>29310.0</v>
      </c>
      <c r="H5" s="1">
        <v>44.3</v>
      </c>
      <c r="I5" s="1">
        <v>48.0</v>
      </c>
      <c r="J5" s="1">
        <v>248.9</v>
      </c>
      <c r="K5" s="1">
        <v>4.9</v>
      </c>
      <c r="L5" s="1">
        <v>4.2</v>
      </c>
      <c r="M5" s="1">
        <v>4.5</v>
      </c>
      <c r="N5" s="1">
        <v>121.6</v>
      </c>
      <c r="O5" s="3"/>
    </row>
    <row r="6">
      <c r="A6" s="1" t="s">
        <v>251</v>
      </c>
      <c r="B6" s="3"/>
      <c r="C6" s="1">
        <v>120.1</v>
      </c>
      <c r="D6" s="1">
        <v>3787.0</v>
      </c>
      <c r="E6" s="1">
        <v>60.0</v>
      </c>
      <c r="F6" s="1">
        <v>696.1</v>
      </c>
      <c r="G6" s="1">
        <v>28540.0</v>
      </c>
      <c r="H6" s="1">
        <v>40.1</v>
      </c>
      <c r="I6" s="1">
        <v>47.1</v>
      </c>
      <c r="J6" s="1">
        <v>245.6</v>
      </c>
      <c r="K6" s="1">
        <v>5.9</v>
      </c>
      <c r="L6" s="1">
        <v>3.0</v>
      </c>
      <c r="M6" s="1">
        <v>4.6</v>
      </c>
      <c r="N6" s="1">
        <v>120.1</v>
      </c>
      <c r="O6" s="3"/>
    </row>
    <row r="7">
      <c r="A7" s="1"/>
      <c r="B7" s="3"/>
      <c r="C7" s="1">
        <f t="shared" ref="C7:N7" si="1">AVERAGE(C4:C6)</f>
        <v>123.8</v>
      </c>
      <c r="D7" s="1">
        <f t="shared" si="1"/>
        <v>3862.333333</v>
      </c>
      <c r="E7" s="1">
        <f t="shared" si="1"/>
        <v>59.63333333</v>
      </c>
      <c r="F7" s="1">
        <f t="shared" si="1"/>
        <v>733.5333333</v>
      </c>
      <c r="G7" s="1">
        <f t="shared" si="1"/>
        <v>29376.66667</v>
      </c>
      <c r="H7" s="1">
        <f t="shared" si="1"/>
        <v>45.33333333</v>
      </c>
      <c r="I7" s="1">
        <f t="shared" si="1"/>
        <v>49.13333333</v>
      </c>
      <c r="J7" s="1">
        <f t="shared" si="1"/>
        <v>257.4333333</v>
      </c>
      <c r="K7" s="1">
        <f t="shared" si="1"/>
        <v>6.1</v>
      </c>
      <c r="L7" s="1">
        <f t="shared" si="1"/>
        <v>3.4</v>
      </c>
      <c r="M7" s="1">
        <f t="shared" si="1"/>
        <v>4.433333333</v>
      </c>
      <c r="N7" s="1">
        <f t="shared" si="1"/>
        <v>123.8</v>
      </c>
      <c r="O7" s="3"/>
    </row>
    <row r="8">
      <c r="A8" s="1" t="s">
        <v>252</v>
      </c>
      <c r="B8" s="3"/>
      <c r="C8" s="1">
        <v>26.1</v>
      </c>
      <c r="D8" s="1">
        <v>7538.0</v>
      </c>
      <c r="E8" s="1">
        <v>304.2</v>
      </c>
      <c r="F8" s="1">
        <v>556.8</v>
      </c>
      <c r="G8" s="1">
        <v>8461.0</v>
      </c>
      <c r="H8" s="1">
        <v>28.4</v>
      </c>
      <c r="I8" s="1">
        <v>373.4</v>
      </c>
      <c r="J8" s="1">
        <v>959.4</v>
      </c>
      <c r="K8" s="1">
        <v>1.3</v>
      </c>
      <c r="L8" s="1">
        <v>3.6</v>
      </c>
      <c r="M8" s="1">
        <v>3.7</v>
      </c>
      <c r="N8" s="1">
        <v>26.1</v>
      </c>
      <c r="O8" s="3"/>
    </row>
    <row r="9">
      <c r="A9" s="1" t="s">
        <v>253</v>
      </c>
      <c r="B9" s="3"/>
      <c r="C9" s="1">
        <v>27.8</v>
      </c>
      <c r="D9" s="1">
        <v>7216.0</v>
      </c>
      <c r="E9" s="1">
        <v>305.5</v>
      </c>
      <c r="F9" s="1">
        <v>561.5</v>
      </c>
      <c r="G9" s="1">
        <v>8365.0</v>
      </c>
      <c r="H9" s="1">
        <v>29.9</v>
      </c>
      <c r="I9" s="1">
        <v>339.7</v>
      </c>
      <c r="J9" s="1">
        <v>1018.0</v>
      </c>
      <c r="K9" s="1">
        <v>1.3</v>
      </c>
      <c r="L9" s="1">
        <v>3.0</v>
      </c>
      <c r="M9" s="1">
        <v>4.1</v>
      </c>
      <c r="N9" s="1">
        <v>27.8</v>
      </c>
      <c r="O9" s="3"/>
    </row>
    <row r="10">
      <c r="A10" s="1" t="s">
        <v>254</v>
      </c>
      <c r="B10" s="3"/>
      <c r="C10" s="1">
        <v>29.8</v>
      </c>
      <c r="D10" s="1">
        <v>7592.0</v>
      </c>
      <c r="E10" s="1">
        <v>324.6</v>
      </c>
      <c r="F10" s="1">
        <v>569.9</v>
      </c>
      <c r="G10" s="1">
        <v>9430.0</v>
      </c>
      <c r="H10" s="1">
        <v>31.5</v>
      </c>
      <c r="I10" s="1">
        <v>415.6</v>
      </c>
      <c r="J10" s="1">
        <v>1001.0</v>
      </c>
      <c r="K10" s="1">
        <v>0.8</v>
      </c>
      <c r="L10" s="1">
        <v>3.7</v>
      </c>
      <c r="M10" s="1">
        <v>3.7</v>
      </c>
      <c r="N10" s="1">
        <v>29.8</v>
      </c>
      <c r="O10" s="3"/>
    </row>
    <row r="11">
      <c r="A11" s="1"/>
      <c r="B11" s="3"/>
      <c r="C11" s="1">
        <f t="shared" ref="C11:N11" si="2">AVERAGE(C8:C10)</f>
        <v>27.9</v>
      </c>
      <c r="D11" s="1">
        <f t="shared" si="2"/>
        <v>7448.666667</v>
      </c>
      <c r="E11" s="1">
        <f t="shared" si="2"/>
        <v>311.4333333</v>
      </c>
      <c r="F11" s="1">
        <f t="shared" si="2"/>
        <v>562.7333333</v>
      </c>
      <c r="G11" s="1">
        <f t="shared" si="2"/>
        <v>8752</v>
      </c>
      <c r="H11" s="1">
        <f t="shared" si="2"/>
        <v>29.93333333</v>
      </c>
      <c r="I11" s="1">
        <f t="shared" si="2"/>
        <v>376.2333333</v>
      </c>
      <c r="J11" s="1">
        <f t="shared" si="2"/>
        <v>992.8</v>
      </c>
      <c r="K11" s="1">
        <f t="shared" si="2"/>
        <v>1.133333333</v>
      </c>
      <c r="L11" s="1">
        <f t="shared" si="2"/>
        <v>3.433333333</v>
      </c>
      <c r="M11" s="1">
        <f t="shared" si="2"/>
        <v>3.833333333</v>
      </c>
      <c r="N11" s="1">
        <f t="shared" si="2"/>
        <v>27.9</v>
      </c>
      <c r="O11" s="3"/>
    </row>
    <row r="12">
      <c r="A12" s="1" t="s">
        <v>255</v>
      </c>
      <c r="B12" s="3"/>
      <c r="C12" s="1">
        <v>65.3</v>
      </c>
      <c r="D12" s="1">
        <v>5250.0</v>
      </c>
      <c r="E12" s="1">
        <v>458.1</v>
      </c>
      <c r="F12" s="1">
        <v>405.1</v>
      </c>
      <c r="G12" s="1">
        <v>8818.0</v>
      </c>
      <c r="H12" s="1">
        <v>45.6</v>
      </c>
      <c r="I12" s="1">
        <v>105.6</v>
      </c>
      <c r="J12" s="1">
        <v>1924.0</v>
      </c>
      <c r="K12" s="1">
        <v>3.0</v>
      </c>
      <c r="L12" s="1">
        <v>18.3</v>
      </c>
      <c r="M12" s="1">
        <v>7.8</v>
      </c>
      <c r="N12" s="1">
        <v>65.3</v>
      </c>
      <c r="O12" s="3"/>
    </row>
    <row r="13">
      <c r="A13" s="1" t="s">
        <v>256</v>
      </c>
      <c r="B13" s="3"/>
      <c r="C13" s="1">
        <v>67.1</v>
      </c>
      <c r="D13" s="1">
        <v>5379.0</v>
      </c>
      <c r="E13" s="1">
        <v>460.9</v>
      </c>
      <c r="F13" s="1">
        <v>417.7</v>
      </c>
      <c r="G13" s="1">
        <v>10110.0</v>
      </c>
      <c r="H13" s="1">
        <v>46.1</v>
      </c>
      <c r="I13" s="1">
        <v>120.1</v>
      </c>
      <c r="J13" s="1">
        <v>1907.0</v>
      </c>
      <c r="K13" s="1">
        <v>2.8</v>
      </c>
      <c r="L13" s="1">
        <v>12.2</v>
      </c>
      <c r="M13" s="1">
        <v>7.0</v>
      </c>
      <c r="N13" s="1">
        <v>67.1</v>
      </c>
      <c r="O13" s="3"/>
    </row>
    <row r="14">
      <c r="A14" s="1" t="s">
        <v>257</v>
      </c>
      <c r="B14" s="3"/>
      <c r="C14" s="1">
        <v>68.2</v>
      </c>
      <c r="D14" s="1">
        <v>5604.0</v>
      </c>
      <c r="E14" s="1">
        <v>472.6</v>
      </c>
      <c r="F14" s="1">
        <v>434.4</v>
      </c>
      <c r="G14" s="1">
        <v>9262.0</v>
      </c>
      <c r="H14" s="1">
        <v>57.0</v>
      </c>
      <c r="I14" s="1">
        <v>129.5</v>
      </c>
      <c r="J14" s="1">
        <v>1992.0</v>
      </c>
      <c r="K14" s="1">
        <v>2.6</v>
      </c>
      <c r="L14" s="1">
        <v>79.9</v>
      </c>
      <c r="M14" s="1">
        <v>6.9</v>
      </c>
      <c r="N14" s="1">
        <v>68.2</v>
      </c>
      <c r="O14" s="3"/>
    </row>
    <row r="15">
      <c r="C15" s="1">
        <f t="shared" ref="C15:N15" si="3">AVERAGE(C12:C14)</f>
        <v>66.86666667</v>
      </c>
      <c r="D15" s="1">
        <f t="shared" si="3"/>
        <v>5411</v>
      </c>
      <c r="E15" s="1">
        <f t="shared" si="3"/>
        <v>463.8666667</v>
      </c>
      <c r="F15" s="1">
        <f t="shared" si="3"/>
        <v>419.0666667</v>
      </c>
      <c r="G15" s="1">
        <f t="shared" si="3"/>
        <v>9396.666667</v>
      </c>
      <c r="H15" s="1">
        <f t="shared" si="3"/>
        <v>49.56666667</v>
      </c>
      <c r="I15" s="1">
        <f t="shared" si="3"/>
        <v>118.4</v>
      </c>
      <c r="J15" s="1">
        <f t="shared" si="3"/>
        <v>1941</v>
      </c>
      <c r="K15" s="1">
        <f t="shared" si="3"/>
        <v>2.8</v>
      </c>
      <c r="L15" s="1">
        <f t="shared" si="3"/>
        <v>36.8</v>
      </c>
      <c r="M15" s="1">
        <f t="shared" si="3"/>
        <v>7.233333333</v>
      </c>
      <c r="N15" s="1">
        <f t="shared" si="3"/>
        <v>66.86666667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3">
      <c r="A3" s="1" t="s">
        <v>0</v>
      </c>
      <c r="B3" s="3"/>
      <c r="C3" s="1" t="s">
        <v>99</v>
      </c>
      <c r="D3" s="1" t="s">
        <v>100</v>
      </c>
      <c r="E3" s="1" t="s">
        <v>101</v>
      </c>
      <c r="F3" s="1" t="s">
        <v>102</v>
      </c>
      <c r="G3" s="1" t="s">
        <v>103</v>
      </c>
      <c r="H3" s="1" t="s">
        <v>104</v>
      </c>
      <c r="I3" s="1" t="s">
        <v>105</v>
      </c>
      <c r="J3" s="1" t="s">
        <v>106</v>
      </c>
      <c r="K3" s="1" t="s">
        <v>107</v>
      </c>
      <c r="L3" s="1" t="s">
        <v>108</v>
      </c>
      <c r="M3" s="1" t="s">
        <v>109</v>
      </c>
      <c r="N3" s="1" t="s">
        <v>99</v>
      </c>
      <c r="O3" s="3"/>
    </row>
    <row r="4">
      <c r="A4" s="1" t="s">
        <v>258</v>
      </c>
      <c r="B4" s="3"/>
      <c r="C4" s="1">
        <v>123.3</v>
      </c>
      <c r="D4" s="1">
        <v>6044.0</v>
      </c>
      <c r="E4" s="1">
        <v>84.5</v>
      </c>
      <c r="F4" s="1">
        <v>583.4</v>
      </c>
      <c r="G4" s="1">
        <v>31750.0</v>
      </c>
      <c r="H4" s="1">
        <v>38.7</v>
      </c>
      <c r="I4" s="1">
        <v>45.3</v>
      </c>
      <c r="J4" s="1">
        <v>463.5</v>
      </c>
      <c r="K4" s="1">
        <v>9.1</v>
      </c>
      <c r="L4" s="1">
        <v>7.0</v>
      </c>
      <c r="M4" s="1">
        <v>3.8</v>
      </c>
      <c r="N4" s="1">
        <v>123.3</v>
      </c>
      <c r="O4" s="3"/>
    </row>
    <row r="5">
      <c r="A5" s="1" t="s">
        <v>259</v>
      </c>
      <c r="B5" s="3"/>
      <c r="C5" s="1">
        <v>120.4</v>
      </c>
      <c r="D5" s="1">
        <v>6121.0</v>
      </c>
      <c r="E5" s="1">
        <v>95.4</v>
      </c>
      <c r="F5" s="1">
        <v>577.0</v>
      </c>
      <c r="G5" s="1">
        <v>34330.0</v>
      </c>
      <c r="H5" s="1">
        <v>38.2</v>
      </c>
      <c r="I5" s="1">
        <v>51.9</v>
      </c>
      <c r="J5" s="1">
        <v>462.6</v>
      </c>
      <c r="K5" s="1">
        <v>12.4</v>
      </c>
      <c r="L5" s="1">
        <v>5.9</v>
      </c>
      <c r="M5" s="1">
        <v>2.9</v>
      </c>
      <c r="N5" s="1">
        <v>120.4</v>
      </c>
      <c r="O5" s="3"/>
    </row>
    <row r="6">
      <c r="A6" s="1" t="s">
        <v>260</v>
      </c>
      <c r="B6" s="3"/>
      <c r="C6" s="1">
        <v>137.3</v>
      </c>
      <c r="D6" s="1">
        <v>6330.0</v>
      </c>
      <c r="E6" s="1">
        <v>85.1</v>
      </c>
      <c r="F6" s="1">
        <v>619.9</v>
      </c>
      <c r="G6" s="1">
        <v>35940.0</v>
      </c>
      <c r="H6" s="1">
        <v>41.5</v>
      </c>
      <c r="I6" s="1">
        <v>58.3</v>
      </c>
      <c r="J6" s="1">
        <v>515.0</v>
      </c>
      <c r="K6" s="1">
        <v>13.8</v>
      </c>
      <c r="L6" s="1">
        <v>7.6</v>
      </c>
      <c r="M6" s="1">
        <v>3.9</v>
      </c>
      <c r="N6" s="1">
        <v>137.3</v>
      </c>
      <c r="O6" s="3"/>
    </row>
    <row r="7">
      <c r="C7" s="16">
        <f t="shared" ref="C7:N7" si="1">AVERAGE(C4:C6)</f>
        <v>127</v>
      </c>
      <c r="D7" s="16">
        <f t="shared" si="1"/>
        <v>6165</v>
      </c>
      <c r="E7" s="16">
        <f t="shared" si="1"/>
        <v>88.33333333</v>
      </c>
      <c r="F7" s="16">
        <f t="shared" si="1"/>
        <v>593.4333333</v>
      </c>
      <c r="G7" s="16">
        <f t="shared" si="1"/>
        <v>34006.66667</v>
      </c>
      <c r="H7" s="16">
        <f t="shared" si="1"/>
        <v>39.46666667</v>
      </c>
      <c r="I7" s="16">
        <f t="shared" si="1"/>
        <v>51.83333333</v>
      </c>
      <c r="J7" s="16">
        <f t="shared" si="1"/>
        <v>480.3666667</v>
      </c>
      <c r="K7" s="16">
        <f t="shared" si="1"/>
        <v>11.76666667</v>
      </c>
      <c r="L7" s="16">
        <f t="shared" si="1"/>
        <v>6.833333333</v>
      </c>
      <c r="M7" s="16">
        <f t="shared" si="1"/>
        <v>3.533333333</v>
      </c>
      <c r="N7" s="16">
        <f t="shared" si="1"/>
        <v>127</v>
      </c>
    </row>
    <row r="8">
      <c r="A8" s="39" t="s">
        <v>261</v>
      </c>
      <c r="C8" s="40">
        <v>145.6</v>
      </c>
      <c r="D8" s="41">
        <v>14830.0</v>
      </c>
      <c r="E8" s="41">
        <v>83.0</v>
      </c>
      <c r="F8" s="41">
        <v>440.7</v>
      </c>
      <c r="G8" s="41">
        <v>17740.0</v>
      </c>
      <c r="H8" s="41">
        <v>36.5</v>
      </c>
      <c r="I8" s="41">
        <v>840.1</v>
      </c>
      <c r="J8" s="41">
        <v>1020.0</v>
      </c>
      <c r="K8" s="41">
        <v>3.1</v>
      </c>
      <c r="L8" s="41">
        <v>2.6</v>
      </c>
      <c r="M8" s="41" t="s">
        <v>262</v>
      </c>
      <c r="N8" s="40">
        <v>145.6</v>
      </c>
    </row>
    <row r="9">
      <c r="A9" s="42" t="s">
        <v>263</v>
      </c>
      <c r="C9" s="43">
        <v>139.0</v>
      </c>
      <c r="D9" s="44">
        <v>14760.0</v>
      </c>
      <c r="E9" s="44">
        <v>79.5</v>
      </c>
      <c r="F9" s="44">
        <v>422.7</v>
      </c>
      <c r="G9" s="44">
        <v>16430.0</v>
      </c>
      <c r="H9" s="44">
        <v>43.7</v>
      </c>
      <c r="I9" s="44">
        <v>548.3</v>
      </c>
      <c r="J9" s="44">
        <v>1031.0</v>
      </c>
      <c r="K9" s="44">
        <v>3.1</v>
      </c>
      <c r="L9" s="44">
        <v>3.2</v>
      </c>
      <c r="M9" s="44" t="s">
        <v>262</v>
      </c>
      <c r="N9" s="43">
        <v>139.0</v>
      </c>
    </row>
    <row r="10">
      <c r="A10" s="39" t="s">
        <v>264</v>
      </c>
      <c r="C10" s="40">
        <v>146.2</v>
      </c>
      <c r="D10" s="41">
        <v>14200.0</v>
      </c>
      <c r="E10" s="41">
        <v>84.2</v>
      </c>
      <c r="F10" s="41">
        <v>419.8</v>
      </c>
      <c r="G10" s="41">
        <v>16510.0</v>
      </c>
      <c r="H10" s="41">
        <v>33.2</v>
      </c>
      <c r="I10" s="41">
        <v>614.5</v>
      </c>
      <c r="J10" s="41">
        <v>996.3</v>
      </c>
      <c r="K10" s="41">
        <v>0.7</v>
      </c>
      <c r="L10" s="41">
        <v>2.9</v>
      </c>
      <c r="M10" s="41" t="s">
        <v>262</v>
      </c>
      <c r="N10" s="40">
        <v>146.2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 ht="18.75" customHeight="1">
      <c r="A1" s="1" t="s">
        <v>0</v>
      </c>
      <c r="B1" s="1"/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3"/>
    </row>
    <row r="2">
      <c r="A2" s="1" t="s">
        <v>111</v>
      </c>
      <c r="B2" s="1"/>
      <c r="C2" s="1" t="s">
        <v>112</v>
      </c>
      <c r="D2" s="1" t="s">
        <v>112</v>
      </c>
      <c r="E2" s="1" t="s">
        <v>112</v>
      </c>
      <c r="F2" s="1" t="s">
        <v>112</v>
      </c>
      <c r="G2" s="1" t="s">
        <v>112</v>
      </c>
      <c r="H2" s="1" t="s">
        <v>112</v>
      </c>
      <c r="I2" s="1" t="s">
        <v>112</v>
      </c>
      <c r="J2" s="1" t="s">
        <v>112</v>
      </c>
      <c r="K2" s="1" t="s">
        <v>112</v>
      </c>
      <c r="L2" s="1" t="s">
        <v>112</v>
      </c>
      <c r="M2" s="1" t="s">
        <v>112</v>
      </c>
      <c r="N2" s="1" t="s">
        <v>112</v>
      </c>
      <c r="O2" s="3"/>
    </row>
    <row r="3">
      <c r="A3" s="1" t="s">
        <v>265</v>
      </c>
      <c r="B3" s="2" t="s">
        <v>126</v>
      </c>
      <c r="C3" s="5">
        <v>102.7</v>
      </c>
      <c r="D3" s="5">
        <v>3413.0</v>
      </c>
      <c r="E3" s="5">
        <v>36.5</v>
      </c>
      <c r="F3" s="5">
        <v>607.1</v>
      </c>
      <c r="G3" s="5">
        <v>24850.0</v>
      </c>
      <c r="H3" s="5">
        <v>31.6</v>
      </c>
      <c r="I3" s="5">
        <v>57.7</v>
      </c>
      <c r="J3" s="5">
        <v>270.1</v>
      </c>
      <c r="K3" s="5">
        <v>1.6</v>
      </c>
      <c r="L3" s="5">
        <v>3.0</v>
      </c>
      <c r="M3" s="5">
        <v>3.7</v>
      </c>
      <c r="N3" s="1" t="s">
        <v>208</v>
      </c>
    </row>
    <row r="4">
      <c r="A4" s="1" t="s">
        <v>266</v>
      </c>
      <c r="B4" s="2" t="s">
        <v>126</v>
      </c>
      <c r="C4" s="5">
        <v>105.5</v>
      </c>
      <c r="D4" s="5">
        <v>3286.0</v>
      </c>
      <c r="E4" s="5">
        <v>39.8</v>
      </c>
      <c r="F4" s="5">
        <v>602.4</v>
      </c>
      <c r="G4" s="5">
        <v>24870.0</v>
      </c>
      <c r="H4" s="5">
        <v>30.0</v>
      </c>
      <c r="I4" s="5">
        <v>42.6</v>
      </c>
      <c r="J4" s="5">
        <v>265.6</v>
      </c>
      <c r="K4" s="5">
        <v>0.4</v>
      </c>
      <c r="L4" s="5">
        <v>3.4</v>
      </c>
      <c r="M4" s="5">
        <v>3.9</v>
      </c>
      <c r="N4" s="1" t="s">
        <v>208</v>
      </c>
    </row>
    <row r="5">
      <c r="A5" s="2" t="s">
        <v>267</v>
      </c>
      <c r="B5" s="2" t="s">
        <v>126</v>
      </c>
      <c r="C5" s="5">
        <v>109.6</v>
      </c>
      <c r="D5" s="5">
        <v>3502.0</v>
      </c>
      <c r="E5" s="5">
        <v>36.2</v>
      </c>
      <c r="F5" s="5">
        <v>611.7</v>
      </c>
      <c r="G5" s="5">
        <v>25030.0</v>
      </c>
      <c r="H5" s="5">
        <v>31.0</v>
      </c>
      <c r="I5" s="5">
        <v>43.1</v>
      </c>
      <c r="J5" s="5">
        <v>263.4</v>
      </c>
      <c r="K5" s="5">
        <v>2.7</v>
      </c>
      <c r="L5" s="5">
        <v>3.6</v>
      </c>
      <c r="M5" s="5">
        <v>4.4</v>
      </c>
      <c r="N5" s="1" t="s">
        <v>208</v>
      </c>
    </row>
    <row r="6">
      <c r="A6" s="1"/>
      <c r="B6" s="2"/>
      <c r="C6" s="5">
        <f t="shared" ref="C6:M6" si="1">AVERAGE(C2:C5)</f>
        <v>105.9333333</v>
      </c>
      <c r="D6" s="5">
        <f t="shared" si="1"/>
        <v>3400.333333</v>
      </c>
      <c r="E6" s="5">
        <f t="shared" si="1"/>
        <v>37.5</v>
      </c>
      <c r="F6" s="5">
        <f t="shared" si="1"/>
        <v>607.0666667</v>
      </c>
      <c r="G6" s="5">
        <f t="shared" si="1"/>
        <v>24916.66667</v>
      </c>
      <c r="H6" s="5">
        <f t="shared" si="1"/>
        <v>30.86666667</v>
      </c>
      <c r="I6" s="5">
        <f t="shared" si="1"/>
        <v>47.8</v>
      </c>
      <c r="J6" s="5">
        <f t="shared" si="1"/>
        <v>266.3666667</v>
      </c>
      <c r="K6" s="5">
        <f t="shared" si="1"/>
        <v>1.566666667</v>
      </c>
      <c r="L6" s="5">
        <f t="shared" si="1"/>
        <v>3.333333333</v>
      </c>
      <c r="M6" s="5">
        <f t="shared" si="1"/>
        <v>4</v>
      </c>
      <c r="N6" s="4">
        <v>11.0</v>
      </c>
    </row>
    <row r="7">
      <c r="A7" s="1" t="s">
        <v>268</v>
      </c>
      <c r="B7" s="2" t="s">
        <v>116</v>
      </c>
      <c r="C7" s="5">
        <v>884.9</v>
      </c>
      <c r="D7" s="5">
        <v>10140.0</v>
      </c>
      <c r="E7" s="5">
        <v>24.3</v>
      </c>
      <c r="F7" s="5">
        <v>298.5</v>
      </c>
      <c r="G7" s="5">
        <v>10150.0</v>
      </c>
      <c r="H7" s="5">
        <v>28.1</v>
      </c>
      <c r="I7" s="5">
        <v>382.6</v>
      </c>
      <c r="J7" s="5">
        <v>750.2</v>
      </c>
      <c r="K7" s="5">
        <v>78.8</v>
      </c>
      <c r="L7" s="5">
        <v>5.2</v>
      </c>
      <c r="M7" s="5">
        <v>3.9</v>
      </c>
      <c r="N7" s="1" t="s">
        <v>44</v>
      </c>
    </row>
    <row r="8">
      <c r="A8" s="1" t="s">
        <v>269</v>
      </c>
      <c r="B8" s="2" t="s">
        <v>116</v>
      </c>
      <c r="C8" s="5">
        <v>918.2</v>
      </c>
      <c r="D8" s="5">
        <v>9963.0</v>
      </c>
      <c r="E8" s="5">
        <v>23.0</v>
      </c>
      <c r="F8" s="5">
        <v>292.9</v>
      </c>
      <c r="G8" s="5">
        <v>12010.0</v>
      </c>
      <c r="H8" s="5">
        <v>29.1</v>
      </c>
      <c r="I8" s="5">
        <v>396.7</v>
      </c>
      <c r="J8" s="5">
        <v>672.4</v>
      </c>
      <c r="K8" s="5">
        <v>69.7</v>
      </c>
      <c r="L8" s="5">
        <v>3.9</v>
      </c>
      <c r="M8" s="5">
        <v>4.5</v>
      </c>
      <c r="N8" s="1" t="s">
        <v>44</v>
      </c>
    </row>
    <row r="9">
      <c r="A9" s="2" t="s">
        <v>270</v>
      </c>
      <c r="B9" s="2" t="s">
        <v>116</v>
      </c>
      <c r="C9" s="4">
        <v>897.4</v>
      </c>
      <c r="D9" s="5">
        <v>10690.0</v>
      </c>
      <c r="E9" s="5">
        <v>28.1</v>
      </c>
      <c r="F9" s="5">
        <v>303.4</v>
      </c>
      <c r="G9" s="5">
        <v>12450.0</v>
      </c>
      <c r="H9" s="5">
        <v>28.1</v>
      </c>
      <c r="I9" s="5">
        <v>405.2</v>
      </c>
      <c r="J9" s="5">
        <v>647.9</v>
      </c>
      <c r="K9" s="5">
        <v>69.6</v>
      </c>
      <c r="L9" s="5">
        <v>4.7</v>
      </c>
      <c r="M9" s="5">
        <v>3.7</v>
      </c>
      <c r="N9" s="1" t="s">
        <v>44</v>
      </c>
    </row>
    <row r="10">
      <c r="A10" s="1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"/>
    </row>
    <row r="11">
      <c r="A11" s="1" t="s">
        <v>271</v>
      </c>
      <c r="B11" s="2" t="s">
        <v>129</v>
      </c>
      <c r="C11" s="5">
        <v>107.0</v>
      </c>
      <c r="D11" s="5">
        <v>14400.0</v>
      </c>
      <c r="E11" s="5">
        <v>143.3</v>
      </c>
      <c r="F11" s="5">
        <v>192.2</v>
      </c>
      <c r="G11" s="5">
        <v>9368.0</v>
      </c>
      <c r="H11" s="5">
        <v>121.0</v>
      </c>
      <c r="I11" s="5">
        <v>2341.0</v>
      </c>
      <c r="J11" s="5">
        <v>10980.0</v>
      </c>
      <c r="K11" s="5">
        <v>1.5</v>
      </c>
      <c r="L11" s="5">
        <v>14.8</v>
      </c>
      <c r="M11" s="5">
        <v>4.1</v>
      </c>
      <c r="N11" s="1" t="s">
        <v>272</v>
      </c>
    </row>
    <row r="12">
      <c r="A12" s="1" t="s">
        <v>273</v>
      </c>
      <c r="B12" s="2" t="s">
        <v>224</v>
      </c>
      <c r="C12" s="5">
        <v>128.0</v>
      </c>
      <c r="D12" s="5">
        <v>14260.0</v>
      </c>
      <c r="E12" s="5">
        <v>153.6</v>
      </c>
      <c r="F12" s="5">
        <v>187.3</v>
      </c>
      <c r="G12" s="5">
        <v>10110.0</v>
      </c>
      <c r="H12" s="5">
        <v>111.8</v>
      </c>
      <c r="I12" s="5">
        <v>2125.0</v>
      </c>
      <c r="J12" s="5">
        <v>10960.0</v>
      </c>
      <c r="K12" s="5">
        <v>1.3</v>
      </c>
      <c r="L12" s="5">
        <v>15.0</v>
      </c>
      <c r="M12" s="5">
        <v>4.6</v>
      </c>
      <c r="N12" s="1" t="s">
        <v>272</v>
      </c>
    </row>
    <row r="13">
      <c r="A13" s="2" t="s">
        <v>274</v>
      </c>
      <c r="B13" s="2" t="s">
        <v>224</v>
      </c>
      <c r="C13" s="5">
        <v>107.8</v>
      </c>
      <c r="D13" s="5">
        <v>14490.0</v>
      </c>
      <c r="E13" s="5">
        <v>141.5</v>
      </c>
      <c r="F13" s="5">
        <v>196.6</v>
      </c>
      <c r="G13" s="5">
        <v>9382.0</v>
      </c>
      <c r="H13" s="5">
        <v>120.2</v>
      </c>
      <c r="I13" s="5">
        <v>2361.0</v>
      </c>
      <c r="J13" s="5">
        <v>11030.0</v>
      </c>
      <c r="K13" s="5">
        <v>2.2</v>
      </c>
      <c r="L13" s="5">
        <v>13.6</v>
      </c>
      <c r="M13" s="5">
        <v>3.8</v>
      </c>
      <c r="N13" s="1" t="s">
        <v>272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1"/>
      <c r="C1" s="1"/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186</v>
      </c>
      <c r="Q1" s="3"/>
      <c r="R1" s="3"/>
      <c r="S1" s="3"/>
    </row>
    <row r="2">
      <c r="A2" s="1" t="s">
        <v>111</v>
      </c>
      <c r="B2" s="1"/>
      <c r="C2" s="2" t="s">
        <v>1</v>
      </c>
      <c r="D2" s="1" t="s">
        <v>112</v>
      </c>
      <c r="E2" s="1" t="s">
        <v>112</v>
      </c>
      <c r="F2" s="1" t="s">
        <v>112</v>
      </c>
      <c r="G2" s="1" t="s">
        <v>112</v>
      </c>
      <c r="H2" s="1" t="s">
        <v>112</v>
      </c>
      <c r="I2" s="1" t="s">
        <v>112</v>
      </c>
      <c r="J2" s="1" t="s">
        <v>112</v>
      </c>
      <c r="K2" s="1" t="s">
        <v>112</v>
      </c>
      <c r="L2" s="1" t="s">
        <v>112</v>
      </c>
      <c r="M2" s="1" t="s">
        <v>112</v>
      </c>
      <c r="N2" s="1" t="s">
        <v>112</v>
      </c>
      <c r="O2" s="1" t="s">
        <v>112</v>
      </c>
      <c r="P2" s="1" t="s">
        <v>187</v>
      </c>
      <c r="Q2" s="3"/>
      <c r="R2" s="3"/>
      <c r="S2" s="3"/>
    </row>
    <row r="3">
      <c r="A3" s="1" t="s">
        <v>275</v>
      </c>
      <c r="B3" s="3"/>
      <c r="D3" s="5">
        <v>135.9</v>
      </c>
      <c r="E3" s="5">
        <v>4256.0</v>
      </c>
      <c r="F3" s="5">
        <v>54.5</v>
      </c>
      <c r="G3" s="5">
        <v>720.3</v>
      </c>
      <c r="H3" s="5">
        <v>29210.0</v>
      </c>
      <c r="I3" s="5">
        <v>36.8</v>
      </c>
      <c r="J3" s="5">
        <v>81.0</v>
      </c>
      <c r="K3" s="5">
        <v>365.9</v>
      </c>
      <c r="L3" s="5">
        <v>8.7</v>
      </c>
      <c r="M3" s="5">
        <v>1.9</v>
      </c>
      <c r="N3" s="5">
        <v>4.9</v>
      </c>
      <c r="O3" s="5">
        <v>10.3</v>
      </c>
    </row>
    <row r="4">
      <c r="A4" s="1" t="s">
        <v>276</v>
      </c>
      <c r="B4" s="3"/>
      <c r="D4" s="5">
        <v>110.4</v>
      </c>
      <c r="E4" s="5">
        <v>3916.0</v>
      </c>
      <c r="F4" s="5">
        <v>47.4</v>
      </c>
      <c r="G4" s="5">
        <v>640.0</v>
      </c>
      <c r="H4" s="5">
        <v>25980.0</v>
      </c>
      <c r="I4" s="5">
        <v>32.6</v>
      </c>
      <c r="J4" s="5">
        <v>76.9</v>
      </c>
      <c r="K4" s="5">
        <v>283.4</v>
      </c>
      <c r="L4" s="5">
        <v>6.1</v>
      </c>
      <c r="M4" s="5">
        <v>3.5</v>
      </c>
      <c r="N4" s="5">
        <v>4.3</v>
      </c>
      <c r="O4" s="1" t="s">
        <v>44</v>
      </c>
    </row>
    <row r="5">
      <c r="A5" s="2" t="s">
        <v>277</v>
      </c>
      <c r="B5" s="3"/>
      <c r="D5" s="5">
        <v>101.7</v>
      </c>
      <c r="E5" s="5">
        <v>4507.0</v>
      </c>
      <c r="F5" s="5">
        <v>52.4</v>
      </c>
      <c r="G5" s="5">
        <v>701.1</v>
      </c>
      <c r="H5" s="5">
        <v>28750.0</v>
      </c>
      <c r="I5" s="5">
        <v>33.8</v>
      </c>
      <c r="J5" s="5">
        <v>61.8</v>
      </c>
      <c r="K5" s="5">
        <v>275.9</v>
      </c>
      <c r="L5" s="5">
        <v>6.6</v>
      </c>
      <c r="M5" s="5">
        <v>3.8</v>
      </c>
      <c r="N5" s="5">
        <v>3.7</v>
      </c>
      <c r="O5" s="5">
        <v>10.9</v>
      </c>
    </row>
    <row r="6">
      <c r="A6" s="1"/>
      <c r="B6" s="3"/>
      <c r="D6" s="5">
        <f t="shared" ref="D6:O6" si="1">AVERAGE(D2:D5)</f>
        <v>116</v>
      </c>
      <c r="E6" s="5">
        <f t="shared" si="1"/>
        <v>4226.333333</v>
      </c>
      <c r="F6" s="5">
        <f t="shared" si="1"/>
        <v>51.43333333</v>
      </c>
      <c r="G6" s="5">
        <f t="shared" si="1"/>
        <v>687.1333333</v>
      </c>
      <c r="H6" s="5">
        <f t="shared" si="1"/>
        <v>27980</v>
      </c>
      <c r="I6" s="5">
        <f t="shared" si="1"/>
        <v>34.4</v>
      </c>
      <c r="J6" s="5">
        <f t="shared" si="1"/>
        <v>73.23333333</v>
      </c>
      <c r="K6" s="5">
        <f t="shared" si="1"/>
        <v>308.4</v>
      </c>
      <c r="L6" s="5">
        <f t="shared" si="1"/>
        <v>7.133333333</v>
      </c>
      <c r="M6" s="5">
        <f t="shared" si="1"/>
        <v>3.066666667</v>
      </c>
      <c r="N6" s="5">
        <f t="shared" si="1"/>
        <v>4.3</v>
      </c>
      <c r="O6" s="5">
        <f t="shared" si="1"/>
        <v>10.6</v>
      </c>
    </row>
    <row r="7">
      <c r="A7" s="1" t="s">
        <v>278</v>
      </c>
      <c r="B7" s="3"/>
      <c r="D7" s="5">
        <v>345.8</v>
      </c>
      <c r="E7" s="5">
        <v>6078.0</v>
      </c>
      <c r="F7" s="5">
        <v>33.7</v>
      </c>
      <c r="G7" s="5">
        <v>310.1</v>
      </c>
      <c r="H7" s="5">
        <v>8047.0</v>
      </c>
      <c r="I7" s="5">
        <v>53.7</v>
      </c>
      <c r="J7" s="5">
        <v>7750.0</v>
      </c>
      <c r="K7" s="5">
        <v>1560.0</v>
      </c>
      <c r="L7" s="5">
        <v>5.4</v>
      </c>
      <c r="M7" s="5">
        <v>222.2</v>
      </c>
      <c r="N7" s="5">
        <v>6.5</v>
      </c>
      <c r="O7" s="1" t="s">
        <v>44</v>
      </c>
    </row>
    <row r="8">
      <c r="A8" s="1" t="s">
        <v>279</v>
      </c>
      <c r="B8" s="3"/>
      <c r="D8" s="5">
        <v>325.5</v>
      </c>
      <c r="E8" s="5">
        <v>5480.0</v>
      </c>
      <c r="F8" s="5">
        <v>31.7</v>
      </c>
      <c r="G8" s="5">
        <v>281.0</v>
      </c>
      <c r="H8" s="5">
        <v>7344.0</v>
      </c>
      <c r="I8" s="5">
        <v>68.8</v>
      </c>
      <c r="J8" s="5">
        <v>6003.0</v>
      </c>
      <c r="K8" s="5">
        <v>1464.0</v>
      </c>
      <c r="L8" s="5">
        <v>4.8</v>
      </c>
      <c r="M8" s="5">
        <v>195.7</v>
      </c>
      <c r="N8" s="5">
        <v>6.2</v>
      </c>
      <c r="O8" s="1" t="s">
        <v>44</v>
      </c>
    </row>
    <row r="9">
      <c r="A9" s="2" t="s">
        <v>280</v>
      </c>
      <c r="B9" s="3"/>
      <c r="D9" s="5">
        <v>320.6</v>
      </c>
      <c r="E9" s="5">
        <v>5958.0</v>
      </c>
      <c r="F9" s="5">
        <v>30.9</v>
      </c>
      <c r="G9" s="5">
        <v>325.1</v>
      </c>
      <c r="H9" s="5">
        <v>8653.0</v>
      </c>
      <c r="I9" s="5">
        <v>70.7</v>
      </c>
      <c r="J9" s="5">
        <v>8356.0</v>
      </c>
      <c r="K9" s="5">
        <v>1570.0</v>
      </c>
      <c r="L9" s="5">
        <v>6.0</v>
      </c>
      <c r="M9" s="5">
        <v>192.0</v>
      </c>
      <c r="N9" s="5">
        <v>6.0</v>
      </c>
      <c r="O9" s="1" t="s">
        <v>44</v>
      </c>
    </row>
    <row r="11">
      <c r="A11" s="1" t="s">
        <v>281</v>
      </c>
      <c r="D11" s="1">
        <v>3741.0</v>
      </c>
      <c r="E11" s="1">
        <v>11260.0</v>
      </c>
      <c r="F11" s="1">
        <v>384.3</v>
      </c>
      <c r="G11" s="1">
        <v>382.4</v>
      </c>
      <c r="H11" s="1">
        <v>14820.0</v>
      </c>
      <c r="I11" s="1" t="s">
        <v>44</v>
      </c>
      <c r="J11" s="1">
        <v>1262.0</v>
      </c>
      <c r="K11" s="1">
        <v>41100.0</v>
      </c>
      <c r="L11" s="1">
        <v>13570.0</v>
      </c>
      <c r="M11" s="1">
        <v>29.0</v>
      </c>
      <c r="N11" s="1">
        <v>933.7</v>
      </c>
      <c r="O11" s="1">
        <v>13.9</v>
      </c>
    </row>
    <row r="12">
      <c r="A12" s="1" t="s">
        <v>282</v>
      </c>
      <c r="D12" s="1">
        <v>3374.0</v>
      </c>
      <c r="E12" s="1">
        <v>10120.0</v>
      </c>
      <c r="F12" s="1">
        <v>346.0</v>
      </c>
      <c r="G12" s="1">
        <v>358.6</v>
      </c>
      <c r="H12" s="1">
        <v>14300.0</v>
      </c>
      <c r="I12" s="1" t="s">
        <v>44</v>
      </c>
      <c r="J12" s="1">
        <v>1185.0</v>
      </c>
      <c r="K12" s="1">
        <v>36830.0</v>
      </c>
      <c r="L12" s="1">
        <v>12230.0</v>
      </c>
      <c r="M12" s="1">
        <v>23.4</v>
      </c>
      <c r="N12" s="1">
        <v>761.0</v>
      </c>
      <c r="O12" s="1">
        <v>9.4</v>
      </c>
    </row>
    <row r="13">
      <c r="A13" s="1" t="s">
        <v>283</v>
      </c>
      <c r="D13" s="1">
        <v>3264.0</v>
      </c>
      <c r="E13" s="1">
        <v>9687.0</v>
      </c>
      <c r="F13" s="1">
        <v>323.3</v>
      </c>
      <c r="G13" s="1">
        <v>350.4</v>
      </c>
      <c r="H13" s="1">
        <v>15090.0</v>
      </c>
      <c r="I13" s="1" t="s">
        <v>44</v>
      </c>
      <c r="J13" s="1">
        <v>1138.0</v>
      </c>
      <c r="K13" s="1">
        <v>36320.0</v>
      </c>
      <c r="L13" s="1">
        <v>11840.0</v>
      </c>
      <c r="M13" s="1">
        <v>20.3</v>
      </c>
      <c r="N13" s="1">
        <v>642.7</v>
      </c>
      <c r="O13" s="1">
        <v>8.2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4.75"/>
    <col customWidth="1" min="4" max="4" width="9.88"/>
  </cols>
  <sheetData>
    <row r="3">
      <c r="A3" s="45"/>
      <c r="B3" s="46" t="s">
        <v>284</v>
      </c>
      <c r="C3" s="47" t="s">
        <v>2</v>
      </c>
      <c r="D3" s="47" t="s">
        <v>3</v>
      </c>
      <c r="E3" s="47" t="s">
        <v>4</v>
      </c>
      <c r="F3" s="47" t="s">
        <v>5</v>
      </c>
      <c r="G3" s="47" t="s">
        <v>6</v>
      </c>
      <c r="H3" s="47" t="s">
        <v>7</v>
      </c>
      <c r="I3" s="47" t="s">
        <v>8</v>
      </c>
      <c r="J3" s="47" t="s">
        <v>9</v>
      </c>
      <c r="K3" s="47" t="s">
        <v>10</v>
      </c>
      <c r="L3" s="47" t="s">
        <v>11</v>
      </c>
      <c r="M3" s="47" t="s">
        <v>12</v>
      </c>
    </row>
    <row r="4">
      <c r="A4" s="46" t="s">
        <v>285</v>
      </c>
      <c r="B4" s="46" t="s">
        <v>14</v>
      </c>
      <c r="C4" s="46">
        <v>39.46666666666667</v>
      </c>
      <c r="D4" s="46">
        <v>3045.6666666666665</v>
      </c>
      <c r="E4" s="46">
        <v>34.300000000000004</v>
      </c>
      <c r="F4" s="46">
        <v>445.20000000000005</v>
      </c>
      <c r="G4" s="46">
        <v>24410.0</v>
      </c>
      <c r="H4" s="46">
        <v>26.03333333333333</v>
      </c>
      <c r="I4" s="46">
        <v>18.099999999999998</v>
      </c>
      <c r="J4" s="46">
        <v>80.93333333333332</v>
      </c>
      <c r="K4" s="46">
        <v>2.8333333333333335</v>
      </c>
      <c r="L4" s="46">
        <v>2.8333333333333335</v>
      </c>
      <c r="M4" s="46">
        <v>3.366666666666667</v>
      </c>
    </row>
    <row r="5">
      <c r="A5" s="46" t="s">
        <v>286</v>
      </c>
      <c r="B5" s="46"/>
      <c r="C5" s="46">
        <v>90.0</v>
      </c>
      <c r="D5" s="46">
        <v>3458.0</v>
      </c>
      <c r="E5" s="46" t="s">
        <v>287</v>
      </c>
      <c r="F5" s="46">
        <v>416.0</v>
      </c>
      <c r="G5" s="46">
        <v>24579.0</v>
      </c>
      <c r="H5" s="46" t="s">
        <v>287</v>
      </c>
      <c r="I5" s="46">
        <v>63.0</v>
      </c>
      <c r="J5" s="46">
        <v>333.0</v>
      </c>
      <c r="K5" s="46">
        <v>13.0</v>
      </c>
      <c r="L5" s="46" t="s">
        <v>287</v>
      </c>
      <c r="M5" s="46" t="s">
        <v>287</v>
      </c>
    </row>
    <row r="6">
      <c r="A6" s="46" t="s">
        <v>285</v>
      </c>
      <c r="B6" s="46" t="s">
        <v>56</v>
      </c>
      <c r="C6" s="45">
        <v>212.33333333333334</v>
      </c>
      <c r="D6" s="45">
        <v>12530.0</v>
      </c>
      <c r="E6" s="45">
        <v>70.53333333333332</v>
      </c>
      <c r="F6" s="45">
        <v>753.2666666666668</v>
      </c>
      <c r="G6" s="45">
        <v>29303.333333333332</v>
      </c>
      <c r="H6" s="45">
        <v>49.56666666666666</v>
      </c>
      <c r="I6" s="45">
        <v>234.06666666666663</v>
      </c>
      <c r="J6" s="45">
        <v>1383.0</v>
      </c>
      <c r="K6" s="45">
        <v>12.766666666666666</v>
      </c>
      <c r="L6" s="45">
        <v>5.266666666666667</v>
      </c>
      <c r="M6" s="45">
        <v>3.5</v>
      </c>
    </row>
    <row r="7">
      <c r="A7" s="46" t="s">
        <v>286</v>
      </c>
      <c r="B7" s="45"/>
      <c r="C7" s="48">
        <v>176.0</v>
      </c>
      <c r="D7" s="48">
        <v>29365.0</v>
      </c>
      <c r="E7" s="49" t="s">
        <v>287</v>
      </c>
      <c r="F7" s="48">
        <v>837.0</v>
      </c>
      <c r="G7" s="48">
        <v>25493.0</v>
      </c>
      <c r="H7" s="49" t="s">
        <v>287</v>
      </c>
      <c r="I7" s="48">
        <v>191.0</v>
      </c>
      <c r="J7" s="48">
        <v>3004.0</v>
      </c>
      <c r="K7" s="48">
        <v>54.0</v>
      </c>
      <c r="L7" s="49" t="s">
        <v>287</v>
      </c>
      <c r="M7" s="49" t="s">
        <v>287</v>
      </c>
    </row>
    <row r="8">
      <c r="A8" s="46" t="s">
        <v>285</v>
      </c>
      <c r="B8" s="45" t="s">
        <v>288</v>
      </c>
      <c r="C8" s="45">
        <v>20.099999999999998</v>
      </c>
      <c r="D8" s="45">
        <v>1475.6666666666667</v>
      </c>
      <c r="E8" s="45">
        <v>14.866666666666667</v>
      </c>
      <c r="F8" s="45">
        <v>203.86666666666667</v>
      </c>
      <c r="G8" s="45">
        <v>23256.666666666668</v>
      </c>
      <c r="H8" s="45">
        <v>18.833333333333336</v>
      </c>
      <c r="I8" s="45">
        <v>32.800000000000004</v>
      </c>
      <c r="J8" s="45">
        <v>69.2</v>
      </c>
      <c r="K8" s="45">
        <v>3.033333333333333</v>
      </c>
      <c r="L8" s="45">
        <v>2.8666666666666667</v>
      </c>
      <c r="M8" s="45">
        <v>3.3666666666666667</v>
      </c>
    </row>
    <row r="9">
      <c r="A9" s="46" t="s">
        <v>286</v>
      </c>
      <c r="B9" s="45"/>
      <c r="C9" s="48">
        <v>55.0</v>
      </c>
      <c r="D9" s="48">
        <v>8014.0</v>
      </c>
      <c r="E9" s="48">
        <v>184.0</v>
      </c>
      <c r="F9" s="48">
        <v>464.0</v>
      </c>
      <c r="G9" s="48">
        <v>21938.0</v>
      </c>
      <c r="H9" s="48">
        <v>81.0</v>
      </c>
      <c r="I9" s="48">
        <v>698.0</v>
      </c>
      <c r="J9" s="48">
        <v>831.0</v>
      </c>
      <c r="K9" s="48">
        <v>14.0</v>
      </c>
      <c r="L9" s="49" t="s">
        <v>287</v>
      </c>
      <c r="M9" s="49" t="s">
        <v>287</v>
      </c>
    </row>
    <row r="11">
      <c r="A11" s="50"/>
      <c r="B11" s="46" t="s">
        <v>284</v>
      </c>
      <c r="C11" s="47" t="s">
        <v>2</v>
      </c>
      <c r="D11" s="47" t="s">
        <v>3</v>
      </c>
      <c r="E11" s="47" t="s">
        <v>4</v>
      </c>
      <c r="F11" s="47" t="s">
        <v>5</v>
      </c>
      <c r="G11" s="47" t="s">
        <v>6</v>
      </c>
      <c r="H11" s="47" t="s">
        <v>7</v>
      </c>
      <c r="I11" s="47" t="s">
        <v>8</v>
      </c>
      <c r="J11" s="47" t="s">
        <v>9</v>
      </c>
      <c r="K11" s="47" t="s">
        <v>10</v>
      </c>
      <c r="L11" s="47" t="s">
        <v>11</v>
      </c>
      <c r="M11" s="47" t="s">
        <v>12</v>
      </c>
    </row>
    <row r="12">
      <c r="A12" s="46" t="s">
        <v>285</v>
      </c>
      <c r="B12" s="51" t="s">
        <v>14</v>
      </c>
      <c r="C12" s="51" t="s">
        <v>289</v>
      </c>
      <c r="D12" s="51" t="s">
        <v>289</v>
      </c>
      <c r="E12" s="51" t="s">
        <v>289</v>
      </c>
      <c r="F12" s="51" t="s">
        <v>289</v>
      </c>
      <c r="G12" s="51" t="s">
        <v>289</v>
      </c>
      <c r="H12" s="51" t="s">
        <v>289</v>
      </c>
      <c r="I12" s="51" t="s">
        <v>289</v>
      </c>
      <c r="J12" s="51" t="s">
        <v>289</v>
      </c>
      <c r="K12" s="51" t="s">
        <v>289</v>
      </c>
      <c r="L12" s="51" t="s">
        <v>289</v>
      </c>
      <c r="M12" s="51" t="s">
        <v>289</v>
      </c>
    </row>
    <row r="13">
      <c r="A13" s="46" t="s">
        <v>286</v>
      </c>
      <c r="B13" s="50"/>
      <c r="C13" s="51" t="s">
        <v>287</v>
      </c>
      <c r="D13" s="51" t="s">
        <v>287</v>
      </c>
      <c r="E13" s="51" t="s">
        <v>287</v>
      </c>
      <c r="F13" s="51" t="s">
        <v>287</v>
      </c>
      <c r="G13" s="51">
        <v>18150.0</v>
      </c>
      <c r="H13" s="51" t="s">
        <v>287</v>
      </c>
      <c r="I13" s="51" t="s">
        <v>287</v>
      </c>
      <c r="J13" s="51">
        <v>222.0</v>
      </c>
      <c r="K13" s="51" t="s">
        <v>287</v>
      </c>
      <c r="L13" s="51" t="s">
        <v>287</v>
      </c>
      <c r="M13" s="51" t="s">
        <v>287</v>
      </c>
    </row>
    <row r="14">
      <c r="A14" s="46" t="s">
        <v>285</v>
      </c>
      <c r="B14" s="51" t="s">
        <v>56</v>
      </c>
      <c r="C14" s="49">
        <v>608.1</v>
      </c>
      <c r="D14" s="49">
        <v>7502.0</v>
      </c>
      <c r="E14" s="49">
        <v>105.63333333333333</v>
      </c>
      <c r="F14" s="49">
        <v>721.3000000000001</v>
      </c>
      <c r="G14" s="49">
        <v>26213.333333333332</v>
      </c>
      <c r="H14" s="49">
        <v>89.06666666666666</v>
      </c>
      <c r="I14" s="49">
        <v>78.83333333333333</v>
      </c>
      <c r="J14" s="49">
        <v>1126.6666666666667</v>
      </c>
      <c r="K14" s="49">
        <v>8.433333333333332</v>
      </c>
      <c r="L14" s="49">
        <v>7.333333333333333</v>
      </c>
      <c r="M14" s="49">
        <v>5.166666666666667</v>
      </c>
      <c r="N14" s="1"/>
    </row>
    <row r="15">
      <c r="A15" s="46" t="s">
        <v>286</v>
      </c>
      <c r="B15" s="50"/>
      <c r="C15" s="51">
        <v>218.0</v>
      </c>
      <c r="D15" s="51">
        <v>3653.0</v>
      </c>
      <c r="E15" s="51" t="s">
        <v>287</v>
      </c>
      <c r="F15" s="51">
        <v>571.0</v>
      </c>
      <c r="G15" s="51">
        <v>21011.0</v>
      </c>
      <c r="H15" s="51" t="s">
        <v>287</v>
      </c>
      <c r="I15" s="51">
        <v>108.0</v>
      </c>
      <c r="J15" s="51">
        <v>540.0</v>
      </c>
      <c r="K15" s="51" t="s">
        <v>287</v>
      </c>
      <c r="L15" s="51" t="s">
        <v>287</v>
      </c>
      <c r="M15" s="51" t="s">
        <v>287</v>
      </c>
    </row>
    <row r="16">
      <c r="A16" s="46" t="s">
        <v>285</v>
      </c>
      <c r="B16" s="51" t="s">
        <v>288</v>
      </c>
      <c r="C16" s="49">
        <f t="shared" ref="C16:M16" si="1">average(C13:C15)</f>
        <v>413.05</v>
      </c>
      <c r="D16" s="49">
        <f t="shared" si="1"/>
        <v>5577.5</v>
      </c>
      <c r="E16" s="49">
        <f t="shared" si="1"/>
        <v>105.6333333</v>
      </c>
      <c r="F16" s="49">
        <f t="shared" si="1"/>
        <v>646.15</v>
      </c>
      <c r="G16" s="49">
        <f t="shared" si="1"/>
        <v>21791.44444</v>
      </c>
      <c r="H16" s="49">
        <f t="shared" si="1"/>
        <v>89.06666667</v>
      </c>
      <c r="I16" s="49">
        <f t="shared" si="1"/>
        <v>93.41666667</v>
      </c>
      <c r="J16" s="49">
        <f t="shared" si="1"/>
        <v>629.5555556</v>
      </c>
      <c r="K16" s="49">
        <f t="shared" si="1"/>
        <v>8.433333333</v>
      </c>
      <c r="L16" s="49">
        <f t="shared" si="1"/>
        <v>7.333333333</v>
      </c>
      <c r="M16" s="49">
        <f t="shared" si="1"/>
        <v>5.166666667</v>
      </c>
    </row>
    <row r="17">
      <c r="A17" s="46" t="s">
        <v>286</v>
      </c>
      <c r="B17" s="50"/>
      <c r="C17" s="51">
        <v>133.0</v>
      </c>
      <c r="D17" s="51">
        <v>3392.0</v>
      </c>
      <c r="E17" s="51" t="s">
        <v>287</v>
      </c>
      <c r="F17" s="51">
        <v>473.0</v>
      </c>
      <c r="G17" s="51">
        <v>23396.0</v>
      </c>
      <c r="H17" s="51" t="s">
        <v>287</v>
      </c>
      <c r="I17" s="51" t="s">
        <v>287</v>
      </c>
      <c r="J17" s="51">
        <v>285.0</v>
      </c>
      <c r="K17" s="51">
        <v>37.0</v>
      </c>
      <c r="L17" s="51" t="s">
        <v>287</v>
      </c>
      <c r="M17" s="51" t="s">
        <v>287</v>
      </c>
    </row>
    <row r="21">
      <c r="B21" s="46" t="s">
        <v>284</v>
      </c>
      <c r="C21" s="47" t="s">
        <v>2</v>
      </c>
      <c r="D21" s="47" t="s">
        <v>3</v>
      </c>
      <c r="E21" s="47" t="s">
        <v>4</v>
      </c>
      <c r="F21" s="47" t="s">
        <v>5</v>
      </c>
      <c r="G21" s="47" t="s">
        <v>6</v>
      </c>
      <c r="H21" s="47" t="s">
        <v>7</v>
      </c>
      <c r="I21" s="47" t="s">
        <v>8</v>
      </c>
      <c r="J21" s="47" t="s">
        <v>9</v>
      </c>
      <c r="K21" s="47" t="s">
        <v>10</v>
      </c>
      <c r="L21" s="47" t="s">
        <v>11</v>
      </c>
      <c r="M21" s="47" t="s">
        <v>12</v>
      </c>
    </row>
    <row r="22">
      <c r="A22" s="46" t="s">
        <v>285</v>
      </c>
      <c r="B22" s="1" t="s">
        <v>14</v>
      </c>
      <c r="C22" s="24" t="s">
        <v>289</v>
      </c>
      <c r="D22" s="24" t="s">
        <v>289</v>
      </c>
      <c r="E22" s="24" t="s">
        <v>289</v>
      </c>
      <c r="F22" s="24" t="s">
        <v>289</v>
      </c>
      <c r="G22" s="24" t="s">
        <v>289</v>
      </c>
      <c r="H22" s="24" t="s">
        <v>289</v>
      </c>
      <c r="I22" s="24" t="s">
        <v>289</v>
      </c>
      <c r="J22" s="24" t="s">
        <v>289</v>
      </c>
      <c r="K22" s="24" t="s">
        <v>289</v>
      </c>
      <c r="L22" s="24" t="s">
        <v>289</v>
      </c>
      <c r="M22" s="24" t="s">
        <v>289</v>
      </c>
    </row>
    <row r="23">
      <c r="A23" s="46" t="s">
        <v>286</v>
      </c>
      <c r="B23" s="1"/>
      <c r="C23" s="5">
        <v>12.0</v>
      </c>
      <c r="D23" s="5">
        <v>5459.0</v>
      </c>
      <c r="E23" s="1" t="s">
        <v>287</v>
      </c>
      <c r="F23" s="5">
        <v>681.0</v>
      </c>
      <c r="G23" s="5">
        <v>41075.0</v>
      </c>
      <c r="H23" s="5">
        <v>34.0</v>
      </c>
      <c r="I23" s="5">
        <v>25.0</v>
      </c>
      <c r="J23" s="5">
        <v>148.0</v>
      </c>
      <c r="K23" s="5">
        <v>12.0</v>
      </c>
      <c r="L23" s="1" t="s">
        <v>287</v>
      </c>
      <c r="M23" s="1" t="s">
        <v>287</v>
      </c>
    </row>
    <row r="24">
      <c r="A24" s="46" t="s">
        <v>285</v>
      </c>
      <c r="B24" s="1" t="s">
        <v>56</v>
      </c>
      <c r="C24" s="52">
        <v>451.61666666666673</v>
      </c>
      <c r="D24" s="52">
        <v>5295.5</v>
      </c>
      <c r="E24" s="52">
        <v>0.75</v>
      </c>
      <c r="F24" s="52">
        <v>702.5500000000001</v>
      </c>
      <c r="G24" s="52">
        <v>35261.666666666664</v>
      </c>
      <c r="H24" s="52">
        <v>41.13333333333333</v>
      </c>
      <c r="I24" s="52">
        <v>100.03333333333332</v>
      </c>
      <c r="J24" s="52">
        <v>620.6333333333333</v>
      </c>
      <c r="K24" s="52">
        <v>6.3999999999999995</v>
      </c>
      <c r="L24" s="52">
        <v>5.033333333333334</v>
      </c>
      <c r="M24" s="52">
        <v>4.133333333333334</v>
      </c>
    </row>
    <row r="25">
      <c r="A25" s="46" t="s">
        <v>286</v>
      </c>
      <c r="B25" s="1"/>
      <c r="C25" s="5">
        <v>193.0</v>
      </c>
      <c r="D25" s="5">
        <v>5691.0</v>
      </c>
      <c r="E25" s="1" t="s">
        <v>287</v>
      </c>
      <c r="F25" s="5">
        <v>570.0</v>
      </c>
      <c r="G25" s="5">
        <v>28563.0</v>
      </c>
      <c r="H25" s="5">
        <v>20.0</v>
      </c>
      <c r="I25" s="5">
        <v>50.0</v>
      </c>
      <c r="J25" s="5">
        <v>394.0</v>
      </c>
      <c r="K25" s="5">
        <v>27.0</v>
      </c>
      <c r="L25" s="1" t="s">
        <v>287</v>
      </c>
      <c r="M25" s="1" t="s">
        <v>287</v>
      </c>
    </row>
    <row r="26">
      <c r="A26" s="46" t="s">
        <v>285</v>
      </c>
      <c r="B26" s="1" t="s">
        <v>146</v>
      </c>
      <c r="C26" s="53">
        <v>952.814912280702</v>
      </c>
      <c r="D26" s="53">
        <v>6617.8421052631575</v>
      </c>
      <c r="E26" s="53">
        <v>0.9701754385964912</v>
      </c>
      <c r="F26" s="53">
        <v>465.23070175438596</v>
      </c>
      <c r="G26" s="53">
        <v>23774.82456140351</v>
      </c>
      <c r="H26" s="53">
        <v>674.4175438596491</v>
      </c>
      <c r="I26" s="53">
        <v>2487.775438596491</v>
      </c>
      <c r="J26" s="53">
        <v>7999.531578947367</v>
      </c>
      <c r="K26" s="53">
        <v>3.5368421052631587</v>
      </c>
      <c r="L26" s="53">
        <v>12.619298245614036</v>
      </c>
      <c r="M26" s="53">
        <v>4.002631578947369</v>
      </c>
    </row>
    <row r="27">
      <c r="A27" s="46" t="s">
        <v>286</v>
      </c>
      <c r="B27" s="1"/>
      <c r="C27" s="5">
        <v>23.0</v>
      </c>
      <c r="D27" s="5">
        <v>4636.0</v>
      </c>
      <c r="E27" s="1" t="s">
        <v>287</v>
      </c>
      <c r="F27" s="5">
        <v>593.0</v>
      </c>
      <c r="G27" s="5">
        <v>35131.0</v>
      </c>
      <c r="H27" s="1" t="s">
        <v>287</v>
      </c>
      <c r="I27" s="1" t="s">
        <v>287</v>
      </c>
      <c r="J27" s="5">
        <v>100.0</v>
      </c>
      <c r="K27" s="1" t="s">
        <v>287</v>
      </c>
      <c r="L27" s="1" t="s">
        <v>287</v>
      </c>
      <c r="M27" s="1" t="s">
        <v>287</v>
      </c>
    </row>
    <row r="28">
      <c r="A28" s="46" t="s">
        <v>285</v>
      </c>
      <c r="B28" s="1" t="s">
        <v>129</v>
      </c>
      <c r="C28" s="52">
        <v>1358.1666666666667</v>
      </c>
      <c r="D28" s="52">
        <v>7726.5</v>
      </c>
      <c r="E28" s="52">
        <v>0.9833333333333334</v>
      </c>
      <c r="F28" s="52">
        <v>283.6333333333334</v>
      </c>
      <c r="G28" s="52">
        <v>12510.0</v>
      </c>
      <c r="H28" s="52">
        <v>1768.0</v>
      </c>
      <c r="I28" s="52">
        <v>5535.5</v>
      </c>
      <c r="J28" s="52">
        <v>20126.666666666668</v>
      </c>
      <c r="K28" s="52">
        <v>0.5</v>
      </c>
      <c r="L28" s="52">
        <v>26.333333333333332</v>
      </c>
      <c r="M28" s="52">
        <v>3.516666666666667</v>
      </c>
    </row>
    <row r="29">
      <c r="A29" s="46" t="s">
        <v>286</v>
      </c>
      <c r="C29" s="5">
        <v>95.0</v>
      </c>
      <c r="D29" s="5">
        <v>3752.0</v>
      </c>
      <c r="E29" s="1" t="s">
        <v>287</v>
      </c>
      <c r="F29" s="5">
        <v>542.0</v>
      </c>
      <c r="G29" s="5">
        <v>32145.0</v>
      </c>
      <c r="H29" s="5">
        <v>66.0</v>
      </c>
      <c r="I29" s="5">
        <v>55.0</v>
      </c>
      <c r="J29" s="5">
        <v>171.0</v>
      </c>
      <c r="K29" s="1" t="s">
        <v>287</v>
      </c>
      <c r="L29" s="1" t="s">
        <v>287</v>
      </c>
      <c r="M29" s="1" t="s">
        <v>287</v>
      </c>
    </row>
  </sheetData>
  <drawing r:id="rId1"/>
</worksheet>
</file>