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"/>
    </mc:Choice>
  </mc:AlternateContent>
  <xr:revisionPtr revIDLastSave="0" documentId="13_ncr:1_{EC2CABED-8C52-4265-B49C-1EE33EE351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3" i="1" l="1"/>
  <c r="J103" i="1"/>
  <c r="I103" i="1"/>
  <c r="H103" i="1"/>
  <c r="G103" i="1"/>
  <c r="F103" i="1"/>
  <c r="E103" i="1"/>
  <c r="D103" i="1"/>
  <c r="C103" i="1"/>
  <c r="B103" i="1"/>
  <c r="M101" i="1"/>
  <c r="C101" i="1"/>
  <c r="D101" i="1"/>
  <c r="E101" i="1"/>
  <c r="F101" i="1"/>
  <c r="G101" i="1"/>
  <c r="H101" i="1"/>
  <c r="I101" i="1"/>
  <c r="J101" i="1"/>
  <c r="K101" i="1"/>
  <c r="B101" i="1"/>
  <c r="C99" i="1"/>
  <c r="D99" i="1"/>
  <c r="E99" i="1"/>
  <c r="F99" i="1"/>
  <c r="G99" i="1"/>
  <c r="H99" i="1"/>
  <c r="I99" i="1"/>
  <c r="J99" i="1"/>
  <c r="K99" i="1"/>
  <c r="B99" i="1"/>
  <c r="C98" i="1"/>
  <c r="D98" i="1"/>
  <c r="E98" i="1"/>
  <c r="F98" i="1"/>
  <c r="G98" i="1"/>
  <c r="H98" i="1"/>
  <c r="I98" i="1"/>
  <c r="J98" i="1"/>
  <c r="K98" i="1"/>
  <c r="B98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B95" i="1"/>
  <c r="B96" i="1"/>
  <c r="B86" i="1"/>
  <c r="B87" i="1"/>
  <c r="B88" i="1"/>
  <c r="B89" i="1"/>
  <c r="B90" i="1"/>
  <c r="B91" i="1"/>
  <c r="B92" i="1"/>
  <c r="B93" i="1"/>
  <c r="B94" i="1"/>
  <c r="B85" i="1"/>
  <c r="C55" i="1"/>
  <c r="C56" i="1"/>
  <c r="G56" i="1"/>
  <c r="H56" i="1"/>
  <c r="G58" i="1"/>
  <c r="H58" i="1"/>
  <c r="K58" i="1"/>
  <c r="C59" i="1"/>
  <c r="C60" i="1"/>
  <c r="G60" i="1"/>
  <c r="H61" i="1"/>
  <c r="C62" i="1"/>
  <c r="C63" i="1"/>
  <c r="G63" i="1"/>
  <c r="H63" i="1"/>
  <c r="H64" i="1"/>
  <c r="K64" i="1"/>
  <c r="C66" i="1"/>
  <c r="H66" i="1"/>
  <c r="B66" i="1"/>
  <c r="B65" i="1"/>
  <c r="B64" i="1"/>
  <c r="B63" i="1"/>
  <c r="B62" i="1"/>
  <c r="B61" i="1"/>
  <c r="B60" i="1"/>
  <c r="B59" i="1"/>
  <c r="B58" i="1"/>
  <c r="B56" i="1"/>
  <c r="B55" i="1"/>
  <c r="C50" i="1"/>
  <c r="C57" i="1" s="1"/>
  <c r="G50" i="1"/>
  <c r="G62" i="1" s="1"/>
  <c r="H50" i="1"/>
  <c r="H60" i="1" s="1"/>
  <c r="K50" i="1"/>
  <c r="K56" i="1" s="1"/>
  <c r="B50" i="1"/>
  <c r="B48" i="1"/>
  <c r="B47" i="1"/>
  <c r="B46" i="1"/>
  <c r="B45" i="1"/>
  <c r="B44" i="1"/>
  <c r="B43" i="1"/>
  <c r="B42" i="1"/>
  <c r="B41" i="1"/>
  <c r="B40" i="1"/>
  <c r="B39" i="1"/>
  <c r="B37" i="1"/>
  <c r="B38" i="1"/>
  <c r="C32" i="1"/>
  <c r="D32" i="1"/>
  <c r="E32" i="1"/>
  <c r="F32" i="1"/>
  <c r="G32" i="1"/>
  <c r="H32" i="1"/>
  <c r="I32" i="1"/>
  <c r="J32" i="1"/>
  <c r="K32" i="1"/>
  <c r="B32" i="1"/>
  <c r="C31" i="1"/>
  <c r="D31" i="1"/>
  <c r="E31" i="1"/>
  <c r="F31" i="1"/>
  <c r="G31" i="1"/>
  <c r="H31" i="1"/>
  <c r="I31" i="1"/>
  <c r="J31" i="1"/>
  <c r="K31" i="1"/>
  <c r="B31" i="1"/>
  <c r="G64" i="1" l="1"/>
  <c r="G61" i="1"/>
  <c r="K55" i="1"/>
  <c r="K65" i="1"/>
  <c r="C58" i="1"/>
  <c r="K61" i="1"/>
  <c r="K62" i="1"/>
  <c r="C61" i="1"/>
  <c r="H59" i="1"/>
  <c r="H57" i="1"/>
  <c r="H55" i="1"/>
  <c r="K60" i="1"/>
  <c r="G59" i="1"/>
  <c r="G57" i="1"/>
  <c r="G55" i="1"/>
  <c r="G65" i="1"/>
  <c r="C64" i="1"/>
  <c r="H62" i="1"/>
  <c r="K59" i="1"/>
  <c r="K66" i="1"/>
  <c r="K63" i="1"/>
  <c r="D33" i="1"/>
  <c r="C33" i="1"/>
  <c r="I33" i="1"/>
  <c r="K33" i="1"/>
  <c r="B33" i="1"/>
  <c r="H33" i="1"/>
  <c r="E33" i="1"/>
  <c r="J33" i="1"/>
  <c r="F33" i="1"/>
  <c r="G33" i="1"/>
  <c r="F48" i="1" l="1"/>
  <c r="F43" i="1"/>
  <c r="F41" i="1"/>
  <c r="F44" i="1"/>
  <c r="F46" i="1"/>
  <c r="F39" i="1"/>
  <c r="F40" i="1"/>
  <c r="F45" i="1"/>
  <c r="F47" i="1"/>
  <c r="F37" i="1"/>
  <c r="F38" i="1"/>
  <c r="F42" i="1"/>
  <c r="J38" i="1"/>
  <c r="J46" i="1"/>
  <c r="J43" i="1"/>
  <c r="J48" i="1"/>
  <c r="J41" i="1"/>
  <c r="J44" i="1"/>
  <c r="J40" i="1"/>
  <c r="J45" i="1"/>
  <c r="J39" i="1"/>
  <c r="J42" i="1"/>
  <c r="J47" i="1"/>
  <c r="J37" i="1"/>
  <c r="E41" i="1"/>
  <c r="E40" i="1"/>
  <c r="E46" i="1"/>
  <c r="E39" i="1"/>
  <c r="E48" i="1"/>
  <c r="E44" i="1"/>
  <c r="E43" i="1"/>
  <c r="E37" i="1"/>
  <c r="E42" i="1"/>
  <c r="E47" i="1"/>
  <c r="E45" i="1"/>
  <c r="E38" i="1"/>
  <c r="I43" i="1"/>
  <c r="I45" i="1"/>
  <c r="I48" i="1"/>
  <c r="I40" i="1"/>
  <c r="I41" i="1"/>
  <c r="I46" i="1"/>
  <c r="I39" i="1"/>
  <c r="I38" i="1"/>
  <c r="I37" i="1"/>
  <c r="I47" i="1"/>
  <c r="I44" i="1"/>
  <c r="I42" i="1"/>
  <c r="D46" i="1"/>
  <c r="D38" i="1"/>
  <c r="D43" i="1"/>
  <c r="D39" i="1"/>
  <c r="D40" i="1"/>
  <c r="D44" i="1"/>
  <c r="D42" i="1"/>
  <c r="D37" i="1"/>
  <c r="D45" i="1"/>
  <c r="D47" i="1"/>
  <c r="D48" i="1"/>
  <c r="D41" i="1"/>
  <c r="E58" i="1" l="1"/>
  <c r="J50" i="1"/>
  <c r="D63" i="1"/>
  <c r="F63" i="1"/>
  <c r="D56" i="1"/>
  <c r="D64" i="1"/>
  <c r="F66" i="1"/>
  <c r="D59" i="1"/>
  <c r="I62" i="1"/>
  <c r="E65" i="1"/>
  <c r="D50" i="1"/>
  <c r="D66" i="1" s="1"/>
  <c r="I56" i="1"/>
  <c r="E50" i="1"/>
  <c r="E59" i="1" s="1"/>
  <c r="J63" i="1"/>
  <c r="D60" i="1"/>
  <c r="J64" i="1"/>
  <c r="J56" i="1"/>
  <c r="I60" i="1"/>
  <c r="I50" i="1"/>
  <c r="I55" i="1" s="1"/>
  <c r="I64" i="1"/>
  <c r="D58" i="1"/>
  <c r="I59" i="1"/>
  <c r="E66" i="1"/>
  <c r="J59" i="1"/>
  <c r="F64" i="1"/>
  <c r="I61" i="1"/>
  <c r="F60" i="1"/>
  <c r="J65" i="1"/>
  <c r="F50" i="1"/>
  <c r="F55" i="1" s="1"/>
  <c r="D62" i="1"/>
  <c r="I58" i="1"/>
  <c r="J66" i="1"/>
  <c r="D61" i="1"/>
  <c r="I66" i="1"/>
  <c r="E64" i="1"/>
  <c r="I63" i="1"/>
  <c r="I65" i="1" l="1"/>
  <c r="E63" i="1"/>
  <c r="F65" i="1"/>
  <c r="E55" i="1"/>
  <c r="E62" i="1"/>
  <c r="D55" i="1"/>
  <c r="D65" i="1"/>
  <c r="E60" i="1"/>
</calcChain>
</file>

<file path=xl/sharedStrings.xml><?xml version="1.0" encoding="utf-8"?>
<sst xmlns="http://schemas.openxmlformats.org/spreadsheetml/2006/main" count="67" uniqueCount="35">
  <si>
    <r>
      <rPr>
        <sz val="10"/>
        <color rgb="FF000000"/>
        <rFont val="Microsoft YaHei"/>
        <family val="2"/>
        <charset val="134"/>
      </rPr>
      <t>有用票数</t>
    </r>
    <phoneticPr fontId="1" type="noConversion"/>
  </si>
  <si>
    <r>
      <rPr>
        <sz val="10"/>
        <color rgb="FF000000"/>
        <rFont val="Microsoft YaHei"/>
        <family val="2"/>
        <charset val="134"/>
      </rPr>
      <t>五星</t>
    </r>
    <phoneticPr fontId="1" type="noConversion"/>
  </si>
  <si>
    <r>
      <rPr>
        <sz val="10"/>
        <color rgb="FF000000"/>
        <rFont val="Microsoft YaHei"/>
        <family val="2"/>
        <charset val="134"/>
      </rPr>
      <t>四星</t>
    </r>
    <phoneticPr fontId="1" type="noConversion"/>
  </si>
  <si>
    <r>
      <rPr>
        <sz val="10"/>
        <color rgb="FF000000"/>
        <rFont val="Microsoft YaHei"/>
        <family val="2"/>
        <charset val="134"/>
      </rPr>
      <t>三星</t>
    </r>
    <phoneticPr fontId="1" type="noConversion"/>
  </si>
  <si>
    <r>
      <rPr>
        <sz val="10"/>
        <color rgb="FF000000"/>
        <rFont val="Microsoft YaHei"/>
        <family val="2"/>
        <charset val="134"/>
      </rPr>
      <t>好评率</t>
    </r>
    <phoneticPr fontId="1" type="noConversion"/>
  </si>
  <si>
    <t>中评率</t>
  </si>
  <si>
    <t>中评率</t>
    <phoneticPr fontId="2" type="noConversion"/>
  </si>
  <si>
    <t>没用票数（负）</t>
  </si>
  <si>
    <t>没用票数（负）</t>
    <phoneticPr fontId="1" type="noConversion"/>
  </si>
  <si>
    <t>二星（负）</t>
  </si>
  <si>
    <t>二星（负）</t>
    <phoneticPr fontId="1" type="noConversion"/>
  </si>
  <si>
    <t>一星（负）</t>
  </si>
  <si>
    <t>一星（负）</t>
    <phoneticPr fontId="1" type="noConversion"/>
  </si>
  <si>
    <t>差评率（负）</t>
  </si>
  <si>
    <t>差评率（负）</t>
    <phoneticPr fontId="2" type="noConversion"/>
  </si>
  <si>
    <t>极差</t>
    <phoneticPr fontId="2" type="noConversion"/>
  </si>
  <si>
    <t>最大值</t>
    <phoneticPr fontId="2" type="noConversion"/>
  </si>
  <si>
    <t>最小值</t>
    <phoneticPr fontId="2" type="noConversion"/>
  </si>
  <si>
    <t>标准化BAK</t>
    <phoneticPr fontId="2" type="noConversion"/>
  </si>
  <si>
    <t>标准矩阵：</t>
    <phoneticPr fontId="2" type="noConversion"/>
  </si>
  <si>
    <t>求和</t>
    <phoneticPr fontId="2" type="noConversion"/>
  </si>
  <si>
    <t>有用票数</t>
  </si>
  <si>
    <t>五星</t>
  </si>
  <si>
    <t>四星</t>
  </si>
  <si>
    <t>三星</t>
  </si>
  <si>
    <t>好评率</t>
  </si>
  <si>
    <t>n=12</t>
    <phoneticPr fontId="2" type="noConversion"/>
  </si>
  <si>
    <t>k=0.40242</t>
    <phoneticPr fontId="2" type="noConversion"/>
  </si>
  <si>
    <t>求比重Pij</t>
    <phoneticPr fontId="2" type="noConversion"/>
  </si>
  <si>
    <t>p*ln(p)</t>
    <phoneticPr fontId="2" type="noConversion"/>
  </si>
  <si>
    <t>*(-k)</t>
    <phoneticPr fontId="2" type="noConversion"/>
  </si>
  <si>
    <t>求ej：</t>
    <phoneticPr fontId="2" type="noConversion"/>
  </si>
  <si>
    <t>信息熵冗余度</t>
    <phoneticPr fontId="2" type="noConversion"/>
  </si>
  <si>
    <t>各项指标的权重</t>
    <phoneticPr fontId="2" type="noConversion"/>
  </si>
  <si>
    <t>结论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</si>
</sst>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3"/>
  <sheetViews>
    <sheetView tabSelected="1" topLeftCell="A91" zoomScaleNormal="100" zoomScaleSheetLayoutView="100" workbookViewId="0">
      <selection activeCell="M105" sqref="M105"/>
    </sheetView>
  </sheetViews>
  <sheetFormatPr defaultColWidth="8.796875" defaultRowHeight="15.6"/>
  <cols>
    <col min="1" max="8" width="12.8984375" customWidth="1"/>
    <col min="9" max="9" width="15.69921875" customWidth="1"/>
    <col min="10" max="10" width="13.09765625" customWidth="1"/>
    <col min="11" max="11" width="15.19921875" customWidth="1"/>
    <col min="12" max="32" width="12.8984375" customWidth="1"/>
  </cols>
  <sheetData>
    <row r="1" spans="1:32">
      <c r="A1" s="1"/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4</v>
      </c>
      <c r="J1" s="2" t="s">
        <v>6</v>
      </c>
      <c r="K1" s="2" t="s">
        <v>14</v>
      </c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>
        <v>2004</v>
      </c>
      <c r="B2" s="1">
        <v>303</v>
      </c>
      <c r="C2" s="1">
        <v>66</v>
      </c>
      <c r="D2" s="1">
        <v>2</v>
      </c>
      <c r="E2" s="1">
        <v>1</v>
      </c>
      <c r="F2" s="1">
        <v>3</v>
      </c>
      <c r="G2" s="1">
        <v>1</v>
      </c>
      <c r="H2" s="1">
        <v>3</v>
      </c>
      <c r="I2" s="1">
        <v>0.1</v>
      </c>
      <c r="J2" s="3">
        <v>0</v>
      </c>
      <c r="K2" s="3">
        <v>0.9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 s="1">
        <v>2005</v>
      </c>
      <c r="B3" s="1">
        <v>158</v>
      </c>
      <c r="C3" s="1">
        <v>15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0.56999999999999995</v>
      </c>
      <c r="J3" s="3">
        <v>0.14285714285714285</v>
      </c>
      <c r="K3" s="3">
        <v>0.2857142857142857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1">
        <v>2006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3">
        <v>0</v>
      </c>
      <c r="K4" s="3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 s="1">
        <v>2007</v>
      </c>
      <c r="B5" s="1">
        <v>123</v>
      </c>
      <c r="C5" s="1">
        <v>18</v>
      </c>
      <c r="D5" s="1">
        <v>1</v>
      </c>
      <c r="E5" s="1">
        <v>4</v>
      </c>
      <c r="F5" s="1">
        <v>0</v>
      </c>
      <c r="G5" s="1">
        <v>0</v>
      </c>
      <c r="H5" s="1">
        <v>0</v>
      </c>
      <c r="I5" s="1">
        <v>0.79</v>
      </c>
      <c r="J5" s="3">
        <v>0</v>
      </c>
      <c r="K5" s="3">
        <v>0.21428571428571427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1">
        <v>2008</v>
      </c>
      <c r="B6" s="1">
        <v>645</v>
      </c>
      <c r="C6" s="1">
        <v>90</v>
      </c>
      <c r="D6" s="1">
        <v>10</v>
      </c>
      <c r="E6" s="1">
        <v>2</v>
      </c>
      <c r="F6" s="1">
        <v>0</v>
      </c>
      <c r="G6" s="1">
        <v>0</v>
      </c>
      <c r="H6" s="1">
        <v>0</v>
      </c>
      <c r="I6" s="1">
        <v>0.44</v>
      </c>
      <c r="J6" s="3">
        <v>0.04</v>
      </c>
      <c r="K6" s="3">
        <v>0.52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>
      <c r="A7" s="1">
        <v>2009</v>
      </c>
      <c r="B7" s="1">
        <v>309</v>
      </c>
      <c r="C7" s="1">
        <v>38</v>
      </c>
      <c r="D7" s="1">
        <v>4</v>
      </c>
      <c r="E7" s="1">
        <v>1</v>
      </c>
      <c r="F7" s="1">
        <v>1</v>
      </c>
      <c r="G7" s="1">
        <v>0</v>
      </c>
      <c r="H7" s="1">
        <v>6</v>
      </c>
      <c r="I7" s="1">
        <v>0.17</v>
      </c>
      <c r="J7" s="3">
        <v>0</v>
      </c>
      <c r="K7" s="3">
        <v>0.83333333333333337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>
      <c r="A8" s="1">
        <v>2010</v>
      </c>
      <c r="B8" s="1">
        <v>191</v>
      </c>
      <c r="C8" s="1">
        <v>26</v>
      </c>
      <c r="D8" s="1">
        <v>8</v>
      </c>
      <c r="E8" s="1">
        <v>0</v>
      </c>
      <c r="F8" s="1">
        <v>0</v>
      </c>
      <c r="G8" s="1">
        <v>0</v>
      </c>
      <c r="H8" s="1">
        <v>0</v>
      </c>
      <c r="I8" s="1">
        <v>0.52</v>
      </c>
      <c r="J8" s="3">
        <v>0</v>
      </c>
      <c r="K8" s="3">
        <v>0.48275862068965519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>
        <v>2011</v>
      </c>
      <c r="B9" s="1">
        <v>528</v>
      </c>
      <c r="C9" s="1">
        <v>92</v>
      </c>
      <c r="D9" s="1">
        <v>1</v>
      </c>
      <c r="E9" s="1">
        <v>1</v>
      </c>
      <c r="F9" s="1">
        <v>0</v>
      </c>
      <c r="G9" s="1">
        <v>0</v>
      </c>
      <c r="H9" s="1">
        <v>31</v>
      </c>
      <c r="I9" s="1">
        <v>0.37</v>
      </c>
      <c r="J9" s="3">
        <v>0</v>
      </c>
      <c r="K9" s="3">
        <v>0.62686567164179108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>
        <v>2012</v>
      </c>
      <c r="B10" s="1">
        <v>1426</v>
      </c>
      <c r="C10" s="1">
        <v>238</v>
      </c>
      <c r="D10" s="1">
        <v>50</v>
      </c>
      <c r="E10" s="1">
        <v>3</v>
      </c>
      <c r="F10" s="1">
        <v>5</v>
      </c>
      <c r="G10" s="1">
        <v>3</v>
      </c>
      <c r="H10" s="1">
        <v>15</v>
      </c>
      <c r="I10" s="1">
        <v>0.39</v>
      </c>
      <c r="J10" s="3">
        <v>0.02</v>
      </c>
      <c r="K10" s="3">
        <v>0.59333333333333338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>
        <v>2013</v>
      </c>
      <c r="B11" s="1">
        <v>1420</v>
      </c>
      <c r="C11" s="1">
        <v>260</v>
      </c>
      <c r="D11" s="1">
        <v>18</v>
      </c>
      <c r="E11" s="1">
        <v>7</v>
      </c>
      <c r="F11" s="1">
        <v>2</v>
      </c>
      <c r="G11" s="1">
        <v>3</v>
      </c>
      <c r="H11" s="1">
        <v>85</v>
      </c>
      <c r="I11" s="1">
        <v>0.46</v>
      </c>
      <c r="J11" s="3">
        <v>7.1684587813620072E-3</v>
      </c>
      <c r="K11" s="3">
        <v>0.53405017921146958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>
      <c r="A12" s="1">
        <v>2014</v>
      </c>
      <c r="B12" s="1">
        <v>1947</v>
      </c>
      <c r="C12" s="1">
        <v>445</v>
      </c>
      <c r="D12" s="1">
        <v>58</v>
      </c>
      <c r="E12" s="1">
        <v>19</v>
      </c>
      <c r="F12" s="1">
        <v>10</v>
      </c>
      <c r="G12" s="1">
        <v>11</v>
      </c>
      <c r="H12" s="1">
        <v>115</v>
      </c>
      <c r="I12" s="1">
        <v>0.53</v>
      </c>
      <c r="J12" s="3">
        <v>2.7542372881355932E-2</v>
      </c>
      <c r="K12" s="3">
        <v>0.44703389830508472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>
      <c r="A13" s="1">
        <v>2015</v>
      </c>
      <c r="B13" s="1">
        <v>2029</v>
      </c>
      <c r="C13" s="1">
        <v>404</v>
      </c>
      <c r="D13" s="1">
        <v>256</v>
      </c>
      <c r="E13" s="1">
        <v>89</v>
      </c>
      <c r="F13" s="1">
        <v>32</v>
      </c>
      <c r="G13" s="1">
        <v>20</v>
      </c>
      <c r="H13" s="1">
        <v>65</v>
      </c>
      <c r="I13" s="1">
        <v>0.59</v>
      </c>
      <c r="J13" s="3">
        <v>1.6393442622950821E-2</v>
      </c>
      <c r="K13" s="3">
        <v>0.39162112932604737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/>
      <c r="B17" s="2" t="s">
        <v>0</v>
      </c>
      <c r="C17" s="2" t="s">
        <v>8</v>
      </c>
      <c r="D17" s="2" t="s">
        <v>1</v>
      </c>
      <c r="E17" s="2" t="s">
        <v>2</v>
      </c>
      <c r="F17" s="2" t="s">
        <v>3</v>
      </c>
      <c r="G17" s="2" t="s">
        <v>10</v>
      </c>
      <c r="H17" s="2" t="s">
        <v>12</v>
      </c>
      <c r="I17" s="2" t="s">
        <v>4</v>
      </c>
      <c r="J17" s="2" t="s">
        <v>6</v>
      </c>
      <c r="K17" s="2" t="s">
        <v>14</v>
      </c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>
        <v>2004</v>
      </c>
      <c r="B18" s="1">
        <v>303</v>
      </c>
      <c r="C18" s="1">
        <v>66</v>
      </c>
      <c r="D18" s="1">
        <v>2</v>
      </c>
      <c r="E18" s="1">
        <v>1</v>
      </c>
      <c r="F18" s="1">
        <v>3</v>
      </c>
      <c r="G18" s="1">
        <v>1</v>
      </c>
      <c r="H18" s="1">
        <v>3</v>
      </c>
      <c r="I18" s="1">
        <v>0.1</v>
      </c>
      <c r="J18" s="3">
        <v>0</v>
      </c>
      <c r="K18" s="3">
        <v>0.9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>
      <c r="A19" s="1">
        <v>2005</v>
      </c>
      <c r="B19" s="1">
        <v>158</v>
      </c>
      <c r="C19" s="1">
        <v>15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0.56999999999999995</v>
      </c>
      <c r="J19" s="3">
        <v>0.14285714285714285</v>
      </c>
      <c r="K19" s="3">
        <v>0.2857142857142857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>
      <c r="A20" s="1">
        <v>2006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3">
        <v>0</v>
      </c>
      <c r="K20" s="3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>
      <c r="A21" s="1">
        <v>2007</v>
      </c>
      <c r="B21" s="1">
        <v>123</v>
      </c>
      <c r="C21" s="1">
        <v>18</v>
      </c>
      <c r="D21" s="1">
        <v>1</v>
      </c>
      <c r="E21" s="1">
        <v>4</v>
      </c>
      <c r="F21" s="1">
        <v>0</v>
      </c>
      <c r="G21" s="1">
        <v>0</v>
      </c>
      <c r="H21" s="1">
        <v>0</v>
      </c>
      <c r="I21" s="1">
        <v>0.79</v>
      </c>
      <c r="J21" s="3">
        <v>0</v>
      </c>
      <c r="K21" s="3">
        <v>0.21428571428571427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>
        <v>2008</v>
      </c>
      <c r="B22" s="1">
        <v>645</v>
      </c>
      <c r="C22" s="1">
        <v>90</v>
      </c>
      <c r="D22" s="1">
        <v>10</v>
      </c>
      <c r="E22" s="1">
        <v>2</v>
      </c>
      <c r="F22" s="1">
        <v>0</v>
      </c>
      <c r="G22" s="1">
        <v>0</v>
      </c>
      <c r="H22" s="1">
        <v>0</v>
      </c>
      <c r="I22" s="1">
        <v>0.44</v>
      </c>
      <c r="J22" s="3">
        <v>0.04</v>
      </c>
      <c r="K22" s="3">
        <v>0.52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>
        <v>2009</v>
      </c>
      <c r="B23" s="1">
        <v>309</v>
      </c>
      <c r="C23" s="1">
        <v>38</v>
      </c>
      <c r="D23" s="1">
        <v>4</v>
      </c>
      <c r="E23" s="1">
        <v>1</v>
      </c>
      <c r="F23" s="1">
        <v>1</v>
      </c>
      <c r="G23" s="1">
        <v>0</v>
      </c>
      <c r="H23" s="1">
        <v>6</v>
      </c>
      <c r="I23" s="1">
        <v>0.17</v>
      </c>
      <c r="J23" s="3">
        <v>0</v>
      </c>
      <c r="K23" s="3">
        <v>0.83333333333333337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>
      <c r="A24" s="1">
        <v>2010</v>
      </c>
      <c r="B24" s="1">
        <v>191</v>
      </c>
      <c r="C24" s="1">
        <v>26</v>
      </c>
      <c r="D24" s="1">
        <v>8</v>
      </c>
      <c r="E24" s="1">
        <v>0</v>
      </c>
      <c r="F24" s="1">
        <v>0</v>
      </c>
      <c r="G24" s="1">
        <v>0</v>
      </c>
      <c r="H24" s="1">
        <v>0</v>
      </c>
      <c r="I24" s="1">
        <v>0.52</v>
      </c>
      <c r="J24" s="3">
        <v>0</v>
      </c>
      <c r="K24" s="3">
        <v>0.48275862068965519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1">
        <v>2011</v>
      </c>
      <c r="B25" s="1">
        <v>528</v>
      </c>
      <c r="C25" s="1">
        <v>92</v>
      </c>
      <c r="D25" s="1">
        <v>1</v>
      </c>
      <c r="E25" s="1">
        <v>1</v>
      </c>
      <c r="F25" s="1">
        <v>0</v>
      </c>
      <c r="G25" s="1">
        <v>0</v>
      </c>
      <c r="H25" s="1">
        <v>31</v>
      </c>
      <c r="I25" s="1">
        <v>0.37</v>
      </c>
      <c r="J25" s="3">
        <v>0</v>
      </c>
      <c r="K25" s="3">
        <v>0.62686567164179108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1">
        <v>2012</v>
      </c>
      <c r="B26" s="1">
        <v>1426</v>
      </c>
      <c r="C26" s="1">
        <v>238</v>
      </c>
      <c r="D26" s="1">
        <v>50</v>
      </c>
      <c r="E26" s="1">
        <v>3</v>
      </c>
      <c r="F26" s="1">
        <v>5</v>
      </c>
      <c r="G26" s="1">
        <v>3</v>
      </c>
      <c r="H26" s="1">
        <v>15</v>
      </c>
      <c r="I26" s="1">
        <v>0.39</v>
      </c>
      <c r="J26" s="3">
        <v>0.02</v>
      </c>
      <c r="K26" s="3">
        <v>0.59333333333333338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1">
        <v>2013</v>
      </c>
      <c r="B27" s="1">
        <v>1420</v>
      </c>
      <c r="C27" s="1">
        <v>260</v>
      </c>
      <c r="D27" s="1">
        <v>18</v>
      </c>
      <c r="E27" s="1">
        <v>7</v>
      </c>
      <c r="F27" s="1">
        <v>2</v>
      </c>
      <c r="G27" s="1">
        <v>3</v>
      </c>
      <c r="H27" s="1">
        <v>85</v>
      </c>
      <c r="I27" s="1">
        <v>0.46</v>
      </c>
      <c r="J27" s="3">
        <v>7.1684587813620072E-3</v>
      </c>
      <c r="K27" s="3">
        <v>0.53405017921146958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>
      <c r="A28" s="1">
        <v>2014</v>
      </c>
      <c r="B28" s="1">
        <v>1947</v>
      </c>
      <c r="C28" s="1">
        <v>445</v>
      </c>
      <c r="D28" s="1">
        <v>58</v>
      </c>
      <c r="E28" s="1">
        <v>19</v>
      </c>
      <c r="F28" s="1">
        <v>10</v>
      </c>
      <c r="G28" s="1">
        <v>11</v>
      </c>
      <c r="H28" s="1">
        <v>115</v>
      </c>
      <c r="I28" s="1">
        <v>0.53</v>
      </c>
      <c r="J28" s="3">
        <v>2.7542372881355932E-2</v>
      </c>
      <c r="K28" s="3">
        <v>0.44703389830508472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>
        <v>2015</v>
      </c>
      <c r="B29" s="1">
        <v>2029</v>
      </c>
      <c r="C29" s="1">
        <v>404</v>
      </c>
      <c r="D29" s="1">
        <v>256</v>
      </c>
      <c r="E29" s="1">
        <v>89</v>
      </c>
      <c r="F29" s="1">
        <v>32</v>
      </c>
      <c r="G29" s="1">
        <v>20</v>
      </c>
      <c r="H29" s="1">
        <v>65</v>
      </c>
      <c r="I29" s="1">
        <v>0.59</v>
      </c>
      <c r="J29" s="3">
        <v>1.6393442622950821E-2</v>
      </c>
      <c r="K29" s="3">
        <v>0.39162112932604737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>
      <c r="A30" s="1"/>
      <c r="B30" s="1"/>
      <c r="C30" s="1"/>
      <c r="D30" s="1"/>
      <c r="E30" s="1"/>
      <c r="F30" s="1"/>
      <c r="G30" s="1"/>
      <c r="H30" s="1"/>
      <c r="I30" s="1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 t="s">
        <v>16</v>
      </c>
      <c r="B31" s="1">
        <f>MAX(B18:B29)</f>
        <v>2029</v>
      </c>
      <c r="C31" s="1">
        <f>MAX(C18:C29)</f>
        <v>445</v>
      </c>
      <c r="D31" s="1">
        <f>MAX(D18:D29)</f>
        <v>256</v>
      </c>
      <c r="E31" s="1">
        <f>MAX(E18:E29)</f>
        <v>89</v>
      </c>
      <c r="F31" s="1">
        <f>MAX(F18:F29)</f>
        <v>32</v>
      </c>
      <c r="G31" s="1">
        <f>MAX(G18:G29)</f>
        <v>20</v>
      </c>
      <c r="H31" s="1">
        <f>MAX(H18:H29)</f>
        <v>115</v>
      </c>
      <c r="I31" s="1">
        <f>MAX(I18:I29)</f>
        <v>0.79</v>
      </c>
      <c r="J31" s="3">
        <f>MAX(J18:J29)</f>
        <v>0.14285714285714285</v>
      </c>
      <c r="K31" s="3">
        <f>MAX(K18:K29)</f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 t="s">
        <v>17</v>
      </c>
      <c r="B32" s="1">
        <f>MIN(B18:B29)</f>
        <v>0</v>
      </c>
      <c r="C32" s="1">
        <f>MIN(C18:C29)</f>
        <v>0</v>
      </c>
      <c r="D32" s="1">
        <f>MIN(D18:D29)</f>
        <v>0</v>
      </c>
      <c r="E32" s="1">
        <f>MIN(E18:E29)</f>
        <v>0</v>
      </c>
      <c r="F32" s="1">
        <f>MIN(F18:F29)</f>
        <v>0</v>
      </c>
      <c r="G32" s="1">
        <f>MIN(G18:G29)</f>
        <v>0</v>
      </c>
      <c r="H32" s="1">
        <f>MIN(H18:H29)</f>
        <v>0</v>
      </c>
      <c r="I32" s="1">
        <f>MIN(I18:I29)</f>
        <v>0</v>
      </c>
      <c r="J32" s="3">
        <f>MIN(J18:J29)</f>
        <v>0</v>
      </c>
      <c r="K32" s="3">
        <f>MIN(K18:K29)</f>
        <v>0.21428571428571427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 t="s">
        <v>15</v>
      </c>
      <c r="B33" s="1">
        <f>B31-B32</f>
        <v>2029</v>
      </c>
      <c r="C33" s="1">
        <f t="shared" ref="C33:K33" si="0">C31-C32</f>
        <v>445</v>
      </c>
      <c r="D33" s="1">
        <f t="shared" si="0"/>
        <v>256</v>
      </c>
      <c r="E33" s="1">
        <f t="shared" si="0"/>
        <v>89</v>
      </c>
      <c r="F33" s="1">
        <f t="shared" si="0"/>
        <v>32</v>
      </c>
      <c r="G33" s="1">
        <f t="shared" si="0"/>
        <v>20</v>
      </c>
      <c r="H33" s="1">
        <f t="shared" si="0"/>
        <v>115</v>
      </c>
      <c r="I33" s="1">
        <f t="shared" si="0"/>
        <v>0.79</v>
      </c>
      <c r="J33" s="3">
        <f t="shared" si="0"/>
        <v>0.14285714285714285</v>
      </c>
      <c r="K33" s="3">
        <f t="shared" si="0"/>
        <v>0.7857142857142857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>
      <c r="A35" s="1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/>
      <c r="B36" s="2" t="s">
        <v>0</v>
      </c>
      <c r="C36" s="2" t="s">
        <v>8</v>
      </c>
      <c r="D36" s="2" t="s">
        <v>1</v>
      </c>
      <c r="E36" s="2" t="s">
        <v>2</v>
      </c>
      <c r="F36" s="2" t="s">
        <v>3</v>
      </c>
      <c r="G36" s="2" t="s">
        <v>10</v>
      </c>
      <c r="H36" s="2" t="s">
        <v>12</v>
      </c>
      <c r="I36" s="2" t="s">
        <v>4</v>
      </c>
      <c r="J36" s="2" t="s">
        <v>6</v>
      </c>
      <c r="K36" s="2" t="s">
        <v>14</v>
      </c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1">
        <v>2004</v>
      </c>
      <c r="B37" s="1">
        <f>(B18-B32)/B33</f>
        <v>0.14933464760965992</v>
      </c>
      <c r="C37" s="4">
        <v>0.85168539325842696</v>
      </c>
      <c r="D37" s="1">
        <f>(D18-D32)/D33</f>
        <v>7.8125E-3</v>
      </c>
      <c r="E37" s="1">
        <f>(E18-E32)/E33</f>
        <v>1.1235955056179775E-2</v>
      </c>
      <c r="F37" s="1">
        <f>(F18-F32)/F33</f>
        <v>9.375E-2</v>
      </c>
      <c r="G37" s="4">
        <v>0.95</v>
      </c>
      <c r="H37" s="4">
        <v>0.97391304347826091</v>
      </c>
      <c r="I37" s="1">
        <f>(I18-I32)/I33</f>
        <v>0.12658227848101267</v>
      </c>
      <c r="J37" s="1">
        <f>(J18-J32)/J33</f>
        <v>0</v>
      </c>
      <c r="K37" s="4">
        <v>0.12727272727272726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1">
        <v>2005</v>
      </c>
      <c r="B38" s="1">
        <f>(B19-B32)/B33</f>
        <v>7.787087235091178E-2</v>
      </c>
      <c r="C38" s="4">
        <v>0.9662921348314607</v>
      </c>
      <c r="D38" s="1">
        <f>(D19-D32)/D33</f>
        <v>1.171875E-2</v>
      </c>
      <c r="E38" s="1">
        <f>(E19-E32)/E33</f>
        <v>0</v>
      </c>
      <c r="F38" s="1">
        <f>(F19-F32)/F33</f>
        <v>0</v>
      </c>
      <c r="G38" s="4">
        <v>1</v>
      </c>
      <c r="H38" s="4">
        <v>1</v>
      </c>
      <c r="I38" s="1">
        <f>(I19-I32)/I33</f>
        <v>0.72151898734177211</v>
      </c>
      <c r="J38" s="1">
        <f>(J19-J32)/J33</f>
        <v>1</v>
      </c>
      <c r="K38" s="4">
        <v>0.90909090909090917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>
      <c r="A39" s="1">
        <v>2006</v>
      </c>
      <c r="B39" s="1">
        <f>(B20-B32)/B33</f>
        <v>0</v>
      </c>
      <c r="C39" s="4">
        <v>1</v>
      </c>
      <c r="D39" s="1">
        <f>(D20-D32)/D33</f>
        <v>0</v>
      </c>
      <c r="E39" s="1">
        <f>(E20-E32)/E33</f>
        <v>0</v>
      </c>
      <c r="F39" s="1">
        <f>(F20-F32)/F33</f>
        <v>0</v>
      </c>
      <c r="G39" s="4">
        <v>1</v>
      </c>
      <c r="H39" s="4">
        <v>0.99130434782608701</v>
      </c>
      <c r="I39" s="1">
        <f>(I20-I32)/I33</f>
        <v>0</v>
      </c>
      <c r="J39" s="1">
        <f>(J20-J32)/J33</f>
        <v>0</v>
      </c>
      <c r="K39" s="4"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1">
        <v>2007</v>
      </c>
      <c r="B40" s="1">
        <f>(B21-B32)/B33</f>
        <v>6.0620995564317395E-2</v>
      </c>
      <c r="C40" s="4">
        <v>0.95955056179775278</v>
      </c>
      <c r="D40" s="1">
        <f>(D21-D32)/D33</f>
        <v>3.90625E-3</v>
      </c>
      <c r="E40" s="1">
        <f>(E21-E32)/E33</f>
        <v>4.49438202247191E-2</v>
      </c>
      <c r="F40" s="1">
        <f>(F21-F32)/F33</f>
        <v>0</v>
      </c>
      <c r="G40" s="4">
        <v>1</v>
      </c>
      <c r="H40" s="4">
        <v>1</v>
      </c>
      <c r="I40" s="1">
        <f>(I21-I32)/I33</f>
        <v>1</v>
      </c>
      <c r="J40" s="1">
        <f>(J21-J32)/J33</f>
        <v>0</v>
      </c>
      <c r="K40" s="4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1">
        <v>2008</v>
      </c>
      <c r="B41" s="1">
        <f>(B22-B32)/B33</f>
        <v>0.31789058649581076</v>
      </c>
      <c r="C41" s="4">
        <v>0.797752808988764</v>
      </c>
      <c r="D41" s="1">
        <f>(D22-D32)/D33</f>
        <v>3.90625E-2</v>
      </c>
      <c r="E41" s="1">
        <f>(E22-E32)/E33</f>
        <v>2.247191011235955E-2</v>
      </c>
      <c r="F41" s="1">
        <f>(F22-F32)/F33</f>
        <v>0</v>
      </c>
      <c r="G41" s="4">
        <v>1</v>
      </c>
      <c r="H41" s="4">
        <v>1</v>
      </c>
      <c r="I41" s="1">
        <f>(I22-I32)/I33</f>
        <v>0.55696202531645567</v>
      </c>
      <c r="J41" s="1">
        <f>(J22-J32)/J33</f>
        <v>0.28000000000000003</v>
      </c>
      <c r="K41" s="4">
        <v>0.61090909090909085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1">
        <v>2009</v>
      </c>
      <c r="B42" s="1">
        <f>(B23-B32)/B33</f>
        <v>0.15229176934450467</v>
      </c>
      <c r="C42" s="4">
        <v>0.91460674157303368</v>
      </c>
      <c r="D42" s="1">
        <f>(D23-D32)/D33</f>
        <v>1.5625E-2</v>
      </c>
      <c r="E42" s="1">
        <f>(E23-E32)/E33</f>
        <v>1.1235955056179775E-2</v>
      </c>
      <c r="F42" s="1">
        <f>(F23-F32)/F33</f>
        <v>3.125E-2</v>
      </c>
      <c r="G42" s="4">
        <v>1</v>
      </c>
      <c r="H42" s="4">
        <v>0.94782608695652171</v>
      </c>
      <c r="I42" s="1">
        <f>(I23-I32)/I33</f>
        <v>0.21518987341772153</v>
      </c>
      <c r="J42" s="1">
        <f>(J23-J32)/J33</f>
        <v>0</v>
      </c>
      <c r="K42" s="4">
        <v>0.21212121212121207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1">
        <v>2010</v>
      </c>
      <c r="B43" s="1">
        <f>(B24-B32)/B33</f>
        <v>9.4135041892557905E-2</v>
      </c>
      <c r="C43" s="4">
        <v>0.94157303370786516</v>
      </c>
      <c r="D43" s="1">
        <f>(D24-D32)/D33</f>
        <v>3.125E-2</v>
      </c>
      <c r="E43" s="1">
        <f>(E24-E32)/E33</f>
        <v>0</v>
      </c>
      <c r="F43" s="1">
        <f>(F24-F32)/F33</f>
        <v>0</v>
      </c>
      <c r="G43" s="4">
        <v>1</v>
      </c>
      <c r="H43" s="4">
        <v>1</v>
      </c>
      <c r="I43" s="1">
        <f>(I24-I32)/I33</f>
        <v>0.65822784810126578</v>
      </c>
      <c r="J43" s="1">
        <f>(J24-J32)/J33</f>
        <v>0</v>
      </c>
      <c r="K43" s="4">
        <v>0.65830721003134784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1">
        <v>2011</v>
      </c>
      <c r="B44" s="1">
        <f>(B25-B32)/B33</f>
        <v>0.26022671266633812</v>
      </c>
      <c r="C44" s="4">
        <v>0.79325842696629212</v>
      </c>
      <c r="D44" s="1">
        <f>(D25-D32)/D33</f>
        <v>3.90625E-3</v>
      </c>
      <c r="E44" s="1">
        <f>(E25-E32)/E33</f>
        <v>1.1235955056179775E-2</v>
      </c>
      <c r="F44" s="1">
        <f>(F25-F32)/F33</f>
        <v>0</v>
      </c>
      <c r="G44" s="4">
        <v>1</v>
      </c>
      <c r="H44" s="4">
        <v>0.73043478260869565</v>
      </c>
      <c r="I44" s="1">
        <f>(I25-I32)/I33</f>
        <v>0.46835443037974683</v>
      </c>
      <c r="J44" s="1">
        <f>(J25-J32)/J33</f>
        <v>0</v>
      </c>
      <c r="K44" s="4">
        <v>0.47489823609226589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>
      <c r="A45" s="1">
        <v>2012</v>
      </c>
      <c r="B45" s="1">
        <f>(B26-B32)/B33</f>
        <v>0.70280926564810253</v>
      </c>
      <c r="C45" s="4">
        <v>0.46516853932584268</v>
      </c>
      <c r="D45" s="1">
        <f>(D26-D32)/D33</f>
        <v>0.1953125</v>
      </c>
      <c r="E45" s="1">
        <f>(E26-E32)/E33</f>
        <v>3.3707865168539325E-2</v>
      </c>
      <c r="F45" s="1">
        <f>(F26-F32)/F33</f>
        <v>0.15625</v>
      </c>
      <c r="G45" s="4">
        <v>0.85</v>
      </c>
      <c r="H45" s="4">
        <v>0.86956521739130432</v>
      </c>
      <c r="I45" s="1">
        <f>(I26-I32)/I33</f>
        <v>0.49367088607594939</v>
      </c>
      <c r="J45" s="1">
        <f>(J26-J32)/J33</f>
        <v>0.14000000000000001</v>
      </c>
      <c r="K45" s="4">
        <v>0.51757575757575758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1">
        <v>2013</v>
      </c>
      <c r="B46" s="1">
        <f>(B27-B32)/B33</f>
        <v>0.69985214391325778</v>
      </c>
      <c r="C46" s="4">
        <v>0.4157303370786517</v>
      </c>
      <c r="D46" s="1">
        <f>(D27-D32)/D33</f>
        <v>7.03125E-2</v>
      </c>
      <c r="E46" s="1">
        <f>(E27-E32)/E33</f>
        <v>7.8651685393258425E-2</v>
      </c>
      <c r="F46" s="1">
        <f>(F27-F32)/F33</f>
        <v>6.25E-2</v>
      </c>
      <c r="G46" s="4">
        <v>0.85</v>
      </c>
      <c r="H46" s="4">
        <v>0.2608695652173913</v>
      </c>
      <c r="I46" s="1">
        <f>(I27-I32)/I33</f>
        <v>0.58227848101265822</v>
      </c>
      <c r="J46" s="1">
        <f>(J27-J32)/J33</f>
        <v>5.0179211469534052E-2</v>
      </c>
      <c r="K46" s="4">
        <v>0.59302704463994782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1">
        <v>2014</v>
      </c>
      <c r="B47" s="1">
        <f>(B28-B32)/B33</f>
        <v>0.95958600295712171</v>
      </c>
      <c r="C47" s="4">
        <v>0</v>
      </c>
      <c r="D47" s="1">
        <f>(D28-D32)/D33</f>
        <v>0.2265625</v>
      </c>
      <c r="E47" s="1">
        <f>(E28-E32)/E33</f>
        <v>0.21348314606741572</v>
      </c>
      <c r="F47" s="1">
        <f>(F28-F32)/F33</f>
        <v>0.3125</v>
      </c>
      <c r="G47" s="4">
        <v>0.45</v>
      </c>
      <c r="H47" s="4">
        <v>0</v>
      </c>
      <c r="I47" s="1">
        <f>(I28-I32)/I33</f>
        <v>0.67088607594936711</v>
      </c>
      <c r="J47" s="1">
        <f>(J28-J32)/J33</f>
        <v>0.19279661016949154</v>
      </c>
      <c r="K47" s="4">
        <v>0.70377503852080125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>
      <c r="A48" s="1">
        <v>2015</v>
      </c>
      <c r="B48" s="1">
        <f>(B29-B32)/B33</f>
        <v>1</v>
      </c>
      <c r="C48" s="4">
        <v>9.2134831460674152E-2</v>
      </c>
      <c r="D48" s="1">
        <f>(D29-D32)/D33</f>
        <v>1</v>
      </c>
      <c r="E48" s="1">
        <f>(E29-E32)/E33</f>
        <v>1</v>
      </c>
      <c r="F48" s="1">
        <f>(F29-F32)/F33</f>
        <v>1</v>
      </c>
      <c r="G48" s="4">
        <v>0</v>
      </c>
      <c r="H48" s="4">
        <v>0.43478260869565216</v>
      </c>
      <c r="I48" s="1">
        <f>(I29-I32)/I33</f>
        <v>0.74683544303797456</v>
      </c>
      <c r="J48" s="1">
        <f>(J29-J32)/J33</f>
        <v>0.11475409836065575</v>
      </c>
      <c r="K48" s="4">
        <v>0.77430038085775788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>
      <c r="A50" s="1" t="s">
        <v>20</v>
      </c>
      <c r="B50" s="1">
        <f>SUM(B37:B48)</f>
        <v>4.474618038442582</v>
      </c>
      <c r="C50" s="1">
        <f t="shared" ref="C50:K50" si="1">SUM(C37:C48)</f>
        <v>8.1977528089887652</v>
      </c>
      <c r="D50" s="1">
        <f t="shared" si="1"/>
        <v>1.60546875</v>
      </c>
      <c r="E50" s="1">
        <f t="shared" si="1"/>
        <v>1.4269662921348314</v>
      </c>
      <c r="F50" s="1">
        <f t="shared" si="1"/>
        <v>1.65625</v>
      </c>
      <c r="G50" s="1">
        <f t="shared" si="1"/>
        <v>10.1</v>
      </c>
      <c r="H50" s="1">
        <f t="shared" si="1"/>
        <v>9.2086956521739136</v>
      </c>
      <c r="I50" s="1">
        <f t="shared" si="1"/>
        <v>6.2405063291139227</v>
      </c>
      <c r="J50" s="1">
        <f t="shared" si="1"/>
        <v>1.7777299199996812</v>
      </c>
      <c r="K50" s="1">
        <f t="shared" si="1"/>
        <v>6.5812776071118169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>
      <c r="A52" s="1" t="s">
        <v>28</v>
      </c>
      <c r="B52" s="1"/>
      <c r="C52" s="2"/>
      <c r="D52" s="2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4"/>
      <c r="B54" s="4" t="s">
        <v>21</v>
      </c>
      <c r="C54" s="4" t="s">
        <v>7</v>
      </c>
      <c r="D54" s="4" t="s">
        <v>22</v>
      </c>
      <c r="E54" s="4" t="s">
        <v>23</v>
      </c>
      <c r="F54" s="4" t="s">
        <v>24</v>
      </c>
      <c r="G54" s="4" t="s">
        <v>9</v>
      </c>
      <c r="H54" s="4" t="s">
        <v>11</v>
      </c>
      <c r="I54" s="4" t="s">
        <v>25</v>
      </c>
      <c r="J54" s="4" t="s">
        <v>5</v>
      </c>
      <c r="K54" s="4" t="s">
        <v>13</v>
      </c>
      <c r="L54" s="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4">
        <v>2004</v>
      </c>
      <c r="B55" s="4">
        <f>B37/B50</f>
        <v>3.3373719572640161E-2</v>
      </c>
      <c r="C55" s="4">
        <f t="shared" ref="C55:K55" si="2">C37/C50</f>
        <v>0.10389254385964911</v>
      </c>
      <c r="D55" s="4">
        <f t="shared" si="2"/>
        <v>4.8661800486618006E-3</v>
      </c>
      <c r="E55" s="4">
        <f t="shared" si="2"/>
        <v>7.874015748031496E-3</v>
      </c>
      <c r="F55" s="4">
        <f t="shared" si="2"/>
        <v>5.6603773584905662E-2</v>
      </c>
      <c r="G55" s="4">
        <f t="shared" si="2"/>
        <v>9.405940594059406E-2</v>
      </c>
      <c r="H55" s="4">
        <f t="shared" si="2"/>
        <v>0.10576015108593012</v>
      </c>
      <c r="I55" s="4">
        <f t="shared" si="2"/>
        <v>2.0283975659229216E-2</v>
      </c>
      <c r="J55" s="4">
        <v>1.0000000000000001E-5</v>
      </c>
      <c r="K55" s="4">
        <f t="shared" si="2"/>
        <v>1.9338604883525144E-2</v>
      </c>
      <c r="L55" s="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4">
        <v>2005</v>
      </c>
      <c r="B56" s="4">
        <f>B38/B50</f>
        <v>1.7402797664941076E-2</v>
      </c>
      <c r="C56" s="4">
        <f t="shared" ref="C56:K56" si="3">C38/C50</f>
        <v>0.11787280701754385</v>
      </c>
      <c r="D56" s="4">
        <f t="shared" si="3"/>
        <v>7.2992700729927005E-3</v>
      </c>
      <c r="E56" s="4">
        <v>1.0000000000000001E-5</v>
      </c>
      <c r="F56" s="4">
        <v>1.0000000000000001E-5</v>
      </c>
      <c r="G56" s="4">
        <f t="shared" si="3"/>
        <v>9.9009900990099015E-2</v>
      </c>
      <c r="H56" s="4">
        <f t="shared" si="3"/>
        <v>0.10859301227573182</v>
      </c>
      <c r="I56" s="4">
        <f t="shared" si="3"/>
        <v>0.1156186612576065</v>
      </c>
      <c r="J56" s="4">
        <f t="shared" si="3"/>
        <v>0.56251514290774796</v>
      </c>
      <c r="K56" s="4">
        <f t="shared" si="3"/>
        <v>0.13813289202517964</v>
      </c>
      <c r="L56" s="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>
      <c r="A57" s="4">
        <v>2006</v>
      </c>
      <c r="B57" s="4">
        <v>1.0000000000000001E-5</v>
      </c>
      <c r="C57" s="4">
        <f t="shared" ref="C57:H57" si="4">C39/C50</f>
        <v>0.121984649122807</v>
      </c>
      <c r="D57" s="4">
        <v>1.0000000000000001E-5</v>
      </c>
      <c r="E57" s="4">
        <v>1.0000000000000001E-5</v>
      </c>
      <c r="F57" s="4">
        <v>1.0000000000000001E-5</v>
      </c>
      <c r="G57" s="4">
        <f t="shared" si="4"/>
        <v>9.9009900990099015E-2</v>
      </c>
      <c r="H57" s="4">
        <f t="shared" si="4"/>
        <v>0.10764872521246459</v>
      </c>
      <c r="I57" s="4">
        <v>1.0000000000000001E-5</v>
      </c>
      <c r="J57" s="4">
        <v>1.0000000000000001E-5</v>
      </c>
      <c r="K57" s="4">
        <v>1.0000000000000001E-5</v>
      </c>
      <c r="L57" s="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>
      <c r="A58" s="4">
        <v>2007</v>
      </c>
      <c r="B58" s="4">
        <f>B40/B50</f>
        <v>1.3547747549289571E-2</v>
      </c>
      <c r="C58" s="4">
        <f t="shared" ref="C58:K58" si="5">C40/C50</f>
        <v>0.11705043859649121</v>
      </c>
      <c r="D58" s="4">
        <f t="shared" si="5"/>
        <v>2.4330900243309003E-3</v>
      </c>
      <c r="E58" s="4">
        <f t="shared" si="5"/>
        <v>3.1496062992125984E-2</v>
      </c>
      <c r="F58" s="4">
        <v>1.0000000000000001E-5</v>
      </c>
      <c r="G58" s="4">
        <f t="shared" si="5"/>
        <v>9.9009900990099015E-2</v>
      </c>
      <c r="H58" s="4">
        <f t="shared" si="5"/>
        <v>0.10859301227573182</v>
      </c>
      <c r="I58" s="4">
        <f t="shared" si="5"/>
        <v>0.16024340770791079</v>
      </c>
      <c r="J58" s="4">
        <v>1.0000000000000001E-5</v>
      </c>
      <c r="K58" s="4">
        <f t="shared" si="5"/>
        <v>0.15194618122769757</v>
      </c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>
      <c r="A59" s="4">
        <v>2008</v>
      </c>
      <c r="B59" s="4">
        <f>B41/B50</f>
        <v>7.1043066417006293E-2</v>
      </c>
      <c r="C59" s="4">
        <f t="shared" ref="C59:K59" si="6">C41/C50</f>
        <v>9.7313596491228047E-2</v>
      </c>
      <c r="D59" s="4">
        <f t="shared" si="6"/>
        <v>2.4330900243309004E-2</v>
      </c>
      <c r="E59" s="4">
        <f t="shared" si="6"/>
        <v>1.5748031496062992E-2</v>
      </c>
      <c r="F59" s="4">
        <v>1.0000000000000001E-5</v>
      </c>
      <c r="G59" s="4">
        <f t="shared" si="6"/>
        <v>9.9009900990099015E-2</v>
      </c>
      <c r="H59" s="4">
        <f t="shared" si="6"/>
        <v>0.10859301227573182</v>
      </c>
      <c r="I59" s="4">
        <f t="shared" si="6"/>
        <v>8.9249492900608532E-2</v>
      </c>
      <c r="J59" s="4">
        <f t="shared" si="6"/>
        <v>0.15750424001416943</v>
      </c>
      <c r="K59" s="4">
        <f t="shared" si="6"/>
        <v>9.2825303440920701E-2</v>
      </c>
      <c r="L59" s="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4">
        <v>2009</v>
      </c>
      <c r="B60" s="4">
        <f>B42/B50</f>
        <v>3.4034585306751845E-2</v>
      </c>
      <c r="C60" s="4">
        <f t="shared" ref="C60:K60" si="7">C42/C50</f>
        <v>0.11156798245614033</v>
      </c>
      <c r="D60" s="4">
        <f t="shared" si="7"/>
        <v>9.7323600973236012E-3</v>
      </c>
      <c r="E60" s="4">
        <f t="shared" si="7"/>
        <v>7.874015748031496E-3</v>
      </c>
      <c r="F60" s="4">
        <f t="shared" si="7"/>
        <v>1.8867924528301886E-2</v>
      </c>
      <c r="G60" s="4">
        <f t="shared" si="7"/>
        <v>9.9009900990099015E-2</v>
      </c>
      <c r="H60" s="4">
        <f t="shared" si="7"/>
        <v>0.10292728989612841</v>
      </c>
      <c r="I60" s="4">
        <f t="shared" si="7"/>
        <v>3.4482758620689662E-2</v>
      </c>
      <c r="J60" s="4">
        <v>1.0000000000000001E-5</v>
      </c>
      <c r="K60" s="4">
        <f t="shared" si="7"/>
        <v>3.2231008139208567E-2</v>
      </c>
      <c r="L60" s="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>
      <c r="A61" s="4">
        <v>2010</v>
      </c>
      <c r="B61" s="4">
        <f>B43/B50</f>
        <v>2.1037559202555348E-2</v>
      </c>
      <c r="C61" s="4">
        <f t="shared" ref="C61:K61" si="8">C43/C50</f>
        <v>0.11485745614035085</v>
      </c>
      <c r="D61" s="4">
        <f t="shared" si="8"/>
        <v>1.9464720194647202E-2</v>
      </c>
      <c r="E61" s="4">
        <v>1.0000000000000001E-5</v>
      </c>
      <c r="F61" s="4">
        <v>1.0000000000000001E-5</v>
      </c>
      <c r="G61" s="4">
        <f t="shared" si="8"/>
        <v>9.9009900990099015E-2</v>
      </c>
      <c r="H61" s="4">
        <f t="shared" si="8"/>
        <v>0.10859301227573182</v>
      </c>
      <c r="I61" s="4">
        <f t="shared" si="8"/>
        <v>0.1054766734279919</v>
      </c>
      <c r="J61" s="4">
        <v>1.0000000000000001E-5</v>
      </c>
      <c r="K61" s="4">
        <f t="shared" si="8"/>
        <v>0.10002726663892315</v>
      </c>
      <c r="L61" s="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>
      <c r="A62" s="4">
        <v>2011</v>
      </c>
      <c r="B62" s="4">
        <f>B44/B50</f>
        <v>5.8156184601828406E-2</v>
      </c>
      <c r="C62" s="4">
        <f t="shared" ref="C62:K62" si="9">C44/C50</f>
        <v>9.6765350877192971E-2</v>
      </c>
      <c r="D62" s="4">
        <f t="shared" si="9"/>
        <v>2.4330900243309003E-3</v>
      </c>
      <c r="E62" s="4">
        <f t="shared" si="9"/>
        <v>7.874015748031496E-3</v>
      </c>
      <c r="F62" s="4">
        <v>1.0000000000000001E-5</v>
      </c>
      <c r="G62" s="4">
        <f t="shared" si="9"/>
        <v>9.9009900990099015E-2</v>
      </c>
      <c r="H62" s="4">
        <f t="shared" si="9"/>
        <v>7.9320113314447591E-2</v>
      </c>
      <c r="I62" s="4">
        <f t="shared" si="9"/>
        <v>7.5050709939148086E-2</v>
      </c>
      <c r="J62" s="4">
        <v>1.0000000000000001E-5</v>
      </c>
      <c r="K62" s="4">
        <f t="shared" si="9"/>
        <v>7.2158973445989344E-2</v>
      </c>
      <c r="L62" s="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4">
        <v>2012</v>
      </c>
      <c r="B63" s="4">
        <f>B45/B50</f>
        <v>0.15706575614054413</v>
      </c>
      <c r="C63" s="4">
        <f t="shared" ref="C63:K63" si="10">C45/C50</f>
        <v>5.6743421052631568E-2</v>
      </c>
      <c r="D63" s="4">
        <f t="shared" si="10"/>
        <v>0.12165450121654502</v>
      </c>
      <c r="E63" s="4">
        <f t="shared" si="10"/>
        <v>2.3622047244094488E-2</v>
      </c>
      <c r="F63" s="4">
        <f t="shared" si="10"/>
        <v>9.4339622641509441E-2</v>
      </c>
      <c r="G63" s="4">
        <f t="shared" si="10"/>
        <v>8.4158415841584164E-2</v>
      </c>
      <c r="H63" s="4">
        <f t="shared" si="10"/>
        <v>9.4428706326723316E-2</v>
      </c>
      <c r="I63" s="4">
        <f t="shared" si="10"/>
        <v>7.9107505070993941E-2</v>
      </c>
      <c r="J63" s="4">
        <f t="shared" si="10"/>
        <v>7.8752120007084717E-2</v>
      </c>
      <c r="K63" s="4">
        <f t="shared" si="10"/>
        <v>7.8643659859668924E-2</v>
      </c>
      <c r="L63" s="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4">
        <v>2013</v>
      </c>
      <c r="B64" s="4">
        <f>B46/B50</f>
        <v>0.15640489040643246</v>
      </c>
      <c r="C64" s="4">
        <f t="shared" ref="C64:K64" si="11">C46/C50</f>
        <v>5.0712719298245612E-2</v>
      </c>
      <c r="D64" s="4">
        <f t="shared" si="11"/>
        <v>4.3795620437956206E-2</v>
      </c>
      <c r="E64" s="4">
        <f t="shared" si="11"/>
        <v>5.5118110236220472E-2</v>
      </c>
      <c r="F64" s="4">
        <f t="shared" si="11"/>
        <v>3.7735849056603772E-2</v>
      </c>
      <c r="G64" s="4">
        <f t="shared" si="11"/>
        <v>8.4158415841584164E-2</v>
      </c>
      <c r="H64" s="4">
        <f t="shared" si="11"/>
        <v>2.8328611898016994E-2</v>
      </c>
      <c r="I64" s="4">
        <f t="shared" si="11"/>
        <v>9.3306288032454388E-2</v>
      </c>
      <c r="J64" s="4">
        <f t="shared" si="11"/>
        <v>2.8226566310783054E-2</v>
      </c>
      <c r="K64" s="4">
        <f t="shared" si="11"/>
        <v>9.0108194797787408E-2</v>
      </c>
      <c r="L64" s="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4">
        <v>2014</v>
      </c>
      <c r="B65" s="4">
        <f>B47/B50</f>
        <v>0.21445093071924223</v>
      </c>
      <c r="C65" s="4">
        <v>1.0000000000000001E-5</v>
      </c>
      <c r="D65" s="4">
        <f t="shared" ref="D65:K65" si="12">D47/D50</f>
        <v>0.14111922141119221</v>
      </c>
      <c r="E65" s="4">
        <f t="shared" si="12"/>
        <v>0.14960629921259844</v>
      </c>
      <c r="F65" s="4">
        <f t="shared" si="12"/>
        <v>0.18867924528301888</v>
      </c>
      <c r="G65" s="4">
        <f t="shared" si="12"/>
        <v>4.4554455445544559E-2</v>
      </c>
      <c r="H65" s="4">
        <v>1.0000000000000001E-5</v>
      </c>
      <c r="I65" s="4">
        <f t="shared" si="12"/>
        <v>0.10750507099391483</v>
      </c>
      <c r="J65" s="4">
        <f t="shared" si="12"/>
        <v>0.1084510127216209</v>
      </c>
      <c r="K65" s="4">
        <f t="shared" si="12"/>
        <v>0.10693592954661152</v>
      </c>
      <c r="L65" s="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4">
        <v>2015</v>
      </c>
      <c r="B66" s="4">
        <f>B48/B50</f>
        <v>0.2234827624187686</v>
      </c>
      <c r="C66" s="4">
        <f t="shared" ref="C66:K66" si="13">C48/C50</f>
        <v>1.1239035087719297E-2</v>
      </c>
      <c r="D66" s="4">
        <f t="shared" si="13"/>
        <v>0.62287104622871048</v>
      </c>
      <c r="E66" s="4">
        <f t="shared" si="13"/>
        <v>0.70078740157480324</v>
      </c>
      <c r="F66" s="4">
        <f t="shared" si="13"/>
        <v>0.60377358490566035</v>
      </c>
      <c r="G66" s="4">
        <v>1.0000000000000001E-5</v>
      </c>
      <c r="H66" s="4">
        <f t="shared" si="13"/>
        <v>4.7214353163361658E-2</v>
      </c>
      <c r="I66" s="4">
        <f t="shared" si="13"/>
        <v>0.11967545638945234</v>
      </c>
      <c r="J66" s="4">
        <f t="shared" si="13"/>
        <v>6.455091803859403E-2</v>
      </c>
      <c r="K66" s="4">
        <f t="shared" si="13"/>
        <v>0.11765198599448813</v>
      </c>
      <c r="L66" s="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>
      <c r="A68" s="1" t="s">
        <v>26</v>
      </c>
      <c r="B68" s="1" t="s">
        <v>27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1" t="s">
        <v>31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4"/>
      <c r="B71" s="4" t="s">
        <v>21</v>
      </c>
      <c r="C71" s="4" t="s">
        <v>7</v>
      </c>
      <c r="D71" s="4" t="s">
        <v>22</v>
      </c>
      <c r="E71" s="4" t="s">
        <v>23</v>
      </c>
      <c r="F71" s="4" t="s">
        <v>24</v>
      </c>
      <c r="G71" s="4" t="s">
        <v>9</v>
      </c>
      <c r="H71" s="4" t="s">
        <v>11</v>
      </c>
      <c r="I71" s="4" t="s">
        <v>25</v>
      </c>
      <c r="J71" s="4" t="s">
        <v>5</v>
      </c>
      <c r="K71" s="4" t="s">
        <v>13</v>
      </c>
      <c r="L71" s="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>
      <c r="A72" s="4">
        <v>2004</v>
      </c>
      <c r="B72" s="4">
        <v>3.3373719572640161E-2</v>
      </c>
      <c r="C72" s="4">
        <v>0.10389254385964911</v>
      </c>
      <c r="D72" s="4">
        <v>4.8661800486618006E-3</v>
      </c>
      <c r="E72" s="4">
        <v>7.874015748031496E-3</v>
      </c>
      <c r="F72" s="4">
        <v>5.6603773584905662E-2</v>
      </c>
      <c r="G72" s="4">
        <v>9.405940594059406E-2</v>
      </c>
      <c r="H72" s="4">
        <v>0.10576015108593012</v>
      </c>
      <c r="I72" s="4">
        <v>2.0283975659229216E-2</v>
      </c>
      <c r="J72" s="4">
        <v>1.0000000000000001E-5</v>
      </c>
      <c r="K72" s="4">
        <v>1.9338604883525144E-2</v>
      </c>
      <c r="L72" s="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>
      <c r="A73" s="4">
        <v>2005</v>
      </c>
      <c r="B73" s="4">
        <v>1.7402797664941076E-2</v>
      </c>
      <c r="C73" s="4">
        <v>0.11787280701754385</v>
      </c>
      <c r="D73" s="4">
        <v>7.2992700729927005E-3</v>
      </c>
      <c r="E73" s="4">
        <v>1.0000000000000001E-5</v>
      </c>
      <c r="F73" s="4">
        <v>1.0000000000000001E-5</v>
      </c>
      <c r="G73" s="4">
        <v>9.9009900990099015E-2</v>
      </c>
      <c r="H73" s="4">
        <v>0.10859301227573182</v>
      </c>
      <c r="I73" s="4">
        <v>0.1156186612576065</v>
      </c>
      <c r="J73" s="4">
        <v>0.56251514290774796</v>
      </c>
      <c r="K73" s="4">
        <v>0.13813289202517964</v>
      </c>
      <c r="L73" s="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4">
        <v>2006</v>
      </c>
      <c r="B74" s="4">
        <v>1.0000000000000001E-5</v>
      </c>
      <c r="C74" s="4">
        <v>0.121984649122807</v>
      </c>
      <c r="D74" s="4">
        <v>1.0000000000000001E-5</v>
      </c>
      <c r="E74" s="4">
        <v>1.0000000000000001E-5</v>
      </c>
      <c r="F74" s="4">
        <v>1.0000000000000001E-5</v>
      </c>
      <c r="G74" s="4">
        <v>9.9009900990099015E-2</v>
      </c>
      <c r="H74" s="4">
        <v>0.10764872521246459</v>
      </c>
      <c r="I74" s="4">
        <v>1.0000000000000001E-5</v>
      </c>
      <c r="J74" s="4">
        <v>1.0000000000000001E-5</v>
      </c>
      <c r="K74" s="4">
        <v>1.0000000000000001E-5</v>
      </c>
      <c r="L74" s="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>
      <c r="A75" s="4">
        <v>2007</v>
      </c>
      <c r="B75" s="4">
        <v>1.3547747549289571E-2</v>
      </c>
      <c r="C75" s="4">
        <v>0.11705043859649121</v>
      </c>
      <c r="D75" s="4">
        <v>2.4330900243309003E-3</v>
      </c>
      <c r="E75" s="4">
        <v>3.1496062992125984E-2</v>
      </c>
      <c r="F75" s="4">
        <v>1.0000000000000001E-5</v>
      </c>
      <c r="G75" s="4">
        <v>9.9009900990099015E-2</v>
      </c>
      <c r="H75" s="4">
        <v>0.10859301227573182</v>
      </c>
      <c r="I75" s="4">
        <v>0.16024340770791079</v>
      </c>
      <c r="J75" s="4">
        <v>1.0000000000000001E-5</v>
      </c>
      <c r="K75" s="4">
        <v>0.15194618122769757</v>
      </c>
      <c r="L75" s="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4">
        <v>2008</v>
      </c>
      <c r="B76" s="4">
        <v>7.1043066417006293E-2</v>
      </c>
      <c r="C76" s="4">
        <v>9.7313596491228047E-2</v>
      </c>
      <c r="D76" s="4">
        <v>2.4330900243309004E-2</v>
      </c>
      <c r="E76" s="4">
        <v>1.5748031496062992E-2</v>
      </c>
      <c r="F76" s="4">
        <v>1.0000000000000001E-5</v>
      </c>
      <c r="G76" s="4">
        <v>9.9009900990099015E-2</v>
      </c>
      <c r="H76" s="4">
        <v>0.10859301227573182</v>
      </c>
      <c r="I76" s="4">
        <v>8.9249492900608532E-2</v>
      </c>
      <c r="J76" s="4">
        <v>0.15750424001416943</v>
      </c>
      <c r="K76" s="4">
        <v>9.2825303440920701E-2</v>
      </c>
      <c r="L76" s="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>
      <c r="A77" s="4">
        <v>2009</v>
      </c>
      <c r="B77" s="4">
        <v>3.4034585306751845E-2</v>
      </c>
      <c r="C77" s="4">
        <v>0.11156798245614033</v>
      </c>
      <c r="D77" s="4">
        <v>9.7323600973236012E-3</v>
      </c>
      <c r="E77" s="4">
        <v>7.874015748031496E-3</v>
      </c>
      <c r="F77" s="4">
        <v>1.8867924528301886E-2</v>
      </c>
      <c r="G77" s="4">
        <v>9.9009900990099015E-2</v>
      </c>
      <c r="H77" s="4">
        <v>0.10292728989612841</v>
      </c>
      <c r="I77" s="4">
        <v>3.4482758620689662E-2</v>
      </c>
      <c r="J77" s="4">
        <v>1.0000000000000001E-5</v>
      </c>
      <c r="K77" s="4">
        <v>3.2231008139208567E-2</v>
      </c>
      <c r="L77" s="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>
      <c r="A78" s="4">
        <v>2010</v>
      </c>
      <c r="B78" s="4">
        <v>2.1037559202555348E-2</v>
      </c>
      <c r="C78" s="4">
        <v>0.11485745614035085</v>
      </c>
      <c r="D78" s="4">
        <v>1.9464720194647202E-2</v>
      </c>
      <c r="E78" s="4">
        <v>1.0000000000000001E-5</v>
      </c>
      <c r="F78" s="4">
        <v>1.0000000000000001E-5</v>
      </c>
      <c r="G78" s="4">
        <v>9.9009900990099015E-2</v>
      </c>
      <c r="H78" s="4">
        <v>0.10859301227573182</v>
      </c>
      <c r="I78" s="4">
        <v>0.1054766734279919</v>
      </c>
      <c r="J78" s="4">
        <v>1.0000000000000001E-5</v>
      </c>
      <c r="K78" s="4">
        <v>0.10002726663892315</v>
      </c>
      <c r="L78" s="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>
      <c r="A79" s="4">
        <v>2011</v>
      </c>
      <c r="B79" s="4">
        <v>5.8156184601828406E-2</v>
      </c>
      <c r="C79" s="4">
        <v>9.6765350877192971E-2</v>
      </c>
      <c r="D79" s="4">
        <v>2.4330900243309003E-3</v>
      </c>
      <c r="E79" s="4">
        <v>7.874015748031496E-3</v>
      </c>
      <c r="F79" s="4">
        <v>1.0000000000000001E-5</v>
      </c>
      <c r="G79" s="4">
        <v>9.9009900990099015E-2</v>
      </c>
      <c r="H79" s="4">
        <v>7.9320113314447591E-2</v>
      </c>
      <c r="I79" s="4">
        <v>7.5050709939148086E-2</v>
      </c>
      <c r="J79" s="4">
        <v>1.0000000000000001E-5</v>
      </c>
      <c r="K79" s="4">
        <v>7.2158973445989344E-2</v>
      </c>
      <c r="L79" s="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>
      <c r="A80" s="4">
        <v>2012</v>
      </c>
      <c r="B80" s="4">
        <v>0.15706575614054413</v>
      </c>
      <c r="C80" s="4">
        <v>5.6743421052631568E-2</v>
      </c>
      <c r="D80" s="4">
        <v>0.12165450121654502</v>
      </c>
      <c r="E80" s="4">
        <v>2.3622047244094488E-2</v>
      </c>
      <c r="F80" s="4">
        <v>9.4339622641509441E-2</v>
      </c>
      <c r="G80" s="4">
        <v>8.4158415841584164E-2</v>
      </c>
      <c r="H80" s="4">
        <v>9.4428706326723316E-2</v>
      </c>
      <c r="I80" s="4">
        <v>7.9107505070993941E-2</v>
      </c>
      <c r="J80" s="4">
        <v>7.8752120007084717E-2</v>
      </c>
      <c r="K80" s="4">
        <v>7.8643659859668924E-2</v>
      </c>
      <c r="L80" s="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>
      <c r="A81" s="4">
        <v>2013</v>
      </c>
      <c r="B81" s="4">
        <v>0.15640489040643246</v>
      </c>
      <c r="C81" s="4">
        <v>5.0712719298245612E-2</v>
      </c>
      <c r="D81" s="4">
        <v>4.3795620437956206E-2</v>
      </c>
      <c r="E81" s="4">
        <v>5.5118110236220472E-2</v>
      </c>
      <c r="F81" s="4">
        <v>3.7735849056603772E-2</v>
      </c>
      <c r="G81" s="4">
        <v>8.4158415841584164E-2</v>
      </c>
      <c r="H81" s="4">
        <v>2.8328611898016994E-2</v>
      </c>
      <c r="I81" s="4">
        <v>9.3306288032454388E-2</v>
      </c>
      <c r="J81" s="4">
        <v>2.8226566310783054E-2</v>
      </c>
      <c r="K81" s="4">
        <v>9.0108194797787408E-2</v>
      </c>
      <c r="L81" s="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4">
        <v>2014</v>
      </c>
      <c r="B82" s="4">
        <v>0.21445093071924223</v>
      </c>
      <c r="C82" s="4">
        <v>1.0000000000000001E-5</v>
      </c>
      <c r="D82" s="4">
        <v>0.14111922141119221</v>
      </c>
      <c r="E82" s="4">
        <v>0.14960629921259844</v>
      </c>
      <c r="F82" s="4">
        <v>0.18867924528301888</v>
      </c>
      <c r="G82" s="4">
        <v>4.4554455445544559E-2</v>
      </c>
      <c r="H82" s="4">
        <v>1.0000000000000001E-5</v>
      </c>
      <c r="I82" s="4">
        <v>0.10750507099391483</v>
      </c>
      <c r="J82" s="4">
        <v>0.1084510127216209</v>
      </c>
      <c r="K82" s="4">
        <v>0.10693592954661152</v>
      </c>
      <c r="L82" s="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4">
        <v>2015</v>
      </c>
      <c r="B83" s="4">
        <v>0.2234827624187686</v>
      </c>
      <c r="C83" s="4">
        <v>1.1239035087719297E-2</v>
      </c>
      <c r="D83" s="4">
        <v>0.62287104622871048</v>
      </c>
      <c r="E83" s="4">
        <v>0.70078740157480324</v>
      </c>
      <c r="F83" s="4">
        <v>0.60377358490566035</v>
      </c>
      <c r="G83" s="4">
        <v>1.0000000000000001E-5</v>
      </c>
      <c r="H83" s="4">
        <v>4.7214353163361658E-2</v>
      </c>
      <c r="I83" s="4">
        <v>0.11967545638945234</v>
      </c>
      <c r="J83" s="4">
        <v>6.455091803859403E-2</v>
      </c>
      <c r="K83" s="4">
        <v>0.11765198599448813</v>
      </c>
      <c r="L83" s="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1" t="s">
        <v>29</v>
      </c>
      <c r="B85" s="1">
        <f>B72*LN(B72)</f>
        <v>-0.11347019693163385</v>
      </c>
      <c r="C85" s="1">
        <f t="shared" ref="C85:K85" si="14">C72*LN(C72)</f>
        <v>-0.23525408371062789</v>
      </c>
      <c r="D85" s="1">
        <f t="shared" si="14"/>
        <v>-2.5914579240565887E-2</v>
      </c>
      <c r="E85" s="1">
        <f t="shared" si="14"/>
        <v>-3.8143205405185759E-2</v>
      </c>
      <c r="F85" s="1">
        <f t="shared" si="14"/>
        <v>-0.16254790329532143</v>
      </c>
      <c r="G85" s="1">
        <f t="shared" si="14"/>
        <v>-0.22234032498247783</v>
      </c>
      <c r="H85" s="1">
        <f t="shared" si="14"/>
        <v>-0.2375987961494872</v>
      </c>
      <c r="I85" s="1">
        <f t="shared" si="14"/>
        <v>-7.9065397181514105E-2</v>
      </c>
      <c r="J85" s="1">
        <f t="shared" si="14"/>
        <v>-1.151292546497023E-4</v>
      </c>
      <c r="K85" s="1">
        <f t="shared" si="14"/>
        <v>-7.6303403641216086E-2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>
      <c r="A86" s="1"/>
      <c r="B86" s="1">
        <f t="shared" ref="B86:K96" si="15">B73*LN(B73)</f>
        <v>-7.050089651442637E-2</v>
      </c>
      <c r="C86" s="1">
        <f t="shared" si="15"/>
        <v>-0.25202964124940896</v>
      </c>
      <c r="D86" s="1">
        <f t="shared" si="15"/>
        <v>-3.5912269531592156E-2</v>
      </c>
      <c r="E86" s="1">
        <f t="shared" si="15"/>
        <v>-1.151292546497023E-4</v>
      </c>
      <c r="F86" s="1">
        <f t="shared" si="15"/>
        <v>-1.151292546497023E-4</v>
      </c>
      <c r="G86" s="1">
        <f t="shared" si="15"/>
        <v>-0.22896390335120931</v>
      </c>
      <c r="H86" s="1">
        <f t="shared" si="15"/>
        <v>-0.2410925826084872</v>
      </c>
      <c r="I86" s="1">
        <f t="shared" si="15"/>
        <v>-0.24944239483542394</v>
      </c>
      <c r="J86" s="1">
        <f t="shared" si="15"/>
        <v>-0.32363590108284618</v>
      </c>
      <c r="K86" s="1">
        <f t="shared" si="15"/>
        <v>-0.2734394568243062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>
      <c r="A87" s="1"/>
      <c r="B87" s="1">
        <f t="shared" si="15"/>
        <v>-1.151292546497023E-4</v>
      </c>
      <c r="C87" s="1">
        <f t="shared" si="15"/>
        <v>-0.25663863232386291</v>
      </c>
      <c r="D87" s="1">
        <f t="shared" si="15"/>
        <v>-1.151292546497023E-4</v>
      </c>
      <c r="E87" s="1">
        <f t="shared" si="15"/>
        <v>-1.151292546497023E-4</v>
      </c>
      <c r="F87" s="1">
        <f t="shared" si="15"/>
        <v>-1.151292546497023E-4</v>
      </c>
      <c r="G87" s="1">
        <f t="shared" si="15"/>
        <v>-0.22896390335120931</v>
      </c>
      <c r="H87" s="1">
        <f t="shared" si="15"/>
        <v>-0.23993629488346349</v>
      </c>
      <c r="I87" s="1">
        <f t="shared" si="15"/>
        <v>-1.151292546497023E-4</v>
      </c>
      <c r="J87" s="1">
        <f t="shared" si="15"/>
        <v>-1.151292546497023E-4</v>
      </c>
      <c r="K87" s="1">
        <f t="shared" si="15"/>
        <v>-1.151292546497023E-4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>
      <c r="A88" s="1"/>
      <c r="B88" s="1">
        <f t="shared" si="15"/>
        <v>-5.8276109956373917E-2</v>
      </c>
      <c r="C88" s="1">
        <f t="shared" si="15"/>
        <v>-0.25109078791428452</v>
      </c>
      <c r="D88" s="1">
        <f t="shared" si="15"/>
        <v>-1.4643779110696434E-2</v>
      </c>
      <c r="E88" s="1">
        <f t="shared" si="15"/>
        <v>-0.10891000709728192</v>
      </c>
      <c r="F88" s="1">
        <f t="shared" si="15"/>
        <v>-1.151292546497023E-4</v>
      </c>
      <c r="G88" s="1">
        <f t="shared" si="15"/>
        <v>-0.22896390335120931</v>
      </c>
      <c r="H88" s="1">
        <f t="shared" si="15"/>
        <v>-0.2410925826084872</v>
      </c>
      <c r="I88" s="1">
        <f t="shared" si="15"/>
        <v>-0.29341550589143578</v>
      </c>
      <c r="J88" s="1">
        <f t="shared" si="15"/>
        <v>-1.151292546497023E-4</v>
      </c>
      <c r="K88" s="1">
        <f t="shared" si="15"/>
        <v>-0.28630138465334437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1"/>
      <c r="B89" s="1">
        <f t="shared" si="15"/>
        <v>-0.187871187982323</v>
      </c>
      <c r="C89" s="1">
        <f t="shared" si="15"/>
        <v>-0.22672282878568423</v>
      </c>
      <c r="D89" s="1">
        <f t="shared" si="15"/>
        <v>-9.0413822907595837E-2</v>
      </c>
      <c r="E89" s="1">
        <f t="shared" si="15"/>
        <v>-6.5370707179506229E-2</v>
      </c>
      <c r="F89" s="1">
        <f t="shared" si="15"/>
        <v>-1.151292546497023E-4</v>
      </c>
      <c r="G89" s="1">
        <f t="shared" si="15"/>
        <v>-0.22896390335120931</v>
      </c>
      <c r="H89" s="1">
        <f t="shared" si="15"/>
        <v>-0.2410925826084872</v>
      </c>
      <c r="I89" s="1">
        <f t="shared" si="15"/>
        <v>-0.21565529364193689</v>
      </c>
      <c r="J89" s="1">
        <f t="shared" si="15"/>
        <v>-0.29111554363622932</v>
      </c>
      <c r="K89" s="1">
        <f t="shared" si="15"/>
        <v>-0.22064908891522622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1"/>
      <c r="B90" s="1">
        <f t="shared" si="15"/>
        <v>-0.11504976533213675</v>
      </c>
      <c r="C90" s="1">
        <f t="shared" si="15"/>
        <v>-0.24468210374476757</v>
      </c>
      <c r="D90" s="1">
        <f t="shared" si="15"/>
        <v>-4.5083200519477805E-2</v>
      </c>
      <c r="E90" s="1">
        <f t="shared" si="15"/>
        <v>-3.8143205405185759E-2</v>
      </c>
      <c r="F90" s="1">
        <f t="shared" si="15"/>
        <v>-7.4911168180228707E-2</v>
      </c>
      <c r="G90" s="1">
        <f t="shared" si="15"/>
        <v>-0.22896390335120931</v>
      </c>
      <c r="H90" s="1">
        <f t="shared" si="15"/>
        <v>-0.23402912040375506</v>
      </c>
      <c r="I90" s="1">
        <f t="shared" si="15"/>
        <v>-0.11611364930987843</v>
      </c>
      <c r="J90" s="1">
        <f t="shared" si="15"/>
        <v>-1.151292546497023E-4</v>
      </c>
      <c r="K90" s="1">
        <f t="shared" si="15"/>
        <v>-0.11070791456470887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1"/>
      <c r="B91" s="1">
        <f t="shared" si="15"/>
        <v>-8.1235396840742297E-2</v>
      </c>
      <c r="C91" s="1">
        <f t="shared" si="15"/>
        <v>-0.24855882064227061</v>
      </c>
      <c r="D91" s="1">
        <f t="shared" si="15"/>
        <v>-7.6674485115647659E-2</v>
      </c>
      <c r="E91" s="1">
        <f t="shared" si="15"/>
        <v>-1.151292546497023E-4</v>
      </c>
      <c r="F91" s="1">
        <f t="shared" si="15"/>
        <v>-1.151292546497023E-4</v>
      </c>
      <c r="G91" s="1">
        <f t="shared" si="15"/>
        <v>-0.22896390335120931</v>
      </c>
      <c r="H91" s="1">
        <f t="shared" si="15"/>
        <v>-0.2410925826084872</v>
      </c>
      <c r="I91" s="1">
        <f t="shared" si="15"/>
        <v>-0.23724503789855106</v>
      </c>
      <c r="J91" s="1">
        <f t="shared" si="15"/>
        <v>-1.151292546497023E-4</v>
      </c>
      <c r="K91" s="1">
        <f t="shared" si="15"/>
        <v>-0.23029402269979177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>
      <c r="A92" s="1"/>
      <c r="B92" s="1">
        <f t="shared" si="15"/>
        <v>-0.16543242319896265</v>
      </c>
      <c r="C92" s="1">
        <f t="shared" si="15"/>
        <v>-0.22599221542601602</v>
      </c>
      <c r="D92" s="1">
        <f t="shared" si="15"/>
        <v>-1.4643779110696434E-2</v>
      </c>
      <c r="E92" s="1">
        <f t="shared" si="15"/>
        <v>-3.8143205405185759E-2</v>
      </c>
      <c r="F92" s="1">
        <f t="shared" si="15"/>
        <v>-1.151292546497023E-4</v>
      </c>
      <c r="G92" s="1">
        <f t="shared" si="15"/>
        <v>-0.22896390335120931</v>
      </c>
      <c r="H92" s="1">
        <f t="shared" si="15"/>
        <v>-0.20101807169752575</v>
      </c>
      <c r="I92" s="1">
        <f t="shared" si="15"/>
        <v>-0.19435066262016884</v>
      </c>
      <c r="J92" s="1">
        <f t="shared" si="15"/>
        <v>-1.151292546497023E-4</v>
      </c>
      <c r="K92" s="1">
        <f t="shared" si="15"/>
        <v>-0.18969754400719513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>
      <c r="A93" s="1"/>
      <c r="B93" s="1">
        <f t="shared" si="15"/>
        <v>-0.29074296556876944</v>
      </c>
      <c r="C93" s="1">
        <f t="shared" si="15"/>
        <v>-0.1628091064943181</v>
      </c>
      <c r="D93" s="1">
        <f t="shared" si="15"/>
        <v>-0.2562737480618113</v>
      </c>
      <c r="E93" s="1">
        <f t="shared" si="15"/>
        <v>-8.8478144829696417E-2</v>
      </c>
      <c r="F93" s="1">
        <f t="shared" si="15"/>
        <v>-0.22272207557717186</v>
      </c>
      <c r="G93" s="1">
        <f t="shared" si="15"/>
        <v>-0.20829665349933071</v>
      </c>
      <c r="H93" s="1">
        <f t="shared" si="15"/>
        <v>-0.2228432634195765</v>
      </c>
      <c r="I93" s="1">
        <f t="shared" si="15"/>
        <v>-0.2006915894292266</v>
      </c>
      <c r="J93" s="1">
        <f t="shared" si="15"/>
        <v>-0.2001445817641439</v>
      </c>
      <c r="K93" s="1">
        <f t="shared" si="15"/>
        <v>-0.19997732113928698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>
      <c r="A94" s="1"/>
      <c r="B94" s="1">
        <f t="shared" si="15"/>
        <v>-0.29017911659241769</v>
      </c>
      <c r="C94" s="1">
        <f t="shared" si="15"/>
        <v>-0.15120395486059238</v>
      </c>
      <c r="D94" s="1">
        <f t="shared" si="15"/>
        <v>-0.13700239955912716</v>
      </c>
      <c r="E94" s="1">
        <f t="shared" si="15"/>
        <v>-0.15974754773088934</v>
      </c>
      <c r="F94" s="1">
        <f t="shared" si="15"/>
        <v>-0.12366583898083684</v>
      </c>
      <c r="G94" s="1">
        <f t="shared" si="15"/>
        <v>-0.20829665349933071</v>
      </c>
      <c r="H94" s="1">
        <f t="shared" si="15"/>
        <v>-0.10095985733538954</v>
      </c>
      <c r="I94" s="1">
        <f t="shared" si="15"/>
        <v>-0.22131017802731318</v>
      </c>
      <c r="J94" s="1">
        <f t="shared" si="15"/>
        <v>-0.10069804037686976</v>
      </c>
      <c r="K94" s="1">
        <f t="shared" si="15"/>
        <v>-0.21686737216116894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1"/>
      <c r="B95" s="1">
        <f t="shared" si="15"/>
        <v>-0.33018459264402888</v>
      </c>
      <c r="C95" s="1">
        <f t="shared" si="15"/>
        <v>-1.151292546497023E-4</v>
      </c>
      <c r="D95" s="1">
        <f t="shared" si="15"/>
        <v>-0.27633263218756515</v>
      </c>
      <c r="E95" s="1">
        <f t="shared" si="15"/>
        <v>-0.28421428376811708</v>
      </c>
      <c r="F95" s="1">
        <f t="shared" si="15"/>
        <v>-0.31466166425624081</v>
      </c>
      <c r="G95" s="1">
        <f t="shared" si="15"/>
        <v>-0.13861083208210331</v>
      </c>
      <c r="H95" s="1">
        <f t="shared" si="15"/>
        <v>-1.151292546497023E-4</v>
      </c>
      <c r="I95" s="1">
        <f t="shared" si="15"/>
        <v>-0.23975966492089276</v>
      </c>
      <c r="J95" s="1">
        <f t="shared" si="15"/>
        <v>-0.24091922922370973</v>
      </c>
      <c r="K95" s="1">
        <f t="shared" si="15"/>
        <v>-0.23905798808028253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>
      <c r="A96" s="1"/>
      <c r="B96" s="1">
        <f t="shared" si="15"/>
        <v>-0.33487126290392299</v>
      </c>
      <c r="C96" s="1">
        <f t="shared" si="15"/>
        <v>-5.0444861201778095E-2</v>
      </c>
      <c r="D96" s="1">
        <f t="shared" si="15"/>
        <v>-0.29487697597145512</v>
      </c>
      <c r="E96" s="1">
        <f t="shared" si="15"/>
        <v>-0.24916546290278876</v>
      </c>
      <c r="F96" s="1">
        <f t="shared" si="15"/>
        <v>-0.3046375913976726</v>
      </c>
      <c r="G96" s="1">
        <f t="shared" si="15"/>
        <v>-1.151292546497023E-4</v>
      </c>
      <c r="H96" s="1">
        <f t="shared" si="15"/>
        <v>-0.14414812748693392</v>
      </c>
      <c r="I96" s="1">
        <f t="shared" si="15"/>
        <v>-0.25406761070604722</v>
      </c>
      <c r="J96" s="1">
        <f t="shared" si="15"/>
        <v>-0.17688894135701227</v>
      </c>
      <c r="K96" s="1">
        <f t="shared" si="15"/>
        <v>-0.25177810702080661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>
      <c r="A98" s="1" t="s">
        <v>20</v>
      </c>
      <c r="B98" s="1">
        <f>SUM(B85:B96)</f>
        <v>-2.0379290437203874</v>
      </c>
      <c r="C98" s="1">
        <f t="shared" ref="C98:K98" si="16">SUM(C85:C96)</f>
        <v>-2.3055421656082613</v>
      </c>
      <c r="D98" s="1">
        <f t="shared" si="16"/>
        <v>-1.2678868005708808</v>
      </c>
      <c r="E98" s="1">
        <f t="shared" si="16"/>
        <v>-1.070661157487786</v>
      </c>
      <c r="F98" s="1">
        <f t="shared" si="16"/>
        <v>-1.2038370172153705</v>
      </c>
      <c r="G98" s="1">
        <f t="shared" si="16"/>
        <v>-2.3804069167763573</v>
      </c>
      <c r="H98" s="1">
        <f t="shared" si="16"/>
        <v>-2.3450189910647294</v>
      </c>
      <c r="I98" s="1">
        <f t="shared" si="16"/>
        <v>-2.3012321137170386</v>
      </c>
      <c r="J98" s="1">
        <f t="shared" si="16"/>
        <v>-1.3340930129687094</v>
      </c>
      <c r="K98" s="1">
        <f t="shared" si="16"/>
        <v>-2.2951887329619831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1" t="s">
        <v>30</v>
      </c>
      <c r="B99" s="1">
        <f>B98*(-0.40242)</f>
        <v>0.82010340577395835</v>
      </c>
      <c r="C99" s="1">
        <f t="shared" ref="C99:K99" si="17">C98*(-0.40242)</f>
        <v>0.92779627828407651</v>
      </c>
      <c r="D99" s="1">
        <f t="shared" si="17"/>
        <v>0.5102230062857338</v>
      </c>
      <c r="E99" s="1">
        <f t="shared" si="17"/>
        <v>0.43085546299623484</v>
      </c>
      <c r="F99" s="1">
        <f t="shared" si="17"/>
        <v>0.4844480924678094</v>
      </c>
      <c r="G99" s="1">
        <f t="shared" si="17"/>
        <v>0.95792335144914176</v>
      </c>
      <c r="H99" s="1">
        <f t="shared" si="17"/>
        <v>0.94368254238426841</v>
      </c>
      <c r="I99" s="1">
        <f t="shared" si="17"/>
        <v>0.92606182720201069</v>
      </c>
      <c r="J99" s="1">
        <f t="shared" si="17"/>
        <v>0.53686571027886809</v>
      </c>
      <c r="K99" s="1">
        <f t="shared" si="17"/>
        <v>0.92362984991856123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1" t="s">
        <v>32</v>
      </c>
      <c r="B101" s="1">
        <f>1-B99</f>
        <v>0.17989659422604165</v>
      </c>
      <c r="C101" s="1">
        <f t="shared" ref="C101:K101" si="18">1-C99</f>
        <v>7.2203721715923486E-2</v>
      </c>
      <c r="D101" s="1">
        <f t="shared" si="18"/>
        <v>0.4897769937142662</v>
      </c>
      <c r="E101" s="1">
        <f t="shared" si="18"/>
        <v>0.56914453700376511</v>
      </c>
      <c r="F101" s="1">
        <f t="shared" si="18"/>
        <v>0.5155519075321906</v>
      </c>
      <c r="G101" s="1">
        <f t="shared" si="18"/>
        <v>4.2076648550858242E-2</v>
      </c>
      <c r="H101" s="1">
        <f t="shared" si="18"/>
        <v>5.6317457615731592E-2</v>
      </c>
      <c r="I101" s="1">
        <f t="shared" si="18"/>
        <v>7.393817279798931E-2</v>
      </c>
      <c r="J101" s="1">
        <f t="shared" si="18"/>
        <v>0.46313428972113191</v>
      </c>
      <c r="K101" s="1">
        <f t="shared" si="18"/>
        <v>7.637015008143877E-2</v>
      </c>
      <c r="L101" s="1" t="s">
        <v>20</v>
      </c>
      <c r="M101" s="1">
        <f>SUM(B101:K101)</f>
        <v>2.5384104729593364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>
      <c r="A103" s="1" t="s">
        <v>33</v>
      </c>
      <c r="B103" s="1">
        <f>B101/M101</f>
        <v>7.0869780968211227E-2</v>
      </c>
      <c r="C103" s="1">
        <f>C101/M101</f>
        <v>2.8444462582029435E-2</v>
      </c>
      <c r="D103" s="1">
        <f>D101/M101</f>
        <v>0.19294633351526994</v>
      </c>
      <c r="E103" s="1">
        <f>E101/M101</f>
        <v>0.22421296439903335</v>
      </c>
      <c r="F103" s="1">
        <f>F101/M101</f>
        <v>0.20310029170780583</v>
      </c>
      <c r="G103" s="1">
        <f>G101/M101</f>
        <v>1.6575982883416145E-2</v>
      </c>
      <c r="H103" s="1">
        <f>H101/M101</f>
        <v>2.218611143298484E-2</v>
      </c>
      <c r="I103" s="1">
        <f>I101/M101</f>
        <v>2.9127744935510968E-2</v>
      </c>
      <c r="J103" s="1">
        <f>J101/M101</f>
        <v>0.18245051170987309</v>
      </c>
      <c r="K103" s="1">
        <f>K101/M101</f>
        <v>3.008581586586535E-2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>
      <c r="A105" s="1" t="s">
        <v>34</v>
      </c>
      <c r="B105" s="3">
        <v>7.0869780968211227E-2</v>
      </c>
      <c r="C105" s="3">
        <v>2.8444462582029435E-2</v>
      </c>
      <c r="D105" s="3">
        <v>0.19294633351526994</v>
      </c>
      <c r="E105" s="3">
        <v>0.22421296439903335</v>
      </c>
      <c r="F105" s="3">
        <v>0.20310029170780583</v>
      </c>
      <c r="G105" s="3">
        <v>1.6575982883416145E-2</v>
      </c>
      <c r="H105" s="3">
        <v>2.218611143298484E-2</v>
      </c>
      <c r="I105" s="3">
        <v>2.9127744935510968E-2</v>
      </c>
      <c r="J105" s="3">
        <v>0.18245051170987309</v>
      </c>
      <c r="K105" s="3">
        <v>3.008581586586535E-2</v>
      </c>
      <c r="L105" s="1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Wang Haoqiang</cp:lastModifiedBy>
  <dcterms:created xsi:type="dcterms:W3CDTF">2006-09-13T11:21:00Z</dcterms:created>
  <dcterms:modified xsi:type="dcterms:W3CDTF">2020-03-07T03:49:02Z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